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defaultThemeVersion="166925"/>
  <mc:AlternateContent xmlns:mc="http://schemas.openxmlformats.org/markup-compatibility/2006">
    <mc:Choice Requires="x15">
      <x15ac:absPath xmlns:x15ac="http://schemas.microsoft.com/office/spreadsheetml/2010/11/ac" url="D:\Asaph Ray\DATA SCIENCE\PROJECTS\DATASETS\KNBS Data\"/>
    </mc:Choice>
  </mc:AlternateContent>
  <xr:revisionPtr revIDLastSave="0" documentId="13_ncr:1_{4A59E5B6-D94A-4295-9DF3-9590DF4A7DE6}" xr6:coauthVersionLast="47" xr6:coauthVersionMax="47" xr10:uidLastSave="{00000000-0000-0000-0000-000000000000}"/>
  <bookViews>
    <workbookView xWindow="-110" yWindow="-110" windowWidth="19420" windowHeight="11020" firstSheet="12" activeTab="15" xr2:uid="{00000000-000D-0000-FFFF-FFFF00000000}"/>
  </bookViews>
  <sheets>
    <sheet name="Table 9.1" sheetId="1" r:id="rId1"/>
    <sheet name="Table 9.2" sheetId="2" r:id="rId2"/>
    <sheet name="Table 9.3" sheetId="3" r:id="rId3"/>
    <sheet name="Table 9.4" sheetId="4" r:id="rId4"/>
    <sheet name="Table 9.5" sheetId="5" r:id="rId5"/>
    <sheet name="Table 9.6" sheetId="6" r:id="rId6"/>
    <sheet name="Table 9.7" sheetId="7" r:id="rId7"/>
    <sheet name="Table 9.8" sheetId="8" r:id="rId8"/>
    <sheet name="Table 9.9" sheetId="9" r:id="rId9"/>
    <sheet name="Table 9.10" sheetId="10" r:id="rId10"/>
    <sheet name="Table 9.11" sheetId="11" r:id="rId11"/>
    <sheet name="Table 9.12 (a)" sheetId="12" r:id="rId12"/>
    <sheet name="Table 9.12 (b)" sheetId="13" r:id="rId13"/>
    <sheet name="Table 9.12 (c)" sheetId="14" r:id="rId14"/>
    <sheet name="Table 9.13 (a)" sheetId="15" r:id="rId15"/>
    <sheet name="Table 9.13 (b)" sheetId="16" r:id="rId16"/>
    <sheet name="Sheet1" sheetId="17" r:id="rId17"/>
  </sheets>
  <externalReferences>
    <externalReference r:id="rId1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42" i="16" l="1"/>
  <c r="F16" i="12" l="1"/>
  <c r="F15" i="12"/>
  <c r="F14" i="12" s="1"/>
  <c r="E14" i="12"/>
  <c r="D14" i="12"/>
  <c r="C14" i="12"/>
  <c r="B14" i="12"/>
  <c r="E10" i="12"/>
  <c r="D10" i="12"/>
  <c r="C10" i="12"/>
  <c r="B10" i="12"/>
  <c r="F8" i="12"/>
  <c r="F7" i="12"/>
  <c r="F6" i="12"/>
  <c r="F5" i="12"/>
  <c r="B12" i="12" l="1"/>
  <c r="F12" i="12" s="1"/>
  <c r="F10" i="12"/>
  <c r="W25" i="1"/>
</calcChain>
</file>

<file path=xl/sharedStrings.xml><?xml version="1.0" encoding="utf-8"?>
<sst xmlns="http://schemas.openxmlformats.org/spreadsheetml/2006/main" count="690" uniqueCount="294">
  <si>
    <t>Petroleum Products</t>
  </si>
  <si>
    <t>Quantity ('000 Tonnes)</t>
  </si>
  <si>
    <t>Value (KSh Million)</t>
  </si>
  <si>
    <t>IMPORTS</t>
  </si>
  <si>
    <r>
      <t xml:space="preserve">Petroleum Fuels  </t>
    </r>
    <r>
      <rPr>
        <vertAlign val="superscript"/>
        <sz val="9"/>
        <rFont val="Arno Pro"/>
        <family val="1"/>
      </rPr>
      <t xml:space="preserve">1  </t>
    </r>
    <r>
      <rPr>
        <sz val="9"/>
        <rFont val="Arno Pro"/>
        <family val="1"/>
      </rPr>
      <t>…………….</t>
    </r>
  </si>
  <si>
    <t xml:space="preserve">Lubricating Oils  ………..  </t>
  </si>
  <si>
    <t>Lubricating Greases ………</t>
  </si>
  <si>
    <t>TOTAL</t>
  </si>
  <si>
    <t>DOMESTIC EXPORTS</t>
  </si>
  <si>
    <t>Lubricating Oils   ………</t>
  </si>
  <si>
    <t>Lubricating Greases    ………</t>
  </si>
  <si>
    <t>TOTAL………………..</t>
  </si>
  <si>
    <t>RE-EXPORTS</t>
  </si>
  <si>
    <t xml:space="preserve">Lubricating Greases ……..   </t>
  </si>
  <si>
    <t>TOTAL EXPORTS……</t>
  </si>
  <si>
    <r>
      <t>NET BALANCE</t>
    </r>
    <r>
      <rPr>
        <b/>
        <vertAlign val="superscript"/>
        <sz val="9"/>
        <rFont val="Arno Pro"/>
        <family val="1"/>
      </rPr>
      <t>2</t>
    </r>
    <r>
      <rPr>
        <b/>
        <sz val="9"/>
        <rFont val="Arno Pro"/>
        <family val="1"/>
      </rPr>
      <t>……</t>
    </r>
  </si>
  <si>
    <t>*Provisional</t>
  </si>
  <si>
    <r>
      <rPr>
        <vertAlign val="superscript"/>
        <sz val="9"/>
        <rFont val="Arno Pro"/>
        <family val="1"/>
      </rPr>
      <t xml:space="preserve">1 </t>
    </r>
    <r>
      <rPr>
        <sz val="9"/>
        <rFont val="Arno Pro"/>
        <family val="1"/>
      </rPr>
      <t>Petroleum fuels refer to liquified petroleum gas, motor spirit premium, aviation spirit, jet fuel, illuminating kerosene, light and heavy diesel oils, and fuel oils.</t>
    </r>
  </si>
  <si>
    <r>
      <rPr>
        <vertAlign val="superscript"/>
        <sz val="9"/>
        <color theme="1"/>
        <rFont val="Arno Pro"/>
        <family val="1"/>
      </rPr>
      <t xml:space="preserve">2  </t>
    </r>
    <r>
      <rPr>
        <sz val="9"/>
        <color theme="1"/>
        <rFont val="Arno Pro"/>
        <family val="1"/>
      </rPr>
      <t>Net balance refers to the difference in monetary value of a Nations exports and imports over a certain period.</t>
    </r>
  </si>
  <si>
    <t>2023*</t>
  </si>
  <si>
    <t>Table 9.1: Quantity and Value of Imports, Exports and Re-exports of Petroleum Products, 2019-2023</t>
  </si>
  <si>
    <t>* Provisional.</t>
  </si>
  <si>
    <t>Source: Ministry of Energy and Petroleum; and Energy &amp; Petroleum Regulatory Authority</t>
  </si>
  <si>
    <t>TOTAL SUPPLY……………………………………………………</t>
  </si>
  <si>
    <t>Net imports of petroleum fuels …………………..…………………………………</t>
  </si>
  <si>
    <t>SUPPLY -</t>
  </si>
  <si>
    <t>TOTAL DEMAND…………………………………………………</t>
  </si>
  <si>
    <t>Exports of petroleum fuels ……………………………………………….…</t>
  </si>
  <si>
    <t>TOTAL DOMESTIC DEMAND……………………</t>
  </si>
  <si>
    <t xml:space="preserve">Fuel oil ………………………………………...……………………………….    </t>
  </si>
  <si>
    <t>Heavy diesel oil …………………..………………………………..</t>
  </si>
  <si>
    <t>Light diesel oil ……………………..……………………………….</t>
  </si>
  <si>
    <t>Illuminating kerosene …………………………………………….</t>
  </si>
  <si>
    <t>Jet/turbo fuel ………………………..………………………………….</t>
  </si>
  <si>
    <t>Aviation spirit  …………………..…………………………………...</t>
  </si>
  <si>
    <t>Motor gasoline (premium)  ……………………………….</t>
  </si>
  <si>
    <t>Liquefied petroleum gas …………...…………………….</t>
  </si>
  <si>
    <t>EPRA</t>
  </si>
  <si>
    <t>DEMAND -</t>
  </si>
  <si>
    <t>Petroleum Fuels</t>
  </si>
  <si>
    <t xml:space="preserve"> ‘000 Tonnes</t>
  </si>
  <si>
    <t>Table 9.2: Petroleum Supply and Demand, 2019-2023</t>
  </si>
  <si>
    <r>
      <t>Adjustment</t>
    </r>
    <r>
      <rPr>
        <vertAlign val="superscript"/>
        <sz val="9"/>
        <rFont val="Arno Pro"/>
        <family val="1"/>
      </rPr>
      <t>1</t>
    </r>
    <r>
      <rPr>
        <sz val="9"/>
        <rFont val="Arno Pro"/>
        <family val="1"/>
      </rPr>
      <t xml:space="preserve"> ……………………………………………………………………..….</t>
    </r>
  </si>
  <si>
    <r>
      <t xml:space="preserve">1 </t>
    </r>
    <r>
      <rPr>
        <sz val="9"/>
        <rFont val="Arno Pro"/>
        <family val="1"/>
      </rPr>
      <t>Adjustment for inventory changes and losses</t>
    </r>
  </si>
  <si>
    <t>Table 9.3: Net Domestic Sales of Petroleum Fuels by Consumer Category, 2019-2023</t>
  </si>
  <si>
    <t>‘000 Tonnes</t>
  </si>
  <si>
    <t>Category</t>
  </si>
  <si>
    <t xml:space="preserve">Agriculture   ..     ..       ..  ..  ..  ..  ..  ..  ……...  ..  </t>
  </si>
  <si>
    <t>Retail pump outlets and road transport.. …  … .. ..</t>
  </si>
  <si>
    <t xml:space="preserve">Rail transport   ..  ..  ..  ..  ..  ..  .. …….. ..  ..  ..  ..  </t>
  </si>
  <si>
    <r>
      <t>Tourism</t>
    </r>
    <r>
      <rPr>
        <vertAlign val="superscript"/>
        <sz val="9"/>
        <rFont val="Arno Pro"/>
        <family val="1"/>
      </rPr>
      <t>1</t>
    </r>
    <r>
      <rPr>
        <sz val="9"/>
        <rFont val="Arno Pro"/>
        <family val="1"/>
      </rPr>
      <t xml:space="preserve">    ..     ..       ..  ..  ..  .. …... ..  ..  ..  ..  ..  ..</t>
    </r>
  </si>
  <si>
    <t>Marine (excl. Naval Forces)  ..  ....  ..  ..  ..  ..</t>
  </si>
  <si>
    <t>Aviation (excl. Government)  ..  ...  ..  ..  ..  ..</t>
  </si>
  <si>
    <t>Power Generation    .. ..  ..  ..  ..  ..  ..  …….  ..</t>
  </si>
  <si>
    <t>Industrial, Commercial and Other  ..  ..  ..  ..</t>
  </si>
  <si>
    <t>Government   .. ..  ..  ..  ..  ..  ..  ..  ..  ..  …..  ..  ..</t>
  </si>
  <si>
    <t xml:space="preserve">TOTAL  ..  ..  ..  ..  ..  ..  ..  ………...  ..  </t>
  </si>
  <si>
    <t>Source: Ministry of Petroleum and Mining and Energy &amp; Petroleum Regulatory Authority</t>
  </si>
  <si>
    <t>* Provisional</t>
  </si>
  <si>
    <r>
      <t xml:space="preserve"> 1</t>
    </r>
    <r>
      <rPr>
        <sz val="9"/>
        <rFont val="Arno Pro"/>
        <family val="1"/>
      </rPr>
      <t xml:space="preserve"> Comprises sales to tour operators</t>
    </r>
  </si>
  <si>
    <t>Table 9.4: Wholesale Prices1 of Petroleum Fuels in Mombasa, for the month of December, 2019-2023</t>
  </si>
  <si>
    <t>KSh per Tonne</t>
  </si>
  <si>
    <t>Product</t>
  </si>
  <si>
    <t xml:space="preserve">Motor Spirit (Premium).. .. .. .. .. .. </t>
  </si>
  <si>
    <t>Illuminating kerosene.. .. ….. .. .. .. ..</t>
  </si>
  <si>
    <t>Light diesel oil    .. .. .. .. .. .. .. ……...</t>
  </si>
  <si>
    <t>Source: Energy and Petroleum Regulatory Authority</t>
  </si>
  <si>
    <r>
      <t>1</t>
    </r>
    <r>
      <rPr>
        <sz val="10"/>
        <rFont val="Arno Pro"/>
        <family val="1"/>
      </rPr>
      <t>Including duties and VAT.</t>
    </r>
  </si>
  <si>
    <r>
      <rPr>
        <vertAlign val="superscript"/>
        <sz val="8"/>
        <rFont val="Arno Pro"/>
      </rPr>
      <t>2</t>
    </r>
    <r>
      <rPr>
        <sz val="8"/>
        <rFont val="Arno Pro"/>
        <family val="1"/>
      </rPr>
      <t xml:space="preserve"> Applicable maximum wholesale prices not published. EPRA did not cap the wholesale price in 2022 as a result of the stabilisation of the retail pump prices. Assumed wholesale price is pump price less 8.19 per litre</t>
    </r>
  </si>
  <si>
    <t>Table 9.5: Average Murban ADNOC1 /OPEC reference basket Prices, 2019-2023</t>
  </si>
  <si>
    <t xml:space="preserve">                         US$/BBL</t>
  </si>
  <si>
    <t>Month/Year</t>
  </si>
  <si>
    <t>January……………….</t>
  </si>
  <si>
    <t>February……………..</t>
  </si>
  <si>
    <t>March……………..…</t>
  </si>
  <si>
    <t>April………………….</t>
  </si>
  <si>
    <t>May…………...……..</t>
  </si>
  <si>
    <t>June…………...…….</t>
  </si>
  <si>
    <t>July…………….…….</t>
  </si>
  <si>
    <t>August…………...…..</t>
  </si>
  <si>
    <t>September……..…….</t>
  </si>
  <si>
    <t>October……..……..…</t>
  </si>
  <si>
    <t>November………..…..</t>
  </si>
  <si>
    <t>December……….…….</t>
  </si>
  <si>
    <t>Annual average</t>
  </si>
  <si>
    <t>Source : OPEC Monthly Oil Market Report</t>
  </si>
  <si>
    <r>
      <t>1</t>
    </r>
    <r>
      <rPr>
        <sz val="9"/>
        <rFont val="Arno Pro"/>
        <family val="1"/>
      </rPr>
      <t xml:space="preserve"> Abu Dhabi free on board (fob) Prices</t>
    </r>
  </si>
  <si>
    <t>ADNOC   : Abu Dhabi National Oil Company</t>
  </si>
  <si>
    <t xml:space="preserve">US$/ BBL:  US Dollars per Barrel </t>
  </si>
  <si>
    <t>Year</t>
  </si>
  <si>
    <t>Month</t>
  </si>
  <si>
    <t>KSh per Litre</t>
  </si>
  <si>
    <t>KSh per 
13 Kg cylinder</t>
  </si>
  <si>
    <t>Motor Spirit Premium</t>
  </si>
  <si>
    <t>Illuminating Kerosene</t>
  </si>
  <si>
    <t>Liqufied Petroleum Gas (LPG)</t>
  </si>
  <si>
    <t>Light Diesel Oil</t>
  </si>
  <si>
    <t>January</t>
  </si>
  <si>
    <t>March</t>
  </si>
  <si>
    <t>June</t>
  </si>
  <si>
    <t>September</t>
  </si>
  <si>
    <t>December</t>
  </si>
  <si>
    <r>
      <t>Annual Average</t>
    </r>
    <r>
      <rPr>
        <b/>
        <vertAlign val="superscript"/>
        <sz val="9"/>
        <rFont val="Arno Pro"/>
        <family val="1"/>
      </rPr>
      <t>1</t>
    </r>
  </si>
  <si>
    <t>February</t>
  </si>
  <si>
    <t>April</t>
  </si>
  <si>
    <t>May</t>
  </si>
  <si>
    <t>July</t>
  </si>
  <si>
    <t>August</t>
  </si>
  <si>
    <t>October</t>
  </si>
  <si>
    <t>November</t>
  </si>
  <si>
    <r>
      <rPr>
        <vertAlign val="superscript"/>
        <sz val="9"/>
        <rFont val="Arno Pro"/>
        <family val="1"/>
      </rPr>
      <t>1</t>
    </r>
    <r>
      <rPr>
        <sz val="9"/>
        <rFont val="Arno Pro"/>
        <family val="1"/>
      </rPr>
      <t xml:space="preserve"> Twelve month average</t>
    </r>
  </si>
  <si>
    <t>Table 9.7: Installed and Effective Capacity of Electricity by Source as at 31st December 2019-31st December 2023</t>
  </si>
  <si>
    <t>MW</t>
  </si>
  <si>
    <t>INSTALLED CAPACITY</t>
  </si>
  <si>
    <t>EFFECTIVE CAPACITY</t>
  </si>
  <si>
    <t>Hydro</t>
  </si>
  <si>
    <t>Thermal 
Oil</t>
  </si>
  <si>
    <t>Geo thermal</t>
  </si>
  <si>
    <t>Co-
gene-
ration</t>
  </si>
  <si>
    <t>Solar</t>
  </si>
  <si>
    <t>Ethiopia HVDC</t>
  </si>
  <si>
    <t>Total</t>
  </si>
  <si>
    <t>Wind</t>
  </si>
  <si>
    <t>-</t>
  </si>
  <si>
    <t>Source: Kenya Power &amp; Lighting Company Ltd and Kenya Electricity Generation Company Ltd</t>
  </si>
  <si>
    <t>.. Data not available</t>
  </si>
  <si>
    <t>Notes:</t>
  </si>
  <si>
    <t>1. 1 Megawatt = 1,000 kilowatts = 1,000,000 watts</t>
  </si>
  <si>
    <t>2. Installed capacity refers to the maximum theoretical electric output a power station could produce when operating at 100 per cent</t>
  </si>
  <si>
    <t>3. Effective capacity refers to the maximum electric output a power station is expected to achieve given current operating constraints</t>
  </si>
  <si>
    <t>Table 9.9: Licensed Captive Power Capacities, 2019-2023*</t>
  </si>
  <si>
    <t>Coal</t>
  </si>
  <si>
    <t>Cogeneration</t>
  </si>
  <si>
    <t>Waste Heat Recovery</t>
  </si>
  <si>
    <t>Bagasse</t>
  </si>
  <si>
    <t>Biomass</t>
  </si>
  <si>
    <t>Thermal</t>
  </si>
  <si>
    <t>Biogas</t>
  </si>
  <si>
    <t>Biothermal</t>
  </si>
  <si>
    <t>Geothermal</t>
  </si>
  <si>
    <r>
      <rPr>
        <vertAlign val="superscript"/>
        <sz val="9"/>
        <rFont val="Arno Pro"/>
      </rPr>
      <t>1</t>
    </r>
    <r>
      <rPr>
        <sz val="9"/>
        <rFont val="Arno Pro"/>
        <family val="1"/>
      </rPr>
      <t xml:space="preserve"> Cumulative: The table presents a stock of available capacities in the country, these are cumulative in nature</t>
    </r>
  </si>
  <si>
    <t>Note: Captive power capcity is the capacity of an autoproducer to generate electricity exceeding 1MW, within their facility which is then used and managed by the autoproducer for their own energy consumption</t>
  </si>
  <si>
    <t>Table 9.10: Electricity Demand and Supply, 2019-2023</t>
  </si>
  <si>
    <t xml:space="preserve">              GWh</t>
  </si>
  <si>
    <t>2019</t>
  </si>
  <si>
    <t>2020</t>
  </si>
  <si>
    <t>2021</t>
  </si>
  <si>
    <t>2022</t>
  </si>
  <si>
    <t>Domestic and Small Commercial .. .. .. .. .. .. ………..</t>
  </si>
  <si>
    <t>Large &amp; Medium (Commercial and Industrial).. …..</t>
  </si>
  <si>
    <t>Street Lighting     ..   .. .. .. .. .. ………………………</t>
  </si>
  <si>
    <t>Rural Electrification  .. .. .. .. .. ………………….. .. ..</t>
  </si>
  <si>
    <t>TOTAL DOMESTIC DEMAND………………..</t>
  </si>
  <si>
    <t>Exports to Uganda &amp; Tanzania………………..</t>
  </si>
  <si>
    <r>
      <t>Transmission</t>
    </r>
    <r>
      <rPr>
        <vertAlign val="superscript"/>
        <sz val="9"/>
        <rFont val="Arno Pro"/>
        <family val="1"/>
      </rPr>
      <t>1</t>
    </r>
    <r>
      <rPr>
        <sz val="9"/>
        <rFont val="Arno Pro"/>
        <family val="1"/>
      </rPr>
      <t xml:space="preserve"> and Distribution losses</t>
    </r>
  </si>
  <si>
    <r>
      <t>TOTAL DEMAND = TOTAL SUPPLY</t>
    </r>
    <r>
      <rPr>
        <b/>
        <vertAlign val="superscript"/>
        <sz val="9"/>
        <rFont val="Arno Pro"/>
        <family val="1"/>
      </rPr>
      <t>2</t>
    </r>
    <r>
      <rPr>
        <b/>
        <sz val="9"/>
        <rFont val="Arno Pro"/>
        <family val="1"/>
      </rPr>
      <t>………………</t>
    </r>
  </si>
  <si>
    <t>Less imports from Uganda and Ethiopia  …….</t>
  </si>
  <si>
    <t>Local generation        ..   ……………………………</t>
  </si>
  <si>
    <t>Source: Kenya Power and Lighting Company Ltd</t>
  </si>
  <si>
    <r>
      <rPr>
        <vertAlign val="superscript"/>
        <sz val="9"/>
        <rFont val="Arno Pro"/>
        <family val="1"/>
      </rPr>
      <t>1</t>
    </r>
    <r>
      <rPr>
        <sz val="9"/>
        <rFont val="Arno Pro"/>
        <family val="1"/>
      </rPr>
      <t>Voltage losses in power transmission lines</t>
    </r>
  </si>
  <si>
    <r>
      <rPr>
        <vertAlign val="superscript"/>
        <sz val="9"/>
        <rFont val="Arno Pro"/>
        <family val="1"/>
      </rPr>
      <t>2</t>
    </r>
    <r>
      <rPr>
        <sz val="9"/>
        <rFont val="Arno Pro"/>
        <family val="1"/>
      </rPr>
      <t>Total supply equals Total generation</t>
    </r>
  </si>
  <si>
    <t>.. Category dropped from classification</t>
  </si>
  <si>
    <r>
      <t>Table 9.11: Average Electricity Yield</t>
    </r>
    <r>
      <rPr>
        <b/>
        <vertAlign val="superscript"/>
        <sz val="10"/>
        <color rgb="FF993300"/>
        <rFont val="Arno Pro"/>
      </rPr>
      <t>1</t>
    </r>
    <r>
      <rPr>
        <b/>
        <sz val="10"/>
        <color rgb="FF993300"/>
        <rFont val="Arno Pro"/>
        <family val="1"/>
      </rPr>
      <t xml:space="preserve"> by Customer Category, 2018/19-2022/23 Financial Years</t>
    </r>
  </si>
  <si>
    <t>KSh/Unit</t>
  </si>
  <si>
    <t>2018/19</t>
  </si>
  <si>
    <t>2019/20</t>
  </si>
  <si>
    <t>2020/21</t>
  </si>
  <si>
    <t>2021/22</t>
  </si>
  <si>
    <r>
      <t>2022/23</t>
    </r>
    <r>
      <rPr>
        <b/>
        <vertAlign val="superscript"/>
        <sz val="9"/>
        <rFont val="Arno Pro"/>
        <family val="1"/>
      </rPr>
      <t>*</t>
    </r>
  </si>
  <si>
    <t>Domestic......................</t>
  </si>
  <si>
    <t>Small Commercial .........</t>
  </si>
  <si>
    <t>Commercial Industrial ....</t>
  </si>
  <si>
    <t>Off Peak (Interruptible)...</t>
  </si>
  <si>
    <t>N/A</t>
  </si>
  <si>
    <t>Street Lighting .............</t>
  </si>
  <si>
    <t>Exports........................</t>
  </si>
  <si>
    <t>Source:  Kenya Power and Lighting Company Ltd</t>
  </si>
  <si>
    <r>
      <t>1</t>
    </r>
    <r>
      <rPr>
        <sz val="9"/>
        <rFont val="Arno Pro"/>
        <family val="1"/>
      </rPr>
      <t xml:space="preserve"> Electricity yield is defined as the average revenue received per unit of electricity sold</t>
    </r>
  </si>
  <si>
    <t>Table 9.12(a): Energy Balance, 2023-Supply and Demand of Coal, Coke and Renewable Feedstocks</t>
  </si>
  <si>
    <t>TJ</t>
  </si>
  <si>
    <t>Energy Products</t>
  </si>
  <si>
    <t>Coal and Coke</t>
  </si>
  <si>
    <t>Renewable feedstocks</t>
  </si>
  <si>
    <t>Sub-Total</t>
  </si>
  <si>
    <t>Wood charcoal</t>
  </si>
  <si>
    <t>Fuel wood, in logs, in billets, in twigs, in faggots or in similar forms</t>
  </si>
  <si>
    <t>Wastes or scraps</t>
  </si>
  <si>
    <t>Domestic Production</t>
  </si>
  <si>
    <t>Imports</t>
  </si>
  <si>
    <t>Domestic Exports</t>
  </si>
  <si>
    <t>Re-Exports</t>
  </si>
  <si>
    <t>Stock changes</t>
  </si>
  <si>
    <t>Sub-total: Supply</t>
  </si>
  <si>
    <t>Statistical differences</t>
  </si>
  <si>
    <t>Sub-total: Demand</t>
  </si>
  <si>
    <t>Industry</t>
  </si>
  <si>
    <t>Households</t>
  </si>
  <si>
    <t>..</t>
  </si>
  <si>
    <t>1 Terajoule (TJ)=10^12 Joules</t>
  </si>
  <si>
    <t>1000 Tonnes=4.184 TJ</t>
  </si>
  <si>
    <t>1 GWh=3.6 TJ</t>
  </si>
  <si>
    <t>..Data not available</t>
  </si>
  <si>
    <t xml:space="preserve">Table 9.12(b): Energy Balance, 2023-Supply and Demand of Electricity
</t>
  </si>
  <si>
    <t>Power Generation</t>
  </si>
  <si>
    <t>Electicial energy distribution</t>
  </si>
  <si>
    <t>Co-Generation</t>
  </si>
  <si>
    <t>Sub-total: Energy transformation</t>
  </si>
  <si>
    <t>Electricity plants (Kengen)</t>
  </si>
  <si>
    <t>Electricity plants (Independent Power Producers (IPPs)</t>
  </si>
  <si>
    <t>Electricity plants (REREC)</t>
  </si>
  <si>
    <t>Electricity plants (Off-grid))</t>
  </si>
  <si>
    <t>Sub-total: Energy demand</t>
  </si>
  <si>
    <t>Electricity by Category:</t>
  </si>
  <si>
    <t>Domestic</t>
  </si>
  <si>
    <t xml:space="preserve"> Small Commercial</t>
  </si>
  <si>
    <t>Large and Medium Commercial</t>
  </si>
  <si>
    <t>Street Lighting</t>
  </si>
  <si>
    <t>Rural Electrification</t>
  </si>
  <si>
    <t xml:space="preserve"> -   </t>
  </si>
  <si>
    <t>Table 9.12 (c): Energy Balance, 2023-Supply and Demand of Petroleum Fuels</t>
  </si>
  <si>
    <t>Liquid fuels</t>
  </si>
  <si>
    <t>Gas</t>
  </si>
  <si>
    <t>Motor Spirit (Premium)</t>
  </si>
  <si>
    <t>Aviation gasoline</t>
  </si>
  <si>
    <t>Jet fuel</t>
  </si>
  <si>
    <t>White spirit and special boiling point industrial spirits</t>
  </si>
  <si>
    <t>Heavy Diesel Oil</t>
  </si>
  <si>
    <t>Fuel oils n.e.c.</t>
  </si>
  <si>
    <t>Lubricating Oils</t>
  </si>
  <si>
    <t>Lubricating Greases</t>
  </si>
  <si>
    <t>Other Oils n.e.c.</t>
  </si>
  <si>
    <t>Liquified Petroleum Gas (L.P.G)</t>
  </si>
  <si>
    <t xml:space="preserve"> Agriculture</t>
  </si>
  <si>
    <t xml:space="preserve"> Mining &amp; Quarying</t>
  </si>
  <si>
    <t xml:space="preserve"> Manufacturing</t>
  </si>
  <si>
    <t>Electricity, Gas, Steam and Air Conditioning Supply</t>
  </si>
  <si>
    <t>Construction</t>
  </si>
  <si>
    <t>Transport and Storage</t>
  </si>
  <si>
    <t xml:space="preserve"> Road Transport</t>
  </si>
  <si>
    <t xml:space="preserve"> Rail Transport</t>
  </si>
  <si>
    <t>Air Transport</t>
  </si>
  <si>
    <t xml:space="preserve"> Other Transport</t>
  </si>
  <si>
    <t>Accommodation and Food Service Activities</t>
  </si>
  <si>
    <t xml:space="preserve"> Other Commercial Sectors</t>
  </si>
  <si>
    <t>Public Administration and Defense</t>
  </si>
  <si>
    <t>Table 9.8:  Generation and Imports of Electricity, 2019-2023</t>
  </si>
  <si>
    <t>GWh</t>
  </si>
  <si>
    <t xml:space="preserve">GENERATION                             </t>
  </si>
  <si>
    <t>Thermal oil</t>
  </si>
  <si>
    <t>KenGen</t>
  </si>
  <si>
    <t>IPPs and Off-Grid</t>
  </si>
  <si>
    <t xml:space="preserve">Total </t>
  </si>
  <si>
    <t>Source: Kenya Power &amp; Lighting Company Ltd  and Kenya Electricity Generation Company Ltd</t>
  </si>
  <si>
    <t>IPP: Independent Power Producers</t>
  </si>
  <si>
    <t>1 Gigawatt hour = 1,000,000 kilowatt hours</t>
  </si>
  <si>
    <t xml:space="preserve"> - Negligible</t>
  </si>
  <si>
    <t>Table 9.13(a): Physical Energy Supply Table, 2023</t>
  </si>
  <si>
    <t>INDUSTRIES</t>
  </si>
  <si>
    <t>Industries</t>
  </si>
  <si>
    <t>Rest of the World</t>
  </si>
  <si>
    <t>Flows from the environment</t>
  </si>
  <si>
    <t>NATURAL INPUTS:</t>
  </si>
  <si>
    <t>Geo-Thermal</t>
  </si>
  <si>
    <t>Biomass Wood</t>
  </si>
  <si>
    <t>Sub-total</t>
  </si>
  <si>
    <t>IMPORTS:</t>
  </si>
  <si>
    <t>Electricity</t>
  </si>
  <si>
    <t>Other petroleum oils n.e.c.</t>
  </si>
  <si>
    <t>ENERGY PRODUCTS:</t>
  </si>
  <si>
    <t>Electricity plants (Independent Power Producers (IPPs))</t>
  </si>
  <si>
    <t>Oil refineries</t>
  </si>
  <si>
    <t>Charcoal</t>
  </si>
  <si>
    <t>Firewood</t>
  </si>
  <si>
    <t>RESIDUALS:</t>
  </si>
  <si>
    <t>Other</t>
  </si>
  <si>
    <t>TOTAL SUPPLY</t>
  </si>
  <si>
    <t>Table 9.13(b): Physical Energy Use Table, 2023</t>
  </si>
  <si>
    <t>SIEC</t>
  </si>
  <si>
    <t xml:space="preserve"> Mining &amp; Quarrying</t>
  </si>
  <si>
    <t>Undefined</t>
  </si>
  <si>
    <t>Accumulation/Stock</t>
  </si>
  <si>
    <t>Flows to the environment</t>
  </si>
  <si>
    <t>ENERGY PRODUCTS CONSUMPTION:</t>
  </si>
  <si>
    <t>Petroleum:</t>
  </si>
  <si>
    <t>Domestic and Small Commercial</t>
  </si>
  <si>
    <t>Large and Medium</t>
  </si>
  <si>
    <t>Rural electrification</t>
  </si>
  <si>
    <t>Biomass:</t>
  </si>
  <si>
    <t>Wood/Process Waste</t>
  </si>
  <si>
    <t>Farm residue/Animal crop residue</t>
  </si>
  <si>
    <t>Extraction</t>
  </si>
  <si>
    <t>Transformation</t>
  </si>
  <si>
    <t>Losses</t>
  </si>
  <si>
    <t>TOTAL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</si>
</sst>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_(* \(#,##0.00\);_(* &quot;-&quot;??_);_(@_)"/>
    <numFmt numFmtId="164" formatCode="#,##0.00\ ;\(#,##0.00\)"/>
    <numFmt numFmtId="165" formatCode="#,##0.0"/>
    <numFmt numFmtId="166" formatCode="_(* #,##0.0_);_(* \(#,##0.0\);_(* &quot;-&quot;??_);_(@_)"/>
    <numFmt numFmtId="167" formatCode="#,##0.0\ ;\(#,##0.0\)"/>
    <numFmt numFmtId="168" formatCode="#,##0.000\ ;\(#,##0.000\)"/>
    <numFmt numFmtId="169" formatCode="#,##0.000"/>
    <numFmt numFmtId="170" formatCode="0.0"/>
    <numFmt numFmtId="171" formatCode="_(* #,##0_);_(* \(#,##0\);_(* &quot;-&quot;??_);_(@_)"/>
    <numFmt numFmtId="172" formatCode="#,##0\ ;\(#,##0\)"/>
    <numFmt numFmtId="173" formatCode="0.00000000000000"/>
    <numFmt numFmtId="174" formatCode="#,##0.0000"/>
    <numFmt numFmtId="175" formatCode="@*."/>
    <numFmt numFmtId="176" formatCode="_(* #,##0.0000_);_(* \(#,##0.0000\);_(* &quot;-&quot;??_);_(@_)"/>
    <numFmt numFmtId="177" formatCode="#,##0.0_);\(#,##0.0\)"/>
    <numFmt numFmtId="178" formatCode="#,##0.000000000_);\(#,##0.000000000\)"/>
    <numFmt numFmtId="179" formatCode="#,##0.000000_);\(#,##0.000000\)"/>
    <numFmt numFmtId="180" formatCode="#,##0.0000000_);\(#,##0.0000000\)"/>
    <numFmt numFmtId="181" formatCode="_(* #,##0.00000_);_(* \(#,##0.00000\);_(* &quot;-&quot;??_);_(@_)"/>
  </numFmts>
  <fonts count="46">
    <font>
      <sz val="12"/>
      <color theme="1"/>
      <name val="Calibri"/>
      <family val="2"/>
      <scheme val="minor"/>
    </font>
    <font>
      <sz val="11"/>
      <color theme="1"/>
      <name val="Calibri"/>
      <family val="2"/>
      <scheme val="minor"/>
    </font>
    <font>
      <sz val="9"/>
      <color theme="1"/>
      <name val="Arno Pro"/>
      <family val="1"/>
    </font>
    <font>
      <b/>
      <sz val="9"/>
      <name val="Arno Pro"/>
      <family val="1"/>
    </font>
    <font>
      <sz val="9"/>
      <name val="Arno Pro"/>
      <family val="1"/>
    </font>
    <font>
      <vertAlign val="superscript"/>
      <sz val="9"/>
      <name val="Arno Pro"/>
      <family val="1"/>
    </font>
    <font>
      <b/>
      <vertAlign val="superscript"/>
      <sz val="9"/>
      <name val="Arno Pro"/>
      <family val="1"/>
    </font>
    <font>
      <vertAlign val="superscript"/>
      <sz val="9"/>
      <color theme="1"/>
      <name val="Arno Pro"/>
      <family val="1"/>
    </font>
    <font>
      <sz val="12"/>
      <color theme="1"/>
      <name val="Calibri"/>
      <family val="2"/>
      <scheme val="minor"/>
    </font>
    <font>
      <b/>
      <sz val="12"/>
      <color rgb="FF993300"/>
      <name val="Footlight MT Light"/>
      <family val="1"/>
    </font>
    <font>
      <b/>
      <sz val="10"/>
      <name val="Arno Pro"/>
      <family val="1"/>
    </font>
    <font>
      <sz val="10"/>
      <name val="Arno Pro"/>
      <family val="1"/>
    </font>
    <font>
      <vertAlign val="superscript"/>
      <sz val="10"/>
      <name val="Arno Pro"/>
      <family val="1"/>
    </font>
    <font>
      <b/>
      <sz val="10"/>
      <color rgb="FF993300"/>
      <name val="Arno Pro"/>
      <family val="1"/>
    </font>
    <font>
      <b/>
      <sz val="11"/>
      <color theme="1"/>
      <name val="Calibri"/>
      <family val="2"/>
      <scheme val="minor"/>
    </font>
    <font>
      <sz val="9"/>
      <color rgb="FF000000"/>
      <name val="Calibri"/>
      <family val="2"/>
      <scheme val="minor"/>
    </font>
    <font>
      <b/>
      <sz val="9"/>
      <color rgb="FF000000"/>
      <name val="Calibri"/>
      <family val="2"/>
      <scheme val="minor"/>
    </font>
    <font>
      <sz val="9"/>
      <color theme="1"/>
      <name val="Calibri"/>
      <family val="2"/>
      <scheme val="minor"/>
    </font>
    <font>
      <sz val="9"/>
      <color rgb="FF000000"/>
      <name val="Arno Pro"/>
      <family val="1"/>
    </font>
    <font>
      <b/>
      <sz val="8"/>
      <name val="Arno Pro"/>
      <family val="1"/>
    </font>
    <font>
      <sz val="8"/>
      <name val="Arno Pro"/>
      <family val="1"/>
    </font>
    <font>
      <sz val="10"/>
      <color rgb="FF000000"/>
      <name val="Arno Pro"/>
      <family val="1"/>
    </font>
    <font>
      <sz val="8"/>
      <name val="Arno Pro"/>
    </font>
    <font>
      <vertAlign val="superscript"/>
      <sz val="8"/>
      <name val="Arno Pro"/>
    </font>
    <font>
      <sz val="12"/>
      <name val="Times New Roman"/>
      <family val="1"/>
    </font>
    <font>
      <b/>
      <sz val="9"/>
      <name val="Arno Pro"/>
    </font>
    <font>
      <b/>
      <sz val="9"/>
      <color rgb="FF000000"/>
      <name val="Arno Pro"/>
      <family val="1"/>
    </font>
    <font>
      <b/>
      <sz val="9"/>
      <color rgb="FF993300"/>
      <name val="Arno Pro"/>
      <family val="1"/>
    </font>
    <font>
      <sz val="10"/>
      <name val="Arno Pro"/>
    </font>
    <font>
      <sz val="9"/>
      <name val="Arno Pro"/>
    </font>
    <font>
      <vertAlign val="superscript"/>
      <sz val="9"/>
      <name val="Arno Pro"/>
    </font>
    <font>
      <b/>
      <vertAlign val="superscript"/>
      <sz val="10"/>
      <color rgb="FF993300"/>
      <name val="Arno Pro"/>
    </font>
    <font>
      <sz val="10"/>
      <color theme="1"/>
      <name val="Calibri"/>
      <family val="2"/>
      <scheme val="minor"/>
    </font>
    <font>
      <b/>
      <sz val="10"/>
      <name val="Footlight MT Light"/>
      <family val="1"/>
    </font>
    <font>
      <sz val="10"/>
      <name val="Footlight MT Light"/>
      <family val="1"/>
    </font>
    <font>
      <b/>
      <sz val="9"/>
      <color theme="1"/>
      <name val="Arno Pro"/>
      <family val="1"/>
    </font>
    <font>
      <sz val="9"/>
      <color rgb="FFFF0000"/>
      <name val="Arno Pro"/>
      <family val="1"/>
    </font>
    <font>
      <sz val="9"/>
      <color theme="1"/>
      <name val="Arno Pro"/>
    </font>
    <font>
      <b/>
      <sz val="9"/>
      <color theme="5" tint="-0.249977111117893"/>
      <name val="Arno Pro"/>
      <family val="1"/>
    </font>
    <font>
      <b/>
      <sz val="9"/>
      <color theme="1"/>
      <name val="Calibri"/>
      <family val="2"/>
      <scheme val="minor"/>
    </font>
    <font>
      <sz val="9"/>
      <name val="Century Gothic"/>
      <family val="2"/>
    </font>
    <font>
      <sz val="11"/>
      <color theme="1"/>
      <name val="Footlight MT Light"/>
      <family val="1"/>
    </font>
    <font>
      <b/>
      <sz val="11"/>
      <color theme="1"/>
      <name val="Footlight MT Light"/>
      <family val="1"/>
    </font>
    <font>
      <b/>
      <sz val="10"/>
      <color rgb="FF993300"/>
      <name val="Times New Roman"/>
      <family val="1"/>
    </font>
    <font>
      <sz val="8"/>
      <color theme="1"/>
      <name val="Footlight MT Light"/>
      <family val="1"/>
    </font>
    <font>
      <b/>
      <sz val="8"/>
      <color theme="1"/>
      <name val="Footlight MT Light"/>
      <family val="1"/>
    </font>
  </fonts>
  <fills count="10">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6" tint="0.79998168889431442"/>
        <bgColor indexed="64"/>
      </patternFill>
    </fill>
  </fills>
  <borders count="38">
    <border>
      <left/>
      <right/>
      <top/>
      <bottom/>
      <diagonal/>
    </border>
    <border>
      <left/>
      <right style="thin">
        <color rgb="FF993300"/>
      </right>
      <top style="thin">
        <color rgb="FF993300"/>
      </top>
      <bottom/>
      <diagonal/>
    </border>
    <border>
      <left style="thin">
        <color rgb="FF993300"/>
      </left>
      <right style="thin">
        <color rgb="FF993300"/>
      </right>
      <top style="thin">
        <color rgb="FF993300"/>
      </top>
      <bottom style="thin">
        <color rgb="FF993300"/>
      </bottom>
      <diagonal/>
    </border>
    <border>
      <left style="thin">
        <color rgb="FF993300"/>
      </left>
      <right/>
      <top style="thin">
        <color rgb="FF993300"/>
      </top>
      <bottom style="thin">
        <color rgb="FF993300"/>
      </bottom>
      <diagonal/>
    </border>
    <border>
      <left/>
      <right/>
      <top style="thin">
        <color rgb="FF993300"/>
      </top>
      <bottom style="thin">
        <color rgb="FF993300"/>
      </bottom>
      <diagonal/>
    </border>
    <border>
      <left/>
      <right style="thin">
        <color rgb="FF993300"/>
      </right>
      <top/>
      <bottom style="thin">
        <color rgb="FF993300"/>
      </bottom>
      <diagonal/>
    </border>
    <border>
      <left/>
      <right style="thin">
        <color rgb="FF993300"/>
      </right>
      <top style="thin">
        <color rgb="FF993300"/>
      </top>
      <bottom style="thin">
        <color rgb="FF993300"/>
      </bottom>
      <diagonal/>
    </border>
    <border>
      <left/>
      <right style="thin">
        <color rgb="FF993300"/>
      </right>
      <top/>
      <bottom/>
      <diagonal/>
    </border>
    <border>
      <left/>
      <right/>
      <top style="thin">
        <color rgb="FF993300"/>
      </top>
      <bottom/>
      <diagonal/>
    </border>
    <border>
      <left/>
      <right/>
      <top/>
      <bottom style="thin">
        <color rgb="FF993300"/>
      </bottom>
      <diagonal/>
    </border>
    <border>
      <left/>
      <right/>
      <top/>
      <bottom style="thin">
        <color rgb="FF375623"/>
      </bottom>
      <diagonal/>
    </border>
    <border>
      <left style="thin">
        <color rgb="FF993300"/>
      </left>
      <right/>
      <top/>
      <bottom/>
      <diagonal/>
    </border>
    <border>
      <left style="thin">
        <color rgb="FF993300"/>
      </left>
      <right/>
      <top style="thin">
        <color rgb="FF993300"/>
      </top>
      <bottom/>
      <diagonal/>
    </border>
    <border>
      <left style="thin">
        <color rgb="FF993300"/>
      </left>
      <right/>
      <top/>
      <bottom style="thin">
        <color rgb="FF993300"/>
      </bottom>
      <diagonal/>
    </border>
    <border>
      <left style="thin">
        <color rgb="FF993300"/>
      </left>
      <right style="thin">
        <color rgb="FF993300"/>
      </right>
      <top style="thin">
        <color rgb="FF993300"/>
      </top>
      <bottom/>
      <diagonal/>
    </border>
    <border>
      <left style="thin">
        <color rgb="FF993300"/>
      </left>
      <right style="thin">
        <color rgb="FF993300"/>
      </right>
      <top/>
      <bottom/>
      <diagonal/>
    </border>
    <border>
      <left style="thin">
        <color rgb="FF993300"/>
      </left>
      <right style="thin">
        <color rgb="FF993300"/>
      </right>
      <top/>
      <bottom style="thin">
        <color rgb="FF993300"/>
      </bottom>
      <diagonal/>
    </border>
    <border>
      <left/>
      <right style="thin">
        <color rgb="FF375623"/>
      </right>
      <top/>
      <bottom/>
      <diagonal/>
    </border>
    <border>
      <left/>
      <right style="thin">
        <color rgb="FF375623"/>
      </right>
      <top/>
      <bottom style="thin">
        <color rgb="FF993300"/>
      </bottom>
      <diagonal/>
    </border>
    <border>
      <left/>
      <right/>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style="thin">
        <color theme="5" tint="-0.499984740745262"/>
      </right>
      <top/>
      <bottom/>
      <diagonal/>
    </border>
    <border>
      <left style="thin">
        <color theme="5" tint="-0.499984740745262"/>
      </left>
      <right style="thin">
        <color theme="5" tint="-0.499984740745262"/>
      </right>
      <top/>
      <bottom/>
      <diagonal/>
    </border>
    <border>
      <left style="thin">
        <color theme="5" tint="-0.499984740745262"/>
      </left>
      <right/>
      <top/>
      <bottom/>
      <diagonal/>
    </border>
    <border>
      <left/>
      <right style="thin">
        <color theme="5" tint="-0.499984740745262"/>
      </right>
      <top/>
      <bottom style="thin">
        <color rgb="FF993300"/>
      </bottom>
      <diagonal/>
    </border>
    <border>
      <left style="thin">
        <color theme="5" tint="-0.499984740745262"/>
      </left>
      <right style="thin">
        <color theme="5" tint="-0.499984740745262"/>
      </right>
      <top/>
      <bottom style="thin">
        <color rgb="FF993300"/>
      </bottom>
      <diagonal/>
    </border>
    <border>
      <left style="thin">
        <color theme="5" tint="-0.499984740745262"/>
      </left>
      <right/>
      <top/>
      <bottom style="thin">
        <color rgb="FF993300"/>
      </bottom>
      <diagonal/>
    </border>
    <border>
      <left/>
      <right style="thin">
        <color theme="5" tint="-0.499984740745262"/>
      </right>
      <top style="thin">
        <color rgb="FF993300"/>
      </top>
      <bottom/>
      <diagonal/>
    </border>
    <border>
      <left style="thin">
        <color theme="5" tint="-0.499984740745262"/>
      </left>
      <right style="thin">
        <color theme="5" tint="-0.499984740745262"/>
      </right>
      <top style="thin">
        <color rgb="FF993300"/>
      </top>
      <bottom/>
      <diagonal/>
    </border>
    <border>
      <left/>
      <right/>
      <top style="thin">
        <color theme="5" tint="-0.499984740745262"/>
      </top>
      <bottom style="thin">
        <color theme="5" tint="-0.499984740745262"/>
      </bottom>
      <diagonal/>
    </border>
    <border>
      <left style="thin">
        <color theme="5" tint="-0.499984740745262"/>
      </left>
      <right style="thin">
        <color theme="5" tint="-0.499984740745262"/>
      </right>
      <top style="thin">
        <color rgb="FF993300"/>
      </top>
      <bottom style="thin">
        <color theme="5" tint="-0.499984740745262"/>
      </bottom>
      <diagonal/>
    </border>
    <border>
      <left style="thin">
        <color theme="5" tint="-0.499984740745262"/>
      </left>
      <right/>
      <top style="thin">
        <color rgb="FF993300"/>
      </top>
      <bottom style="thin">
        <color theme="5" tint="-0.499984740745262"/>
      </bottom>
      <diagonal/>
    </border>
    <border>
      <left style="thin">
        <color theme="5" tint="-0.499984740745262"/>
      </left>
      <right style="thin">
        <color theme="5" tint="-0.499984740745262"/>
      </right>
      <top style="thin">
        <color theme="5" tint="-0.499984740745262"/>
      </top>
      <bottom/>
      <diagonal/>
    </border>
    <border>
      <left style="thin">
        <color theme="5" tint="-0.499984740745262"/>
      </left>
      <right/>
      <top style="thin">
        <color theme="5" tint="-0.499984740745262"/>
      </top>
      <bottom/>
      <diagonal/>
    </border>
    <border>
      <left style="thin">
        <color theme="5" tint="-0.499984740745262"/>
      </left>
      <right style="thin">
        <color theme="5" tint="-0.499984740745262"/>
      </right>
      <top/>
      <bottom style="thin">
        <color theme="5" tint="-0.499984740745262"/>
      </bottom>
      <diagonal/>
    </border>
    <border>
      <left style="thin">
        <color theme="5" tint="-0.499984740745262"/>
      </left>
      <right/>
      <top/>
      <bottom style="thin">
        <color theme="5" tint="-0.499984740745262"/>
      </bottom>
      <diagonal/>
    </border>
  </borders>
  <cellStyleXfs count="5">
    <xf numFmtId="0" fontId="0" fillId="0" borderId="0"/>
    <xf numFmtId="0" fontId="1" fillId="0" borderId="0"/>
    <xf numFmtId="43" fontId="1" fillId="0" borderId="0" applyFont="0" applyFill="0" applyBorder="0" applyAlignment="0" applyProtection="0"/>
    <xf numFmtId="43" fontId="8" fillId="0" borderId="0" applyFont="0" applyFill="0" applyBorder="0" applyAlignment="0" applyProtection="0"/>
    <xf numFmtId="0" fontId="24" fillId="0" borderId="0"/>
  </cellStyleXfs>
  <cellXfs count="484">
    <xf numFmtId="0" fontId="0" fillId="0" borderId="0" xfId="0"/>
    <xf numFmtId="0" fontId="2" fillId="0" borderId="0" xfId="1" applyFont="1"/>
    <xf numFmtId="0" fontId="3" fillId="2" borderId="4" xfId="1" applyFont="1" applyFill="1" applyBorder="1" applyAlignment="1">
      <alignment horizontal="center"/>
    </xf>
    <xf numFmtId="0" fontId="3" fillId="2" borderId="6" xfId="1" applyFont="1" applyFill="1" applyBorder="1" applyAlignment="1">
      <alignment horizontal="center"/>
    </xf>
    <xf numFmtId="164" fontId="3" fillId="2" borderId="7" xfId="1" applyNumberFormat="1" applyFont="1" applyFill="1" applyBorder="1"/>
    <xf numFmtId="4" fontId="2" fillId="0" borderId="0" xfId="1" applyNumberFormat="1" applyFont="1"/>
    <xf numFmtId="4" fontId="2" fillId="0" borderId="8" xfId="1" applyNumberFormat="1" applyFont="1" applyBorder="1"/>
    <xf numFmtId="4" fontId="2" fillId="0" borderId="7" xfId="1" applyNumberFormat="1" applyFont="1" applyBorder="1"/>
    <xf numFmtId="164" fontId="4" fillId="2" borderId="7" xfId="1" applyNumberFormat="1" applyFont="1" applyFill="1" applyBorder="1" applyAlignment="1">
      <alignment horizontal="left" indent="1"/>
    </xf>
    <xf numFmtId="165" fontId="4" fillId="2" borderId="0" xfId="2" applyNumberFormat="1" applyFont="1" applyFill="1" applyBorder="1" applyAlignment="1">
      <alignment horizontal="right"/>
    </xf>
    <xf numFmtId="165" fontId="4" fillId="2" borderId="7" xfId="2" applyNumberFormat="1" applyFont="1" applyFill="1" applyBorder="1" applyAlignment="1">
      <alignment horizontal="right"/>
    </xf>
    <xf numFmtId="164" fontId="4" fillId="0" borderId="7" xfId="1" applyNumberFormat="1" applyFont="1" applyBorder="1" applyAlignment="1">
      <alignment horizontal="left" indent="1"/>
    </xf>
    <xf numFmtId="164" fontId="3" fillId="2" borderId="6" xfId="1" applyNumberFormat="1" applyFont="1" applyFill="1" applyBorder="1" applyAlignment="1">
      <alignment horizontal="left"/>
    </xf>
    <xf numFmtId="165" fontId="3" fillId="2" borderId="4" xfId="2" applyNumberFormat="1" applyFont="1" applyFill="1" applyBorder="1" applyAlignment="1">
      <alignment horizontal="right"/>
    </xf>
    <xf numFmtId="165" fontId="3" fillId="2" borderId="6" xfId="2" applyNumberFormat="1" applyFont="1" applyFill="1" applyBorder="1" applyAlignment="1">
      <alignment horizontal="right"/>
    </xf>
    <xf numFmtId="164" fontId="3" fillId="2" borderId="7" xfId="1" applyNumberFormat="1" applyFont="1" applyFill="1" applyBorder="1" applyAlignment="1">
      <alignment horizontal="left"/>
    </xf>
    <xf numFmtId="165" fontId="4" fillId="0" borderId="0" xfId="2" applyNumberFormat="1" applyFont="1" applyFill="1" applyBorder="1" applyAlignment="1">
      <alignment horizontal="right"/>
    </xf>
    <xf numFmtId="165" fontId="4" fillId="2" borderId="9" xfId="2" applyNumberFormat="1" applyFont="1" applyFill="1" applyBorder="1" applyAlignment="1">
      <alignment horizontal="right"/>
    </xf>
    <xf numFmtId="0" fontId="3" fillId="2" borderId="6" xfId="1" applyFont="1" applyFill="1" applyBorder="1"/>
    <xf numFmtId="165" fontId="3" fillId="3" borderId="3" xfId="2" applyNumberFormat="1" applyFont="1" applyFill="1" applyBorder="1" applyAlignment="1">
      <alignment horizontal="right"/>
    </xf>
    <xf numFmtId="165" fontId="3" fillId="3" borderId="4" xfId="2" applyNumberFormat="1" applyFont="1" applyFill="1" applyBorder="1" applyAlignment="1">
      <alignment horizontal="right"/>
    </xf>
    <xf numFmtId="165" fontId="3" fillId="3" borderId="6" xfId="2" applyNumberFormat="1" applyFont="1" applyFill="1" applyBorder="1" applyAlignment="1">
      <alignment horizontal="right"/>
    </xf>
    <xf numFmtId="164" fontId="4" fillId="2" borderId="0" xfId="1" applyNumberFormat="1" applyFont="1" applyFill="1" applyAlignment="1">
      <alignment horizontal="left"/>
    </xf>
    <xf numFmtId="166" fontId="4" fillId="2" borderId="0" xfId="2" applyNumberFormat="1" applyFont="1" applyFill="1"/>
    <xf numFmtId="3" fontId="4" fillId="2" borderId="0" xfId="1" applyNumberFormat="1" applyFont="1" applyFill="1"/>
    <xf numFmtId="167" fontId="4" fillId="2" borderId="0" xfId="1" applyNumberFormat="1" applyFont="1" applyFill="1"/>
    <xf numFmtId="168" fontId="4" fillId="2" borderId="0" xfId="1" applyNumberFormat="1" applyFont="1" applyFill="1"/>
    <xf numFmtId="0" fontId="4" fillId="2" borderId="0" xfId="1" applyFont="1" applyFill="1"/>
    <xf numFmtId="43" fontId="2" fillId="0" borderId="0" xfId="1" applyNumberFormat="1" applyFont="1"/>
    <xf numFmtId="166" fontId="2" fillId="0" borderId="0" xfId="1" applyNumberFormat="1" applyFont="1"/>
    <xf numFmtId="165" fontId="2" fillId="0" borderId="0" xfId="1" applyNumberFormat="1" applyFont="1"/>
    <xf numFmtId="169" fontId="2" fillId="0" borderId="0" xfId="1" applyNumberFormat="1" applyFont="1"/>
    <xf numFmtId="166" fontId="2" fillId="0" borderId="0" xfId="3" applyNumberFormat="1" applyFont="1"/>
    <xf numFmtId="165" fontId="4" fillId="0" borderId="7" xfId="2" applyNumberFormat="1" applyFont="1" applyFill="1" applyBorder="1" applyAlignment="1">
      <alignment horizontal="right"/>
    </xf>
    <xf numFmtId="0" fontId="9" fillId="0" borderId="0" xfId="0" applyFont="1" applyAlignment="1">
      <alignment horizontal="justify" vertical="center"/>
    </xf>
    <xf numFmtId="0" fontId="3" fillId="2" borderId="0" xfId="1" applyFont="1" applyFill="1" applyAlignment="1">
      <alignment horizontal="center"/>
    </xf>
    <xf numFmtId="0" fontId="3" fillId="2" borderId="0" xfId="1" applyFont="1" applyFill="1" applyAlignment="1">
      <alignment wrapText="1"/>
    </xf>
    <xf numFmtId="0" fontId="4" fillId="2" borderId="9" xfId="1" applyFont="1" applyFill="1" applyBorder="1"/>
    <xf numFmtId="0" fontId="3" fillId="4" borderId="6" xfId="0" applyFont="1" applyFill="1" applyBorder="1" applyAlignment="1">
      <alignment horizontal="left"/>
    </xf>
    <xf numFmtId="0" fontId="3" fillId="0" borderId="4" xfId="0" applyFont="1" applyBorder="1" applyAlignment="1">
      <alignment horizontal="center"/>
    </xf>
    <xf numFmtId="0" fontId="3" fillId="4" borderId="7" xfId="0" applyFont="1" applyFill="1" applyBorder="1" applyAlignment="1">
      <alignment horizontal="left"/>
    </xf>
    <xf numFmtId="0" fontId="15" fillId="0" borderId="0" xfId="0" applyFont="1"/>
    <xf numFmtId="0" fontId="16" fillId="0" borderId="0" xfId="0" applyFont="1" applyAlignment="1">
      <alignment horizontal="right"/>
    </xf>
    <xf numFmtId="0" fontId="4" fillId="4" borderId="7" xfId="0" applyFont="1" applyFill="1" applyBorder="1" applyAlignment="1">
      <alignment horizontal="left" indent="2"/>
    </xf>
    <xf numFmtId="165" fontId="4" fillId="0" borderId="0" xfId="0" applyNumberFormat="1" applyFont="1" applyAlignment="1">
      <alignment horizontal="right"/>
    </xf>
    <xf numFmtId="165" fontId="4" fillId="4" borderId="0" xfId="0" applyNumberFormat="1" applyFont="1" applyFill="1" applyAlignment="1">
      <alignment horizontal="right"/>
    </xf>
    <xf numFmtId="165" fontId="4" fillId="4" borderId="10" xfId="0" applyNumberFormat="1" applyFont="1" applyFill="1" applyBorder="1" applyAlignment="1">
      <alignment horizontal="right"/>
    </xf>
    <xf numFmtId="165" fontId="3" fillId="4" borderId="4" xfId="0" applyNumberFormat="1" applyFont="1" applyFill="1" applyBorder="1" applyAlignment="1">
      <alignment horizontal="right"/>
    </xf>
    <xf numFmtId="0" fontId="4" fillId="4" borderId="5" xfId="0" applyFont="1" applyFill="1" applyBorder="1" applyAlignment="1">
      <alignment horizontal="left"/>
    </xf>
    <xf numFmtId="165" fontId="4" fillId="0" borderId="9" xfId="0" applyNumberFormat="1" applyFont="1" applyBorder="1" applyAlignment="1">
      <alignment horizontal="right"/>
    </xf>
    <xf numFmtId="165" fontId="4" fillId="4" borderId="9" xfId="0" applyNumberFormat="1" applyFont="1" applyFill="1" applyBorder="1" applyAlignment="1">
      <alignment horizontal="right"/>
    </xf>
    <xf numFmtId="165" fontId="4" fillId="2" borderId="4" xfId="2" applyNumberFormat="1" applyFont="1" applyFill="1" applyBorder="1" applyAlignment="1">
      <alignment horizontal="right"/>
    </xf>
    <xf numFmtId="165" fontId="4" fillId="0" borderId="4" xfId="2" applyNumberFormat="1" applyFont="1" applyFill="1" applyBorder="1" applyAlignment="1">
      <alignment horizontal="right"/>
    </xf>
    <xf numFmtId="0" fontId="3" fillId="4" borderId="5" xfId="0" applyFont="1" applyFill="1" applyBorder="1" applyAlignment="1">
      <alignment horizontal="left" indent="2"/>
    </xf>
    <xf numFmtId="165" fontId="3" fillId="4" borderId="9" xfId="0" applyNumberFormat="1" applyFont="1" applyFill="1" applyBorder="1" applyAlignment="1">
      <alignment horizontal="right"/>
    </xf>
    <xf numFmtId="0" fontId="4" fillId="4" borderId="6" xfId="0" applyFont="1" applyFill="1" applyBorder="1" applyAlignment="1">
      <alignment horizontal="left" indent="2"/>
    </xf>
    <xf numFmtId="165" fontId="4" fillId="4" borderId="4" xfId="0" applyNumberFormat="1" applyFont="1" applyFill="1" applyBorder="1" applyAlignment="1">
      <alignment horizontal="right"/>
    </xf>
    <xf numFmtId="0" fontId="4" fillId="4" borderId="0" xfId="0" applyFont="1" applyFill="1" applyAlignment="1">
      <alignment horizontal="left"/>
    </xf>
    <xf numFmtId="165" fontId="3" fillId="0" borderId="0" xfId="0" applyNumberFormat="1" applyFont="1"/>
    <xf numFmtId="170" fontId="4" fillId="4" borderId="0" xfId="0" applyNumberFormat="1" applyFont="1" applyFill="1"/>
    <xf numFmtId="0" fontId="5" fillId="0" borderId="0" xfId="0" applyFont="1" applyAlignment="1">
      <alignment horizontal="left"/>
    </xf>
    <xf numFmtId="166" fontId="4" fillId="4" borderId="0" xfId="0" applyNumberFormat="1" applyFont="1" applyFill="1"/>
    <xf numFmtId="0" fontId="13" fillId="0" borderId="0" xfId="1" applyFont="1" applyAlignment="1">
      <alignment vertical="center"/>
    </xf>
    <xf numFmtId="0" fontId="1" fillId="0" borderId="0" xfId="1"/>
    <xf numFmtId="0" fontId="3" fillId="2" borderId="0" xfId="1" applyFont="1" applyFill="1" applyAlignment="1">
      <alignment horizontal="center" vertical="justify" wrapText="1"/>
    </xf>
    <xf numFmtId="2" fontId="4" fillId="2" borderId="9" xfId="1" applyNumberFormat="1" applyFont="1" applyFill="1" applyBorder="1"/>
    <xf numFmtId="0" fontId="17" fillId="0" borderId="0" xfId="1" applyFont="1"/>
    <xf numFmtId="2" fontId="4" fillId="2" borderId="9" xfId="1" applyNumberFormat="1" applyFont="1" applyFill="1" applyBorder="1" applyAlignment="1">
      <alignment horizontal="right"/>
    </xf>
    <xf numFmtId="0" fontId="3" fillId="4" borderId="6" xfId="0" applyFont="1" applyFill="1" applyBorder="1" applyAlignment="1">
      <alignment horizontal="left" indent="1"/>
    </xf>
    <xf numFmtId="0" fontId="3" fillId="4" borderId="3" xfId="0" applyFont="1" applyFill="1" applyBorder="1" applyAlignment="1">
      <alignment horizontal="center"/>
    </xf>
    <xf numFmtId="0" fontId="4" fillId="0" borderId="7" xfId="0" applyFont="1" applyBorder="1" applyAlignment="1">
      <alignment horizontal="left"/>
    </xf>
    <xf numFmtId="170" fontId="4" fillId="0" borderId="11" xfId="0" applyNumberFormat="1" applyFont="1" applyBorder="1" applyAlignment="1">
      <alignment horizontal="right"/>
    </xf>
    <xf numFmtId="170" fontId="4" fillId="0" borderId="12" xfId="0" applyNumberFormat="1" applyFont="1" applyBorder="1" applyAlignment="1">
      <alignment horizontal="right"/>
    </xf>
    <xf numFmtId="166" fontId="4" fillId="0" borderId="12" xfId="3" applyNumberFormat="1" applyFont="1" applyBorder="1" applyAlignment="1">
      <alignment horizontal="right"/>
    </xf>
    <xf numFmtId="166" fontId="4" fillId="0" borderId="11" xfId="0" applyNumberFormat="1" applyFont="1" applyBorder="1" applyAlignment="1">
      <alignment horizontal="right"/>
    </xf>
    <xf numFmtId="166" fontId="4" fillId="0" borderId="11" xfId="3" applyNumberFormat="1" applyFont="1" applyBorder="1" applyAlignment="1">
      <alignment horizontal="right"/>
    </xf>
    <xf numFmtId="165" fontId="3" fillId="4" borderId="3" xfId="0" applyNumberFormat="1" applyFont="1" applyFill="1" applyBorder="1"/>
    <xf numFmtId="170" fontId="18" fillId="4" borderId="0" xfId="0" applyNumberFormat="1" applyFont="1" applyFill="1"/>
    <xf numFmtId="165" fontId="4" fillId="4" borderId="0" xfId="0" applyNumberFormat="1" applyFont="1" applyFill="1"/>
    <xf numFmtId="0" fontId="18" fillId="4" borderId="0" xfId="0" applyFont="1" applyFill="1"/>
    <xf numFmtId="0" fontId="18" fillId="0" borderId="0" xfId="0" applyFont="1"/>
    <xf numFmtId="0" fontId="5" fillId="4" borderId="0" xfId="0" applyFont="1" applyFill="1" applyAlignment="1">
      <alignment horizontal="left"/>
    </xf>
    <xf numFmtId="0" fontId="19" fillId="2" borderId="0" xfId="1" applyFont="1" applyFill="1" applyAlignment="1">
      <alignment horizontal="center"/>
    </xf>
    <xf numFmtId="0" fontId="20" fillId="2" borderId="9" xfId="1" applyFont="1" applyFill="1" applyBorder="1"/>
    <xf numFmtId="0" fontId="20" fillId="2" borderId="9" xfId="1" applyFont="1" applyFill="1" applyBorder="1" applyAlignment="1">
      <alignment horizontal="right"/>
    </xf>
    <xf numFmtId="0" fontId="10" fillId="4" borderId="6" xfId="0" applyFont="1" applyFill="1" applyBorder="1"/>
    <xf numFmtId="0" fontId="10" fillId="4" borderId="3" xfId="0" applyFont="1" applyFill="1" applyBorder="1" applyAlignment="1">
      <alignment horizontal="right" indent="1"/>
    </xf>
    <xf numFmtId="0" fontId="11" fillId="4" borderId="7" xfId="0" applyFont="1" applyFill="1" applyBorder="1"/>
    <xf numFmtId="171" fontId="11" fillId="4" borderId="11" xfId="0" applyNumberFormat="1" applyFont="1" applyFill="1" applyBorder="1" applyAlignment="1">
      <alignment horizontal="right"/>
    </xf>
    <xf numFmtId="0" fontId="11" fillId="4" borderId="5" xfId="0" applyFont="1" applyFill="1" applyBorder="1"/>
    <xf numFmtId="171" fontId="11" fillId="4" borderId="13" xfId="0" applyNumberFormat="1" applyFont="1" applyFill="1" applyBorder="1" applyAlignment="1">
      <alignment horizontal="right"/>
    </xf>
    <xf numFmtId="0" fontId="11" fillId="4" borderId="0" xfId="0" applyFont="1" applyFill="1"/>
    <xf numFmtId="0" fontId="21" fillId="4" borderId="0" xfId="0" applyFont="1" applyFill="1"/>
    <xf numFmtId="0" fontId="21" fillId="0" borderId="0" xfId="0" applyFont="1"/>
    <xf numFmtId="0" fontId="12" fillId="4" borderId="0" xfId="0" applyFont="1" applyFill="1" applyAlignment="1">
      <alignment horizontal="left"/>
    </xf>
    <xf numFmtId="0" fontId="13" fillId="0" borderId="0" xfId="1" applyFont="1" applyAlignment="1">
      <alignment horizontal="left" vertical="center"/>
    </xf>
    <xf numFmtId="0" fontId="3" fillId="2" borderId="0" xfId="4" quotePrefix="1" applyFont="1" applyFill="1" applyAlignment="1">
      <alignment horizontal="left"/>
    </xf>
    <xf numFmtId="0" fontId="3" fillId="2" borderId="0" xfId="4" quotePrefix="1" applyFont="1" applyFill="1"/>
    <xf numFmtId="0" fontId="4" fillId="2" borderId="9" xfId="4" applyFont="1" applyFill="1" applyBorder="1"/>
    <xf numFmtId="0" fontId="4" fillId="2" borderId="9" xfId="4" applyFont="1" applyFill="1" applyBorder="1" applyAlignment="1">
      <alignment horizontal="right"/>
    </xf>
    <xf numFmtId="4" fontId="25" fillId="4" borderId="6" xfId="0" applyNumberFormat="1" applyFont="1" applyFill="1" applyBorder="1" applyAlignment="1">
      <alignment horizontal="left" vertical="center" indent="2"/>
    </xf>
    <xf numFmtId="0" fontId="3" fillId="4" borderId="12" xfId="0" applyFont="1" applyFill="1" applyBorder="1" applyAlignment="1">
      <alignment horizontal="center" vertical="center"/>
    </xf>
    <xf numFmtId="4" fontId="4" fillId="4" borderId="0" xfId="0" applyNumberFormat="1" applyFont="1" applyFill="1" applyAlignment="1">
      <alignment horizontal="left" vertical="center" indent="2"/>
    </xf>
    <xf numFmtId="2" fontId="18" fillId="0" borderId="12" xfId="0" applyNumberFormat="1" applyFont="1" applyBorder="1" applyAlignment="1">
      <alignment horizontal="center" vertical="center" wrapText="1"/>
    </xf>
    <xf numFmtId="2" fontId="18" fillId="0" borderId="11" xfId="0" applyNumberFormat="1" applyFont="1" applyBorder="1" applyAlignment="1">
      <alignment horizontal="center" vertical="center" wrapText="1"/>
    </xf>
    <xf numFmtId="2" fontId="18" fillId="0" borderId="13" xfId="0" applyNumberFormat="1" applyFont="1" applyBorder="1" applyAlignment="1">
      <alignment horizontal="center" vertical="center" wrapText="1"/>
    </xf>
    <xf numFmtId="4" fontId="3" fillId="4" borderId="4" xfId="0" applyNumberFormat="1" applyFont="1" applyFill="1" applyBorder="1" applyAlignment="1">
      <alignment vertical="center"/>
    </xf>
    <xf numFmtId="4" fontId="26" fillId="0" borderId="13" xfId="0" applyNumberFormat="1" applyFont="1" applyBorder="1" applyAlignment="1">
      <alignment horizontal="center" vertical="center"/>
    </xf>
    <xf numFmtId="0" fontId="4" fillId="4" borderId="0" xfId="0" applyFont="1" applyFill="1" applyAlignment="1">
      <alignment horizontal="left" vertical="center"/>
    </xf>
    <xf numFmtId="0" fontId="4" fillId="4" borderId="0" xfId="0" applyFont="1" applyFill="1" applyAlignment="1">
      <alignment vertical="center"/>
    </xf>
    <xf numFmtId="0" fontId="5" fillId="4" borderId="0" xfId="0" applyFont="1" applyFill="1" applyAlignment="1">
      <alignment horizontal="left" vertical="center"/>
    </xf>
    <xf numFmtId="2" fontId="18" fillId="0" borderId="0" xfId="0" applyNumberFormat="1" applyFont="1"/>
    <xf numFmtId="0" fontId="3" fillId="2" borderId="3" xfId="1" applyFont="1" applyFill="1" applyBorder="1" applyAlignment="1">
      <alignment horizontal="center" vertical="center" wrapText="1"/>
    </xf>
    <xf numFmtId="0" fontId="4" fillId="2" borderId="14" xfId="1" applyFont="1" applyFill="1" applyBorder="1" applyAlignment="1">
      <alignment horizontal="center" wrapText="1"/>
    </xf>
    <xf numFmtId="0" fontId="4" fillId="2" borderId="16" xfId="1" applyFont="1" applyFill="1" applyBorder="1" applyAlignment="1">
      <alignment vertical="top"/>
    </xf>
    <xf numFmtId="0" fontId="4" fillId="2" borderId="1" xfId="1" applyFont="1" applyFill="1" applyBorder="1" applyAlignment="1">
      <alignment horizontal="center" vertical="center"/>
    </xf>
    <xf numFmtId="0" fontId="4" fillId="2" borderId="14" xfId="1" applyFont="1" applyFill="1" applyBorder="1"/>
    <xf numFmtId="2" fontId="18" fillId="0" borderId="14" xfId="1" applyNumberFormat="1" applyFont="1" applyBorder="1" applyAlignment="1">
      <alignment horizontal="center" vertical="center" wrapText="1"/>
    </xf>
    <xf numFmtId="43" fontId="18" fillId="0" borderId="12" xfId="2" applyFont="1" applyBorder="1" applyAlignment="1">
      <alignment horizontal="center" vertical="center" wrapText="1"/>
    </xf>
    <xf numFmtId="0" fontId="4" fillId="2" borderId="7" xfId="1" applyFont="1" applyFill="1" applyBorder="1" applyAlignment="1">
      <alignment horizontal="center" vertical="center"/>
    </xf>
    <xf numFmtId="0" fontId="4" fillId="2" borderId="15" xfId="1" applyFont="1" applyFill="1" applyBorder="1"/>
    <xf numFmtId="2" fontId="18" fillId="0" borderId="15" xfId="1" applyNumberFormat="1" applyFont="1" applyBorder="1" applyAlignment="1">
      <alignment horizontal="center" vertical="center" wrapText="1"/>
    </xf>
    <xf numFmtId="43" fontId="18" fillId="0" borderId="11" xfId="2" applyFont="1" applyBorder="1" applyAlignment="1">
      <alignment horizontal="right" vertical="center" wrapText="1"/>
    </xf>
    <xf numFmtId="0" fontId="4" fillId="2" borderId="16" xfId="1" applyFont="1" applyFill="1" applyBorder="1"/>
    <xf numFmtId="2" fontId="18" fillId="0" borderId="16" xfId="1" applyNumberFormat="1" applyFont="1" applyBorder="1" applyAlignment="1">
      <alignment horizontal="center" vertical="center" wrapText="1"/>
    </xf>
    <xf numFmtId="43" fontId="18" fillId="0" borderId="13" xfId="2" applyFont="1" applyBorder="1" applyAlignment="1">
      <alignment horizontal="right" vertical="center" wrapText="1"/>
    </xf>
    <xf numFmtId="0" fontId="4" fillId="2" borderId="5" xfId="1" applyFont="1" applyFill="1" applyBorder="1" applyAlignment="1">
      <alignment horizontal="center" vertical="center"/>
    </xf>
    <xf numFmtId="0" fontId="3" fillId="2" borderId="2" xfId="1" applyFont="1" applyFill="1" applyBorder="1"/>
    <xf numFmtId="2" fontId="26" fillId="0" borderId="2" xfId="1" applyNumberFormat="1" applyFont="1" applyBorder="1" applyAlignment="1">
      <alignment horizontal="center" vertical="center" wrapText="1"/>
    </xf>
    <xf numFmtId="43" fontId="26" fillId="0" borderId="3" xfId="2" applyFont="1" applyBorder="1" applyAlignment="1">
      <alignment horizontal="right" vertical="center" wrapText="1"/>
    </xf>
    <xf numFmtId="43" fontId="18" fillId="0" borderId="12" xfId="2" applyFont="1" applyBorder="1" applyAlignment="1">
      <alignment horizontal="right" vertical="center" wrapText="1"/>
    </xf>
    <xf numFmtId="0" fontId="26" fillId="0" borderId="2" xfId="1" applyFont="1" applyBorder="1" applyAlignment="1">
      <alignment horizontal="center" vertical="center" wrapText="1"/>
    </xf>
    <xf numFmtId="2" fontId="26" fillId="0" borderId="3" xfId="1" applyNumberFormat="1" applyFont="1" applyBorder="1" applyAlignment="1">
      <alignment vertical="center" wrapText="1"/>
    </xf>
    <xf numFmtId="0" fontId="4" fillId="2" borderId="8" xfId="1" applyFont="1" applyFill="1" applyBorder="1"/>
    <xf numFmtId="170" fontId="17" fillId="0" borderId="0" xfId="1" applyNumberFormat="1" applyFont="1"/>
    <xf numFmtId="0" fontId="27" fillId="2" borderId="0" xfId="1" applyFont="1" applyFill="1" applyAlignment="1">
      <alignment horizontal="left"/>
    </xf>
    <xf numFmtId="0" fontId="2" fillId="2" borderId="0" xfId="1" applyFont="1" applyFill="1"/>
    <xf numFmtId="0" fontId="2" fillId="2" borderId="0" xfId="1" applyFont="1" applyFill="1" applyAlignment="1">
      <alignment horizontal="right"/>
    </xf>
    <xf numFmtId="0" fontId="4" fillId="2" borderId="6" xfId="1" applyFont="1" applyFill="1" applyBorder="1"/>
    <xf numFmtId="0" fontId="4" fillId="2" borderId="7" xfId="1" applyFont="1" applyFill="1" applyBorder="1"/>
    <xf numFmtId="0" fontId="4" fillId="2" borderId="14" xfId="1" applyFont="1" applyFill="1" applyBorder="1" applyAlignment="1">
      <alignment horizontal="center" vertical="center" wrapText="1"/>
    </xf>
    <xf numFmtId="0" fontId="4" fillId="2" borderId="5" xfId="1" applyFont="1" applyFill="1" applyBorder="1"/>
    <xf numFmtId="0" fontId="4" fillId="2" borderId="16" xfId="1" applyFont="1" applyFill="1" applyBorder="1" applyAlignment="1">
      <alignment horizontal="center" vertical="center" wrapText="1"/>
    </xf>
    <xf numFmtId="0" fontId="4" fillId="2" borderId="7" xfId="1" applyFont="1" applyFill="1" applyBorder="1" applyAlignment="1">
      <alignment horizontal="left"/>
    </xf>
    <xf numFmtId="170" fontId="2" fillId="2" borderId="11" xfId="1" applyNumberFormat="1" applyFont="1" applyFill="1" applyBorder="1"/>
    <xf numFmtId="167" fontId="4" fillId="2" borderId="15" xfId="1" applyNumberFormat="1" applyFont="1" applyFill="1" applyBorder="1"/>
    <xf numFmtId="167" fontId="4" fillId="0" borderId="15" xfId="1" applyNumberFormat="1" applyFont="1" applyBorder="1"/>
    <xf numFmtId="172" fontId="4" fillId="0" borderId="15" xfId="1" applyNumberFormat="1" applyFont="1" applyBorder="1" applyAlignment="1">
      <alignment horizontal="left" indent="4"/>
    </xf>
    <xf numFmtId="167" fontId="3" fillId="0" borderId="15" xfId="1" applyNumberFormat="1" applyFont="1" applyBorder="1"/>
    <xf numFmtId="170" fontId="2" fillId="2" borderId="0" xfId="1" applyNumberFormat="1" applyFont="1" applyFill="1"/>
    <xf numFmtId="167" fontId="4" fillId="0" borderId="11" xfId="1" applyNumberFormat="1" applyFont="1" applyBorder="1"/>
    <xf numFmtId="167" fontId="3" fillId="0" borderId="11" xfId="1" applyNumberFormat="1" applyFont="1" applyBorder="1"/>
    <xf numFmtId="0" fontId="4" fillId="0" borderId="5" xfId="1" applyFont="1" applyBorder="1" applyAlignment="1">
      <alignment horizontal="left"/>
    </xf>
    <xf numFmtId="170" fontId="2" fillId="0" borderId="13" xfId="1" applyNumberFormat="1" applyFont="1" applyBorder="1"/>
    <xf numFmtId="167" fontId="4" fillId="0" borderId="16" xfId="1" applyNumberFormat="1" applyFont="1" applyBorder="1"/>
    <xf numFmtId="167" fontId="3" fillId="0" borderId="16" xfId="1" applyNumberFormat="1" applyFont="1" applyBorder="1"/>
    <xf numFmtId="170" fontId="2" fillId="0" borderId="9" xfId="1" applyNumberFormat="1" applyFont="1" applyBorder="1"/>
    <xf numFmtId="167" fontId="4" fillId="0" borderId="13" xfId="1" applyNumberFormat="1" applyFont="1" applyBorder="1"/>
    <xf numFmtId="167" fontId="3" fillId="0" borderId="13" xfId="1" applyNumberFormat="1" applyFont="1" applyBorder="1"/>
    <xf numFmtId="0" fontId="4" fillId="2" borderId="0" xfId="1" applyFont="1" applyFill="1" applyAlignment="1">
      <alignment horizontal="left"/>
    </xf>
    <xf numFmtId="0" fontId="4" fillId="2" borderId="0" xfId="1" applyFont="1" applyFill="1" applyAlignment="1">
      <alignment vertical="top"/>
    </xf>
    <xf numFmtId="173" fontId="4" fillId="2" borderId="0" xfId="1" applyNumberFormat="1" applyFont="1" applyFill="1"/>
    <xf numFmtId="0" fontId="4" fillId="2" borderId="0" xfId="1" quotePrefix="1" applyFont="1" applyFill="1" applyAlignment="1">
      <alignment horizontal="left"/>
    </xf>
    <xf numFmtId="0" fontId="5" fillId="2" borderId="0" xfId="1" applyFont="1" applyFill="1" applyAlignment="1">
      <alignment horizontal="left" vertical="top" wrapText="1"/>
    </xf>
    <xf numFmtId="0" fontId="17" fillId="2" borderId="0" xfId="1" applyFont="1" applyFill="1"/>
    <xf numFmtId="0" fontId="3" fillId="2" borderId="0" xfId="1" applyFont="1" applyFill="1" applyAlignment="1">
      <alignment vertical="top"/>
    </xf>
    <xf numFmtId="0" fontId="4" fillId="2" borderId="0" xfId="1" applyFont="1" applyFill="1" applyAlignment="1">
      <alignment horizontal="left" vertical="top"/>
    </xf>
    <xf numFmtId="0" fontId="4" fillId="0" borderId="0" xfId="1" applyFont="1" applyAlignment="1">
      <alignment vertical="top"/>
    </xf>
    <xf numFmtId="167" fontId="17" fillId="2" borderId="0" xfId="1" applyNumberFormat="1" applyFont="1" applyFill="1"/>
    <xf numFmtId="165" fontId="25" fillId="4" borderId="9" xfId="0" applyNumberFormat="1" applyFont="1" applyFill="1" applyBorder="1" applyAlignment="1">
      <alignment horizontal="right"/>
    </xf>
    <xf numFmtId="0" fontId="3" fillId="0" borderId="2" xfId="0" applyFont="1" applyBorder="1" applyAlignment="1">
      <alignment horizontal="right"/>
    </xf>
    <xf numFmtId="0" fontId="3" fillId="4" borderId="3" xfId="0" applyFont="1" applyFill="1" applyBorder="1" applyAlignment="1">
      <alignment horizontal="right"/>
    </xf>
    <xf numFmtId="165" fontId="4" fillId="4" borderId="1" xfId="0" applyNumberFormat="1" applyFont="1" applyFill="1" applyBorder="1" applyAlignment="1">
      <alignment horizontal="right"/>
    </xf>
    <xf numFmtId="165" fontId="4" fillId="4" borderId="14" xfId="0" applyNumberFormat="1" applyFont="1" applyFill="1" applyBorder="1" applyAlignment="1">
      <alignment horizontal="right"/>
    </xf>
    <xf numFmtId="165" fontId="4" fillId="4" borderId="12" xfId="0" applyNumberFormat="1" applyFont="1" applyFill="1" applyBorder="1" applyAlignment="1">
      <alignment horizontal="right"/>
    </xf>
    <xf numFmtId="165" fontId="4" fillId="0" borderId="12" xfId="0" applyNumberFormat="1" applyFont="1" applyBorder="1" applyAlignment="1">
      <alignment horizontal="right"/>
    </xf>
    <xf numFmtId="165" fontId="4" fillId="4" borderId="7" xfId="0" applyNumberFormat="1" applyFont="1" applyFill="1" applyBorder="1" applyAlignment="1">
      <alignment horizontal="right"/>
    </xf>
    <xf numFmtId="165" fontId="4" fillId="4" borderId="15" xfId="0" applyNumberFormat="1" applyFont="1" applyFill="1" applyBorder="1" applyAlignment="1">
      <alignment horizontal="right"/>
    </xf>
    <xf numFmtId="165" fontId="4" fillId="4" borderId="11" xfId="0" applyNumberFormat="1" applyFont="1" applyFill="1" applyBorder="1" applyAlignment="1">
      <alignment horizontal="right"/>
    </xf>
    <xf numFmtId="165" fontId="4" fillId="0" borderId="11" xfId="0" applyNumberFormat="1" applyFont="1" applyBorder="1" applyAlignment="1">
      <alignment horizontal="right"/>
    </xf>
    <xf numFmtId="165" fontId="25" fillId="4" borderId="6" xfId="0" applyNumberFormat="1" applyFont="1" applyFill="1" applyBorder="1" applyAlignment="1">
      <alignment horizontal="right"/>
    </xf>
    <xf numFmtId="165" fontId="25" fillId="4" borderId="3" xfId="0" applyNumberFormat="1" applyFont="1" applyFill="1" applyBorder="1" applyAlignment="1">
      <alignment horizontal="right"/>
    </xf>
    <xf numFmtId="0" fontId="28" fillId="0" borderId="0" xfId="1" applyFont="1" applyAlignment="1">
      <alignment vertical="center"/>
    </xf>
    <xf numFmtId="165" fontId="29" fillId="4" borderId="0" xfId="0" applyNumberFormat="1" applyFont="1" applyFill="1" applyAlignment="1">
      <alignment horizontal="left"/>
    </xf>
    <xf numFmtId="0" fontId="0" fillId="0" borderId="0" xfId="0" applyAlignment="1">
      <alignment horizontal="left"/>
    </xf>
    <xf numFmtId="0" fontId="4" fillId="2" borderId="0" xfId="1" applyFont="1" applyFill="1" applyAlignment="1">
      <alignment horizontal="right"/>
    </xf>
    <xf numFmtId="0" fontId="3" fillId="2" borderId="3" xfId="1" quotePrefix="1" applyFont="1" applyFill="1" applyBorder="1" applyAlignment="1">
      <alignment horizontal="center"/>
    </xf>
    <xf numFmtId="165" fontId="4" fillId="0" borderId="11" xfId="1" applyNumberFormat="1" applyFont="1" applyBorder="1"/>
    <xf numFmtId="0" fontId="4" fillId="2" borderId="7" xfId="1" quotePrefix="1" applyFont="1" applyFill="1" applyBorder="1" applyAlignment="1">
      <alignment horizontal="left"/>
    </xf>
    <xf numFmtId="166" fontId="4" fillId="0" borderId="11" xfId="2" applyNumberFormat="1" applyFont="1" applyFill="1" applyBorder="1" applyAlignment="1">
      <alignment horizontal="right"/>
    </xf>
    <xf numFmtId="4" fontId="4" fillId="0" borderId="11" xfId="1" applyNumberFormat="1" applyFont="1" applyBorder="1"/>
    <xf numFmtId="0" fontId="3" fillId="2" borderId="6" xfId="1" applyFont="1" applyFill="1" applyBorder="1" applyAlignment="1">
      <alignment horizontal="left"/>
    </xf>
    <xf numFmtId="165" fontId="3" fillId="2" borderId="3" xfId="1" applyNumberFormat="1" applyFont="1" applyFill="1" applyBorder="1"/>
    <xf numFmtId="0" fontId="3" fillId="2" borderId="7" xfId="1" applyFont="1" applyFill="1" applyBorder="1" applyAlignment="1">
      <alignment horizontal="left"/>
    </xf>
    <xf numFmtId="165" fontId="3" fillId="2" borderId="11" xfId="1" applyNumberFormat="1" applyFont="1" applyFill="1" applyBorder="1"/>
    <xf numFmtId="165" fontId="3" fillId="0" borderId="11" xfId="1" applyNumberFormat="1" applyFont="1" applyBorder="1"/>
    <xf numFmtId="165" fontId="4" fillId="2" borderId="11" xfId="1" applyNumberFormat="1" applyFont="1" applyFill="1" applyBorder="1"/>
    <xf numFmtId="0" fontId="4" fillId="2" borderId="6" xfId="1" applyFont="1" applyFill="1" applyBorder="1" applyAlignment="1">
      <alignment horizontal="left"/>
    </xf>
    <xf numFmtId="165" fontId="4" fillId="2" borderId="3" xfId="1" applyNumberFormat="1" applyFont="1" applyFill="1" applyBorder="1"/>
    <xf numFmtId="167" fontId="4" fillId="0" borderId="3" xfId="1" applyNumberFormat="1" applyFont="1" applyBorder="1"/>
    <xf numFmtId="165" fontId="4" fillId="2" borderId="0" xfId="1" applyNumberFormat="1" applyFont="1" applyFill="1"/>
    <xf numFmtId="165" fontId="17" fillId="0" borderId="0" xfId="1" applyNumberFormat="1" applyFont="1"/>
    <xf numFmtId="174" fontId="17" fillId="0" borderId="0" xfId="1" applyNumberFormat="1" applyFont="1"/>
    <xf numFmtId="0" fontId="3" fillId="0" borderId="0" xfId="1" applyFont="1" applyAlignment="1">
      <alignment horizontal="right"/>
    </xf>
    <xf numFmtId="165" fontId="3" fillId="4" borderId="6" xfId="0" applyNumberFormat="1" applyFont="1" applyFill="1" applyBorder="1"/>
    <xf numFmtId="165" fontId="3" fillId="4" borderId="3" xfId="0" quotePrefix="1" applyNumberFormat="1" applyFont="1" applyFill="1" applyBorder="1" applyAlignment="1">
      <alignment horizontal="right"/>
    </xf>
    <xf numFmtId="165" fontId="3" fillId="4" borderId="3" xfId="0" applyNumberFormat="1" applyFont="1" applyFill="1" applyBorder="1" applyAlignment="1">
      <alignment horizontal="right"/>
    </xf>
    <xf numFmtId="175" fontId="4" fillId="4" borderId="17" xfId="0" applyNumberFormat="1" applyFont="1" applyFill="1" applyBorder="1" applyAlignment="1">
      <alignment horizontal="left" indent="1"/>
    </xf>
    <xf numFmtId="4" fontId="4" fillId="4" borderId="11" xfId="0" applyNumberFormat="1" applyFont="1" applyFill="1" applyBorder="1" applyAlignment="1">
      <alignment horizontal="right" indent="1"/>
    </xf>
    <xf numFmtId="175" fontId="4" fillId="4" borderId="18" xfId="0" applyNumberFormat="1" applyFont="1" applyFill="1" applyBorder="1" applyAlignment="1">
      <alignment horizontal="left" indent="1"/>
    </xf>
    <xf numFmtId="4" fontId="4" fillId="4" borderId="13" xfId="0" applyNumberFormat="1" applyFont="1" applyFill="1" applyBorder="1" applyAlignment="1">
      <alignment horizontal="right" indent="1"/>
    </xf>
    <xf numFmtId="4" fontId="4" fillId="4" borderId="0" xfId="0" applyNumberFormat="1" applyFont="1" applyFill="1"/>
    <xf numFmtId="4" fontId="4" fillId="4" borderId="0" xfId="0" applyNumberFormat="1" applyFont="1" applyFill="1" applyAlignment="1">
      <alignment horizontal="right"/>
    </xf>
    <xf numFmtId="0" fontId="4" fillId="0" borderId="0" xfId="0" applyFont="1"/>
    <xf numFmtId="4" fontId="5" fillId="4" borderId="0" xfId="0" applyNumberFormat="1" applyFont="1" applyFill="1"/>
    <xf numFmtId="0" fontId="32" fillId="0" borderId="0" xfId="1" applyFont="1"/>
    <xf numFmtId="171" fontId="33" fillId="0" borderId="0" xfId="2" applyNumberFormat="1" applyFont="1" applyFill="1" applyBorder="1" applyAlignment="1">
      <alignment wrapText="1"/>
    </xf>
    <xf numFmtId="171" fontId="33" fillId="0" borderId="0" xfId="2" applyNumberFormat="1" applyFont="1" applyFill="1" applyBorder="1" applyAlignment="1"/>
    <xf numFmtId="43" fontId="33" fillId="0" borderId="0" xfId="2" applyFont="1" applyFill="1" applyBorder="1" applyAlignment="1"/>
    <xf numFmtId="171" fontId="34" fillId="0" borderId="0" xfId="2" applyNumberFormat="1" applyFont="1" applyFill="1" applyBorder="1" applyAlignment="1">
      <alignment horizontal="right"/>
    </xf>
    <xf numFmtId="171" fontId="3" fillId="5" borderId="1" xfId="2" applyNumberFormat="1" applyFont="1" applyFill="1" applyBorder="1" applyAlignment="1">
      <alignment wrapText="1"/>
    </xf>
    <xf numFmtId="171" fontId="35" fillId="5" borderId="7" xfId="2" applyNumberFormat="1" applyFont="1" applyFill="1" applyBorder="1" applyAlignment="1">
      <alignment vertical="top" wrapText="1"/>
    </xf>
    <xf numFmtId="171" fontId="2" fillId="6" borderId="15" xfId="2" applyNumberFormat="1" applyFont="1" applyFill="1" applyBorder="1" applyAlignment="1">
      <alignment vertical="top" wrapText="1"/>
    </xf>
    <xf numFmtId="171" fontId="2" fillId="0" borderId="7" xfId="2" applyNumberFormat="1" applyFont="1" applyBorder="1" applyAlignment="1">
      <alignment wrapText="1"/>
    </xf>
    <xf numFmtId="43" fontId="4" fillId="0" borderId="15" xfId="2" applyFont="1" applyFill="1" applyBorder="1" applyAlignment="1">
      <alignment horizontal="center"/>
    </xf>
    <xf numFmtId="43" fontId="2" fillId="0" borderId="15" xfId="2" applyFont="1" applyFill="1" applyBorder="1"/>
    <xf numFmtId="43" fontId="4" fillId="0" borderId="11" xfId="2" applyFont="1" applyFill="1" applyBorder="1" applyAlignment="1">
      <alignment horizontal="center"/>
    </xf>
    <xf numFmtId="43" fontId="36" fillId="0" borderId="15" xfId="2" applyFont="1" applyFill="1" applyBorder="1"/>
    <xf numFmtId="43" fontId="35" fillId="0" borderId="15" xfId="2" applyFont="1" applyFill="1" applyBorder="1"/>
    <xf numFmtId="0" fontId="2" fillId="0" borderId="11" xfId="1" applyFont="1" applyBorder="1"/>
    <xf numFmtId="171" fontId="35" fillId="5" borderId="6" xfId="2" applyNumberFormat="1" applyFont="1" applyFill="1" applyBorder="1" applyAlignment="1">
      <alignment wrapText="1"/>
    </xf>
    <xf numFmtId="43" fontId="35" fillId="0" borderId="2" xfId="2" applyFont="1" applyFill="1" applyBorder="1"/>
    <xf numFmtId="43" fontId="35" fillId="0" borderId="3" xfId="2" applyFont="1" applyFill="1" applyBorder="1"/>
    <xf numFmtId="171" fontId="35" fillId="0" borderId="7" xfId="2" applyNumberFormat="1" applyFont="1" applyFill="1" applyBorder="1" applyAlignment="1">
      <alignment wrapText="1"/>
    </xf>
    <xf numFmtId="171" fontId="2" fillId="0" borderId="1" xfId="2" applyNumberFormat="1" applyFont="1" applyBorder="1" applyAlignment="1">
      <alignment wrapText="1"/>
    </xf>
    <xf numFmtId="43" fontId="4" fillId="0" borderId="14" xfId="2" applyFont="1" applyFill="1" applyBorder="1" applyAlignment="1">
      <alignment horizontal="right"/>
    </xf>
    <xf numFmtId="43" fontId="4" fillId="0" borderId="14" xfId="2" applyFont="1" applyFill="1" applyBorder="1"/>
    <xf numFmtId="171" fontId="2" fillId="0" borderId="5" xfId="2" applyNumberFormat="1" applyFont="1" applyBorder="1" applyAlignment="1">
      <alignment wrapText="1"/>
    </xf>
    <xf numFmtId="43" fontId="35" fillId="0" borderId="16" xfId="2" applyFont="1" applyFill="1" applyBorder="1" applyAlignment="1">
      <alignment horizontal="right"/>
    </xf>
    <xf numFmtId="43" fontId="4" fillId="0" borderId="16" xfId="2" applyFont="1" applyFill="1" applyBorder="1"/>
    <xf numFmtId="43" fontId="4" fillId="0" borderId="16" xfId="2" applyFont="1" applyFill="1" applyBorder="1" applyAlignment="1">
      <alignment horizontal="center"/>
    </xf>
    <xf numFmtId="43" fontId="4" fillId="0" borderId="13" xfId="2" applyFont="1" applyFill="1" applyBorder="1" applyAlignment="1">
      <alignment horizontal="center"/>
    </xf>
    <xf numFmtId="171" fontId="2" fillId="0" borderId="0" xfId="2" applyNumberFormat="1" applyFont="1" applyBorder="1" applyAlignment="1">
      <alignment wrapText="1"/>
    </xf>
    <xf numFmtId="43" fontId="32" fillId="0" borderId="0" xfId="3" applyFont="1"/>
    <xf numFmtId="171" fontId="3" fillId="0" borderId="0" xfId="2" applyNumberFormat="1" applyFont="1" applyFill="1" applyBorder="1" applyAlignment="1"/>
    <xf numFmtId="171" fontId="25" fillId="0" borderId="0" xfId="2" applyNumberFormat="1" applyFont="1" applyFill="1" applyBorder="1" applyAlignment="1">
      <alignment horizontal="right"/>
    </xf>
    <xf numFmtId="171" fontId="3" fillId="5" borderId="1" xfId="2" applyNumberFormat="1" applyFont="1" applyFill="1" applyBorder="1" applyAlignment="1"/>
    <xf numFmtId="171" fontId="3" fillId="8" borderId="3" xfId="2" applyNumberFormat="1" applyFont="1" applyFill="1" applyBorder="1" applyAlignment="1">
      <alignment horizontal="center" wrapText="1"/>
    </xf>
    <xf numFmtId="171" fontId="35" fillId="5" borderId="7" xfId="2" applyNumberFormat="1" applyFont="1" applyFill="1" applyBorder="1" applyAlignment="1">
      <alignment vertical="top"/>
    </xf>
    <xf numFmtId="171" fontId="35" fillId="8" borderId="2" xfId="2" applyNumberFormat="1" applyFont="1" applyFill="1" applyBorder="1" applyAlignment="1">
      <alignment vertical="top" wrapText="1"/>
    </xf>
    <xf numFmtId="171" fontId="35" fillId="8" borderId="3" xfId="2" applyNumberFormat="1" applyFont="1" applyFill="1" applyBorder="1" applyAlignment="1">
      <alignment vertical="top" wrapText="1"/>
    </xf>
    <xf numFmtId="171" fontId="2" fillId="0" borderId="7" xfId="2" applyNumberFormat="1" applyFont="1" applyBorder="1"/>
    <xf numFmtId="43" fontId="4" fillId="0" borderId="15" xfId="2" applyFont="1" applyBorder="1" applyAlignment="1">
      <alignment horizontal="center"/>
    </xf>
    <xf numFmtId="43" fontId="35" fillId="5" borderId="11" xfId="2" applyFont="1" applyFill="1" applyBorder="1"/>
    <xf numFmtId="176" fontId="2" fillId="0" borderId="15" xfId="2" applyNumberFormat="1" applyFont="1" applyBorder="1"/>
    <xf numFmtId="43" fontId="2" fillId="0" borderId="11" xfId="2" applyFont="1" applyBorder="1"/>
    <xf numFmtId="171" fontId="35" fillId="5" borderId="6" xfId="2" applyNumberFormat="1" applyFont="1" applyFill="1" applyBorder="1"/>
    <xf numFmtId="43" fontId="35" fillId="5" borderId="2" xfId="2" applyFont="1" applyFill="1" applyBorder="1"/>
    <xf numFmtId="43" fontId="35" fillId="5" borderId="3" xfId="2" applyFont="1" applyFill="1" applyBorder="1"/>
    <xf numFmtId="43" fontId="35" fillId="0" borderId="15" xfId="2" applyFont="1" applyBorder="1"/>
    <xf numFmtId="43" fontId="37" fillId="0" borderId="11" xfId="2" applyFont="1" applyBorder="1"/>
    <xf numFmtId="43" fontId="35" fillId="0" borderId="11" xfId="2" applyFont="1" applyBorder="1"/>
    <xf numFmtId="171" fontId="35" fillId="0" borderId="7" xfId="2" applyNumberFormat="1" applyFont="1" applyFill="1" applyBorder="1"/>
    <xf numFmtId="43" fontId="35" fillId="5" borderId="15" xfId="2" applyFont="1" applyFill="1" applyBorder="1"/>
    <xf numFmtId="43" fontId="2" fillId="5" borderId="11" xfId="2" applyFont="1" applyFill="1" applyBorder="1"/>
    <xf numFmtId="43" fontId="2" fillId="0" borderId="15" xfId="2" applyFont="1" applyBorder="1"/>
    <xf numFmtId="43" fontId="36" fillId="0" borderId="15" xfId="2" applyFont="1" applyBorder="1" applyAlignment="1">
      <alignment horizontal="center"/>
    </xf>
    <xf numFmtId="171" fontId="35" fillId="5" borderId="7" xfId="2" applyNumberFormat="1" applyFont="1" applyFill="1" applyBorder="1"/>
    <xf numFmtId="43" fontId="35" fillId="0" borderId="11" xfId="2" applyFont="1" applyFill="1" applyBorder="1"/>
    <xf numFmtId="171" fontId="37" fillId="5" borderId="7" xfId="2" applyNumberFormat="1" applyFont="1" applyFill="1" applyBorder="1"/>
    <xf numFmtId="43" fontId="37" fillId="0" borderId="11" xfId="3" applyFont="1" applyFill="1" applyBorder="1"/>
    <xf numFmtId="43" fontId="35" fillId="5" borderId="16" xfId="2" applyFont="1" applyFill="1" applyBorder="1"/>
    <xf numFmtId="43" fontId="37" fillId="0" borderId="13" xfId="3" applyFont="1" applyFill="1" applyBorder="1"/>
    <xf numFmtId="171" fontId="2" fillId="0" borderId="0" xfId="2" applyNumberFormat="1" applyFont="1" applyBorder="1"/>
    <xf numFmtId="171" fontId="38" fillId="0" borderId="7" xfId="2" applyNumberFormat="1" applyFont="1" applyBorder="1"/>
    <xf numFmtId="171" fontId="2" fillId="0" borderId="0" xfId="2" applyNumberFormat="1" applyFont="1"/>
    <xf numFmtId="166" fontId="2" fillId="0" borderId="0" xfId="2" applyNumberFormat="1" applyFont="1"/>
    <xf numFmtId="171" fontId="3" fillId="0" borderId="0" xfId="2" applyNumberFormat="1" applyFont="1" applyFill="1" applyBorder="1" applyAlignment="1">
      <alignment horizontal="right"/>
    </xf>
    <xf numFmtId="171" fontId="4" fillId="0" borderId="0" xfId="2" applyNumberFormat="1" applyFont="1" applyFill="1" applyBorder="1" applyAlignment="1">
      <alignment horizontal="right"/>
    </xf>
    <xf numFmtId="171" fontId="35" fillId="9" borderId="3" xfId="2" applyNumberFormat="1" applyFont="1" applyFill="1" applyBorder="1" applyAlignment="1">
      <alignment horizontal="center" vertical="center"/>
    </xf>
    <xf numFmtId="171" fontId="35" fillId="0" borderId="0" xfId="2" applyNumberFormat="1" applyFont="1" applyFill="1" applyBorder="1" applyAlignment="1">
      <alignment horizontal="left" vertical="top" wrapText="1"/>
    </xf>
    <xf numFmtId="171" fontId="35" fillId="5" borderId="6" xfId="2" applyNumberFormat="1" applyFont="1" applyFill="1" applyBorder="1" applyAlignment="1">
      <alignment vertical="top"/>
    </xf>
    <xf numFmtId="171" fontId="2" fillId="9" borderId="2" xfId="2" applyNumberFormat="1" applyFont="1" applyFill="1" applyBorder="1" applyAlignment="1">
      <alignment vertical="top" wrapText="1"/>
    </xf>
    <xf numFmtId="175" fontId="2" fillId="0" borderId="7" xfId="2" applyNumberFormat="1" applyFont="1" applyBorder="1"/>
    <xf numFmtId="43" fontId="35" fillId="0" borderId="12" xfId="2" applyFont="1" applyBorder="1"/>
    <xf numFmtId="43" fontId="35" fillId="0" borderId="0" xfId="2" applyFont="1" applyFill="1" applyBorder="1"/>
    <xf numFmtId="43" fontId="2" fillId="0" borderId="0" xfId="2" applyFont="1" applyFill="1" applyBorder="1"/>
    <xf numFmtId="43" fontId="35" fillId="0" borderId="13" xfId="2" applyFont="1" applyBorder="1"/>
    <xf numFmtId="175" fontId="35" fillId="5" borderId="6" xfId="2" applyNumberFormat="1" applyFont="1" applyFill="1" applyBorder="1"/>
    <xf numFmtId="175" fontId="35" fillId="0" borderId="7" xfId="2" applyNumberFormat="1" applyFont="1" applyFill="1" applyBorder="1"/>
    <xf numFmtId="43" fontId="35" fillId="0" borderId="14" xfId="2" applyFont="1" applyFill="1" applyBorder="1"/>
    <xf numFmtId="43" fontId="2" fillId="0" borderId="14" xfId="2" applyFont="1" applyFill="1" applyBorder="1"/>
    <xf numFmtId="43" fontId="35" fillId="0" borderId="12" xfId="2" applyFont="1" applyFill="1" applyBorder="1"/>
    <xf numFmtId="175" fontId="35" fillId="0" borderId="7" xfId="2" applyNumberFormat="1" applyFont="1" applyBorder="1"/>
    <xf numFmtId="43" fontId="2" fillId="0" borderId="16" xfId="2" applyFont="1" applyFill="1" applyBorder="1"/>
    <xf numFmtId="43" fontId="35" fillId="0" borderId="13" xfId="2" applyFont="1" applyFill="1" applyBorder="1"/>
    <xf numFmtId="43" fontId="2" fillId="0" borderId="15" xfId="1" applyNumberFormat="1" applyFont="1" applyBorder="1"/>
    <xf numFmtId="171" fontId="2" fillId="0" borderId="15" xfId="2" applyNumberFormat="1" applyFont="1" applyBorder="1"/>
    <xf numFmtId="43" fontId="35" fillId="0" borderId="0" xfId="2" applyFont="1" applyBorder="1"/>
    <xf numFmtId="175" fontId="2" fillId="0" borderId="7" xfId="2" applyNumberFormat="1" applyFont="1" applyBorder="1" applyAlignment="1">
      <alignment wrapText="1"/>
    </xf>
    <xf numFmtId="175" fontId="2" fillId="0" borderId="7" xfId="2" applyNumberFormat="1" applyFont="1" applyBorder="1" applyAlignment="1">
      <alignment horizontal="left" indent="2"/>
    </xf>
    <xf numFmtId="43" fontId="4" fillId="0" borderId="15" xfId="1" applyNumberFormat="1" applyFont="1" applyBorder="1"/>
    <xf numFmtId="175" fontId="2" fillId="0" borderId="5" xfId="2" applyNumberFormat="1" applyFont="1" applyBorder="1"/>
    <xf numFmtId="171" fontId="2" fillId="0" borderId="16" xfId="2" applyNumberFormat="1" applyFont="1" applyBorder="1"/>
    <xf numFmtId="43" fontId="2" fillId="0" borderId="16" xfId="2" applyFont="1" applyBorder="1"/>
    <xf numFmtId="43" fontId="2" fillId="0" borderId="0" xfId="2" applyFont="1" applyBorder="1"/>
    <xf numFmtId="0" fontId="35" fillId="2" borderId="0" xfId="1" applyFont="1" applyFill="1" applyAlignment="1">
      <alignment horizontal="left"/>
    </xf>
    <xf numFmtId="0" fontId="39" fillId="0" borderId="0" xfId="1" applyFont="1" applyAlignment="1">
      <alignment horizontal="right"/>
    </xf>
    <xf numFmtId="0" fontId="4" fillId="2" borderId="4" xfId="1" applyFont="1" applyFill="1" applyBorder="1"/>
    <xf numFmtId="0" fontId="2" fillId="0" borderId="4" xfId="1" applyFont="1" applyBorder="1" applyAlignment="1">
      <alignment horizontal="center"/>
    </xf>
    <xf numFmtId="0" fontId="4" fillId="2" borderId="1" xfId="1" applyFont="1" applyFill="1" applyBorder="1"/>
    <xf numFmtId="0" fontId="4" fillId="2" borderId="5" xfId="1" applyFont="1" applyFill="1" applyBorder="1" applyAlignment="1">
      <alignment horizontal="right"/>
    </xf>
    <xf numFmtId="0" fontId="4" fillId="2" borderId="2" xfId="1" applyFont="1" applyFill="1" applyBorder="1" applyAlignment="1">
      <alignment horizontal="center"/>
    </xf>
    <xf numFmtId="0" fontId="4" fillId="2" borderId="2" xfId="1" applyFont="1" applyFill="1" applyBorder="1" applyAlignment="1">
      <alignment horizontal="center" wrapText="1"/>
    </xf>
    <xf numFmtId="0" fontId="4" fillId="2" borderId="2" xfId="1" applyFont="1" applyFill="1" applyBorder="1" applyAlignment="1">
      <alignment wrapText="1"/>
    </xf>
    <xf numFmtId="0" fontId="4" fillId="2" borderId="7" xfId="1" applyFont="1" applyFill="1" applyBorder="1" applyAlignment="1">
      <alignment horizontal="right"/>
    </xf>
    <xf numFmtId="167" fontId="4" fillId="2" borderId="15" xfId="1" applyNumberFormat="1" applyFont="1" applyFill="1" applyBorder="1" applyAlignment="1">
      <alignment horizontal="right"/>
    </xf>
    <xf numFmtId="0" fontId="4" fillId="0" borderId="5" xfId="1" applyFont="1" applyBorder="1" applyAlignment="1">
      <alignment horizontal="right"/>
    </xf>
    <xf numFmtId="167" fontId="4" fillId="0" borderId="16" xfId="1" applyNumberFormat="1" applyFont="1" applyBorder="1" applyAlignment="1">
      <alignment horizontal="right"/>
    </xf>
    <xf numFmtId="0" fontId="4" fillId="0" borderId="0" xfId="1" applyFont="1"/>
    <xf numFmtId="170" fontId="2" fillId="0" borderId="0" xfId="1" applyNumberFormat="1" applyFont="1"/>
    <xf numFmtId="168" fontId="4" fillId="0" borderId="0" xfId="1" applyNumberFormat="1" applyFont="1"/>
    <xf numFmtId="43" fontId="40" fillId="0" borderId="0" xfId="2" applyFont="1"/>
    <xf numFmtId="177" fontId="4" fillId="0" borderId="0" xfId="1" applyNumberFormat="1" applyFont="1"/>
    <xf numFmtId="178" fontId="4" fillId="0" borderId="0" xfId="1" applyNumberFormat="1" applyFont="1"/>
    <xf numFmtId="179" fontId="4" fillId="0" borderId="0" xfId="1" applyNumberFormat="1" applyFont="1"/>
    <xf numFmtId="167" fontId="4" fillId="0" borderId="0" xfId="1" applyNumberFormat="1" applyFont="1"/>
    <xf numFmtId="170" fontId="4" fillId="0" borderId="0" xfId="1" applyNumberFormat="1" applyFont="1"/>
    <xf numFmtId="180" fontId="4" fillId="0" borderId="0" xfId="1" applyNumberFormat="1" applyFont="1"/>
    <xf numFmtId="43" fontId="41" fillId="0" borderId="0" xfId="2" applyFont="1" applyBorder="1" applyAlignment="1">
      <alignment wrapText="1"/>
    </xf>
    <xf numFmtId="43" fontId="41" fillId="0" borderId="0" xfId="2" applyFont="1" applyBorder="1"/>
    <xf numFmtId="43" fontId="41" fillId="0" borderId="0" xfId="1" applyNumberFormat="1" applyFont="1"/>
    <xf numFmtId="43" fontId="42" fillId="0" borderId="0" xfId="2" applyFont="1" applyBorder="1" applyAlignment="1">
      <alignment horizontal="right"/>
    </xf>
    <xf numFmtId="43" fontId="35" fillId="0" borderId="20" xfId="2" applyFont="1" applyBorder="1" applyAlignment="1">
      <alignment wrapText="1"/>
    </xf>
    <xf numFmtId="43" fontId="35" fillId="0" borderId="21" xfId="2" applyFont="1" applyBorder="1" applyAlignment="1">
      <alignment wrapText="1"/>
    </xf>
    <xf numFmtId="43" fontId="35" fillId="0" borderId="22" xfId="2" applyFont="1" applyBorder="1" applyAlignment="1">
      <alignment wrapText="1"/>
    </xf>
    <xf numFmtId="43" fontId="35" fillId="0" borderId="23" xfId="2" applyFont="1" applyFill="1" applyBorder="1" applyAlignment="1">
      <alignment vertical="top" wrapText="1"/>
    </xf>
    <xf numFmtId="166" fontId="2" fillId="0" borderId="24" xfId="2" applyNumberFormat="1" applyFont="1" applyBorder="1"/>
    <xf numFmtId="0" fontId="2" fillId="0" borderId="24" xfId="1" applyFont="1" applyBorder="1"/>
    <xf numFmtId="166" fontId="35" fillId="0" borderId="25" xfId="2" applyNumberFormat="1" applyFont="1" applyBorder="1"/>
    <xf numFmtId="43" fontId="2" fillId="0" borderId="23" xfId="2" applyFont="1" applyBorder="1" applyAlignment="1">
      <alignment horizontal="left" wrapText="1"/>
    </xf>
    <xf numFmtId="166" fontId="2" fillId="0" borderId="24" xfId="2" applyNumberFormat="1" applyFont="1" applyFill="1" applyBorder="1"/>
    <xf numFmtId="166" fontId="35" fillId="0" borderId="25" xfId="2" applyNumberFormat="1" applyFont="1" applyFill="1" applyBorder="1"/>
    <xf numFmtId="43" fontId="35" fillId="0" borderId="20" xfId="2" applyFont="1" applyBorder="1" applyAlignment="1">
      <alignment horizontal="left" wrapText="1" indent="1"/>
    </xf>
    <xf numFmtId="166" fontId="35" fillId="0" borderId="21" xfId="2" applyNumberFormat="1" applyFont="1" applyFill="1" applyBorder="1"/>
    <xf numFmtId="166" fontId="35" fillId="0" borderId="22" xfId="2" applyNumberFormat="1" applyFont="1" applyFill="1" applyBorder="1"/>
    <xf numFmtId="43" fontId="35" fillId="0" borderId="26" xfId="2" applyFont="1" applyBorder="1" applyAlignment="1">
      <alignment horizontal="left" vertical="top" wrapText="1"/>
    </xf>
    <xf numFmtId="166" fontId="2" fillId="0" borderId="27" xfId="2" applyNumberFormat="1" applyFont="1" applyFill="1" applyBorder="1"/>
    <xf numFmtId="0" fontId="2" fillId="0" borderId="27" xfId="1" applyFont="1" applyBorder="1"/>
    <xf numFmtId="166" fontId="35" fillId="0" borderId="28" xfId="2" applyNumberFormat="1" applyFont="1" applyBorder="1"/>
    <xf numFmtId="166" fontId="2" fillId="0" borderId="30" xfId="2" applyNumberFormat="1" applyFont="1" applyFill="1" applyBorder="1"/>
    <xf numFmtId="43" fontId="2" fillId="0" borderId="11" xfId="2" applyFont="1" applyFill="1" applyBorder="1"/>
    <xf numFmtId="43" fontId="35" fillId="0" borderId="21" xfId="3" applyFont="1" applyFill="1" applyBorder="1" applyAlignment="1">
      <alignment horizontal="left" vertical="top" wrapText="1"/>
    </xf>
    <xf numFmtId="43" fontId="35" fillId="0" borderId="20" xfId="3" applyFont="1" applyFill="1" applyBorder="1" applyAlignment="1">
      <alignment horizontal="left" vertical="top" wrapText="1"/>
    </xf>
    <xf numFmtId="43" fontId="35" fillId="0" borderId="31" xfId="3" applyFont="1" applyFill="1" applyBorder="1" applyAlignment="1">
      <alignment horizontal="left" vertical="top" wrapText="1"/>
    </xf>
    <xf numFmtId="43" fontId="35" fillId="0" borderId="29" xfId="2" applyFont="1" applyBorder="1" applyAlignment="1">
      <alignment vertical="top" wrapText="1"/>
    </xf>
    <xf numFmtId="166" fontId="4" fillId="0" borderId="24" xfId="2" applyNumberFormat="1" applyFont="1" applyFill="1" applyBorder="1" applyAlignment="1">
      <alignment horizontal="center"/>
    </xf>
    <xf numFmtId="43" fontId="4" fillId="0" borderId="15" xfId="2" applyFont="1" applyFill="1" applyBorder="1"/>
    <xf numFmtId="43" fontId="35" fillId="0" borderId="32" xfId="2" applyFont="1" applyFill="1" applyBorder="1"/>
    <xf numFmtId="43" fontId="35" fillId="0" borderId="33" xfId="2" applyFont="1" applyFill="1" applyBorder="1"/>
    <xf numFmtId="43" fontId="35" fillId="0" borderId="23" xfId="2" applyFont="1" applyBorder="1" applyAlignment="1">
      <alignment horizontal="left" vertical="top" wrapText="1"/>
    </xf>
    <xf numFmtId="166" fontId="35" fillId="0" borderId="24" xfId="2" applyNumberFormat="1" applyFont="1" applyFill="1" applyBorder="1" applyAlignment="1">
      <alignment horizontal="left" vertical="top" wrapText="1"/>
    </xf>
    <xf numFmtId="166" fontId="36" fillId="0" borderId="24" xfId="2" applyNumberFormat="1" applyFont="1" applyFill="1" applyBorder="1"/>
    <xf numFmtId="166" fontId="35" fillId="0" borderId="22" xfId="2" applyNumberFormat="1" applyFont="1" applyFill="1" applyBorder="1" applyAlignment="1">
      <alignment wrapText="1"/>
    </xf>
    <xf numFmtId="166" fontId="35" fillId="0" borderId="0" xfId="2" applyNumberFormat="1" applyFont="1" applyBorder="1" applyAlignment="1"/>
    <xf numFmtId="166" fontId="35" fillId="0" borderId="0" xfId="2" applyNumberFormat="1" applyFont="1" applyBorder="1"/>
    <xf numFmtId="43" fontId="2" fillId="0" borderId="0" xfId="2" applyFont="1"/>
    <xf numFmtId="176" fontId="35" fillId="0" borderId="0" xfId="2" applyNumberFormat="1" applyFont="1"/>
    <xf numFmtId="181" fontId="35" fillId="0" borderId="0" xfId="2" applyNumberFormat="1" applyFont="1"/>
    <xf numFmtId="175" fontId="2" fillId="0" borderId="7" xfId="2" applyNumberFormat="1" applyFont="1" applyBorder="1" applyAlignment="1">
      <alignment horizontal="left"/>
    </xf>
    <xf numFmtId="43" fontId="4" fillId="0" borderId="15" xfId="2" applyFont="1" applyFill="1" applyBorder="1" applyAlignment="1">
      <alignment horizontal="left"/>
    </xf>
    <xf numFmtId="0" fontId="43" fillId="0" borderId="0" xfId="0" applyFont="1"/>
    <xf numFmtId="43" fontId="44" fillId="0" borderId="0" xfId="2" applyFont="1" applyAlignment="1">
      <alignment wrapText="1"/>
    </xf>
    <xf numFmtId="43" fontId="45" fillId="0" borderId="0" xfId="2" applyFont="1" applyBorder="1" applyAlignment="1">
      <alignment wrapText="1"/>
    </xf>
    <xf numFmtId="43" fontId="44" fillId="0" borderId="0" xfId="1" applyNumberFormat="1" applyFont="1"/>
    <xf numFmtId="43" fontId="44" fillId="0" borderId="0" xfId="2" applyFont="1" applyBorder="1"/>
    <xf numFmtId="43" fontId="45" fillId="0" borderId="0" xfId="2" applyFont="1" applyBorder="1" applyAlignment="1">
      <alignment horizontal="right"/>
    </xf>
    <xf numFmtId="171" fontId="35" fillId="0" borderId="21" xfId="2" applyNumberFormat="1" applyFont="1" applyBorder="1" applyAlignment="1">
      <alignment wrapText="1"/>
    </xf>
    <xf numFmtId="0" fontId="35" fillId="8" borderId="34" xfId="2" applyNumberFormat="1" applyFont="1" applyFill="1" applyBorder="1" applyAlignment="1">
      <alignment wrapText="1"/>
    </xf>
    <xf numFmtId="166" fontId="35" fillId="0" borderId="24" xfId="2" applyNumberFormat="1" applyFont="1" applyFill="1" applyBorder="1"/>
    <xf numFmtId="166" fontId="35" fillId="0" borderId="35" xfId="2" applyNumberFormat="1" applyFont="1" applyFill="1" applyBorder="1"/>
    <xf numFmtId="0" fontId="35" fillId="8" borderId="24" xfId="2" applyNumberFormat="1" applyFont="1" applyFill="1" applyBorder="1" applyAlignment="1">
      <alignment wrapText="1"/>
    </xf>
    <xf numFmtId="166" fontId="4" fillId="0" borderId="24" xfId="2" applyNumberFormat="1" applyFont="1" applyFill="1" applyBorder="1"/>
    <xf numFmtId="166" fontId="2" fillId="0" borderId="25" xfId="2" applyNumberFormat="1" applyFont="1" applyFill="1" applyBorder="1"/>
    <xf numFmtId="0" fontId="35" fillId="8" borderId="36" xfId="2" applyNumberFormat="1" applyFont="1" applyFill="1" applyBorder="1" applyAlignment="1">
      <alignment wrapText="1"/>
    </xf>
    <xf numFmtId="166" fontId="2" fillId="0" borderId="36" xfId="2" applyNumberFormat="1" applyFont="1" applyFill="1" applyBorder="1"/>
    <xf numFmtId="0" fontId="1" fillId="0" borderId="36" xfId="1" applyBorder="1"/>
    <xf numFmtId="166" fontId="4" fillId="0" borderId="36" xfId="2" applyNumberFormat="1" applyFont="1" applyFill="1" applyBorder="1"/>
    <xf numFmtId="166" fontId="2" fillId="0" borderId="34" xfId="2" applyNumberFormat="1" applyFont="1" applyFill="1" applyBorder="1"/>
    <xf numFmtId="43" fontId="35" fillId="0" borderId="24" xfId="2" applyFont="1" applyBorder="1" applyAlignment="1">
      <alignment horizontal="left" wrapText="1"/>
    </xf>
    <xf numFmtId="43" fontId="1" fillId="0" borderId="0" xfId="1" applyNumberFormat="1"/>
    <xf numFmtId="43" fontId="2" fillId="0" borderId="24" xfId="3" applyFont="1" applyFill="1" applyBorder="1"/>
    <xf numFmtId="43" fontId="0" fillId="0" borderId="0" xfId="2" applyFont="1" applyBorder="1"/>
    <xf numFmtId="171" fontId="35" fillId="0" borderId="15" xfId="2" applyNumberFormat="1" applyFont="1" applyFill="1" applyBorder="1"/>
    <xf numFmtId="43" fontId="4" fillId="0" borderId="15" xfId="2" applyFont="1" applyFill="1" applyBorder="1" applyAlignment="1">
      <alignment horizontal="right"/>
    </xf>
    <xf numFmtId="166" fontId="35" fillId="0" borderId="36" xfId="2" applyNumberFormat="1" applyFont="1" applyFill="1" applyBorder="1"/>
    <xf numFmtId="43" fontId="4" fillId="0" borderId="36" xfId="2" applyFont="1" applyFill="1" applyBorder="1"/>
    <xf numFmtId="171" fontId="35" fillId="0" borderId="16" xfId="2" applyNumberFormat="1" applyFont="1" applyFill="1" applyBorder="1"/>
    <xf numFmtId="0" fontId="14" fillId="0" borderId="16" xfId="1" applyFont="1" applyBorder="1"/>
    <xf numFmtId="43" fontId="35" fillId="0" borderId="16" xfId="2" applyFont="1" applyFill="1" applyBorder="1"/>
    <xf numFmtId="166" fontId="2" fillId="0" borderId="37" xfId="2" applyNumberFormat="1" applyFont="1" applyFill="1" applyBorder="1"/>
    <xf numFmtId="43" fontId="35" fillId="0" borderId="34" xfId="2" applyFont="1" applyFill="1" applyBorder="1" applyAlignment="1">
      <alignment horizontal="left" vertical="top" wrapText="1"/>
    </xf>
    <xf numFmtId="171" fontId="35" fillId="0" borderId="34" xfId="2" applyNumberFormat="1" applyFont="1" applyFill="1" applyBorder="1"/>
    <xf numFmtId="171" fontId="35" fillId="0" borderId="24" xfId="2" applyNumberFormat="1" applyFont="1" applyFill="1" applyBorder="1"/>
    <xf numFmtId="43" fontId="4" fillId="0" borderId="24" xfId="2" applyFont="1" applyFill="1" applyBorder="1" applyAlignment="1">
      <alignment horizontal="right"/>
    </xf>
    <xf numFmtId="43" fontId="35" fillId="0" borderId="24" xfId="2" applyFont="1" applyBorder="1"/>
    <xf numFmtId="43" fontId="2" fillId="0" borderId="11" xfId="3" applyFont="1" applyFill="1" applyBorder="1"/>
    <xf numFmtId="0" fontId="14" fillId="0" borderId="24" xfId="1" applyFont="1" applyBorder="1"/>
    <xf numFmtId="43" fontId="35" fillId="0" borderId="24" xfId="2" applyFont="1" applyFill="1" applyBorder="1"/>
    <xf numFmtId="43" fontId="4" fillId="0" borderId="24" xfId="2" applyFont="1" applyFill="1" applyBorder="1"/>
    <xf numFmtId="43" fontId="2" fillId="0" borderId="24" xfId="2" applyFont="1" applyFill="1" applyBorder="1"/>
    <xf numFmtId="171" fontId="35" fillId="0" borderId="36" xfId="2" applyNumberFormat="1" applyFont="1" applyFill="1" applyBorder="1"/>
    <xf numFmtId="43" fontId="4" fillId="0" borderId="36" xfId="2" applyFont="1" applyFill="1" applyBorder="1" applyAlignment="1">
      <alignment horizontal="right"/>
    </xf>
    <xf numFmtId="43" fontId="35" fillId="0" borderId="36" xfId="2" applyFont="1" applyBorder="1"/>
    <xf numFmtId="0" fontId="14" fillId="0" borderId="36" xfId="1" applyFont="1" applyBorder="1"/>
    <xf numFmtId="43" fontId="35" fillId="0" borderId="36" xfId="2" applyFont="1" applyFill="1" applyBorder="1"/>
    <xf numFmtId="166" fontId="35" fillId="0" borderId="34" xfId="2" applyNumberFormat="1" applyFont="1" applyFill="1" applyBorder="1"/>
    <xf numFmtId="166" fontId="2" fillId="0" borderId="23" xfId="2" applyNumberFormat="1" applyFont="1" applyFill="1" applyBorder="1" applyAlignment="1">
      <alignment horizontal="left" wrapText="1"/>
    </xf>
    <xf numFmtId="0" fontId="35" fillId="8" borderId="21" xfId="2" applyNumberFormat="1" applyFont="1" applyFill="1" applyBorder="1" applyAlignment="1">
      <alignment wrapText="1"/>
    </xf>
    <xf numFmtId="43" fontId="3" fillId="0" borderId="15" xfId="2" applyFont="1" applyFill="1" applyBorder="1" applyAlignment="1">
      <alignment horizontal="left"/>
    </xf>
    <xf numFmtId="164" fontId="3" fillId="2" borderId="1" xfId="1" applyNumberFormat="1" applyFont="1" applyFill="1" applyBorder="1" applyAlignment="1">
      <alignment horizontal="left"/>
    </xf>
    <xf numFmtId="164" fontId="3" fillId="2" borderId="5" xfId="1" applyNumberFormat="1" applyFont="1" applyFill="1" applyBorder="1" applyAlignment="1">
      <alignment horizontal="left"/>
    </xf>
    <xf numFmtId="164" fontId="3" fillId="2" borderId="2" xfId="1" applyNumberFormat="1" applyFont="1" applyFill="1" applyBorder="1" applyAlignment="1">
      <alignment horizontal="center"/>
    </xf>
    <xf numFmtId="164" fontId="3" fillId="2" borderId="3" xfId="1" quotePrefix="1" applyNumberFormat="1" applyFont="1" applyFill="1" applyBorder="1" applyAlignment="1">
      <alignment horizontal="center"/>
    </xf>
    <xf numFmtId="164" fontId="3" fillId="2" borderId="4" xfId="1" quotePrefix="1" applyNumberFormat="1" applyFont="1" applyFill="1" applyBorder="1" applyAlignment="1">
      <alignment horizontal="center"/>
    </xf>
    <xf numFmtId="164" fontId="4" fillId="2" borderId="0" xfId="1" applyNumberFormat="1" applyFont="1" applyFill="1" applyAlignment="1">
      <alignment horizontal="left" wrapText="1"/>
    </xf>
    <xf numFmtId="0" fontId="13" fillId="0" borderId="9" xfId="0" applyFont="1" applyBorder="1" applyAlignment="1">
      <alignment horizontal="justify" vertical="center"/>
    </xf>
    <xf numFmtId="0" fontId="4" fillId="2" borderId="9" xfId="1" applyFont="1" applyFill="1" applyBorder="1" applyAlignment="1">
      <alignment horizontal="right"/>
    </xf>
    <xf numFmtId="0" fontId="22" fillId="2" borderId="0" xfId="1" quotePrefix="1" applyFont="1" applyFill="1" applyAlignment="1">
      <alignment horizontal="left" wrapText="1"/>
    </xf>
    <xf numFmtId="0" fontId="20" fillId="2" borderId="0" xfId="1" quotePrefix="1" applyFont="1" applyFill="1" applyAlignment="1">
      <alignment horizontal="left" wrapText="1"/>
    </xf>
    <xf numFmtId="0" fontId="4" fillId="2" borderId="1" xfId="1" applyFont="1" applyFill="1" applyBorder="1" applyAlignment="1">
      <alignment horizontal="center" vertical="center"/>
    </xf>
    <xf numFmtId="0" fontId="4" fillId="2" borderId="7" xfId="1" applyFont="1" applyFill="1" applyBorder="1" applyAlignment="1">
      <alignment horizontal="center" vertical="center"/>
    </xf>
    <xf numFmtId="0" fontId="4" fillId="2" borderId="5" xfId="1" applyFont="1" applyFill="1" applyBorder="1" applyAlignment="1">
      <alignment horizontal="center" vertical="center"/>
    </xf>
    <xf numFmtId="0" fontId="3" fillId="2" borderId="1" xfId="1" applyFont="1" applyFill="1" applyBorder="1" applyAlignment="1">
      <alignment horizontal="center" vertical="center"/>
    </xf>
    <xf numFmtId="0" fontId="3" fillId="2" borderId="7" xfId="1" applyFont="1" applyFill="1" applyBorder="1" applyAlignment="1">
      <alignment horizontal="center" vertical="center"/>
    </xf>
    <xf numFmtId="0" fontId="3" fillId="2" borderId="5" xfId="1" applyFont="1" applyFill="1" applyBorder="1" applyAlignment="1">
      <alignment horizontal="center" vertical="center"/>
    </xf>
    <xf numFmtId="0" fontId="3" fillId="2" borderId="14" xfId="1" applyFont="1" applyFill="1" applyBorder="1" applyAlignment="1">
      <alignment horizontal="center" vertical="center"/>
    </xf>
    <xf numFmtId="0" fontId="3" fillId="2" borderId="15" xfId="1" applyFont="1" applyFill="1" applyBorder="1" applyAlignment="1">
      <alignment horizontal="center" vertical="center"/>
    </xf>
    <xf numFmtId="0" fontId="3" fillId="2" borderId="16" xfId="1" applyFont="1" applyFill="1" applyBorder="1" applyAlignment="1">
      <alignment horizontal="center" vertical="center"/>
    </xf>
    <xf numFmtId="0" fontId="3" fillId="2" borderId="2" xfId="1" applyFont="1" applyFill="1" applyBorder="1" applyAlignment="1">
      <alignment horizontal="center" vertical="center"/>
    </xf>
    <xf numFmtId="0" fontId="2" fillId="2" borderId="14" xfId="1" applyFont="1" applyFill="1" applyBorder="1" applyAlignment="1">
      <alignment horizontal="left" wrapText="1"/>
    </xf>
    <xf numFmtId="0" fontId="2" fillId="2" borderId="16" xfId="1" applyFont="1" applyFill="1" applyBorder="1" applyAlignment="1">
      <alignment horizontal="left" wrapText="1"/>
    </xf>
    <xf numFmtId="0" fontId="4" fillId="2" borderId="14" xfId="1" applyFont="1" applyFill="1" applyBorder="1" applyAlignment="1">
      <alignment horizontal="center" vertical="center" wrapText="1"/>
    </xf>
    <xf numFmtId="0" fontId="4" fillId="2" borderId="16" xfId="1" applyFont="1" applyFill="1" applyBorder="1" applyAlignment="1">
      <alignment horizontal="center" vertical="center" wrapText="1"/>
    </xf>
    <xf numFmtId="0" fontId="4" fillId="2" borderId="12" xfId="1" applyFont="1" applyFill="1" applyBorder="1" applyAlignment="1">
      <alignment horizontal="center" vertical="center" wrapText="1"/>
    </xf>
    <xf numFmtId="0" fontId="4" fillId="2" borderId="13"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4" fillId="2" borderId="3" xfId="1" applyFont="1" applyFill="1" applyBorder="1"/>
    <xf numFmtId="0" fontId="3" fillId="2" borderId="3" xfId="1" quotePrefix="1" applyFont="1" applyFill="1" applyBorder="1" applyAlignment="1">
      <alignment horizontal="center"/>
    </xf>
    <xf numFmtId="0" fontId="3" fillId="2" borderId="4" xfId="1" quotePrefix="1" applyFont="1" applyFill="1" applyBorder="1" applyAlignment="1">
      <alignment horizontal="center"/>
    </xf>
    <xf numFmtId="0" fontId="3" fillId="2" borderId="6" xfId="1" quotePrefix="1" applyFont="1" applyFill="1" applyBorder="1" applyAlignment="1">
      <alignment horizontal="center"/>
    </xf>
    <xf numFmtId="0" fontId="4" fillId="2" borderId="2" xfId="1" applyFont="1" applyFill="1" applyBorder="1" applyAlignment="1">
      <alignment horizontal="center" vertical="center" wrapText="1"/>
    </xf>
    <xf numFmtId="0" fontId="4" fillId="2" borderId="2" xfId="1" applyFont="1" applyFill="1" applyBorder="1"/>
    <xf numFmtId="0" fontId="4" fillId="2" borderId="14" xfId="1" applyFont="1" applyFill="1" applyBorder="1" applyAlignment="1">
      <alignment horizontal="center"/>
    </xf>
    <xf numFmtId="0" fontId="4" fillId="2" borderId="16" xfId="1" applyFont="1" applyFill="1" applyBorder="1" applyAlignment="1">
      <alignment horizontal="center"/>
    </xf>
    <xf numFmtId="0" fontId="4" fillId="2" borderId="14" xfId="1" applyFont="1" applyFill="1" applyBorder="1" applyAlignment="1">
      <alignment horizontal="center" wrapText="1"/>
    </xf>
    <xf numFmtId="0" fontId="4" fillId="2" borderId="16" xfId="1" applyFont="1" applyFill="1" applyBorder="1" applyAlignment="1">
      <alignment horizontal="center" wrapText="1"/>
    </xf>
    <xf numFmtId="0" fontId="3" fillId="2" borderId="12" xfId="1" applyFont="1" applyFill="1" applyBorder="1" applyAlignment="1">
      <alignment horizontal="center" vertical="center"/>
    </xf>
    <xf numFmtId="0" fontId="3" fillId="2" borderId="11" xfId="1" applyFont="1" applyFill="1" applyBorder="1" applyAlignment="1">
      <alignment horizontal="center" vertical="center"/>
    </xf>
    <xf numFmtId="0" fontId="3" fillId="2" borderId="13" xfId="1" applyFont="1" applyFill="1" applyBorder="1" applyAlignment="1">
      <alignment horizontal="center" vertical="center"/>
    </xf>
    <xf numFmtId="0" fontId="4" fillId="2" borderId="3" xfId="1" quotePrefix="1" applyFont="1" applyFill="1" applyBorder="1" applyAlignment="1">
      <alignment horizontal="center"/>
    </xf>
    <xf numFmtId="0" fontId="4" fillId="2" borderId="4" xfId="1" quotePrefix="1" applyFont="1" applyFill="1" applyBorder="1" applyAlignment="1">
      <alignment horizontal="center"/>
    </xf>
    <xf numFmtId="0" fontId="4" fillId="2" borderId="6" xfId="1" quotePrefix="1" applyFont="1" applyFill="1" applyBorder="1" applyAlignment="1">
      <alignment horizontal="center"/>
    </xf>
    <xf numFmtId="0" fontId="4" fillId="2" borderId="14" xfId="1" applyFont="1" applyFill="1" applyBorder="1" applyAlignment="1">
      <alignment horizontal="center" vertical="center"/>
    </xf>
    <xf numFmtId="0" fontId="4" fillId="2" borderId="16" xfId="1" applyFont="1" applyFill="1" applyBorder="1" applyAlignment="1">
      <alignment horizontal="center" vertical="center"/>
    </xf>
    <xf numFmtId="0" fontId="4" fillId="2" borderId="12" xfId="1" applyFont="1" applyFill="1" applyBorder="1" applyAlignment="1">
      <alignment horizontal="center" vertical="center"/>
    </xf>
    <xf numFmtId="0" fontId="4" fillId="2" borderId="13" xfId="1" applyFont="1" applyFill="1" applyBorder="1" applyAlignment="1">
      <alignment horizontal="center" vertical="center"/>
    </xf>
    <xf numFmtId="165" fontId="4" fillId="4" borderId="0" xfId="0" applyNumberFormat="1" applyFont="1" applyFill="1" applyAlignment="1">
      <alignment horizontal="left" wrapText="1"/>
    </xf>
    <xf numFmtId="4" fontId="4" fillId="4" borderId="0" xfId="0" applyNumberFormat="1" applyFont="1" applyFill="1" applyAlignment="1">
      <alignment horizontal="left"/>
    </xf>
    <xf numFmtId="171" fontId="2" fillId="6" borderId="14" xfId="2" applyNumberFormat="1" applyFont="1" applyFill="1" applyBorder="1" applyAlignment="1">
      <alignment horizontal="center" vertical="top" wrapText="1"/>
    </xf>
    <xf numFmtId="171" fontId="2" fillId="6" borderId="15" xfId="2" applyNumberFormat="1" applyFont="1" applyFill="1" applyBorder="1" applyAlignment="1">
      <alignment horizontal="center" vertical="top" wrapText="1"/>
    </xf>
    <xf numFmtId="171" fontId="3" fillId="6" borderId="3" xfId="2" applyNumberFormat="1" applyFont="1" applyFill="1" applyBorder="1" applyAlignment="1">
      <alignment horizontal="center"/>
    </xf>
    <xf numFmtId="171" fontId="3" fillId="6" borderId="4" xfId="2" applyNumberFormat="1" applyFont="1" applyFill="1" applyBorder="1" applyAlignment="1">
      <alignment horizontal="center"/>
    </xf>
    <xf numFmtId="171" fontId="3" fillId="6" borderId="6" xfId="2" applyNumberFormat="1" applyFont="1" applyFill="1" applyBorder="1" applyAlignment="1">
      <alignment horizontal="center"/>
    </xf>
    <xf numFmtId="0" fontId="35" fillId="7" borderId="8" xfId="1" applyFont="1" applyFill="1" applyBorder="1" applyAlignment="1">
      <alignment horizontal="center" vertical="center"/>
    </xf>
    <xf numFmtId="0" fontId="35" fillId="7" borderId="19" xfId="1" applyFont="1" applyFill="1" applyBorder="1" applyAlignment="1">
      <alignment horizontal="center" vertical="center"/>
    </xf>
    <xf numFmtId="171" fontId="3" fillId="8" borderId="3" xfId="2" applyNumberFormat="1" applyFont="1" applyFill="1" applyBorder="1" applyAlignment="1">
      <alignment horizontal="center"/>
    </xf>
    <xf numFmtId="171" fontId="3" fillId="8" borderId="4" xfId="2" applyNumberFormat="1" applyFont="1" applyFill="1" applyBorder="1" applyAlignment="1">
      <alignment horizontal="center"/>
    </xf>
    <xf numFmtId="171" fontId="3" fillId="8" borderId="6" xfId="2" applyNumberFormat="1" applyFont="1" applyFill="1" applyBorder="1" applyAlignment="1">
      <alignment horizontal="center"/>
    </xf>
    <xf numFmtId="171" fontId="35" fillId="9" borderId="3" xfId="2" applyNumberFormat="1" applyFont="1" applyFill="1" applyBorder="1" applyAlignment="1">
      <alignment horizontal="center" vertical="center" wrapText="1"/>
    </xf>
    <xf numFmtId="171" fontId="35" fillId="9" borderId="4" xfId="2" applyNumberFormat="1" applyFont="1" applyFill="1" applyBorder="1" applyAlignment="1">
      <alignment horizontal="center" vertical="center" wrapText="1"/>
    </xf>
    <xf numFmtId="171" fontId="35" fillId="9" borderId="6" xfId="2" applyNumberFormat="1" applyFont="1" applyFill="1" applyBorder="1" applyAlignment="1">
      <alignment horizontal="center" vertical="center" wrapText="1"/>
    </xf>
    <xf numFmtId="171" fontId="35" fillId="9" borderId="12" xfId="2" applyNumberFormat="1" applyFont="1" applyFill="1" applyBorder="1" applyAlignment="1">
      <alignment horizontal="left" vertical="top" wrapText="1"/>
    </xf>
    <xf numFmtId="171" fontId="35" fillId="9" borderId="11" xfId="2" applyNumberFormat="1" applyFont="1" applyFill="1" applyBorder="1" applyAlignment="1">
      <alignment horizontal="left" vertical="top" wrapText="1"/>
    </xf>
  </cellXfs>
  <cellStyles count="5">
    <cellStyle name="Comma" xfId="3" builtinId="3"/>
    <cellStyle name="Comma 2" xfId="2" xr:uid="{00000000-0005-0000-0000-000001000000}"/>
    <cellStyle name="Normal" xfId="0" builtinId="0"/>
    <cellStyle name="Normal 2" xfId="1" xr:uid="{00000000-0005-0000-0000-000003000000}"/>
    <cellStyle name="Normal_Pag011b"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j-lt"/>
                <a:ea typeface="+mj-ea"/>
                <a:cs typeface="+mj-cs"/>
              </a:defRPr>
            </a:pPr>
            <a:r>
              <a:rPr lang="en-US" sz="1400"/>
              <a:t>Wholesale Prices of Petroleum Fuels in Mombasa, for the month of December, 2019-2023</a:t>
            </a:r>
          </a:p>
        </c:rich>
      </c:tx>
      <c:overlay val="0"/>
      <c:spPr>
        <a:noFill/>
        <a:ln>
          <a:noFill/>
        </a:ln>
        <a:effectLst/>
      </c:spPr>
      <c:txPr>
        <a:bodyPr rot="0" spcFirstLastPara="1" vertOverflow="ellipsis" vert="horz" wrap="square" anchor="ctr" anchorCtr="1"/>
        <a:lstStyle/>
        <a:p>
          <a:pPr>
            <a:defRPr sz="14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v>Motor Spirit (Premium)</c:v>
          </c:tx>
          <c:spPr>
            <a:ln w="38100" cap="rnd">
              <a:solidFill>
                <a:schemeClr val="accent1"/>
              </a:solidFill>
              <a:round/>
            </a:ln>
            <a:effectLst/>
          </c:spPr>
          <c:marker>
            <c:symbol val="none"/>
          </c:marker>
          <c:val>
            <c:numRef>
              <c:f>'Table 9.4'!$B$4:$F$4</c:f>
              <c:numCache>
                <c:formatCode>_(* #,##0_);_(* \(#,##0\);_(* "-"??_);_(@_)</c:formatCode>
                <c:ptCount val="5"/>
                <c:pt idx="0">
                  <c:v>100660</c:v>
                </c:pt>
                <c:pt idx="1">
                  <c:v>95000</c:v>
                </c:pt>
                <c:pt idx="2">
                  <c:v>113166</c:v>
                </c:pt>
                <c:pt idx="3">
                  <c:v>146068</c:v>
                </c:pt>
                <c:pt idx="4">
                  <c:v>165788</c:v>
                </c:pt>
              </c:numCache>
            </c:numRef>
          </c:val>
          <c:smooth val="0"/>
          <c:extLst>
            <c:ext xmlns:c16="http://schemas.microsoft.com/office/drawing/2014/chart" uri="{C3380CC4-5D6E-409C-BE32-E72D297353CC}">
              <c16:uniqueId val="{00000000-FAE4-4AF8-BF04-D2DA7802E8F3}"/>
            </c:ext>
          </c:extLst>
        </c:ser>
        <c:ser>
          <c:idx val="1"/>
          <c:order val="1"/>
          <c:tx>
            <c:v>Illuminating Kerosene</c:v>
          </c:tx>
          <c:spPr>
            <a:ln w="38100" cap="rnd">
              <a:solidFill>
                <a:schemeClr val="accent2"/>
              </a:solidFill>
              <a:round/>
            </a:ln>
            <a:effectLst/>
          </c:spPr>
          <c:marker>
            <c:symbol val="none"/>
          </c:marker>
          <c:val>
            <c:numRef>
              <c:f>'Table 9.4'!$B$5:$F$5</c:f>
              <c:numCache>
                <c:formatCode>_(* #,##0_);_(* \(#,##0\);_(* "-"??_);_(@_)</c:formatCode>
                <c:ptCount val="5"/>
                <c:pt idx="0">
                  <c:v>93460</c:v>
                </c:pt>
                <c:pt idx="1">
                  <c:v>71740</c:v>
                </c:pt>
                <c:pt idx="2">
                  <c:v>87543</c:v>
                </c:pt>
                <c:pt idx="3">
                  <c:v>115692</c:v>
                </c:pt>
                <c:pt idx="4">
                  <c:v>153407</c:v>
                </c:pt>
              </c:numCache>
            </c:numRef>
          </c:val>
          <c:smooth val="0"/>
          <c:extLst>
            <c:ext xmlns:c16="http://schemas.microsoft.com/office/drawing/2014/chart" uri="{C3380CC4-5D6E-409C-BE32-E72D297353CC}">
              <c16:uniqueId val="{00000001-FAE4-4AF8-BF04-D2DA7802E8F3}"/>
            </c:ext>
          </c:extLst>
        </c:ser>
        <c:ser>
          <c:idx val="2"/>
          <c:order val="2"/>
          <c:tx>
            <c:v>Light diesel oil</c:v>
          </c:tx>
          <c:spPr>
            <a:ln w="38100" cap="rnd">
              <a:solidFill>
                <a:schemeClr val="accent3"/>
              </a:solidFill>
              <a:round/>
            </a:ln>
            <a:effectLst/>
          </c:spPr>
          <c:marker>
            <c:symbol val="none"/>
          </c:marker>
          <c:val>
            <c:numRef>
              <c:f>'Table 9.4'!$B$6:$F$6</c:f>
              <c:numCache>
                <c:formatCode>_(* #,##0_);_(* \(#,##0\);_(* "-"??_);_(@_)</c:formatCode>
                <c:ptCount val="5"/>
                <c:pt idx="0">
                  <c:v>92930</c:v>
                </c:pt>
                <c:pt idx="1">
                  <c:v>80010</c:v>
                </c:pt>
                <c:pt idx="2">
                  <c:v>95925</c:v>
                </c:pt>
                <c:pt idx="3">
                  <c:v>128362</c:v>
                </c:pt>
                <c:pt idx="4">
                  <c:v>172390</c:v>
                </c:pt>
              </c:numCache>
            </c:numRef>
          </c:val>
          <c:smooth val="0"/>
          <c:extLst>
            <c:ext xmlns:c16="http://schemas.microsoft.com/office/drawing/2014/chart" uri="{C3380CC4-5D6E-409C-BE32-E72D297353CC}">
              <c16:uniqueId val="{00000002-FAE4-4AF8-BF04-D2DA7802E8F3}"/>
            </c:ext>
          </c:extLst>
        </c:ser>
        <c:dLbls>
          <c:showLegendKey val="0"/>
          <c:showVal val="0"/>
          <c:showCatName val="0"/>
          <c:showSerName val="0"/>
          <c:showPercent val="0"/>
          <c:showBubbleSize val="0"/>
        </c:dLbls>
        <c:smooth val="0"/>
        <c:axId val="1122563967"/>
        <c:axId val="1122572607"/>
      </c:lineChart>
      <c:catAx>
        <c:axId val="112256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22572607"/>
        <c:crosses val="autoZero"/>
        <c:auto val="1"/>
        <c:lblAlgn val="ctr"/>
        <c:lblOffset val="100"/>
        <c:noMultiLvlLbl val="0"/>
      </c:catAx>
      <c:valAx>
        <c:axId val="112257260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5639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38100</xdr:colOff>
      <xdr:row>1</xdr:row>
      <xdr:rowOff>15875</xdr:rowOff>
    </xdr:from>
    <xdr:to>
      <xdr:col>14</xdr:col>
      <xdr:colOff>647700</xdr:colOff>
      <xdr:row>14</xdr:row>
      <xdr:rowOff>193675</xdr:rowOff>
    </xdr:to>
    <xdr:graphicFrame macro="">
      <xdr:nvGraphicFramePr>
        <xdr:cNvPr id="2" name="Chart 1">
          <a:extLst>
            <a:ext uri="{FF2B5EF4-FFF2-40B4-BE49-F238E27FC236}">
              <a16:creationId xmlns:a16="http://schemas.microsoft.com/office/drawing/2014/main" id="{215B5DAB-8F3D-02D4-04B4-0944BA00B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k\Downloads\finalestables_energy\Table%209.13(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911a"/>
    </sheetNames>
    <sheetDataSet>
      <sheetData sheetId="0">
        <row r="39">
          <cell r="G39">
            <v>2720434.0569618135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2"/>
  <sheetViews>
    <sheetView showGridLines="0" zoomScaleNormal="100" workbookViewId="0">
      <selection activeCell="A2" sqref="A2:K2"/>
    </sheetView>
  </sheetViews>
  <sheetFormatPr defaultColWidth="8.83203125" defaultRowHeight="11.5"/>
  <cols>
    <col min="1" max="1" width="21" style="1" customWidth="1"/>
    <col min="2" max="6" width="7" style="1" bestFit="1" customWidth="1"/>
    <col min="7" max="9" width="8" style="1" bestFit="1" customWidth="1"/>
    <col min="10" max="10" width="9" style="1" bestFit="1" customWidth="1"/>
    <col min="11" max="11" width="8" style="1" bestFit="1" customWidth="1"/>
    <col min="12" max="16384" width="8.83203125" style="1"/>
  </cols>
  <sheetData>
    <row r="1" spans="1:14" ht="15">
      <c r="A1" s="34"/>
    </row>
    <row r="2" spans="1:14" ht="13">
      <c r="A2" s="426" t="s">
        <v>20</v>
      </c>
      <c r="B2" s="426"/>
      <c r="C2" s="426"/>
      <c r="D2" s="426"/>
      <c r="E2" s="426"/>
      <c r="F2" s="426"/>
      <c r="G2" s="426"/>
      <c r="H2" s="426"/>
      <c r="I2" s="426"/>
      <c r="J2" s="426"/>
      <c r="K2" s="426"/>
    </row>
    <row r="3" spans="1:14">
      <c r="A3" s="420" t="s">
        <v>0</v>
      </c>
      <c r="B3" s="422" t="s">
        <v>1</v>
      </c>
      <c r="C3" s="422"/>
      <c r="D3" s="422"/>
      <c r="E3" s="422"/>
      <c r="F3" s="422"/>
      <c r="G3" s="423" t="s">
        <v>2</v>
      </c>
      <c r="H3" s="424"/>
      <c r="I3" s="424"/>
      <c r="J3" s="424"/>
      <c r="K3" s="424"/>
    </row>
    <row r="4" spans="1:14">
      <c r="A4" s="421"/>
      <c r="B4" s="2">
        <v>2019</v>
      </c>
      <c r="C4" s="2">
        <v>2020</v>
      </c>
      <c r="D4" s="2">
        <v>2021</v>
      </c>
      <c r="E4" s="2">
        <v>2022</v>
      </c>
      <c r="F4" s="3" t="s">
        <v>19</v>
      </c>
      <c r="G4" s="2">
        <v>2019</v>
      </c>
      <c r="H4" s="2">
        <v>2020</v>
      </c>
      <c r="I4" s="2">
        <v>2021</v>
      </c>
      <c r="J4" s="2">
        <v>2022</v>
      </c>
      <c r="K4" s="2" t="s">
        <v>19</v>
      </c>
    </row>
    <row r="5" spans="1:14">
      <c r="A5" s="4" t="s">
        <v>3</v>
      </c>
      <c r="B5" s="6"/>
      <c r="C5" s="5"/>
      <c r="D5" s="5"/>
      <c r="E5" s="5"/>
      <c r="F5" s="7"/>
      <c r="G5" s="5"/>
      <c r="H5" s="5"/>
      <c r="I5" s="5"/>
      <c r="J5" s="5"/>
      <c r="K5" s="5"/>
    </row>
    <row r="6" spans="1:14" ht="14">
      <c r="A6" s="8" t="s">
        <v>4</v>
      </c>
      <c r="B6" s="9">
        <v>6425.4</v>
      </c>
      <c r="C6" s="9">
        <v>5723</v>
      </c>
      <c r="D6" s="9">
        <v>6409.3</v>
      </c>
      <c r="E6" s="9">
        <v>5924.8</v>
      </c>
      <c r="F6" s="10">
        <v>4287.3999999999996</v>
      </c>
      <c r="G6" s="9">
        <v>313821</v>
      </c>
      <c r="H6" s="9">
        <v>206826</v>
      </c>
      <c r="I6" s="9">
        <v>345447.2</v>
      </c>
      <c r="J6" s="9">
        <v>625585.6</v>
      </c>
      <c r="K6" s="9">
        <v>623335.1</v>
      </c>
      <c r="M6" s="32"/>
      <c r="N6" s="32"/>
    </row>
    <row r="7" spans="1:14">
      <c r="A7" s="8" t="s">
        <v>5</v>
      </c>
      <c r="B7" s="9">
        <v>10.9</v>
      </c>
      <c r="C7" s="9">
        <v>9.4</v>
      </c>
      <c r="D7" s="9">
        <v>9.1999999999999993</v>
      </c>
      <c r="E7" s="9">
        <v>6</v>
      </c>
      <c r="F7" s="10">
        <v>5.6</v>
      </c>
      <c r="G7" s="9">
        <v>2139.8000000000002</v>
      </c>
      <c r="H7" s="9">
        <v>1796.3</v>
      </c>
      <c r="I7" s="9">
        <v>2046.9</v>
      </c>
      <c r="J7" s="9">
        <v>1976.2</v>
      </c>
      <c r="K7" s="9">
        <v>2372.5</v>
      </c>
      <c r="M7" s="32"/>
      <c r="N7" s="32"/>
    </row>
    <row r="8" spans="1:14">
      <c r="A8" s="11" t="s">
        <v>6</v>
      </c>
      <c r="B8" s="9">
        <v>3.2</v>
      </c>
      <c r="C8" s="9">
        <v>2.7</v>
      </c>
      <c r="D8" s="9">
        <v>3.4</v>
      </c>
      <c r="E8" s="9">
        <v>2.7</v>
      </c>
      <c r="F8" s="10">
        <v>2.2999999999999998</v>
      </c>
      <c r="G8" s="9">
        <v>642.5</v>
      </c>
      <c r="H8" s="9">
        <v>510</v>
      </c>
      <c r="I8" s="9">
        <v>812.9</v>
      </c>
      <c r="J8" s="9">
        <v>823.6</v>
      </c>
      <c r="K8" s="9">
        <v>689.1</v>
      </c>
      <c r="M8" s="32"/>
      <c r="N8" s="32"/>
    </row>
    <row r="9" spans="1:14">
      <c r="A9" s="12" t="s">
        <v>7</v>
      </c>
      <c r="B9" s="13">
        <v>6439.6</v>
      </c>
      <c r="C9" s="13">
        <v>5735.1</v>
      </c>
      <c r="D9" s="13">
        <v>6421.9</v>
      </c>
      <c r="E9" s="13">
        <v>5933.5</v>
      </c>
      <c r="F9" s="14">
        <v>4295.3</v>
      </c>
      <c r="G9" s="13">
        <v>316603.40000000002</v>
      </c>
      <c r="H9" s="13">
        <v>209132.3</v>
      </c>
      <c r="I9" s="13">
        <v>348307</v>
      </c>
      <c r="J9" s="13">
        <v>628385.5</v>
      </c>
      <c r="K9" s="13">
        <v>626396.69999999995</v>
      </c>
      <c r="M9" s="32"/>
      <c r="N9" s="32"/>
    </row>
    <row r="10" spans="1:14">
      <c r="A10" s="4" t="s">
        <v>8</v>
      </c>
      <c r="B10" s="9"/>
      <c r="C10" s="9"/>
      <c r="D10" s="9"/>
      <c r="E10" s="9"/>
      <c r="F10" s="10"/>
      <c r="G10" s="9"/>
      <c r="H10" s="9"/>
      <c r="I10" s="9"/>
      <c r="J10" s="9"/>
      <c r="K10" s="9"/>
      <c r="M10" s="32"/>
      <c r="N10" s="32"/>
    </row>
    <row r="11" spans="1:14" ht="14">
      <c r="A11" s="8" t="s">
        <v>4</v>
      </c>
      <c r="B11" s="9">
        <v>7</v>
      </c>
      <c r="C11" s="9">
        <v>2.2999999999999998</v>
      </c>
      <c r="D11" s="9">
        <v>0.4</v>
      </c>
      <c r="E11" s="9">
        <v>8</v>
      </c>
      <c r="F11" s="33">
        <v>9.5</v>
      </c>
      <c r="G11" s="9">
        <v>465.6</v>
      </c>
      <c r="H11" s="9">
        <v>169.5</v>
      </c>
      <c r="I11" s="9">
        <v>35.799999999999997</v>
      </c>
      <c r="J11" s="9">
        <v>297.5</v>
      </c>
      <c r="K11" s="9">
        <v>976.5</v>
      </c>
      <c r="L11" s="30"/>
      <c r="M11" s="32"/>
      <c r="N11" s="32"/>
    </row>
    <row r="12" spans="1:14">
      <c r="A12" s="8" t="s">
        <v>9</v>
      </c>
      <c r="B12" s="9">
        <v>16.100000000000001</v>
      </c>
      <c r="C12" s="9">
        <v>25.8</v>
      </c>
      <c r="D12" s="9">
        <v>22.4</v>
      </c>
      <c r="E12" s="9">
        <v>24.2</v>
      </c>
      <c r="F12" s="10">
        <v>29.1</v>
      </c>
      <c r="G12" s="9">
        <v>3100</v>
      </c>
      <c r="H12" s="9">
        <v>5001.3</v>
      </c>
      <c r="I12" s="9">
        <v>5210.8999999999996</v>
      </c>
      <c r="J12" s="9">
        <v>7817.7</v>
      </c>
      <c r="K12" s="9">
        <v>11224.6</v>
      </c>
      <c r="M12" s="32"/>
      <c r="N12" s="32"/>
    </row>
    <row r="13" spans="1:14">
      <c r="A13" s="8" t="s">
        <v>10</v>
      </c>
      <c r="B13" s="9">
        <v>0.1</v>
      </c>
      <c r="C13" s="9">
        <v>0.1</v>
      </c>
      <c r="D13" s="9">
        <v>0.1</v>
      </c>
      <c r="E13" s="9">
        <v>0</v>
      </c>
      <c r="F13" s="10">
        <v>0.1</v>
      </c>
      <c r="G13" s="9">
        <v>11</v>
      </c>
      <c r="H13" s="9">
        <v>19</v>
      </c>
      <c r="I13" s="9">
        <v>16.600000000000001</v>
      </c>
      <c r="J13" s="9">
        <v>22.3</v>
      </c>
      <c r="K13" s="9">
        <v>37.1</v>
      </c>
      <c r="M13" s="32"/>
      <c r="N13" s="32"/>
    </row>
    <row r="14" spans="1:14">
      <c r="A14" s="12" t="s">
        <v>11</v>
      </c>
      <c r="B14" s="13">
        <v>23.2</v>
      </c>
      <c r="C14" s="13">
        <v>28.2</v>
      </c>
      <c r="D14" s="13">
        <v>22.9</v>
      </c>
      <c r="E14" s="13">
        <v>32.299999999999997</v>
      </c>
      <c r="F14" s="14">
        <v>38.700000000000003</v>
      </c>
      <c r="G14" s="13">
        <v>3576.7</v>
      </c>
      <c r="H14" s="13">
        <v>5189.8</v>
      </c>
      <c r="I14" s="13">
        <v>5263.3</v>
      </c>
      <c r="J14" s="13">
        <v>8137.6</v>
      </c>
      <c r="K14" s="13">
        <v>12238.2</v>
      </c>
      <c r="M14" s="32"/>
      <c r="N14" s="32"/>
    </row>
    <row r="15" spans="1:14">
      <c r="A15" s="15" t="s">
        <v>12</v>
      </c>
      <c r="B15" s="9"/>
      <c r="C15" s="9"/>
      <c r="D15" s="9"/>
      <c r="E15" s="9"/>
      <c r="F15" s="10"/>
      <c r="G15" s="9"/>
      <c r="H15" s="9"/>
      <c r="I15" s="9"/>
      <c r="J15" s="9"/>
      <c r="K15" s="9"/>
      <c r="M15" s="32"/>
      <c r="N15" s="32"/>
    </row>
    <row r="16" spans="1:14" ht="14">
      <c r="A16" s="8" t="s">
        <v>4</v>
      </c>
      <c r="B16" s="9">
        <v>743.2</v>
      </c>
      <c r="C16" s="9">
        <v>802.7</v>
      </c>
      <c r="D16" s="9">
        <v>581.70000000000005</v>
      </c>
      <c r="E16" s="9">
        <v>471.2</v>
      </c>
      <c r="F16" s="10">
        <v>271.2</v>
      </c>
      <c r="G16" s="9">
        <v>37945.9</v>
      </c>
      <c r="H16" s="9">
        <v>37145.800000000003</v>
      </c>
      <c r="I16" s="9">
        <v>22848.9</v>
      </c>
      <c r="J16" s="9">
        <v>41635.199999999997</v>
      </c>
      <c r="K16" s="9">
        <v>37397.800000000003</v>
      </c>
      <c r="L16" s="30"/>
      <c r="M16" s="32"/>
      <c r="N16" s="32"/>
    </row>
    <row r="17" spans="1:23">
      <c r="A17" s="8" t="s">
        <v>9</v>
      </c>
      <c r="B17" s="9">
        <v>10.1</v>
      </c>
      <c r="C17" s="9">
        <v>1.3</v>
      </c>
      <c r="D17" s="9">
        <v>6.3</v>
      </c>
      <c r="E17" s="9">
        <v>0.7</v>
      </c>
      <c r="F17" s="10">
        <v>0.3</v>
      </c>
      <c r="G17" s="16">
        <v>1988.8</v>
      </c>
      <c r="H17" s="16">
        <v>241.4</v>
      </c>
      <c r="I17" s="16">
        <v>1430.4</v>
      </c>
      <c r="J17" s="16">
        <v>212.2</v>
      </c>
      <c r="K17" s="16">
        <v>117</v>
      </c>
      <c r="M17" s="32"/>
      <c r="N17" s="32"/>
    </row>
    <row r="18" spans="1:23">
      <c r="A18" s="8" t="s">
        <v>13</v>
      </c>
      <c r="B18" s="17">
        <v>0.1</v>
      </c>
      <c r="C18" s="9">
        <v>0</v>
      </c>
      <c r="D18" s="9">
        <v>0</v>
      </c>
      <c r="E18" s="9">
        <v>0</v>
      </c>
      <c r="F18" s="10">
        <v>0</v>
      </c>
      <c r="G18" s="16">
        <v>38.200000000000003</v>
      </c>
      <c r="H18" s="16">
        <v>3.5</v>
      </c>
      <c r="I18" s="16">
        <v>0</v>
      </c>
      <c r="J18" s="16">
        <v>1.1000000000000001</v>
      </c>
      <c r="K18" s="16">
        <v>1.9</v>
      </c>
      <c r="M18" s="32"/>
      <c r="N18" s="32"/>
    </row>
    <row r="19" spans="1:23">
      <c r="A19" s="15" t="s">
        <v>11</v>
      </c>
      <c r="B19" s="13">
        <v>753.4</v>
      </c>
      <c r="C19" s="13">
        <v>803.9</v>
      </c>
      <c r="D19" s="13">
        <v>587.9</v>
      </c>
      <c r="E19" s="13">
        <v>472</v>
      </c>
      <c r="F19" s="14">
        <v>271.5</v>
      </c>
      <c r="G19" s="13">
        <v>39972.9</v>
      </c>
      <c r="H19" s="13">
        <v>37390.699999999997</v>
      </c>
      <c r="I19" s="13">
        <v>24279.3</v>
      </c>
      <c r="J19" s="13">
        <v>41848.400000000001</v>
      </c>
      <c r="K19" s="13">
        <v>37516.6</v>
      </c>
      <c r="M19" s="32"/>
      <c r="N19" s="32"/>
    </row>
    <row r="20" spans="1:23">
      <c r="A20" s="18" t="s">
        <v>14</v>
      </c>
      <c r="B20" s="13">
        <v>776.6</v>
      </c>
      <c r="C20" s="13">
        <v>832.1</v>
      </c>
      <c r="D20" s="13">
        <v>610.79999999999995</v>
      </c>
      <c r="E20" s="13">
        <v>504.2</v>
      </c>
      <c r="F20" s="14">
        <v>310.2</v>
      </c>
      <c r="G20" s="13">
        <v>43549.599999999999</v>
      </c>
      <c r="H20" s="13">
        <v>42580.5</v>
      </c>
      <c r="I20" s="13">
        <v>29542.6</v>
      </c>
      <c r="J20" s="13">
        <v>49986</v>
      </c>
      <c r="K20" s="13">
        <v>49754.8</v>
      </c>
      <c r="M20" s="32"/>
      <c r="N20" s="32"/>
    </row>
    <row r="21" spans="1:23" ht="14">
      <c r="A21" s="12" t="s">
        <v>15</v>
      </c>
      <c r="B21" s="19"/>
      <c r="C21" s="20"/>
      <c r="D21" s="20"/>
      <c r="E21" s="20"/>
      <c r="F21" s="21"/>
      <c r="G21" s="13">
        <v>273053.7</v>
      </c>
      <c r="H21" s="13">
        <v>166551.9</v>
      </c>
      <c r="I21" s="13">
        <v>318764.40000000002</v>
      </c>
      <c r="J21" s="13">
        <v>578399.4</v>
      </c>
      <c r="K21" s="13">
        <v>576642</v>
      </c>
    </row>
    <row r="22" spans="1:23">
      <c r="A22" s="22" t="s">
        <v>16</v>
      </c>
      <c r="B22" s="23"/>
      <c r="C22" s="23"/>
      <c r="D22" s="23"/>
      <c r="E22" s="23"/>
      <c r="F22" s="23"/>
      <c r="G22" s="24"/>
      <c r="H22" s="24"/>
      <c r="I22" s="24"/>
      <c r="J22" s="24"/>
      <c r="K22" s="24"/>
    </row>
    <row r="23" spans="1:23" ht="27.75" customHeight="1">
      <c r="A23" s="425" t="s">
        <v>17</v>
      </c>
      <c r="B23" s="425"/>
      <c r="C23" s="425"/>
      <c r="D23" s="425"/>
      <c r="E23" s="425"/>
      <c r="F23" s="425"/>
      <c r="G23" s="425"/>
      <c r="H23" s="425"/>
      <c r="I23" s="425"/>
      <c r="J23" s="425"/>
      <c r="K23" s="425"/>
    </row>
    <row r="24" spans="1:23" ht="14">
      <c r="A24" s="22" t="s">
        <v>18</v>
      </c>
      <c r="B24" s="25"/>
      <c r="C24" s="25"/>
      <c r="D24" s="25"/>
      <c r="E24" s="25"/>
      <c r="F24" s="25"/>
      <c r="G24" s="26"/>
      <c r="H24" s="26"/>
      <c r="I24" s="27"/>
      <c r="J24" s="27"/>
    </row>
    <row r="25" spans="1:23">
      <c r="N25" s="28"/>
      <c r="O25" s="28"/>
      <c r="P25" s="28"/>
      <c r="Q25" s="28"/>
      <c r="R25" s="28"/>
      <c r="S25" s="28"/>
      <c r="T25" s="28"/>
      <c r="U25" s="28"/>
      <c r="V25" s="28"/>
      <c r="W25" s="28">
        <f>K9-K20</f>
        <v>576641.89999999991</v>
      </c>
    </row>
    <row r="26" spans="1:23">
      <c r="F26" s="29"/>
    </row>
    <row r="27" spans="1:23">
      <c r="B27" s="29"/>
      <c r="C27" s="29"/>
      <c r="D27" s="29"/>
      <c r="E27" s="29"/>
      <c r="F27" s="29"/>
      <c r="G27" s="29"/>
      <c r="H27" s="29"/>
      <c r="I27" s="29"/>
      <c r="J27" s="29"/>
      <c r="K27" s="29"/>
    </row>
    <row r="28" spans="1:23">
      <c r="B28" s="29"/>
      <c r="C28" s="29"/>
      <c r="D28" s="29"/>
      <c r="E28" s="29"/>
      <c r="F28" s="29"/>
      <c r="G28" s="29"/>
      <c r="H28" s="29"/>
      <c r="I28" s="29"/>
      <c r="J28" s="29"/>
      <c r="K28" s="29"/>
    </row>
    <row r="29" spans="1:23">
      <c r="G29" s="29"/>
      <c r="H29" s="29"/>
      <c r="I29" s="29"/>
      <c r="J29" s="29"/>
    </row>
    <row r="30" spans="1:23">
      <c r="B30" s="30"/>
      <c r="C30" s="30"/>
      <c r="D30" s="30"/>
      <c r="E30" s="30"/>
      <c r="F30" s="31"/>
      <c r="G30" s="29"/>
      <c r="H30" s="29"/>
      <c r="I30" s="29"/>
      <c r="J30" s="29"/>
      <c r="K30" s="29"/>
    </row>
    <row r="32" spans="1:23">
      <c r="B32" s="29"/>
      <c r="C32" s="29"/>
      <c r="D32" s="29"/>
      <c r="E32" s="29"/>
      <c r="F32" s="29"/>
      <c r="G32" s="29"/>
      <c r="H32" s="29"/>
      <c r="I32" s="29"/>
      <c r="J32" s="29"/>
      <c r="K32" s="29"/>
    </row>
  </sheetData>
  <mergeCells count="5">
    <mergeCell ref="A3:A4"/>
    <mergeCell ref="B3:F3"/>
    <mergeCell ref="G3:K3"/>
    <mergeCell ref="A23:K23"/>
    <mergeCell ref="A2:K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
  <sheetViews>
    <sheetView workbookViewId="0">
      <selection activeCell="D13" sqref="D13"/>
    </sheetView>
  </sheetViews>
  <sheetFormatPr defaultRowHeight="15.5"/>
  <cols>
    <col min="1" max="1" width="14.25" customWidth="1"/>
  </cols>
  <sheetData>
    <row r="1" spans="1:6">
      <c r="A1" s="62" t="s">
        <v>142</v>
      </c>
      <c r="B1" s="63"/>
      <c r="C1" s="63"/>
      <c r="D1" s="63"/>
      <c r="E1" s="63"/>
      <c r="F1" s="63"/>
    </row>
    <row r="2" spans="1:6">
      <c r="A2" s="27"/>
      <c r="B2" s="185"/>
      <c r="C2" s="185"/>
      <c r="D2" s="185"/>
      <c r="E2" s="185"/>
      <c r="F2" s="185" t="s">
        <v>143</v>
      </c>
    </row>
    <row r="3" spans="1:6">
      <c r="A3" s="18" t="s">
        <v>46</v>
      </c>
      <c r="B3" s="186" t="s">
        <v>144</v>
      </c>
      <c r="C3" s="186" t="s">
        <v>145</v>
      </c>
      <c r="D3" s="186" t="s">
        <v>146</v>
      </c>
      <c r="E3" s="186" t="s">
        <v>147</v>
      </c>
      <c r="F3" s="186" t="s">
        <v>19</v>
      </c>
    </row>
    <row r="4" spans="1:6">
      <c r="A4" s="143" t="s">
        <v>148</v>
      </c>
      <c r="B4" s="187">
        <v>3780.1</v>
      </c>
      <c r="C4" s="187">
        <v>3829.1</v>
      </c>
      <c r="D4" s="187">
        <v>4088.6</v>
      </c>
      <c r="E4" s="187">
        <v>4291.5</v>
      </c>
      <c r="F4" s="187">
        <v>4252.3999999999996</v>
      </c>
    </row>
    <row r="5" spans="1:6">
      <c r="A5" s="188" t="s">
        <v>149</v>
      </c>
      <c r="B5" s="187">
        <v>4441</v>
      </c>
      <c r="C5" s="187">
        <v>4281</v>
      </c>
      <c r="D5" s="187">
        <v>4728.3999999999996</v>
      </c>
      <c r="E5" s="187">
        <v>4958.2</v>
      </c>
      <c r="F5" s="187">
        <v>5299.8</v>
      </c>
    </row>
    <row r="6" spans="1:6">
      <c r="A6" s="143" t="s">
        <v>150</v>
      </c>
      <c r="B6" s="189">
        <v>63.9</v>
      </c>
      <c r="C6" s="189">
        <v>74.5</v>
      </c>
      <c r="D6" s="189">
        <v>99.6</v>
      </c>
      <c r="E6" s="189">
        <v>94.2</v>
      </c>
      <c r="F6" s="189">
        <v>109.1</v>
      </c>
    </row>
    <row r="7" spans="1:6">
      <c r="A7" s="143" t="s">
        <v>151</v>
      </c>
      <c r="B7" s="187">
        <v>569</v>
      </c>
      <c r="C7" s="187">
        <v>611.9</v>
      </c>
      <c r="D7" s="190">
        <v>648.79999999999995</v>
      </c>
      <c r="E7" s="190">
        <v>664.47</v>
      </c>
      <c r="F7" s="190">
        <v>659.36</v>
      </c>
    </row>
    <row r="8" spans="1:6">
      <c r="A8" s="191" t="s">
        <v>152</v>
      </c>
      <c r="B8" s="192">
        <v>8854</v>
      </c>
      <c r="C8" s="192">
        <v>8796.4</v>
      </c>
      <c r="D8" s="192">
        <v>9565.4</v>
      </c>
      <c r="E8" s="192">
        <v>10008.4</v>
      </c>
      <c r="F8" s="192">
        <v>10320.6</v>
      </c>
    </row>
    <row r="9" spans="1:6">
      <c r="A9" s="193" t="s">
        <v>153</v>
      </c>
      <c r="B9" s="194">
        <v>16.2</v>
      </c>
      <c r="C9" s="194">
        <v>16.5</v>
      </c>
      <c r="D9" s="194">
        <v>18.2</v>
      </c>
      <c r="E9" s="195">
        <v>21.3</v>
      </c>
      <c r="F9" s="195">
        <v>33.799999999999997</v>
      </c>
    </row>
    <row r="10" spans="1:6">
      <c r="A10" s="143" t="s">
        <v>154</v>
      </c>
      <c r="B10" s="196">
        <v>2750.5</v>
      </c>
      <c r="C10" s="196">
        <v>2790.7</v>
      </c>
      <c r="D10" s="196">
        <v>2831</v>
      </c>
      <c r="E10" s="196">
        <v>2955.7</v>
      </c>
      <c r="F10" s="196">
        <v>3069.2</v>
      </c>
    </row>
    <row r="11" spans="1:6">
      <c r="A11" s="191" t="s">
        <v>155</v>
      </c>
      <c r="B11" s="192">
        <v>11620.7</v>
      </c>
      <c r="C11" s="192">
        <v>11603.6</v>
      </c>
      <c r="D11" s="192">
        <v>12414.7</v>
      </c>
      <c r="E11" s="192">
        <v>12985.4</v>
      </c>
      <c r="F11" s="192">
        <v>13423.6</v>
      </c>
    </row>
    <row r="12" spans="1:6">
      <c r="A12" s="197" t="s">
        <v>156</v>
      </c>
      <c r="B12" s="146">
        <v>212</v>
      </c>
      <c r="C12" s="198">
        <v>136.69999999999999</v>
      </c>
      <c r="D12" s="157">
        <v>288</v>
      </c>
      <c r="E12" s="199">
        <v>316</v>
      </c>
      <c r="F12" s="199">
        <v>919.3</v>
      </c>
    </row>
    <row r="13" spans="1:6">
      <c r="A13" s="191" t="s">
        <v>157</v>
      </c>
      <c r="B13" s="192">
        <v>11408.6</v>
      </c>
      <c r="C13" s="192">
        <v>11466.9</v>
      </c>
      <c r="D13" s="192">
        <v>12126.7</v>
      </c>
      <c r="E13" s="192">
        <v>12669.4</v>
      </c>
      <c r="F13" s="192">
        <v>12504.3</v>
      </c>
    </row>
    <row r="14" spans="1:6">
      <c r="A14" s="159" t="s">
        <v>158</v>
      </c>
      <c r="B14" s="200"/>
      <c r="C14" s="200"/>
      <c r="D14" s="66"/>
      <c r="E14" s="201"/>
      <c r="F14" s="202"/>
    </row>
    <row r="15" spans="1:6">
      <c r="A15" s="27" t="s">
        <v>16</v>
      </c>
      <c r="B15" s="27"/>
      <c r="C15" s="27"/>
      <c r="D15" s="66"/>
      <c r="E15" s="66"/>
      <c r="F15" s="66"/>
    </row>
    <row r="16" spans="1:6">
      <c r="A16" s="27" t="s">
        <v>159</v>
      </c>
      <c r="B16" s="200"/>
      <c r="C16" s="200"/>
      <c r="D16" s="66"/>
      <c r="E16" s="66"/>
      <c r="F16" s="63"/>
    </row>
    <row r="17" spans="1:6">
      <c r="A17" s="27" t="s">
        <v>160</v>
      </c>
      <c r="B17" s="1"/>
      <c r="C17" s="1"/>
      <c r="D17" s="1"/>
      <c r="E17" s="1"/>
      <c r="F17" s="63"/>
    </row>
    <row r="18" spans="1:6">
      <c r="A18" s="27" t="s">
        <v>161</v>
      </c>
      <c r="B18" s="66"/>
      <c r="C18" s="66"/>
      <c r="D18" s="66"/>
      <c r="E18" s="66"/>
      <c r="F18" s="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2"/>
  <sheetViews>
    <sheetView workbookViewId="0">
      <selection activeCell="B9" sqref="B9"/>
    </sheetView>
  </sheetViews>
  <sheetFormatPr defaultRowHeight="15.5"/>
  <cols>
    <col min="1" max="1" width="14" customWidth="1"/>
  </cols>
  <sheetData>
    <row r="1" spans="1:6">
      <c r="A1" s="62" t="s">
        <v>162</v>
      </c>
      <c r="B1" s="63"/>
      <c r="C1" s="63"/>
      <c r="D1" s="63"/>
      <c r="E1" s="63"/>
      <c r="F1" s="63"/>
    </row>
    <row r="2" spans="1:6">
      <c r="A2" s="1"/>
      <c r="B2" s="1"/>
      <c r="C2" s="1"/>
      <c r="D2" s="1"/>
      <c r="E2" s="1"/>
      <c r="F2" s="203" t="s">
        <v>163</v>
      </c>
    </row>
    <row r="3" spans="1:6">
      <c r="A3" s="204" t="s">
        <v>46</v>
      </c>
      <c r="B3" s="171" t="s">
        <v>164</v>
      </c>
      <c r="C3" s="171" t="s">
        <v>165</v>
      </c>
      <c r="D3" s="205" t="s">
        <v>166</v>
      </c>
      <c r="E3" s="205" t="s">
        <v>167</v>
      </c>
      <c r="F3" s="206" t="s">
        <v>168</v>
      </c>
    </row>
    <row r="4" spans="1:6">
      <c r="A4" s="207" t="s">
        <v>169</v>
      </c>
      <c r="B4" s="208">
        <v>16.36</v>
      </c>
      <c r="C4" s="208">
        <v>17.510000000000002</v>
      </c>
      <c r="D4" s="208">
        <v>16.43</v>
      </c>
      <c r="E4" s="208">
        <v>16.899999999999999</v>
      </c>
      <c r="F4" s="208">
        <v>22.75</v>
      </c>
    </row>
    <row r="5" spans="1:6">
      <c r="A5" s="207" t="s">
        <v>170</v>
      </c>
      <c r="B5" s="208">
        <v>23.45</v>
      </c>
      <c r="C5" s="208">
        <v>20.25</v>
      </c>
      <c r="D5" s="208">
        <v>19.579999999999998</v>
      </c>
      <c r="E5" s="208">
        <v>20.22</v>
      </c>
      <c r="F5" s="208">
        <v>23.14</v>
      </c>
    </row>
    <row r="6" spans="1:6">
      <c r="A6" s="207" t="s">
        <v>171</v>
      </c>
      <c r="B6" s="208">
        <v>14.31</v>
      </c>
      <c r="C6" s="208">
        <v>14.58</v>
      </c>
      <c r="D6" s="208">
        <v>16.37</v>
      </c>
      <c r="E6" s="208">
        <v>16.55</v>
      </c>
      <c r="F6" s="208">
        <v>19</v>
      </c>
    </row>
    <row r="7" spans="1:6">
      <c r="A7" s="207" t="s">
        <v>172</v>
      </c>
      <c r="B7" s="208" t="s">
        <v>173</v>
      </c>
      <c r="C7" s="208" t="s">
        <v>173</v>
      </c>
      <c r="D7" s="208" t="s">
        <v>173</v>
      </c>
      <c r="E7" s="208" t="s">
        <v>173</v>
      </c>
      <c r="F7" s="208" t="s">
        <v>173</v>
      </c>
    </row>
    <row r="8" spans="1:6">
      <c r="A8" s="207" t="s">
        <v>174</v>
      </c>
      <c r="B8" s="208">
        <v>9.66</v>
      </c>
      <c r="C8" s="208">
        <v>10.1</v>
      </c>
      <c r="D8" s="208">
        <v>9.83</v>
      </c>
      <c r="E8" s="208">
        <v>9.73</v>
      </c>
      <c r="F8" s="208">
        <v>9.56</v>
      </c>
    </row>
    <row r="9" spans="1:6">
      <c r="A9" s="209" t="s">
        <v>175</v>
      </c>
      <c r="B9" s="210">
        <v>20.38</v>
      </c>
      <c r="C9" s="210">
        <v>11.63</v>
      </c>
      <c r="D9" s="210">
        <v>14.34</v>
      </c>
      <c r="E9" s="210">
        <v>16.760000000000002</v>
      </c>
      <c r="F9" s="210">
        <v>20.88</v>
      </c>
    </row>
    <row r="10" spans="1:6">
      <c r="A10" s="78" t="s">
        <v>58</v>
      </c>
      <c r="B10" s="211"/>
      <c r="C10" s="211"/>
      <c r="D10" s="211"/>
      <c r="E10" s="212"/>
      <c r="F10" s="212"/>
    </row>
    <row r="11" spans="1:6">
      <c r="A11" s="468" t="s">
        <v>176</v>
      </c>
      <c r="B11" s="468"/>
      <c r="C11" s="468"/>
      <c r="D11" s="213"/>
      <c r="E11" s="213"/>
      <c r="F11" s="80"/>
    </row>
    <row r="12" spans="1:6">
      <c r="A12" s="214" t="s">
        <v>177</v>
      </c>
      <c r="B12" s="214"/>
      <c r="C12" s="213"/>
      <c r="D12" s="213"/>
      <c r="E12" s="213"/>
      <c r="F12" s="80"/>
    </row>
  </sheetData>
  <mergeCells count="1">
    <mergeCell ref="A11:C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20"/>
  <sheetViews>
    <sheetView workbookViewId="0">
      <selection activeCell="I10" sqref="I10"/>
    </sheetView>
  </sheetViews>
  <sheetFormatPr defaultRowHeight="15.5"/>
  <cols>
    <col min="1" max="1" width="24.75" customWidth="1"/>
    <col min="2" max="6" width="14.58203125" customWidth="1"/>
  </cols>
  <sheetData>
    <row r="1" spans="1:6">
      <c r="A1" s="62" t="s">
        <v>178</v>
      </c>
      <c r="B1" s="215"/>
      <c r="C1" s="215"/>
      <c r="D1" s="215"/>
      <c r="E1" s="215"/>
      <c r="F1" s="215"/>
    </row>
    <row r="2" spans="1:6">
      <c r="A2" s="216"/>
      <c r="B2" s="217"/>
      <c r="C2" s="218"/>
      <c r="D2" s="217"/>
      <c r="E2" s="215"/>
      <c r="F2" s="219" t="s">
        <v>179</v>
      </c>
    </row>
    <row r="3" spans="1:6">
      <c r="A3" s="220" t="s">
        <v>180</v>
      </c>
      <c r="B3" s="469" t="s">
        <v>181</v>
      </c>
      <c r="C3" s="471" t="s">
        <v>182</v>
      </c>
      <c r="D3" s="472"/>
      <c r="E3" s="473"/>
      <c r="F3" s="474" t="s">
        <v>183</v>
      </c>
    </row>
    <row r="4" spans="1:6" ht="60" customHeight="1">
      <c r="A4" s="221">
        <v>0</v>
      </c>
      <c r="B4" s="470"/>
      <c r="C4" s="222" t="s">
        <v>184</v>
      </c>
      <c r="D4" s="222" t="s">
        <v>185</v>
      </c>
      <c r="E4" s="222" t="s">
        <v>186</v>
      </c>
      <c r="F4" s="475"/>
    </row>
    <row r="5" spans="1:6">
      <c r="A5" s="223" t="s">
        <v>187</v>
      </c>
      <c r="B5" s="224"/>
      <c r="C5" s="225">
        <v>100422.78874900636</v>
      </c>
      <c r="D5" s="225">
        <v>1161809.5691579399</v>
      </c>
      <c r="E5" s="224">
        <v>41640.292668292786</v>
      </c>
      <c r="F5" s="226">
        <f>SUM(B5:E5)</f>
        <v>1303872.650575239</v>
      </c>
    </row>
    <row r="6" spans="1:6">
      <c r="A6" s="223" t="s">
        <v>188</v>
      </c>
      <c r="B6" s="224">
        <v>6077.59198148832</v>
      </c>
      <c r="C6" s="227"/>
      <c r="D6" s="227"/>
      <c r="E6" s="227"/>
      <c r="F6" s="226">
        <f t="shared" ref="F6:F8" si="0">SUM(B6:E6)</f>
        <v>6077.59198148832</v>
      </c>
    </row>
    <row r="7" spans="1:6">
      <c r="A7" s="223" t="s">
        <v>189</v>
      </c>
      <c r="B7" s="225">
        <v>23.62688064</v>
      </c>
      <c r="C7" s="228"/>
      <c r="D7" s="228"/>
      <c r="E7" s="228"/>
      <c r="F7" s="226">
        <f t="shared" si="0"/>
        <v>23.62688064</v>
      </c>
    </row>
    <row r="8" spans="1:6">
      <c r="A8" s="223" t="s">
        <v>190</v>
      </c>
      <c r="B8" s="225">
        <v>6.3865412800000003</v>
      </c>
      <c r="C8" s="228"/>
      <c r="D8" s="228"/>
      <c r="E8" s="228"/>
      <c r="F8" s="226">
        <f t="shared" si="0"/>
        <v>6.3865412800000003</v>
      </c>
    </row>
    <row r="9" spans="1:6">
      <c r="A9" s="223" t="s">
        <v>191</v>
      </c>
      <c r="B9" s="228"/>
      <c r="C9" s="228"/>
      <c r="D9" s="228"/>
      <c r="E9" s="228"/>
      <c r="F9" s="229"/>
    </row>
    <row r="10" spans="1:6">
      <c r="A10" s="230" t="s">
        <v>192</v>
      </c>
      <c r="B10" s="231">
        <f>B5+B6-B7-B8</f>
        <v>6047.5785595683201</v>
      </c>
      <c r="C10" s="231">
        <f t="shared" ref="C10:F10" si="1">C5+C6-C7-C8</f>
        <v>100422.78874900636</v>
      </c>
      <c r="D10" s="231">
        <f t="shared" si="1"/>
        <v>1161809.5691579399</v>
      </c>
      <c r="E10" s="231">
        <f t="shared" si="1"/>
        <v>41640.292668292786</v>
      </c>
      <c r="F10" s="232">
        <f t="shared" si="1"/>
        <v>1309920.2291348074</v>
      </c>
    </row>
    <row r="11" spans="1:6">
      <c r="A11" s="233">
        <v>0</v>
      </c>
      <c r="B11" s="228"/>
      <c r="C11" s="228"/>
      <c r="D11" s="228"/>
      <c r="E11" s="228"/>
      <c r="F11" s="229"/>
    </row>
    <row r="12" spans="1:6">
      <c r="A12" s="223" t="s">
        <v>193</v>
      </c>
      <c r="B12" s="228">
        <f>B10-B14</f>
        <v>2289.5998681921678</v>
      </c>
      <c r="C12" s="228">
        <v>0</v>
      </c>
      <c r="D12" s="228">
        <v>0</v>
      </c>
      <c r="E12" s="228">
        <v>0</v>
      </c>
      <c r="F12" s="226">
        <f t="shared" ref="F12" si="2">SUM(B12:E12)</f>
        <v>2289.5998681921678</v>
      </c>
    </row>
    <row r="13" spans="1:6">
      <c r="A13" s="223">
        <v>0</v>
      </c>
      <c r="B13" s="228"/>
      <c r="C13" s="228"/>
      <c r="D13" s="228"/>
      <c r="E13" s="228"/>
      <c r="F13" s="229"/>
    </row>
    <row r="14" spans="1:6">
      <c r="A14" s="230" t="s">
        <v>194</v>
      </c>
      <c r="B14" s="231">
        <f>B15</f>
        <v>3757.9786913761523</v>
      </c>
      <c r="C14" s="231">
        <f>C15+C16</f>
        <v>100422.78874900636</v>
      </c>
      <c r="D14" s="231">
        <f t="shared" ref="D14:E14" si="3">D15+D16</f>
        <v>1161809.5691579399</v>
      </c>
      <c r="E14" s="231">
        <f t="shared" si="3"/>
        <v>41640.292668292786</v>
      </c>
      <c r="F14" s="232">
        <f>F15+F16</f>
        <v>1307630.6292666153</v>
      </c>
    </row>
    <row r="15" spans="1:6">
      <c r="A15" s="234" t="s">
        <v>195</v>
      </c>
      <c r="B15" s="235">
        <v>3757.9786913761523</v>
      </c>
      <c r="C15" s="236">
        <v>809.17201609524</v>
      </c>
      <c r="D15" s="236">
        <v>7241.7953196190665</v>
      </c>
      <c r="E15" s="236">
        <v>0</v>
      </c>
      <c r="F15" s="226">
        <f t="shared" ref="F15" si="4">SUM(B15:E15)</f>
        <v>11808.946027090458</v>
      </c>
    </row>
    <row r="16" spans="1:6">
      <c r="A16" s="237" t="s">
        <v>196</v>
      </c>
      <c r="B16" s="238" t="s">
        <v>197</v>
      </c>
      <c r="C16" s="239">
        <v>99613.616732911119</v>
      </c>
      <c r="D16" s="239">
        <v>1154567.7738383207</v>
      </c>
      <c r="E16" s="240">
        <v>41640.292668292786</v>
      </c>
      <c r="F16" s="241">
        <f>SUM(B16:E16)</f>
        <v>1295821.6832395247</v>
      </c>
    </row>
    <row r="17" spans="1:6">
      <c r="A17" s="242" t="s">
        <v>198</v>
      </c>
      <c r="B17" s="1"/>
      <c r="C17" s="28"/>
      <c r="D17" s="28"/>
      <c r="E17" s="28"/>
      <c r="F17" s="1"/>
    </row>
    <row r="18" spans="1:6">
      <c r="A18" s="242" t="s">
        <v>199</v>
      </c>
      <c r="B18" s="215"/>
      <c r="C18" s="215"/>
      <c r="D18" s="215"/>
      <c r="E18" s="215"/>
      <c r="F18" s="215"/>
    </row>
    <row r="19" spans="1:6">
      <c r="A19" s="242" t="s">
        <v>200</v>
      </c>
      <c r="B19" s="215"/>
      <c r="C19" s="215"/>
      <c r="D19" s="215"/>
      <c r="E19" s="215"/>
      <c r="F19" s="215"/>
    </row>
    <row r="20" spans="1:6">
      <c r="A20" s="1" t="s">
        <v>201</v>
      </c>
      <c r="B20" s="215"/>
      <c r="C20" s="243"/>
      <c r="D20" s="243"/>
      <c r="E20" s="243"/>
      <c r="F20" s="215"/>
    </row>
  </sheetData>
  <mergeCells count="3">
    <mergeCell ref="B3:B4"/>
    <mergeCell ref="C3:E3"/>
    <mergeCell ref="F3:F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7"/>
  <sheetViews>
    <sheetView workbookViewId="0">
      <selection activeCell="B3" sqref="B3:G3"/>
    </sheetView>
  </sheetViews>
  <sheetFormatPr defaultRowHeight="15.5"/>
  <sheetData>
    <row r="1" spans="1:8">
      <c r="A1" s="274" t="s">
        <v>202</v>
      </c>
      <c r="B1" s="66"/>
      <c r="C1" s="66"/>
      <c r="D1" s="66"/>
      <c r="E1" s="66"/>
      <c r="F1" s="66"/>
      <c r="G1" s="66"/>
      <c r="H1" s="66"/>
    </row>
    <row r="2" spans="1:8">
      <c r="A2" s="244"/>
      <c r="B2" s="244"/>
      <c r="C2" s="244"/>
      <c r="D2" s="244"/>
      <c r="E2" s="244"/>
      <c r="F2" s="244"/>
      <c r="G2" s="244"/>
      <c r="H2" s="245" t="s">
        <v>179</v>
      </c>
    </row>
    <row r="3" spans="1:8" ht="35.5">
      <c r="A3" s="246" t="s">
        <v>180</v>
      </c>
      <c r="B3" s="476" t="s">
        <v>203</v>
      </c>
      <c r="C3" s="477"/>
      <c r="D3" s="477"/>
      <c r="E3" s="477"/>
      <c r="F3" s="477"/>
      <c r="G3" s="478"/>
      <c r="H3" s="247" t="s">
        <v>204</v>
      </c>
    </row>
    <row r="4" spans="1:8" ht="23">
      <c r="A4" s="248"/>
      <c r="B4" s="249" t="s">
        <v>115</v>
      </c>
      <c r="C4" s="249" t="s">
        <v>139</v>
      </c>
      <c r="D4" s="249" t="s">
        <v>119</v>
      </c>
      <c r="E4" s="249" t="s">
        <v>122</v>
      </c>
      <c r="F4" s="249" t="s">
        <v>136</v>
      </c>
      <c r="G4" s="249" t="s">
        <v>205</v>
      </c>
      <c r="H4" s="250"/>
    </row>
    <row r="5" spans="1:8">
      <c r="A5" s="251" t="s">
        <v>187</v>
      </c>
      <c r="B5" s="252">
        <v>9600.0499999999993</v>
      </c>
      <c r="C5" s="252">
        <v>21715.49</v>
      </c>
      <c r="D5" s="224">
        <v>1769.27</v>
      </c>
      <c r="E5" s="252">
        <v>7229.3</v>
      </c>
      <c r="F5" s="252">
        <v>4700.37</v>
      </c>
      <c r="G5" s="252">
        <v>0.74</v>
      </c>
      <c r="H5" s="253">
        <v>45015.22</v>
      </c>
    </row>
    <row r="6" spans="1:8">
      <c r="A6" s="251" t="s">
        <v>188</v>
      </c>
      <c r="B6" s="254"/>
      <c r="C6" s="254"/>
      <c r="D6" s="254"/>
      <c r="E6" s="254"/>
      <c r="F6" s="254"/>
      <c r="G6" s="254"/>
      <c r="H6" s="255">
        <v>3309.58</v>
      </c>
    </row>
    <row r="7" spans="1:8">
      <c r="A7" s="251" t="s">
        <v>189</v>
      </c>
      <c r="B7" s="254"/>
      <c r="C7" s="254"/>
      <c r="D7" s="254"/>
      <c r="E7" s="254"/>
      <c r="F7" s="254"/>
      <c r="G7" s="254"/>
      <c r="H7" s="255">
        <v>121.64</v>
      </c>
    </row>
    <row r="8" spans="1:8">
      <c r="A8" s="256" t="s">
        <v>192</v>
      </c>
      <c r="B8" s="257"/>
      <c r="C8" s="257"/>
      <c r="D8" s="257"/>
      <c r="E8" s="257"/>
      <c r="F8" s="257"/>
      <c r="G8" s="257"/>
      <c r="H8" s="258">
        <v>48203.16</v>
      </c>
    </row>
    <row r="9" spans="1:8">
      <c r="A9" s="251" t="s">
        <v>193</v>
      </c>
      <c r="B9" s="259"/>
      <c r="C9" s="259"/>
      <c r="D9" s="259"/>
      <c r="E9" s="259"/>
      <c r="F9" s="259"/>
      <c r="G9" s="259"/>
      <c r="H9" s="260">
        <v>11048.96</v>
      </c>
    </row>
    <row r="10" spans="1:8">
      <c r="A10" s="256" t="s">
        <v>194</v>
      </c>
      <c r="B10" s="257"/>
      <c r="C10" s="257"/>
      <c r="D10" s="257"/>
      <c r="E10" s="257"/>
      <c r="F10" s="257"/>
      <c r="G10" s="257"/>
      <c r="H10" s="258">
        <v>37154.199999999997</v>
      </c>
    </row>
    <row r="11" spans="1:8">
      <c r="A11" s="251"/>
      <c r="B11" s="259"/>
      <c r="C11" s="259"/>
      <c r="D11" s="259"/>
      <c r="E11" s="259"/>
      <c r="F11" s="259"/>
      <c r="G11" s="259"/>
      <c r="H11" s="261"/>
    </row>
    <row r="12" spans="1:8">
      <c r="A12" s="262" t="s">
        <v>206</v>
      </c>
      <c r="B12" s="263">
        <v>9600.0499999999993</v>
      </c>
      <c r="C12" s="263">
        <v>21715.49</v>
      </c>
      <c r="D12" s="263">
        <v>1769.27</v>
      </c>
      <c r="E12" s="263">
        <v>7229.3</v>
      </c>
      <c r="F12" s="263">
        <v>4700.37</v>
      </c>
      <c r="G12" s="263">
        <v>0.74</v>
      </c>
      <c r="H12" s="253">
        <v>45015.22</v>
      </c>
    </row>
    <row r="13" spans="1:8">
      <c r="A13" s="251" t="s">
        <v>207</v>
      </c>
      <c r="B13" s="252">
        <v>9431.73</v>
      </c>
      <c r="C13" s="252">
        <v>18030.82</v>
      </c>
      <c r="D13" s="224"/>
      <c r="E13" s="224">
        <v>210.82</v>
      </c>
      <c r="F13" s="252">
        <v>1272.46</v>
      </c>
      <c r="G13" s="252"/>
      <c r="H13" s="264">
        <v>28945.83</v>
      </c>
    </row>
    <row r="14" spans="1:8">
      <c r="A14" s="251" t="s">
        <v>208</v>
      </c>
      <c r="B14" s="265">
        <v>168.32</v>
      </c>
      <c r="C14" s="252">
        <v>3684.67</v>
      </c>
      <c r="D14" s="265">
        <v>1453.45</v>
      </c>
      <c r="E14" s="265">
        <v>7018.48</v>
      </c>
      <c r="F14" s="252">
        <v>3149.44</v>
      </c>
      <c r="G14" s="252">
        <v>0.74</v>
      </c>
      <c r="H14" s="264">
        <v>15475.1</v>
      </c>
    </row>
    <row r="15" spans="1:8">
      <c r="A15" s="251" t="s">
        <v>209</v>
      </c>
      <c r="B15" s="265"/>
      <c r="C15" s="252"/>
      <c r="D15" s="265">
        <v>314.60000000000002</v>
      </c>
      <c r="E15" s="265"/>
      <c r="F15" s="252"/>
      <c r="G15" s="252"/>
      <c r="H15" s="264">
        <v>314.60000000000002</v>
      </c>
    </row>
    <row r="16" spans="1:8">
      <c r="A16" s="251" t="s">
        <v>210</v>
      </c>
      <c r="B16" s="265"/>
      <c r="C16" s="266"/>
      <c r="D16" s="265">
        <v>1.23</v>
      </c>
      <c r="E16" s="265" t="s">
        <v>218</v>
      </c>
      <c r="F16" s="265">
        <v>278.45999999999998</v>
      </c>
      <c r="G16" s="265"/>
      <c r="H16" s="264">
        <v>279.69</v>
      </c>
    </row>
    <row r="17" spans="1:8">
      <c r="A17" s="256" t="s">
        <v>211</v>
      </c>
      <c r="B17" s="257"/>
      <c r="C17" s="257"/>
      <c r="D17" s="257"/>
      <c r="E17" s="257"/>
      <c r="F17" s="257"/>
      <c r="G17" s="257"/>
      <c r="H17" s="232">
        <v>37154.199999999997</v>
      </c>
    </row>
    <row r="18" spans="1:8">
      <c r="A18" s="267" t="s">
        <v>212</v>
      </c>
      <c r="B18" s="263"/>
      <c r="C18" s="263"/>
      <c r="D18" s="263"/>
      <c r="E18" s="263"/>
      <c r="F18" s="263"/>
      <c r="G18" s="263"/>
      <c r="H18" s="268"/>
    </row>
    <row r="19" spans="1:8">
      <c r="A19" s="269" t="s">
        <v>213</v>
      </c>
      <c r="B19" s="263"/>
      <c r="C19" s="263"/>
      <c r="D19" s="263"/>
      <c r="E19" s="263"/>
      <c r="F19" s="263"/>
      <c r="G19" s="263"/>
      <c r="H19" s="270">
        <v>9905.2000000000007</v>
      </c>
    </row>
    <row r="20" spans="1:8">
      <c r="A20" s="66" t="s">
        <v>214</v>
      </c>
      <c r="B20" s="263"/>
      <c r="C20" s="263"/>
      <c r="D20" s="263"/>
      <c r="E20" s="263"/>
      <c r="F20" s="263"/>
      <c r="G20" s="263"/>
      <c r="H20" s="270">
        <v>5403.27</v>
      </c>
    </row>
    <row r="21" spans="1:8">
      <c r="A21" s="269" t="s">
        <v>215</v>
      </c>
      <c r="B21" s="263"/>
      <c r="C21" s="263"/>
      <c r="D21" s="263"/>
      <c r="E21" s="263"/>
      <c r="F21" s="263"/>
      <c r="G21" s="263"/>
      <c r="H21" s="270">
        <v>19079.13</v>
      </c>
    </row>
    <row r="22" spans="1:8">
      <c r="A22" s="269" t="s">
        <v>216</v>
      </c>
      <c r="B22" s="263"/>
      <c r="C22" s="263"/>
      <c r="D22" s="263"/>
      <c r="E22" s="263"/>
      <c r="F22" s="263"/>
      <c r="G22" s="263"/>
      <c r="H22" s="270">
        <v>392.91</v>
      </c>
    </row>
    <row r="23" spans="1:8">
      <c r="A23" s="269" t="s">
        <v>217</v>
      </c>
      <c r="B23" s="263"/>
      <c r="C23" s="263"/>
      <c r="D23" s="263"/>
      <c r="E23" s="263"/>
      <c r="F23" s="263"/>
      <c r="G23" s="263"/>
      <c r="H23" s="270">
        <v>2373.69</v>
      </c>
    </row>
    <row r="24" spans="1:8">
      <c r="A24" s="269"/>
      <c r="B24" s="271"/>
      <c r="C24" s="271"/>
      <c r="D24" s="271"/>
      <c r="E24" s="271"/>
      <c r="F24" s="271"/>
      <c r="G24" s="271"/>
      <c r="H24" s="272"/>
    </row>
    <row r="25" spans="1:8">
      <c r="A25" s="269" t="s">
        <v>198</v>
      </c>
      <c r="B25" s="273"/>
      <c r="C25" s="273"/>
      <c r="D25" s="273"/>
      <c r="E25" s="273"/>
      <c r="F25" s="273"/>
      <c r="G25" s="273"/>
      <c r="H25" s="273"/>
    </row>
    <row r="26" spans="1:8">
      <c r="A26" s="269" t="s">
        <v>199</v>
      </c>
      <c r="B26" s="273"/>
      <c r="C26" s="273"/>
      <c r="D26" s="273"/>
      <c r="E26" s="273"/>
      <c r="F26" s="273"/>
      <c r="G26" s="273"/>
      <c r="H26" s="273"/>
    </row>
    <row r="27" spans="1:8">
      <c r="A27" s="269" t="s">
        <v>200</v>
      </c>
      <c r="B27" s="1"/>
      <c r="C27" s="1"/>
      <c r="D27" s="1"/>
      <c r="E27" s="1"/>
      <c r="F27" s="1"/>
      <c r="G27" s="1"/>
      <c r="H27" s="1"/>
    </row>
  </sheetData>
  <mergeCells count="1">
    <mergeCell ref="B3:G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32"/>
  <sheetViews>
    <sheetView workbookViewId="0">
      <selection activeCell="A5" sqref="A5"/>
    </sheetView>
  </sheetViews>
  <sheetFormatPr defaultRowHeight="15.5"/>
  <cols>
    <col min="1" max="1" width="21.08203125" customWidth="1"/>
    <col min="2" max="14" width="11.25" customWidth="1"/>
  </cols>
  <sheetData>
    <row r="1" spans="1:15">
      <c r="A1" s="62" t="s">
        <v>219</v>
      </c>
      <c r="B1" s="63"/>
      <c r="C1" s="63"/>
      <c r="D1" s="63"/>
      <c r="E1" s="63"/>
      <c r="F1" s="63"/>
      <c r="G1" s="63"/>
      <c r="H1" s="63"/>
      <c r="I1" s="63"/>
      <c r="J1" s="63"/>
      <c r="K1" s="63"/>
      <c r="L1" s="63"/>
      <c r="M1" s="63"/>
      <c r="N1" s="63"/>
      <c r="O1" s="63"/>
    </row>
    <row r="2" spans="1:15">
      <c r="A2" s="244"/>
      <c r="B2" s="244"/>
      <c r="C2" s="244"/>
      <c r="D2" s="244"/>
      <c r="E2" s="275"/>
      <c r="F2" s="276"/>
      <c r="G2" s="244"/>
      <c r="H2" s="244"/>
      <c r="I2" s="244"/>
      <c r="J2" s="244"/>
      <c r="K2" s="244"/>
      <c r="L2" s="244"/>
      <c r="M2" s="244"/>
      <c r="N2" s="277" t="s">
        <v>179</v>
      </c>
      <c r="O2" s="278"/>
    </row>
    <row r="3" spans="1:15">
      <c r="A3" s="246" t="s">
        <v>180</v>
      </c>
      <c r="B3" s="479" t="s">
        <v>220</v>
      </c>
      <c r="C3" s="480"/>
      <c r="D3" s="480"/>
      <c r="E3" s="480"/>
      <c r="F3" s="480"/>
      <c r="G3" s="480"/>
      <c r="H3" s="480"/>
      <c r="I3" s="480"/>
      <c r="J3" s="480"/>
      <c r="K3" s="480"/>
      <c r="L3" s="481"/>
      <c r="M3" s="279" t="s">
        <v>221</v>
      </c>
      <c r="N3" s="482" t="s">
        <v>183</v>
      </c>
      <c r="O3" s="280"/>
    </row>
    <row r="4" spans="1:15" ht="46">
      <c r="A4" s="281"/>
      <c r="B4" s="282" t="s">
        <v>222</v>
      </c>
      <c r="C4" s="282" t="s">
        <v>223</v>
      </c>
      <c r="D4" s="282" t="s">
        <v>224</v>
      </c>
      <c r="E4" s="282" t="s">
        <v>94</v>
      </c>
      <c r="F4" s="282" t="s">
        <v>225</v>
      </c>
      <c r="G4" s="282" t="s">
        <v>96</v>
      </c>
      <c r="H4" s="282" t="s">
        <v>226</v>
      </c>
      <c r="I4" s="282" t="s">
        <v>227</v>
      </c>
      <c r="J4" s="282" t="s">
        <v>228</v>
      </c>
      <c r="K4" s="282" t="s">
        <v>229</v>
      </c>
      <c r="L4" s="282" t="s">
        <v>230</v>
      </c>
      <c r="M4" s="282" t="s">
        <v>231</v>
      </c>
      <c r="N4" s="483"/>
      <c r="O4" s="280"/>
    </row>
    <row r="5" spans="1:15">
      <c r="A5" s="283" t="s">
        <v>188</v>
      </c>
      <c r="B5" s="265">
        <v>4581.83</v>
      </c>
      <c r="C5" s="265">
        <v>7.64</v>
      </c>
      <c r="D5" s="265">
        <v>2519.38</v>
      </c>
      <c r="E5" s="265">
        <v>6</v>
      </c>
      <c r="F5" s="265">
        <v>12.52</v>
      </c>
      <c r="G5" s="265">
        <v>7845.02</v>
      </c>
      <c r="H5" s="265">
        <v>0.06</v>
      </c>
      <c r="I5" s="265">
        <v>1276.82</v>
      </c>
      <c r="J5" s="252">
        <v>23.5</v>
      </c>
      <c r="K5" s="252">
        <v>9.66</v>
      </c>
      <c r="L5" s="252">
        <v>0.13</v>
      </c>
      <c r="M5" s="252">
        <v>1688.96</v>
      </c>
      <c r="N5" s="284">
        <v>17971.509999999998</v>
      </c>
      <c r="O5" s="285"/>
    </row>
    <row r="6" spans="1:15">
      <c r="A6" s="283" t="s">
        <v>189</v>
      </c>
      <c r="B6" s="265">
        <v>0.56999999999999995</v>
      </c>
      <c r="C6" s="252">
        <v>0</v>
      </c>
      <c r="D6" s="265">
        <v>83.12</v>
      </c>
      <c r="E6" s="252">
        <v>0.11</v>
      </c>
      <c r="F6" s="265">
        <v>0.17</v>
      </c>
      <c r="G6" s="252">
        <v>2.17</v>
      </c>
      <c r="H6" s="265">
        <v>0.45</v>
      </c>
      <c r="I6" s="265">
        <v>35.5</v>
      </c>
      <c r="J6" s="252">
        <v>121.85</v>
      </c>
      <c r="K6" s="252">
        <v>0.38</v>
      </c>
      <c r="L6" s="252">
        <v>0.81</v>
      </c>
      <c r="M6" s="252">
        <v>0.66</v>
      </c>
      <c r="N6" s="261">
        <v>245.78</v>
      </c>
      <c r="O6" s="285"/>
    </row>
    <row r="7" spans="1:15">
      <c r="A7" s="283" t="s">
        <v>190</v>
      </c>
      <c r="B7" s="286">
        <v>0.39</v>
      </c>
      <c r="C7" s="265">
        <v>0.26</v>
      </c>
      <c r="D7" s="265">
        <v>936.5</v>
      </c>
      <c r="E7" s="265" t="s">
        <v>218</v>
      </c>
      <c r="F7" s="265">
        <v>0.03</v>
      </c>
      <c r="G7" s="265">
        <v>64.25</v>
      </c>
      <c r="H7" s="265" t="s">
        <v>218</v>
      </c>
      <c r="I7" s="265">
        <v>49.53</v>
      </c>
      <c r="J7" s="252">
        <v>1.1399999999999999</v>
      </c>
      <c r="K7" s="252">
        <v>0.01</v>
      </c>
      <c r="L7" s="252">
        <v>0</v>
      </c>
      <c r="M7" s="252">
        <v>0.1</v>
      </c>
      <c r="N7" s="261">
        <v>1052.21</v>
      </c>
      <c r="O7" s="285"/>
    </row>
    <row r="8" spans="1:15">
      <c r="A8" s="283" t="s">
        <v>191</v>
      </c>
      <c r="B8" s="265"/>
      <c r="C8" s="265"/>
      <c r="D8" s="265"/>
      <c r="E8" s="265"/>
      <c r="F8" s="265"/>
      <c r="G8" s="265"/>
      <c r="H8" s="265"/>
      <c r="I8" s="265"/>
      <c r="J8" s="265"/>
      <c r="K8" s="265"/>
      <c r="L8" s="265"/>
      <c r="M8" s="265"/>
      <c r="N8" s="287"/>
      <c r="O8" s="285"/>
    </row>
    <row r="9" spans="1:15">
      <c r="A9" s="288" t="s">
        <v>192</v>
      </c>
      <c r="B9" s="257">
        <v>4580.8599999999997</v>
      </c>
      <c r="C9" s="257">
        <v>7.38</v>
      </c>
      <c r="D9" s="257">
        <v>1499.75</v>
      </c>
      <c r="E9" s="257">
        <v>5.89</v>
      </c>
      <c r="F9" s="257">
        <v>12.33</v>
      </c>
      <c r="G9" s="257">
        <v>7778.6</v>
      </c>
      <c r="H9" s="257">
        <v>-0.39</v>
      </c>
      <c r="I9" s="257">
        <v>1191.8</v>
      </c>
      <c r="J9" s="257">
        <v>-99.48</v>
      </c>
      <c r="K9" s="257">
        <v>9.27</v>
      </c>
      <c r="L9" s="257">
        <v>-0.67</v>
      </c>
      <c r="M9" s="257">
        <v>1688.2</v>
      </c>
      <c r="N9" s="258">
        <v>16673.53</v>
      </c>
      <c r="O9" s="285"/>
    </row>
    <row r="10" spans="1:15">
      <c r="A10" s="289"/>
      <c r="B10" s="290"/>
      <c r="C10" s="290"/>
      <c r="D10" s="290"/>
      <c r="E10" s="290"/>
      <c r="F10" s="290"/>
      <c r="G10" s="290"/>
      <c r="H10" s="291"/>
      <c r="I10" s="290"/>
      <c r="J10" s="290"/>
      <c r="K10" s="290"/>
      <c r="L10" s="290"/>
      <c r="M10" s="290"/>
      <c r="N10" s="292"/>
      <c r="O10" s="285"/>
    </row>
    <row r="11" spans="1:15">
      <c r="A11" s="293" t="s">
        <v>193</v>
      </c>
      <c r="B11" s="228">
        <v>-1471.76</v>
      </c>
      <c r="C11" s="228">
        <v>1.94</v>
      </c>
      <c r="D11" s="228">
        <v>-1299.48</v>
      </c>
      <c r="E11" s="228">
        <v>-224.11</v>
      </c>
      <c r="F11" s="228">
        <v>12.33</v>
      </c>
      <c r="G11" s="228">
        <v>-1371.59</v>
      </c>
      <c r="H11" s="228">
        <v>-5.91</v>
      </c>
      <c r="I11" s="228">
        <v>-385.37</v>
      </c>
      <c r="J11" s="228">
        <v>-311.06</v>
      </c>
      <c r="K11" s="228">
        <v>9.0299999999999994</v>
      </c>
      <c r="L11" s="228">
        <v>-0.67</v>
      </c>
      <c r="M11" s="228">
        <v>160.08000000000001</v>
      </c>
      <c r="N11" s="268">
        <v>-4886.5600000000004</v>
      </c>
      <c r="O11" s="285"/>
    </row>
    <row r="12" spans="1:15">
      <c r="A12" s="283"/>
      <c r="B12" s="294"/>
      <c r="C12" s="294"/>
      <c r="D12" s="294"/>
      <c r="E12" s="294"/>
      <c r="F12" s="294"/>
      <c r="G12" s="294"/>
      <c r="H12" s="294"/>
      <c r="I12" s="294"/>
      <c r="J12" s="294"/>
      <c r="K12" s="294"/>
      <c r="L12" s="294"/>
      <c r="M12" s="294"/>
      <c r="N12" s="295"/>
      <c r="O12" s="285"/>
    </row>
    <row r="13" spans="1:15">
      <c r="A13" s="288" t="s">
        <v>211</v>
      </c>
      <c r="B13" s="231">
        <v>6052.62</v>
      </c>
      <c r="C13" s="231">
        <v>5.44</v>
      </c>
      <c r="D13" s="231">
        <v>2799.23</v>
      </c>
      <c r="E13" s="231">
        <v>230</v>
      </c>
      <c r="F13" s="231" t="s">
        <v>218</v>
      </c>
      <c r="G13" s="231">
        <v>9150.19</v>
      </c>
      <c r="H13" s="231">
        <v>5.51</v>
      </c>
      <c r="I13" s="231">
        <v>1577.17</v>
      </c>
      <c r="J13" s="231">
        <v>211.57</v>
      </c>
      <c r="K13" s="231">
        <v>0.23</v>
      </c>
      <c r="L13" s="231" t="s">
        <v>218</v>
      </c>
      <c r="M13" s="231">
        <v>1528.11</v>
      </c>
      <c r="N13" s="232">
        <v>21560.09</v>
      </c>
      <c r="O13" s="285"/>
    </row>
    <row r="14" spans="1:15">
      <c r="A14" s="283" t="s">
        <v>232</v>
      </c>
      <c r="B14" s="296">
        <v>1429.15</v>
      </c>
      <c r="C14" s="265" t="s">
        <v>218</v>
      </c>
      <c r="D14" s="265">
        <v>0</v>
      </c>
      <c r="E14" s="265">
        <v>0.1</v>
      </c>
      <c r="F14" s="297" t="s">
        <v>218</v>
      </c>
      <c r="G14" s="296">
        <v>505.43</v>
      </c>
      <c r="H14" s="265" t="s">
        <v>218</v>
      </c>
      <c r="I14" s="296">
        <v>10.96</v>
      </c>
      <c r="J14" s="296">
        <v>23.36</v>
      </c>
      <c r="K14" s="297" t="s">
        <v>218</v>
      </c>
      <c r="L14" s="297" t="s">
        <v>218</v>
      </c>
      <c r="M14" s="296">
        <v>0.94</v>
      </c>
      <c r="N14" s="261">
        <v>1969.95</v>
      </c>
      <c r="O14" s="298"/>
    </row>
    <row r="15" spans="1:15">
      <c r="A15" s="283" t="s">
        <v>233</v>
      </c>
      <c r="B15" s="296">
        <v>14.1</v>
      </c>
      <c r="C15" s="265" t="s">
        <v>218</v>
      </c>
      <c r="D15" s="265" t="s">
        <v>218</v>
      </c>
      <c r="E15" s="265" t="s">
        <v>218</v>
      </c>
      <c r="F15" s="297" t="s">
        <v>218</v>
      </c>
      <c r="G15" s="296">
        <v>236.17</v>
      </c>
      <c r="H15" s="265" t="s">
        <v>218</v>
      </c>
      <c r="I15" s="265">
        <v>77.91</v>
      </c>
      <c r="J15" s="296">
        <v>5.79</v>
      </c>
      <c r="K15" s="297" t="s">
        <v>218</v>
      </c>
      <c r="L15" s="297" t="s">
        <v>218</v>
      </c>
      <c r="M15" s="296" t="s">
        <v>218</v>
      </c>
      <c r="N15" s="261">
        <v>333.97</v>
      </c>
      <c r="O15" s="298"/>
    </row>
    <row r="16" spans="1:15">
      <c r="A16" s="283" t="s">
        <v>234</v>
      </c>
      <c r="B16" s="265">
        <v>156.22999999999999</v>
      </c>
      <c r="C16" s="265" t="s">
        <v>218</v>
      </c>
      <c r="D16" s="265" t="s">
        <v>218</v>
      </c>
      <c r="E16" s="265">
        <v>17.11</v>
      </c>
      <c r="F16" s="297" t="s">
        <v>218</v>
      </c>
      <c r="G16" s="265">
        <v>873.54</v>
      </c>
      <c r="H16" s="265" t="s">
        <v>218</v>
      </c>
      <c r="I16" s="265">
        <v>213.26</v>
      </c>
      <c r="J16" s="265">
        <v>49.78</v>
      </c>
      <c r="K16" s="297" t="s">
        <v>218</v>
      </c>
      <c r="L16" s="297" t="s">
        <v>218</v>
      </c>
      <c r="M16" s="265">
        <v>54.93</v>
      </c>
      <c r="N16" s="261">
        <v>1364.85</v>
      </c>
      <c r="O16" s="298"/>
    </row>
    <row r="17" spans="1:15" ht="67.5" customHeight="1">
      <c r="A17" s="299" t="s">
        <v>235</v>
      </c>
      <c r="B17" s="265" t="s">
        <v>218</v>
      </c>
      <c r="C17" s="265" t="s">
        <v>218</v>
      </c>
      <c r="D17" s="265" t="s">
        <v>218</v>
      </c>
      <c r="E17" s="265" t="s">
        <v>218</v>
      </c>
      <c r="F17" s="297" t="s">
        <v>218</v>
      </c>
      <c r="G17" s="265">
        <v>167.45</v>
      </c>
      <c r="H17" s="265">
        <v>0.37</v>
      </c>
      <c r="I17" s="265">
        <v>970.51</v>
      </c>
      <c r="J17" s="265">
        <v>26.33</v>
      </c>
      <c r="K17" s="297" t="s">
        <v>218</v>
      </c>
      <c r="L17" s="297" t="s">
        <v>218</v>
      </c>
      <c r="M17" s="265" t="s">
        <v>218</v>
      </c>
      <c r="N17" s="261">
        <v>1164.6600000000001</v>
      </c>
      <c r="O17" s="298"/>
    </row>
    <row r="18" spans="1:15">
      <c r="A18" s="283" t="s">
        <v>236</v>
      </c>
      <c r="B18" s="265">
        <v>51.85</v>
      </c>
      <c r="C18" s="265" t="s">
        <v>218</v>
      </c>
      <c r="D18" s="265" t="s">
        <v>218</v>
      </c>
      <c r="E18" s="265">
        <v>5.5</v>
      </c>
      <c r="F18" s="297" t="s">
        <v>218</v>
      </c>
      <c r="G18" s="265">
        <v>567.98</v>
      </c>
      <c r="H18" s="265" t="s">
        <v>218</v>
      </c>
      <c r="I18" s="265">
        <v>5.68</v>
      </c>
      <c r="J18" s="265">
        <v>10.97</v>
      </c>
      <c r="K18" s="297" t="s">
        <v>218</v>
      </c>
      <c r="L18" s="297" t="s">
        <v>218</v>
      </c>
      <c r="M18" s="265">
        <v>0.2</v>
      </c>
      <c r="N18" s="261">
        <v>642.17999999999995</v>
      </c>
      <c r="O18" s="298"/>
    </row>
    <row r="19" spans="1:15">
      <c r="A19" s="283" t="s">
        <v>237</v>
      </c>
      <c r="B19" s="259">
        <v>1936.72</v>
      </c>
      <c r="C19" s="259">
        <v>5.44</v>
      </c>
      <c r="D19" s="259">
        <v>2790.1</v>
      </c>
      <c r="E19" s="259">
        <v>6.51</v>
      </c>
      <c r="F19" s="259" t="s">
        <v>218</v>
      </c>
      <c r="G19" s="259">
        <v>3074.89</v>
      </c>
      <c r="H19" s="259" t="s">
        <v>218</v>
      </c>
      <c r="I19" s="259">
        <v>3.87</v>
      </c>
      <c r="J19" s="259">
        <v>35.14</v>
      </c>
      <c r="K19" s="259">
        <v>0.23</v>
      </c>
      <c r="L19" s="259" t="s">
        <v>218</v>
      </c>
      <c r="M19" s="259">
        <v>42.35</v>
      </c>
      <c r="N19" s="261">
        <v>7895.25</v>
      </c>
      <c r="O19" s="298"/>
    </row>
    <row r="20" spans="1:15">
      <c r="A20" s="300" t="s">
        <v>238</v>
      </c>
      <c r="B20" s="296">
        <v>485.71</v>
      </c>
      <c r="C20" s="265" t="s">
        <v>218</v>
      </c>
      <c r="D20" s="296" t="s">
        <v>218</v>
      </c>
      <c r="E20" s="265">
        <v>0.26</v>
      </c>
      <c r="F20" s="297" t="s">
        <v>218</v>
      </c>
      <c r="G20" s="296">
        <v>2362.33</v>
      </c>
      <c r="H20" s="265" t="s">
        <v>218</v>
      </c>
      <c r="I20" s="265">
        <v>3.87</v>
      </c>
      <c r="J20" s="296">
        <v>28.02</v>
      </c>
      <c r="K20" s="297">
        <v>0</v>
      </c>
      <c r="L20" s="297" t="s">
        <v>218</v>
      </c>
      <c r="M20" s="265">
        <v>0.52</v>
      </c>
      <c r="N20" s="261">
        <v>2880.93</v>
      </c>
      <c r="O20" s="298"/>
    </row>
    <row r="21" spans="1:15">
      <c r="A21" s="300" t="s">
        <v>239</v>
      </c>
      <c r="B21" s="296" t="s">
        <v>218</v>
      </c>
      <c r="C21" s="265" t="s">
        <v>218</v>
      </c>
      <c r="D21" s="296" t="s">
        <v>218</v>
      </c>
      <c r="E21" s="265" t="s">
        <v>218</v>
      </c>
      <c r="F21" s="297" t="s">
        <v>218</v>
      </c>
      <c r="G21" s="296">
        <v>311.29000000000002</v>
      </c>
      <c r="H21" s="265" t="s">
        <v>218</v>
      </c>
      <c r="I21" s="265" t="s">
        <v>218</v>
      </c>
      <c r="J21" s="296">
        <v>6.54</v>
      </c>
      <c r="K21" s="297" t="s">
        <v>218</v>
      </c>
      <c r="L21" s="297" t="s">
        <v>218</v>
      </c>
      <c r="M21" s="265">
        <v>0.14000000000000001</v>
      </c>
      <c r="N21" s="261">
        <v>317.97000000000003</v>
      </c>
      <c r="O21" s="298"/>
    </row>
    <row r="22" spans="1:15">
      <c r="A22" s="300" t="s">
        <v>240</v>
      </c>
      <c r="B22" s="265">
        <v>3.91</v>
      </c>
      <c r="C22" s="265">
        <v>5.44</v>
      </c>
      <c r="D22" s="265">
        <v>2790.1</v>
      </c>
      <c r="E22" s="296">
        <v>6.13</v>
      </c>
      <c r="F22" s="297" t="s">
        <v>218</v>
      </c>
      <c r="G22" s="296" t="s">
        <v>218</v>
      </c>
      <c r="H22" s="265" t="s">
        <v>218</v>
      </c>
      <c r="I22" s="296" t="s">
        <v>218</v>
      </c>
      <c r="J22" s="296">
        <v>0.04</v>
      </c>
      <c r="K22" s="297" t="s">
        <v>218</v>
      </c>
      <c r="L22" s="297" t="s">
        <v>218</v>
      </c>
      <c r="M22" s="301">
        <v>0.09</v>
      </c>
      <c r="N22" s="261">
        <v>2805.71</v>
      </c>
      <c r="O22" s="298"/>
    </row>
    <row r="23" spans="1:15">
      <c r="A23" s="300" t="s">
        <v>241</v>
      </c>
      <c r="B23" s="265">
        <v>1447.1</v>
      </c>
      <c r="C23" s="265" t="s">
        <v>218</v>
      </c>
      <c r="D23" s="265" t="s">
        <v>218</v>
      </c>
      <c r="E23" s="296">
        <v>0.12</v>
      </c>
      <c r="F23" s="297" t="s">
        <v>218</v>
      </c>
      <c r="G23" s="296">
        <v>401.27</v>
      </c>
      <c r="H23" s="265" t="s">
        <v>218</v>
      </c>
      <c r="I23" s="296" t="s">
        <v>218</v>
      </c>
      <c r="J23" s="296">
        <v>0.54</v>
      </c>
      <c r="K23" s="297" t="s">
        <v>218</v>
      </c>
      <c r="L23" s="297" t="s">
        <v>218</v>
      </c>
      <c r="M23" s="296">
        <v>41.6</v>
      </c>
      <c r="N23" s="261">
        <v>1890.64</v>
      </c>
      <c r="O23" s="298"/>
    </row>
    <row r="24" spans="1:15">
      <c r="A24" s="283" t="s">
        <v>242</v>
      </c>
      <c r="B24" s="265">
        <v>7.59</v>
      </c>
      <c r="C24" s="265" t="s">
        <v>218</v>
      </c>
      <c r="D24" s="265" t="s">
        <v>218</v>
      </c>
      <c r="E24" s="265" t="s">
        <v>218</v>
      </c>
      <c r="F24" s="297" t="s">
        <v>218</v>
      </c>
      <c r="G24" s="265">
        <v>15.59</v>
      </c>
      <c r="H24" s="265" t="s">
        <v>218</v>
      </c>
      <c r="I24" s="265">
        <v>0.67</v>
      </c>
      <c r="J24" s="265">
        <v>6</v>
      </c>
      <c r="K24" s="297" t="s">
        <v>218</v>
      </c>
      <c r="L24" s="297" t="s">
        <v>218</v>
      </c>
      <c r="M24" s="265">
        <v>12.85</v>
      </c>
      <c r="N24" s="261">
        <v>42.7</v>
      </c>
      <c r="O24" s="298"/>
    </row>
    <row r="25" spans="1:15">
      <c r="A25" s="283" t="s">
        <v>243</v>
      </c>
      <c r="B25" s="265">
        <v>1882.93</v>
      </c>
      <c r="C25" s="265" t="s">
        <v>218</v>
      </c>
      <c r="D25" s="265">
        <v>0.35</v>
      </c>
      <c r="E25" s="265">
        <v>24.22</v>
      </c>
      <c r="F25" s="297" t="s">
        <v>218</v>
      </c>
      <c r="G25" s="265">
        <v>3196.92</v>
      </c>
      <c r="H25" s="265" t="s">
        <v>218</v>
      </c>
      <c r="I25" s="265">
        <v>260.58999999999997</v>
      </c>
      <c r="J25" s="265">
        <v>41.95</v>
      </c>
      <c r="K25" s="297" t="s">
        <v>218</v>
      </c>
      <c r="L25" s="297" t="s">
        <v>218</v>
      </c>
      <c r="M25" s="265">
        <v>192.3</v>
      </c>
      <c r="N25" s="261">
        <v>5599.26</v>
      </c>
      <c r="O25" s="298"/>
    </row>
    <row r="26" spans="1:15">
      <c r="A26" s="283" t="s">
        <v>244</v>
      </c>
      <c r="B26" s="265">
        <v>574.04999999999995</v>
      </c>
      <c r="C26" s="265" t="s">
        <v>218</v>
      </c>
      <c r="D26" s="265">
        <v>8.77</v>
      </c>
      <c r="E26" s="265">
        <v>3.14</v>
      </c>
      <c r="F26" s="297" t="s">
        <v>218</v>
      </c>
      <c r="G26" s="265">
        <v>512.21</v>
      </c>
      <c r="H26" s="265">
        <v>5.14</v>
      </c>
      <c r="I26" s="265">
        <v>33.72</v>
      </c>
      <c r="J26" s="265">
        <v>12.26</v>
      </c>
      <c r="K26" s="297" t="s">
        <v>218</v>
      </c>
      <c r="L26" s="297" t="s">
        <v>218</v>
      </c>
      <c r="M26" s="265">
        <v>3.42</v>
      </c>
      <c r="N26" s="261">
        <v>1152.72</v>
      </c>
      <c r="O26" s="298"/>
    </row>
    <row r="27" spans="1:15">
      <c r="A27" s="302" t="s">
        <v>196</v>
      </c>
      <c r="B27" s="303" t="s">
        <v>218</v>
      </c>
      <c r="C27" s="303" t="s">
        <v>218</v>
      </c>
      <c r="D27" s="303" t="s">
        <v>218</v>
      </c>
      <c r="E27" s="294">
        <v>173.43</v>
      </c>
      <c r="F27" s="303" t="s">
        <v>218</v>
      </c>
      <c r="G27" s="303" t="s">
        <v>218</v>
      </c>
      <c r="H27" s="303" t="s">
        <v>218</v>
      </c>
      <c r="I27" s="303" t="s">
        <v>218</v>
      </c>
      <c r="J27" s="303" t="s">
        <v>218</v>
      </c>
      <c r="K27" s="303" t="s">
        <v>218</v>
      </c>
      <c r="L27" s="303" t="s">
        <v>218</v>
      </c>
      <c r="M27" s="304">
        <v>1221.1300000000001</v>
      </c>
      <c r="N27" s="287">
        <v>1394.56</v>
      </c>
      <c r="O27" s="298"/>
    </row>
    <row r="28" spans="1:15">
      <c r="A28" s="242" t="s">
        <v>198</v>
      </c>
      <c r="B28" s="305"/>
      <c r="C28" s="305"/>
      <c r="D28" s="305"/>
      <c r="E28" s="305"/>
      <c r="F28" s="305"/>
      <c r="G28" s="305"/>
      <c r="H28" s="305"/>
      <c r="I28" s="305"/>
      <c r="J28" s="305"/>
      <c r="K28" s="305"/>
      <c r="L28" s="305"/>
      <c r="M28" s="305"/>
      <c r="N28" s="298"/>
      <c r="O28" s="298"/>
    </row>
    <row r="29" spans="1:15">
      <c r="A29" s="242" t="s">
        <v>199</v>
      </c>
      <c r="B29" s="63"/>
      <c r="C29" s="63"/>
      <c r="D29" s="63"/>
      <c r="E29" s="63"/>
      <c r="F29" s="63"/>
      <c r="G29" s="63"/>
      <c r="H29" s="63"/>
      <c r="I29" s="63"/>
      <c r="J29" s="63"/>
      <c r="K29" s="63"/>
      <c r="L29" s="63"/>
      <c r="M29" s="63"/>
      <c r="N29" s="298"/>
      <c r="O29" s="298"/>
    </row>
    <row r="30" spans="1:15">
      <c r="A30" s="1"/>
      <c r="B30" s="63"/>
      <c r="C30" s="63"/>
      <c r="D30" s="63"/>
      <c r="E30" s="63"/>
      <c r="F30" s="63"/>
      <c r="G30" s="63"/>
      <c r="H30" s="63"/>
      <c r="I30" s="63"/>
      <c r="J30" s="63"/>
      <c r="K30" s="63"/>
      <c r="L30" s="63"/>
      <c r="M30" s="63"/>
      <c r="N30" s="298"/>
      <c r="O30" s="298"/>
    </row>
    <row r="31" spans="1:15">
      <c r="A31" s="63"/>
      <c r="B31" s="63"/>
      <c r="C31" s="63"/>
      <c r="D31" s="63"/>
      <c r="E31" s="63"/>
      <c r="F31" s="63"/>
      <c r="G31" s="63"/>
      <c r="H31" s="63"/>
      <c r="I31" s="63"/>
      <c r="J31" s="63"/>
      <c r="K31" s="63"/>
      <c r="L31" s="63"/>
      <c r="M31" s="63"/>
      <c r="N31" s="63"/>
      <c r="O31" s="63"/>
    </row>
    <row r="32" spans="1:15">
      <c r="A32" s="63"/>
      <c r="B32" s="63"/>
      <c r="C32" s="63"/>
      <c r="D32" s="63"/>
      <c r="E32" s="63"/>
      <c r="F32" s="63"/>
      <c r="G32" s="63"/>
      <c r="H32" s="63"/>
      <c r="I32" s="63"/>
      <c r="J32" s="63"/>
      <c r="K32" s="63"/>
      <c r="L32" s="63"/>
      <c r="M32" s="63"/>
      <c r="N32" s="63"/>
      <c r="O32" s="63"/>
    </row>
  </sheetData>
  <mergeCells count="2">
    <mergeCell ref="B3:L3"/>
    <mergeCell ref="N3:N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43"/>
  <sheetViews>
    <sheetView workbookViewId="0">
      <selection activeCell="C42" sqref="C42"/>
    </sheetView>
  </sheetViews>
  <sheetFormatPr defaultRowHeight="15.5"/>
  <cols>
    <col min="1" max="1" width="24.08203125" customWidth="1"/>
    <col min="2" max="6" width="13.25" customWidth="1"/>
  </cols>
  <sheetData>
    <row r="1" spans="1:6">
      <c r="A1" s="62" t="s">
        <v>256</v>
      </c>
      <c r="B1" s="63"/>
      <c r="C1" s="63"/>
      <c r="D1" s="63"/>
      <c r="E1" s="63"/>
      <c r="F1" s="63"/>
    </row>
    <row r="2" spans="1:6">
      <c r="A2" s="329"/>
      <c r="B2" s="330"/>
      <c r="C2" s="330"/>
      <c r="D2" s="331"/>
      <c r="E2" s="331"/>
      <c r="F2" s="332" t="s">
        <v>179</v>
      </c>
    </row>
    <row r="3" spans="1:6" ht="24">
      <c r="A3" s="333" t="s">
        <v>257</v>
      </c>
      <c r="B3" s="334" t="s">
        <v>258</v>
      </c>
      <c r="C3" s="334" t="s">
        <v>196</v>
      </c>
      <c r="D3" s="334" t="s">
        <v>259</v>
      </c>
      <c r="E3" s="334" t="s">
        <v>260</v>
      </c>
      <c r="F3" s="335" t="s">
        <v>121</v>
      </c>
    </row>
    <row r="4" spans="1:6">
      <c r="A4" s="336" t="s">
        <v>261</v>
      </c>
      <c r="B4" s="337"/>
      <c r="C4" s="337"/>
      <c r="D4" s="337"/>
      <c r="E4" s="338"/>
      <c r="F4" s="339"/>
    </row>
    <row r="5" spans="1:6">
      <c r="A5" s="283" t="s">
        <v>119</v>
      </c>
      <c r="B5" s="341"/>
      <c r="C5" s="341"/>
      <c r="D5" s="341"/>
      <c r="E5" s="224">
        <v>1769.27</v>
      </c>
      <c r="F5" s="342">
        <v>1769.3</v>
      </c>
    </row>
    <row r="6" spans="1:6">
      <c r="A6" s="283" t="s">
        <v>122</v>
      </c>
      <c r="B6" s="341"/>
      <c r="C6" s="341"/>
      <c r="D6" s="341"/>
      <c r="E6" s="224">
        <v>7229.3</v>
      </c>
      <c r="F6" s="342">
        <v>7229.3</v>
      </c>
    </row>
    <row r="7" spans="1:6">
      <c r="A7" s="283" t="s">
        <v>115</v>
      </c>
      <c r="B7" s="341"/>
      <c r="C7" s="341"/>
      <c r="D7" s="341"/>
      <c r="E7" s="224">
        <v>9600.0499999999993</v>
      </c>
      <c r="F7" s="342">
        <v>9600.1</v>
      </c>
    </row>
    <row r="8" spans="1:6">
      <c r="A8" s="283" t="s">
        <v>262</v>
      </c>
      <c r="B8" s="341"/>
      <c r="C8" s="341"/>
      <c r="D8" s="341"/>
      <c r="E8" s="224">
        <v>21715.49</v>
      </c>
      <c r="F8" s="342">
        <v>21715.5</v>
      </c>
    </row>
    <row r="9" spans="1:6">
      <c r="A9" s="283" t="s">
        <v>134</v>
      </c>
      <c r="B9" s="341"/>
      <c r="C9" s="341"/>
      <c r="D9" s="341"/>
      <c r="E9" s="224">
        <v>0.74</v>
      </c>
      <c r="F9" s="342">
        <v>0.7</v>
      </c>
    </row>
    <row r="10" spans="1:6">
      <c r="A10" s="283" t="s">
        <v>263</v>
      </c>
      <c r="B10" s="341"/>
      <c r="C10" s="341"/>
      <c r="D10" s="341"/>
      <c r="E10" s="341">
        <v>1303872.7</v>
      </c>
      <c r="F10" s="342">
        <v>1303872.7</v>
      </c>
    </row>
    <row r="11" spans="1:6">
      <c r="A11" s="343" t="s">
        <v>264</v>
      </c>
      <c r="B11" s="344" t="s">
        <v>218</v>
      </c>
      <c r="C11" s="344" t="s">
        <v>218</v>
      </c>
      <c r="D11" s="344" t="s">
        <v>218</v>
      </c>
      <c r="E11" s="344">
        <v>1344187.5</v>
      </c>
      <c r="F11" s="345">
        <v>1344187.5</v>
      </c>
    </row>
    <row r="12" spans="1:6">
      <c r="A12" s="346" t="s">
        <v>265</v>
      </c>
      <c r="B12" s="347"/>
      <c r="C12" s="347"/>
      <c r="D12" s="348"/>
      <c r="E12" s="347"/>
      <c r="F12" s="349" t="s">
        <v>218</v>
      </c>
    </row>
    <row r="13" spans="1:6">
      <c r="A13" s="283" t="s">
        <v>266</v>
      </c>
      <c r="B13" s="63"/>
      <c r="C13" s="350"/>
      <c r="D13" s="351">
        <v>3309.58</v>
      </c>
      <c r="E13" s="350"/>
      <c r="F13" s="342">
        <v>3309.6</v>
      </c>
    </row>
    <row r="14" spans="1:6">
      <c r="A14" s="283" t="s">
        <v>181</v>
      </c>
      <c r="B14" s="63"/>
      <c r="C14" s="341"/>
      <c r="D14" s="224">
        <v>6077.59</v>
      </c>
      <c r="E14" s="341"/>
      <c r="F14" s="342">
        <v>6077.6</v>
      </c>
    </row>
    <row r="15" spans="1:6">
      <c r="A15" s="283" t="s">
        <v>93</v>
      </c>
      <c r="B15" s="63"/>
      <c r="C15" s="341"/>
      <c r="D15" s="225">
        <v>4581.83</v>
      </c>
      <c r="E15" s="341"/>
      <c r="F15" s="342">
        <v>4581.8</v>
      </c>
    </row>
    <row r="16" spans="1:6">
      <c r="A16" s="283" t="s">
        <v>223</v>
      </c>
      <c r="B16" s="63"/>
      <c r="C16" s="341"/>
      <c r="D16" s="225">
        <v>7.64</v>
      </c>
      <c r="E16" s="341"/>
      <c r="F16" s="342">
        <v>7.6</v>
      </c>
    </row>
    <row r="17" spans="1:6">
      <c r="A17" s="283" t="s">
        <v>224</v>
      </c>
      <c r="B17" s="63"/>
      <c r="C17" s="341"/>
      <c r="D17" s="225">
        <v>2519.38</v>
      </c>
      <c r="E17" s="341"/>
      <c r="F17" s="342">
        <v>2519.4</v>
      </c>
    </row>
    <row r="18" spans="1:6">
      <c r="A18" s="283" t="s">
        <v>94</v>
      </c>
      <c r="B18" s="63"/>
      <c r="C18" s="341"/>
      <c r="D18" s="225">
        <v>6</v>
      </c>
      <c r="E18" s="341"/>
      <c r="F18" s="342">
        <v>6</v>
      </c>
    </row>
    <row r="19" spans="1:6">
      <c r="A19" s="370" t="s">
        <v>225</v>
      </c>
      <c r="B19" s="63"/>
      <c r="C19" s="341"/>
      <c r="D19" s="225">
        <v>12.52</v>
      </c>
      <c r="E19" s="341"/>
      <c r="F19" s="342">
        <v>12.5</v>
      </c>
    </row>
    <row r="20" spans="1:6">
      <c r="A20" s="283" t="s">
        <v>96</v>
      </c>
      <c r="B20" s="63"/>
      <c r="C20" s="341"/>
      <c r="D20" s="225">
        <v>7845.02</v>
      </c>
      <c r="E20" s="341"/>
      <c r="F20" s="342">
        <v>7845</v>
      </c>
    </row>
    <row r="21" spans="1:6">
      <c r="A21" s="283" t="s">
        <v>226</v>
      </c>
      <c r="B21" s="63"/>
      <c r="C21" s="341"/>
      <c r="D21" s="225">
        <v>0.06</v>
      </c>
      <c r="E21" s="341"/>
      <c r="F21" s="342">
        <v>0.1</v>
      </c>
    </row>
    <row r="22" spans="1:6">
      <c r="A22" s="283" t="s">
        <v>227</v>
      </c>
      <c r="B22" s="63"/>
      <c r="C22" s="341"/>
      <c r="D22" s="225">
        <v>1276.82</v>
      </c>
      <c r="E22" s="341"/>
      <c r="F22" s="342">
        <v>1276.8</v>
      </c>
    </row>
    <row r="23" spans="1:6">
      <c r="A23" s="369" t="s">
        <v>228</v>
      </c>
      <c r="B23" s="63"/>
      <c r="C23" s="341"/>
      <c r="D23" s="224">
        <v>23.5</v>
      </c>
      <c r="E23" s="341"/>
      <c r="F23" s="342">
        <v>23.5</v>
      </c>
    </row>
    <row r="24" spans="1:6">
      <c r="A24" s="283" t="s">
        <v>229</v>
      </c>
      <c r="B24" s="63"/>
      <c r="C24" s="341"/>
      <c r="D24" s="224">
        <v>9.66</v>
      </c>
      <c r="E24" s="341"/>
      <c r="F24" s="342">
        <v>9.6999999999999993</v>
      </c>
    </row>
    <row r="25" spans="1:6">
      <c r="A25" s="283" t="s">
        <v>267</v>
      </c>
      <c r="B25" s="63"/>
      <c r="C25" s="341"/>
      <c r="D25" s="224">
        <v>0.13</v>
      </c>
      <c r="E25" s="341"/>
      <c r="F25" s="342">
        <v>0.1</v>
      </c>
    </row>
    <row r="26" spans="1:6">
      <c r="A26" s="283" t="s">
        <v>231</v>
      </c>
      <c r="B26" s="63"/>
      <c r="C26" s="341"/>
      <c r="D26" s="224">
        <v>1688.96</v>
      </c>
      <c r="E26" s="341"/>
      <c r="F26" s="342">
        <v>1689</v>
      </c>
    </row>
    <row r="27" spans="1:6">
      <c r="A27" s="343" t="s">
        <v>264</v>
      </c>
      <c r="B27" s="352" t="s">
        <v>218</v>
      </c>
      <c r="C27" s="353" t="s">
        <v>218</v>
      </c>
      <c r="D27" s="353">
        <v>27358.68</v>
      </c>
      <c r="E27" s="353" t="s">
        <v>218</v>
      </c>
      <c r="F27" s="354">
        <v>27358.68</v>
      </c>
    </row>
    <row r="28" spans="1:6">
      <c r="A28" s="355" t="s">
        <v>268</v>
      </c>
      <c r="B28" s="341"/>
      <c r="C28" s="341"/>
      <c r="D28" s="341"/>
      <c r="E28" s="341"/>
      <c r="F28" s="342" t="s">
        <v>218</v>
      </c>
    </row>
    <row r="29" spans="1:6">
      <c r="A29" s="283" t="s">
        <v>207</v>
      </c>
      <c r="B29" s="356">
        <v>28945.8</v>
      </c>
      <c r="C29" s="341"/>
      <c r="D29" s="341"/>
      <c r="E29" s="341"/>
      <c r="F29" s="342">
        <v>28945.8</v>
      </c>
    </row>
    <row r="30" spans="1:6">
      <c r="A30" s="356" t="s">
        <v>269</v>
      </c>
      <c r="B30" s="356">
        <v>15475.1</v>
      </c>
      <c r="C30" s="341"/>
      <c r="D30" s="341"/>
      <c r="E30" s="341"/>
      <c r="F30" s="342">
        <v>15475.1</v>
      </c>
    </row>
    <row r="31" spans="1:6">
      <c r="A31" s="283" t="s">
        <v>209</v>
      </c>
      <c r="B31" s="356">
        <v>314.60000000000002</v>
      </c>
      <c r="C31" s="341"/>
      <c r="D31" s="341"/>
      <c r="E31" s="341"/>
      <c r="F31" s="342">
        <v>314.60000000000002</v>
      </c>
    </row>
    <row r="32" spans="1:6">
      <c r="A32" s="283" t="s">
        <v>210</v>
      </c>
      <c r="B32" s="356">
        <v>279.7</v>
      </c>
      <c r="C32" s="341"/>
      <c r="D32" s="341"/>
      <c r="E32" s="341"/>
      <c r="F32" s="342">
        <v>279.7</v>
      </c>
    </row>
    <row r="33" spans="1:6">
      <c r="A33" s="283" t="s">
        <v>270</v>
      </c>
      <c r="B33" s="356"/>
      <c r="C33" s="341"/>
      <c r="D33" s="341"/>
      <c r="E33" s="341"/>
      <c r="F33" s="342" t="s">
        <v>218</v>
      </c>
    </row>
    <row r="34" spans="1:6">
      <c r="A34" s="283" t="s">
        <v>271</v>
      </c>
      <c r="B34" s="357">
        <v>809.17</v>
      </c>
      <c r="C34" s="357">
        <v>99613.62</v>
      </c>
      <c r="D34" s="341"/>
      <c r="E34" s="341"/>
      <c r="F34" s="342">
        <v>100422.8</v>
      </c>
    </row>
    <row r="35" spans="1:6">
      <c r="A35" s="283" t="s">
        <v>272</v>
      </c>
      <c r="B35" s="357">
        <v>7241.8</v>
      </c>
      <c r="C35" s="239">
        <v>1154567.77</v>
      </c>
      <c r="D35" s="347"/>
      <c r="E35" s="347"/>
      <c r="F35" s="342">
        <v>1161809.6000000001</v>
      </c>
    </row>
    <row r="36" spans="1:6">
      <c r="A36" s="343" t="s">
        <v>264</v>
      </c>
      <c r="B36" s="358">
        <v>53066.19</v>
      </c>
      <c r="C36" s="358">
        <v>1254181.3899999999</v>
      </c>
      <c r="D36" s="358" t="s">
        <v>218</v>
      </c>
      <c r="E36" s="358" t="s">
        <v>218</v>
      </c>
      <c r="F36" s="359">
        <v>1307247.58</v>
      </c>
    </row>
    <row r="37" spans="1:6">
      <c r="A37" s="360" t="s">
        <v>273</v>
      </c>
      <c r="B37" s="356"/>
      <c r="C37" s="361"/>
      <c r="D37" s="341"/>
      <c r="E37" s="341"/>
      <c r="F37" s="342" t="s">
        <v>218</v>
      </c>
    </row>
    <row r="38" spans="1:6">
      <c r="A38" s="340" t="s">
        <v>274</v>
      </c>
      <c r="B38" s="362"/>
      <c r="C38" s="240">
        <v>41640.29</v>
      </c>
      <c r="D38" s="341"/>
      <c r="E38" s="341"/>
      <c r="F38" s="342">
        <v>41640.300000000003</v>
      </c>
    </row>
    <row r="39" spans="1:6">
      <c r="A39" s="333" t="s">
        <v>275</v>
      </c>
      <c r="B39" s="363">
        <v>53066.2</v>
      </c>
      <c r="C39" s="363">
        <v>1254181.3999999999</v>
      </c>
      <c r="D39" s="363">
        <v>27358.7</v>
      </c>
      <c r="E39" s="363">
        <v>1344187.5</v>
      </c>
      <c r="F39" s="363">
        <v>2720434.1</v>
      </c>
    </row>
    <row r="40" spans="1:6">
      <c r="A40" s="370" t="s">
        <v>198</v>
      </c>
      <c r="B40" s="364"/>
      <c r="C40" s="364"/>
      <c r="D40" s="364"/>
      <c r="E40" s="364"/>
      <c r="F40" s="365"/>
    </row>
    <row r="41" spans="1:6">
      <c r="A41" s="370" t="s">
        <v>199</v>
      </c>
      <c r="B41" s="366"/>
      <c r="C41" s="1"/>
      <c r="D41" s="366"/>
      <c r="E41" s="366"/>
      <c r="F41" s="367"/>
    </row>
    <row r="42" spans="1:6">
      <c r="A42" s="370" t="s">
        <v>200</v>
      </c>
      <c r="B42" s="366"/>
      <c r="C42" s="366"/>
      <c r="D42" s="366"/>
      <c r="E42" s="366"/>
      <c r="F42" s="368"/>
    </row>
    <row r="43" spans="1:6">
      <c r="A43" s="37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45"/>
  <sheetViews>
    <sheetView tabSelected="1" workbookViewId="0">
      <selection activeCell="I15" sqref="I15"/>
    </sheetView>
  </sheetViews>
  <sheetFormatPr defaultRowHeight="15.5"/>
  <cols>
    <col min="1" max="1" width="13.25" customWidth="1"/>
    <col min="13" max="13" width="19" customWidth="1"/>
  </cols>
  <sheetData>
    <row r="1" spans="1:18">
      <c r="A1" s="371" t="s">
        <v>276</v>
      </c>
      <c r="B1" s="63"/>
      <c r="C1" s="63"/>
      <c r="D1" s="63"/>
      <c r="E1" s="63"/>
      <c r="F1" s="63"/>
      <c r="G1" s="63"/>
      <c r="H1" s="63"/>
      <c r="I1" s="63"/>
      <c r="J1" s="63"/>
      <c r="K1" s="63"/>
      <c r="L1" s="63"/>
      <c r="M1" s="63"/>
      <c r="N1" s="63"/>
      <c r="O1" s="63"/>
      <c r="P1" s="63"/>
      <c r="Q1" s="63"/>
      <c r="R1" s="63"/>
    </row>
    <row r="2" spans="1:18">
      <c r="A2" s="372"/>
      <c r="B2" s="373"/>
      <c r="C2" s="374"/>
      <c r="D2" s="374"/>
      <c r="E2" s="375"/>
      <c r="F2" s="375"/>
      <c r="G2" s="375"/>
      <c r="H2" s="374"/>
      <c r="I2" s="374"/>
      <c r="J2" s="375"/>
      <c r="K2" s="375"/>
      <c r="L2" s="375"/>
      <c r="M2" s="375"/>
      <c r="N2" s="375"/>
      <c r="O2" s="374"/>
      <c r="P2" s="374"/>
      <c r="Q2" s="376" t="s">
        <v>179</v>
      </c>
      <c r="R2" s="63"/>
    </row>
    <row r="3" spans="1:18" ht="70">
      <c r="A3" s="334" t="s">
        <v>257</v>
      </c>
      <c r="B3" s="334" t="s">
        <v>277</v>
      </c>
      <c r="C3" s="334" t="s">
        <v>232</v>
      </c>
      <c r="D3" s="334" t="s">
        <v>278</v>
      </c>
      <c r="E3" s="334" t="s">
        <v>234</v>
      </c>
      <c r="F3" s="334" t="s">
        <v>235</v>
      </c>
      <c r="G3" s="334" t="s">
        <v>236</v>
      </c>
      <c r="H3" s="334" t="s">
        <v>237</v>
      </c>
      <c r="I3" s="377" t="s">
        <v>242</v>
      </c>
      <c r="J3" s="334" t="s">
        <v>243</v>
      </c>
      <c r="K3" s="377" t="s">
        <v>244</v>
      </c>
      <c r="L3" s="334" t="s">
        <v>279</v>
      </c>
      <c r="M3" s="334" t="s">
        <v>196</v>
      </c>
      <c r="N3" s="334" t="s">
        <v>280</v>
      </c>
      <c r="O3" s="334" t="s">
        <v>259</v>
      </c>
      <c r="P3" s="334" t="s">
        <v>281</v>
      </c>
      <c r="Q3" s="335" t="s">
        <v>121</v>
      </c>
      <c r="R3" s="63"/>
    </row>
    <row r="4" spans="1:18">
      <c r="A4" s="419" t="s">
        <v>261</v>
      </c>
      <c r="B4" s="378"/>
      <c r="C4" s="379" t="s">
        <v>218</v>
      </c>
      <c r="D4" s="379" t="s">
        <v>218</v>
      </c>
      <c r="E4" s="379">
        <v>8051</v>
      </c>
      <c r="F4" s="379">
        <v>40314.9</v>
      </c>
      <c r="G4" s="379" t="s">
        <v>218</v>
      </c>
      <c r="H4" s="379" t="s">
        <v>218</v>
      </c>
      <c r="I4" s="379" t="s">
        <v>218</v>
      </c>
      <c r="J4" s="379" t="s">
        <v>218</v>
      </c>
      <c r="K4" s="379" t="s">
        <v>218</v>
      </c>
      <c r="L4" s="379" t="s">
        <v>218</v>
      </c>
      <c r="M4" s="379">
        <v>1295821.7</v>
      </c>
      <c r="N4" s="379" t="s">
        <v>218</v>
      </c>
      <c r="O4" s="379" t="s">
        <v>218</v>
      </c>
      <c r="P4" s="379" t="s">
        <v>218</v>
      </c>
      <c r="Q4" s="380">
        <v>1344187.5</v>
      </c>
      <c r="R4" s="63"/>
    </row>
    <row r="5" spans="1:18">
      <c r="A5" s="370" t="s">
        <v>119</v>
      </c>
      <c r="B5" s="381">
        <v>7000</v>
      </c>
      <c r="C5" s="341"/>
      <c r="D5" s="341"/>
      <c r="E5" s="341"/>
      <c r="F5" s="224">
        <v>1769.27</v>
      </c>
      <c r="G5" s="382"/>
      <c r="H5" s="341"/>
      <c r="I5" s="341"/>
      <c r="J5" s="341"/>
      <c r="K5" s="382"/>
      <c r="L5" s="341"/>
      <c r="M5" s="341"/>
      <c r="N5" s="341"/>
      <c r="O5" s="341"/>
      <c r="P5" s="341"/>
      <c r="Q5" s="383">
        <v>1769.3</v>
      </c>
      <c r="R5" s="63"/>
    </row>
    <row r="6" spans="1:18">
      <c r="A6" s="370" t="s">
        <v>122</v>
      </c>
      <c r="B6" s="381">
        <v>7000</v>
      </c>
      <c r="C6" s="341"/>
      <c r="D6" s="341"/>
      <c r="E6" s="341"/>
      <c r="F6" s="224">
        <v>7229.3</v>
      </c>
      <c r="G6" s="382"/>
      <c r="H6" s="341"/>
      <c r="I6" s="341"/>
      <c r="J6" s="341"/>
      <c r="K6" s="382"/>
      <c r="L6" s="341"/>
      <c r="M6" s="341"/>
      <c r="N6" s="341"/>
      <c r="O6" s="341"/>
      <c r="P6" s="341"/>
      <c r="Q6" s="383">
        <v>7229.3</v>
      </c>
      <c r="R6" s="63"/>
    </row>
    <row r="7" spans="1:18">
      <c r="A7" s="370" t="s">
        <v>115</v>
      </c>
      <c r="B7" s="381">
        <v>7000</v>
      </c>
      <c r="C7" s="341"/>
      <c r="D7" s="341"/>
      <c r="E7" s="341"/>
      <c r="F7" s="224">
        <v>9600.0499999999993</v>
      </c>
      <c r="G7" s="382"/>
      <c r="H7" s="341"/>
      <c r="I7" s="341"/>
      <c r="J7" s="341"/>
      <c r="K7" s="382"/>
      <c r="L7" s="341"/>
      <c r="M7" s="341"/>
      <c r="N7" s="341"/>
      <c r="O7" s="341"/>
      <c r="P7" s="341"/>
      <c r="Q7" s="383">
        <v>9600.1</v>
      </c>
      <c r="R7" s="63"/>
    </row>
    <row r="8" spans="1:18">
      <c r="A8" s="370" t="s">
        <v>262</v>
      </c>
      <c r="B8" s="381">
        <v>7000</v>
      </c>
      <c r="C8" s="341"/>
      <c r="D8" s="341"/>
      <c r="E8" s="341"/>
      <c r="F8" s="224">
        <v>21715.49</v>
      </c>
      <c r="G8" s="382"/>
      <c r="H8" s="341"/>
      <c r="I8" s="341"/>
      <c r="J8" s="341"/>
      <c r="K8" s="382"/>
      <c r="L8" s="341"/>
      <c r="M8" s="341"/>
      <c r="N8" s="341"/>
      <c r="O8" s="341"/>
      <c r="P8" s="341"/>
      <c r="Q8" s="383">
        <v>21715.5</v>
      </c>
      <c r="R8" s="63"/>
    </row>
    <row r="9" spans="1:18">
      <c r="A9" s="370" t="s">
        <v>205</v>
      </c>
      <c r="B9" s="381">
        <v>7000</v>
      </c>
      <c r="C9" s="341"/>
      <c r="D9" s="341"/>
      <c r="E9" s="341"/>
      <c r="F9" s="224">
        <v>0.74</v>
      </c>
      <c r="G9" s="382"/>
      <c r="H9" s="341"/>
      <c r="I9" s="341"/>
      <c r="J9" s="341"/>
      <c r="K9" s="382"/>
      <c r="L9" s="341"/>
      <c r="M9" s="341"/>
      <c r="N9" s="341"/>
      <c r="O9" s="341"/>
      <c r="P9" s="341"/>
      <c r="Q9" s="383">
        <v>0.7</v>
      </c>
      <c r="R9" s="63"/>
    </row>
    <row r="10" spans="1:18">
      <c r="A10" s="370" t="s">
        <v>263</v>
      </c>
      <c r="B10" s="384"/>
      <c r="C10" s="385"/>
      <c r="D10" s="385"/>
      <c r="E10" s="385">
        <v>8051</v>
      </c>
      <c r="F10" s="386"/>
      <c r="G10" s="387"/>
      <c r="H10" s="385"/>
      <c r="I10" s="385"/>
      <c r="J10" s="385"/>
      <c r="K10" s="387"/>
      <c r="L10" s="385"/>
      <c r="M10" s="385">
        <v>1295821.7</v>
      </c>
      <c r="N10" s="385"/>
      <c r="O10" s="385"/>
      <c r="P10" s="385"/>
      <c r="Q10" s="383">
        <v>1303872.7</v>
      </c>
      <c r="R10" s="63"/>
    </row>
    <row r="11" spans="1:18">
      <c r="A11" s="419" t="s">
        <v>282</v>
      </c>
      <c r="B11" s="381"/>
      <c r="C11" s="341"/>
      <c r="D11" s="341"/>
      <c r="E11" s="341"/>
      <c r="F11" s="341"/>
      <c r="G11" s="382"/>
      <c r="H11" s="341"/>
      <c r="I11" s="341"/>
      <c r="J11" s="341"/>
      <c r="K11" s="382"/>
      <c r="L11" s="341"/>
      <c r="M11" s="341"/>
      <c r="N11" s="341"/>
      <c r="O11" s="341"/>
      <c r="P11" s="388"/>
      <c r="Q11" s="380"/>
      <c r="R11" s="63"/>
    </row>
    <row r="12" spans="1:18">
      <c r="A12" s="389" t="s">
        <v>283</v>
      </c>
      <c r="B12" s="381"/>
      <c r="C12" s="379">
        <v>1969.9</v>
      </c>
      <c r="D12" s="379">
        <v>334</v>
      </c>
      <c r="E12" s="379">
        <v>5122.8</v>
      </c>
      <c r="F12" s="379">
        <v>1164.7</v>
      </c>
      <c r="G12" s="379">
        <v>642.20000000000005</v>
      </c>
      <c r="H12" s="379">
        <v>7895.2</v>
      </c>
      <c r="I12" s="379">
        <v>42.7</v>
      </c>
      <c r="J12" s="379">
        <v>5599.3</v>
      </c>
      <c r="K12" s="379">
        <v>1152.7</v>
      </c>
      <c r="L12" s="379">
        <v>2289.6</v>
      </c>
      <c r="M12" s="379">
        <v>1394.6</v>
      </c>
      <c r="N12" s="379">
        <v>-4886.6000000000004</v>
      </c>
      <c r="O12" s="379">
        <v>1298</v>
      </c>
      <c r="P12" s="379" t="s">
        <v>218</v>
      </c>
      <c r="Q12" s="342">
        <v>24019.1</v>
      </c>
      <c r="R12" s="390"/>
    </row>
    <row r="13" spans="1:18">
      <c r="A13" s="370" t="s">
        <v>93</v>
      </c>
      <c r="B13" s="381">
        <v>4651</v>
      </c>
      <c r="C13" s="296">
        <v>1429.15</v>
      </c>
      <c r="D13" s="296">
        <v>14.1</v>
      </c>
      <c r="E13" s="265">
        <v>156.22999999999999</v>
      </c>
      <c r="F13" s="265" t="s">
        <v>218</v>
      </c>
      <c r="G13" s="265">
        <v>51.85</v>
      </c>
      <c r="H13" s="265">
        <v>1936.72</v>
      </c>
      <c r="I13" s="265">
        <v>7.59</v>
      </c>
      <c r="J13" s="265">
        <v>1882.93</v>
      </c>
      <c r="K13" s="265">
        <v>574.04999999999995</v>
      </c>
      <c r="L13" s="341"/>
      <c r="M13" s="297" t="s">
        <v>218</v>
      </c>
      <c r="N13" s="391">
        <v>-1471.76</v>
      </c>
      <c r="O13" s="391">
        <v>0.97</v>
      </c>
      <c r="P13" s="341"/>
      <c r="Q13" s="383">
        <v>4581.8</v>
      </c>
      <c r="R13" s="392"/>
    </row>
    <row r="14" spans="1:18">
      <c r="A14" s="370" t="s">
        <v>223</v>
      </c>
      <c r="B14" s="381">
        <v>4652</v>
      </c>
      <c r="C14" s="265" t="s">
        <v>218</v>
      </c>
      <c r="D14" s="265" t="s">
        <v>218</v>
      </c>
      <c r="E14" s="265" t="s">
        <v>218</v>
      </c>
      <c r="F14" s="265" t="s">
        <v>218</v>
      </c>
      <c r="G14" s="265" t="s">
        <v>218</v>
      </c>
      <c r="H14" s="265">
        <v>5.44</v>
      </c>
      <c r="I14" s="265" t="s">
        <v>218</v>
      </c>
      <c r="J14" s="265" t="s">
        <v>218</v>
      </c>
      <c r="K14" s="265" t="s">
        <v>218</v>
      </c>
      <c r="L14" s="341"/>
      <c r="M14" s="297" t="s">
        <v>218</v>
      </c>
      <c r="N14" s="391">
        <v>1.94</v>
      </c>
      <c r="O14" s="391">
        <v>0.26</v>
      </c>
      <c r="P14" s="341"/>
      <c r="Q14" s="383">
        <v>7.6</v>
      </c>
      <c r="R14" s="392"/>
    </row>
    <row r="15" spans="1:18">
      <c r="A15" s="370" t="s">
        <v>224</v>
      </c>
      <c r="B15" s="381">
        <v>4653</v>
      </c>
      <c r="C15" s="265">
        <v>0</v>
      </c>
      <c r="D15" s="265" t="s">
        <v>218</v>
      </c>
      <c r="E15" s="265" t="s">
        <v>218</v>
      </c>
      <c r="F15" s="265" t="s">
        <v>218</v>
      </c>
      <c r="G15" s="265" t="s">
        <v>218</v>
      </c>
      <c r="H15" s="265">
        <v>2790.1</v>
      </c>
      <c r="I15" s="265" t="s">
        <v>218</v>
      </c>
      <c r="J15" s="265">
        <v>0.35</v>
      </c>
      <c r="K15" s="265">
        <v>8.77</v>
      </c>
      <c r="L15" s="341"/>
      <c r="M15" s="297" t="s">
        <v>218</v>
      </c>
      <c r="N15" s="391">
        <v>-1299.48</v>
      </c>
      <c r="O15" s="391">
        <v>1019.62</v>
      </c>
      <c r="P15" s="341"/>
      <c r="Q15" s="383">
        <v>2519.4</v>
      </c>
      <c r="R15" s="392"/>
    </row>
    <row r="16" spans="1:18">
      <c r="A16" s="370" t="s">
        <v>94</v>
      </c>
      <c r="B16" s="381">
        <v>4669</v>
      </c>
      <c r="C16" s="265">
        <v>0.1</v>
      </c>
      <c r="D16" s="265" t="s">
        <v>218</v>
      </c>
      <c r="E16" s="265">
        <v>17.11</v>
      </c>
      <c r="F16" s="265" t="s">
        <v>218</v>
      </c>
      <c r="G16" s="265">
        <v>5.5</v>
      </c>
      <c r="H16" s="265">
        <v>6.51</v>
      </c>
      <c r="I16" s="265" t="s">
        <v>218</v>
      </c>
      <c r="J16" s="265">
        <v>24.22</v>
      </c>
      <c r="K16" s="265">
        <v>3.14</v>
      </c>
      <c r="L16" s="341"/>
      <c r="M16" s="225">
        <v>173.43</v>
      </c>
      <c r="N16" s="391">
        <v>-224.11</v>
      </c>
      <c r="O16" s="391">
        <v>0.11</v>
      </c>
      <c r="P16" s="341"/>
      <c r="Q16" s="383">
        <v>6</v>
      </c>
      <c r="R16" s="392"/>
    </row>
    <row r="17" spans="1:18">
      <c r="A17" s="370" t="s">
        <v>225</v>
      </c>
      <c r="B17" s="381">
        <v>4691</v>
      </c>
      <c r="C17" s="297" t="s">
        <v>218</v>
      </c>
      <c r="D17" s="297" t="s">
        <v>218</v>
      </c>
      <c r="E17" s="297" t="s">
        <v>218</v>
      </c>
      <c r="F17" s="297" t="s">
        <v>218</v>
      </c>
      <c r="G17" s="297" t="s">
        <v>218</v>
      </c>
      <c r="H17" s="265" t="s">
        <v>218</v>
      </c>
      <c r="I17" s="297" t="s">
        <v>218</v>
      </c>
      <c r="J17" s="297" t="s">
        <v>218</v>
      </c>
      <c r="K17" s="297" t="s">
        <v>218</v>
      </c>
      <c r="L17" s="341"/>
      <c r="M17" s="297" t="s">
        <v>218</v>
      </c>
      <c r="N17" s="391">
        <v>12.33</v>
      </c>
      <c r="O17" s="391">
        <v>0.19</v>
      </c>
      <c r="P17" s="341"/>
      <c r="Q17" s="383">
        <v>12.5</v>
      </c>
      <c r="R17" s="392"/>
    </row>
    <row r="18" spans="1:18">
      <c r="A18" s="370" t="s">
        <v>96</v>
      </c>
      <c r="B18" s="381">
        <v>4671</v>
      </c>
      <c r="C18" s="296">
        <v>505.43</v>
      </c>
      <c r="D18" s="296">
        <v>236.17</v>
      </c>
      <c r="E18" s="265">
        <v>873.54</v>
      </c>
      <c r="F18" s="265">
        <v>167.45</v>
      </c>
      <c r="G18" s="265">
        <v>567.98</v>
      </c>
      <c r="H18" s="265">
        <v>3074.89</v>
      </c>
      <c r="I18" s="265">
        <v>15.59</v>
      </c>
      <c r="J18" s="265">
        <v>3196.92</v>
      </c>
      <c r="K18" s="265">
        <v>512.21</v>
      </c>
      <c r="L18" s="341"/>
      <c r="M18" s="297" t="s">
        <v>218</v>
      </c>
      <c r="N18" s="391">
        <v>-1371.59</v>
      </c>
      <c r="O18" s="391">
        <v>66.42</v>
      </c>
      <c r="P18" s="341"/>
      <c r="Q18" s="383">
        <v>7845</v>
      </c>
      <c r="R18" s="392"/>
    </row>
    <row r="19" spans="1:18">
      <c r="A19" s="370" t="s">
        <v>226</v>
      </c>
      <c r="B19" s="381">
        <v>4672</v>
      </c>
      <c r="C19" s="265" t="s">
        <v>218</v>
      </c>
      <c r="D19" s="265" t="s">
        <v>218</v>
      </c>
      <c r="E19" s="265" t="s">
        <v>218</v>
      </c>
      <c r="F19" s="265">
        <v>0.37</v>
      </c>
      <c r="G19" s="265" t="s">
        <v>218</v>
      </c>
      <c r="H19" s="265" t="s">
        <v>218</v>
      </c>
      <c r="I19" s="265" t="s">
        <v>218</v>
      </c>
      <c r="J19" s="265" t="s">
        <v>218</v>
      </c>
      <c r="K19" s="265">
        <v>5.14</v>
      </c>
      <c r="L19" s="341"/>
      <c r="M19" s="297" t="s">
        <v>218</v>
      </c>
      <c r="N19" s="391">
        <v>-5.91</v>
      </c>
      <c r="O19" s="391">
        <v>0.45</v>
      </c>
      <c r="P19" s="341"/>
      <c r="Q19" s="383">
        <v>0.1</v>
      </c>
      <c r="R19" s="392"/>
    </row>
    <row r="20" spans="1:18">
      <c r="A20" s="370" t="s">
        <v>227</v>
      </c>
      <c r="B20" s="381">
        <v>4680</v>
      </c>
      <c r="C20" s="296">
        <v>10.96</v>
      </c>
      <c r="D20" s="265">
        <v>77.91</v>
      </c>
      <c r="E20" s="265">
        <v>213.26</v>
      </c>
      <c r="F20" s="265">
        <v>970.51</v>
      </c>
      <c r="G20" s="265">
        <v>5.68</v>
      </c>
      <c r="H20" s="265">
        <v>3.87</v>
      </c>
      <c r="I20" s="265">
        <v>0.67</v>
      </c>
      <c r="J20" s="265">
        <v>260.58999999999997</v>
      </c>
      <c r="K20" s="265">
        <v>33.72</v>
      </c>
      <c r="L20" s="341"/>
      <c r="M20" s="297" t="s">
        <v>218</v>
      </c>
      <c r="N20" s="391">
        <v>-385.37</v>
      </c>
      <c r="O20" s="391">
        <v>85.02</v>
      </c>
      <c r="P20" s="341"/>
      <c r="Q20" s="383">
        <v>1276.8</v>
      </c>
      <c r="R20" s="392"/>
    </row>
    <row r="21" spans="1:18">
      <c r="A21" s="370" t="s">
        <v>228</v>
      </c>
      <c r="B21" s="381">
        <v>4692</v>
      </c>
      <c r="C21" s="296">
        <v>23.36</v>
      </c>
      <c r="D21" s="296">
        <v>5.79</v>
      </c>
      <c r="E21" s="265">
        <v>49.78</v>
      </c>
      <c r="F21" s="265">
        <v>26.33</v>
      </c>
      <c r="G21" s="265">
        <v>10.97</v>
      </c>
      <c r="H21" s="265">
        <v>35.14</v>
      </c>
      <c r="I21" s="265">
        <v>6</v>
      </c>
      <c r="J21" s="265">
        <v>41.95</v>
      </c>
      <c r="K21" s="265">
        <v>12.26</v>
      </c>
      <c r="L21" s="341"/>
      <c r="M21" s="297" t="s">
        <v>218</v>
      </c>
      <c r="N21" s="391">
        <v>-311.06</v>
      </c>
      <c r="O21" s="391">
        <v>122.99</v>
      </c>
      <c r="P21" s="341"/>
      <c r="Q21" s="383">
        <v>23.5</v>
      </c>
      <c r="R21" s="392"/>
    </row>
    <row r="22" spans="1:18">
      <c r="A22" s="370" t="s">
        <v>229</v>
      </c>
      <c r="B22" s="381">
        <v>4692</v>
      </c>
      <c r="C22" s="297" t="s">
        <v>218</v>
      </c>
      <c r="D22" s="297" t="s">
        <v>218</v>
      </c>
      <c r="E22" s="297" t="s">
        <v>218</v>
      </c>
      <c r="F22" s="297" t="s">
        <v>218</v>
      </c>
      <c r="G22" s="297" t="s">
        <v>218</v>
      </c>
      <c r="H22" s="265">
        <v>0.23</v>
      </c>
      <c r="I22" s="297" t="s">
        <v>218</v>
      </c>
      <c r="J22" s="297" t="s">
        <v>218</v>
      </c>
      <c r="K22" s="297" t="s">
        <v>218</v>
      </c>
      <c r="L22" s="341"/>
      <c r="M22" s="297" t="s">
        <v>218</v>
      </c>
      <c r="N22" s="391">
        <v>9.0299999999999994</v>
      </c>
      <c r="O22" s="391">
        <v>0.39</v>
      </c>
      <c r="P22" s="341"/>
      <c r="Q22" s="383">
        <v>9.6999999999999993</v>
      </c>
      <c r="R22" s="392"/>
    </row>
    <row r="23" spans="1:18">
      <c r="A23" s="370" t="s">
        <v>267</v>
      </c>
      <c r="B23" s="381">
        <v>4699</v>
      </c>
      <c r="C23" s="297" t="s">
        <v>218</v>
      </c>
      <c r="D23" s="297" t="s">
        <v>218</v>
      </c>
      <c r="E23" s="297" t="s">
        <v>218</v>
      </c>
      <c r="F23" s="297" t="s">
        <v>218</v>
      </c>
      <c r="G23" s="297" t="s">
        <v>218</v>
      </c>
      <c r="H23" s="265" t="s">
        <v>218</v>
      </c>
      <c r="I23" s="297" t="s">
        <v>218</v>
      </c>
      <c r="J23" s="297" t="s">
        <v>218</v>
      </c>
      <c r="K23" s="297" t="s">
        <v>218</v>
      </c>
      <c r="L23" s="341"/>
      <c r="M23" s="297" t="s">
        <v>218</v>
      </c>
      <c r="N23" s="391">
        <v>-0.67</v>
      </c>
      <c r="O23" s="391">
        <v>0.81</v>
      </c>
      <c r="P23" s="341"/>
      <c r="Q23" s="383">
        <v>0.1</v>
      </c>
      <c r="R23" s="392"/>
    </row>
    <row r="24" spans="1:18">
      <c r="A24" s="370" t="s">
        <v>231</v>
      </c>
      <c r="B24" s="381">
        <v>4630</v>
      </c>
      <c r="C24" s="296">
        <v>0.94</v>
      </c>
      <c r="D24" s="296" t="s">
        <v>218</v>
      </c>
      <c r="E24" s="265">
        <v>54.93</v>
      </c>
      <c r="F24" s="265" t="s">
        <v>218</v>
      </c>
      <c r="G24" s="265">
        <v>0.2</v>
      </c>
      <c r="H24" s="265">
        <v>42.35</v>
      </c>
      <c r="I24" s="265">
        <v>12.85</v>
      </c>
      <c r="J24" s="265">
        <v>192.3</v>
      </c>
      <c r="K24" s="265">
        <v>3.42</v>
      </c>
      <c r="L24" s="341"/>
      <c r="M24" s="265">
        <v>1221.1300000000001</v>
      </c>
      <c r="N24" s="391">
        <v>160.08000000000001</v>
      </c>
      <c r="O24" s="391">
        <v>0.76</v>
      </c>
      <c r="P24" s="341"/>
      <c r="Q24" s="383">
        <v>1689</v>
      </c>
      <c r="R24" s="392"/>
    </row>
    <row r="25" spans="1:18">
      <c r="A25" s="370" t="s">
        <v>181</v>
      </c>
      <c r="B25" s="384"/>
      <c r="C25" s="393"/>
      <c r="D25" s="393"/>
      <c r="E25" s="394">
        <v>3757.98</v>
      </c>
      <c r="F25" s="393"/>
      <c r="G25" s="393"/>
      <c r="H25" s="259"/>
      <c r="I25" s="395"/>
      <c r="J25" s="395"/>
      <c r="K25" s="395"/>
      <c r="L25" s="396">
        <v>2289.6</v>
      </c>
      <c r="M25" s="397"/>
      <c r="N25" s="398"/>
      <c r="O25" s="399"/>
      <c r="P25" s="395"/>
      <c r="Q25" s="400">
        <v>6047.6</v>
      </c>
      <c r="R25" s="63"/>
    </row>
    <row r="26" spans="1:18">
      <c r="A26" s="401" t="s">
        <v>266</v>
      </c>
      <c r="B26" s="381">
        <v>7000</v>
      </c>
      <c r="C26" s="402" t="s">
        <v>218</v>
      </c>
      <c r="D26" s="402" t="s">
        <v>218</v>
      </c>
      <c r="E26" s="402" t="s">
        <v>218</v>
      </c>
      <c r="F26" s="402" t="s">
        <v>218</v>
      </c>
      <c r="G26" s="402" t="s">
        <v>218</v>
      </c>
      <c r="H26" s="402" t="s">
        <v>218</v>
      </c>
      <c r="I26" s="402" t="s">
        <v>218</v>
      </c>
      <c r="J26" s="402" t="s">
        <v>218</v>
      </c>
      <c r="K26" s="402" t="s">
        <v>218</v>
      </c>
      <c r="L26" s="402">
        <v>25641</v>
      </c>
      <c r="M26" s="402">
        <v>11513</v>
      </c>
      <c r="N26" s="402" t="s">
        <v>218</v>
      </c>
      <c r="O26" s="402" t="s">
        <v>218</v>
      </c>
      <c r="P26" s="402" t="s">
        <v>218</v>
      </c>
      <c r="Q26" s="380">
        <v>37154.199999999997</v>
      </c>
      <c r="R26" s="63"/>
    </row>
    <row r="27" spans="1:18">
      <c r="A27" s="370" t="s">
        <v>284</v>
      </c>
      <c r="B27" s="381"/>
      <c r="C27" s="403"/>
      <c r="D27" s="403"/>
      <c r="E27" s="404"/>
      <c r="F27" s="403"/>
      <c r="G27" s="403"/>
      <c r="H27" s="405"/>
      <c r="I27" s="379"/>
      <c r="J27" s="379"/>
      <c r="K27" s="379"/>
      <c r="L27" s="406">
        <v>5403.27</v>
      </c>
      <c r="M27" s="406">
        <v>9905.2000000000007</v>
      </c>
      <c r="N27" s="407"/>
      <c r="O27" s="408"/>
      <c r="P27" s="379"/>
      <c r="Q27" s="383">
        <v>15308.5</v>
      </c>
      <c r="R27" s="63"/>
    </row>
    <row r="28" spans="1:18">
      <c r="A28" s="370" t="s">
        <v>285</v>
      </c>
      <c r="B28" s="381"/>
      <c r="C28" s="403"/>
      <c r="D28" s="403"/>
      <c r="E28" s="404"/>
      <c r="F28" s="403"/>
      <c r="G28" s="403"/>
      <c r="H28" s="405"/>
      <c r="I28" s="379"/>
      <c r="J28" s="379"/>
      <c r="K28" s="379"/>
      <c r="L28" s="406">
        <v>19079.13</v>
      </c>
      <c r="M28" s="403"/>
      <c r="N28" s="407"/>
      <c r="O28" s="408"/>
      <c r="P28" s="379"/>
      <c r="Q28" s="383">
        <v>19079.099999999999</v>
      </c>
      <c r="R28" s="63"/>
    </row>
    <row r="29" spans="1:18">
      <c r="A29" s="370" t="s">
        <v>216</v>
      </c>
      <c r="B29" s="381"/>
      <c r="C29" s="403"/>
      <c r="D29" s="403"/>
      <c r="E29" s="404"/>
      <c r="F29" s="403"/>
      <c r="G29" s="403"/>
      <c r="H29" s="405"/>
      <c r="I29" s="379"/>
      <c r="J29" s="379"/>
      <c r="K29" s="379"/>
      <c r="L29" s="406">
        <v>392.91</v>
      </c>
      <c r="M29" s="403"/>
      <c r="N29" s="407"/>
      <c r="O29" s="408"/>
      <c r="P29" s="379"/>
      <c r="Q29" s="383">
        <v>392.9</v>
      </c>
      <c r="R29" s="63"/>
    </row>
    <row r="30" spans="1:18">
      <c r="A30" s="370" t="s">
        <v>286</v>
      </c>
      <c r="B30" s="381"/>
      <c r="C30" s="403"/>
      <c r="D30" s="403"/>
      <c r="E30" s="404"/>
      <c r="F30" s="403"/>
      <c r="G30" s="403"/>
      <c r="H30" s="405"/>
      <c r="I30" s="379"/>
      <c r="J30" s="379"/>
      <c r="K30" s="379"/>
      <c r="L30" s="409">
        <v>766.09</v>
      </c>
      <c r="M30" s="410">
        <v>1607.6</v>
      </c>
      <c r="N30" s="407"/>
      <c r="O30" s="408"/>
      <c r="P30" s="379"/>
      <c r="Q30" s="383">
        <v>2373.6999999999998</v>
      </c>
      <c r="R30" s="63"/>
    </row>
    <row r="31" spans="1:18">
      <c r="A31" s="370" t="s">
        <v>274</v>
      </c>
      <c r="B31" s="381"/>
      <c r="C31" s="411"/>
      <c r="D31" s="411"/>
      <c r="E31" s="412"/>
      <c r="F31" s="411"/>
      <c r="G31" s="411"/>
      <c r="H31" s="413"/>
      <c r="I31" s="379"/>
      <c r="J31" s="379"/>
      <c r="K31" s="379"/>
      <c r="L31" s="409"/>
      <c r="M31" s="411"/>
      <c r="N31" s="414"/>
      <c r="O31" s="415"/>
      <c r="P31" s="379"/>
      <c r="Q31" s="383"/>
      <c r="R31" s="63"/>
    </row>
    <row r="32" spans="1:18">
      <c r="A32" s="419" t="s">
        <v>287</v>
      </c>
      <c r="B32" s="378"/>
      <c r="C32" s="416" t="s">
        <v>218</v>
      </c>
      <c r="D32" s="416" t="s">
        <v>218</v>
      </c>
      <c r="E32" s="416">
        <v>8051</v>
      </c>
      <c r="F32" s="416" t="s">
        <v>218</v>
      </c>
      <c r="G32" s="416" t="s">
        <v>218</v>
      </c>
      <c r="H32" s="416" t="s">
        <v>218</v>
      </c>
      <c r="I32" s="416" t="s">
        <v>218</v>
      </c>
      <c r="J32" s="416" t="s">
        <v>218</v>
      </c>
      <c r="K32" s="416" t="s">
        <v>218</v>
      </c>
      <c r="L32" s="416" t="s">
        <v>218</v>
      </c>
      <c r="M32" s="416">
        <v>1254181.3999999999</v>
      </c>
      <c r="N32" s="416" t="s">
        <v>218</v>
      </c>
      <c r="O32" s="416" t="s">
        <v>218</v>
      </c>
      <c r="P32" s="416" t="s">
        <v>218</v>
      </c>
      <c r="Q32" s="380">
        <v>1262232.3999999999</v>
      </c>
      <c r="R32" s="390"/>
    </row>
    <row r="33" spans="1:18">
      <c r="A33" s="370" t="s">
        <v>272</v>
      </c>
      <c r="B33" s="381"/>
      <c r="C33" s="63"/>
      <c r="D33" s="341"/>
      <c r="E33" s="357">
        <v>7241.8</v>
      </c>
      <c r="F33" s="341"/>
      <c r="G33" s="341"/>
      <c r="H33" s="341"/>
      <c r="I33" s="341"/>
      <c r="J33" s="341"/>
      <c r="K33" s="341"/>
      <c r="L33" s="341"/>
      <c r="M33" s="357">
        <v>1154567.77</v>
      </c>
      <c r="N33" s="341"/>
      <c r="O33" s="341"/>
      <c r="P33" s="341"/>
      <c r="Q33" s="383">
        <v>1161809.6000000001</v>
      </c>
      <c r="R33" s="63"/>
    </row>
    <row r="34" spans="1:18">
      <c r="A34" s="370" t="s">
        <v>271</v>
      </c>
      <c r="B34" s="381"/>
      <c r="C34" s="341"/>
      <c r="D34" s="341"/>
      <c r="E34" s="357">
        <v>809.17</v>
      </c>
      <c r="F34" s="341"/>
      <c r="G34" s="341"/>
      <c r="H34" s="341"/>
      <c r="I34" s="341"/>
      <c r="J34" s="341"/>
      <c r="K34" s="341"/>
      <c r="L34" s="341"/>
      <c r="M34" s="357">
        <v>99613.62</v>
      </c>
      <c r="N34" s="341"/>
      <c r="O34" s="341"/>
      <c r="P34" s="341"/>
      <c r="Q34" s="383">
        <v>100422.8</v>
      </c>
      <c r="R34" s="63"/>
    </row>
    <row r="35" spans="1:18">
      <c r="A35" s="370" t="s">
        <v>288</v>
      </c>
      <c r="B35" s="381">
        <v>5119</v>
      </c>
      <c r="C35" s="341"/>
      <c r="D35" s="341"/>
      <c r="E35" s="341"/>
      <c r="F35" s="341"/>
      <c r="G35" s="341"/>
      <c r="H35" s="341"/>
      <c r="I35" s="341"/>
      <c r="J35" s="341"/>
      <c r="K35" s="341"/>
      <c r="L35" s="341"/>
      <c r="M35" s="341"/>
      <c r="N35" s="341"/>
      <c r="O35" s="341"/>
      <c r="P35" s="341"/>
      <c r="Q35" s="383" t="s">
        <v>218</v>
      </c>
      <c r="R35" s="63"/>
    </row>
    <row r="36" spans="1:18">
      <c r="A36" s="370" t="s">
        <v>289</v>
      </c>
      <c r="B36" s="384">
        <v>5130</v>
      </c>
      <c r="C36" s="385"/>
      <c r="D36" s="385"/>
      <c r="E36" s="385"/>
      <c r="F36" s="385"/>
      <c r="G36" s="385"/>
      <c r="H36" s="385"/>
      <c r="I36" s="385"/>
      <c r="J36" s="385"/>
      <c r="K36" s="385"/>
      <c r="L36" s="385"/>
      <c r="M36" s="385"/>
      <c r="N36" s="385"/>
      <c r="O36" s="385"/>
      <c r="P36" s="385"/>
      <c r="Q36" s="400" t="s">
        <v>218</v>
      </c>
      <c r="R36" s="63"/>
    </row>
    <row r="37" spans="1:18">
      <c r="A37" s="419" t="s">
        <v>273</v>
      </c>
      <c r="B37" s="381"/>
      <c r="C37" s="416" t="s">
        <v>218</v>
      </c>
      <c r="D37" s="416" t="s">
        <v>218</v>
      </c>
      <c r="E37" s="416" t="s">
        <v>218</v>
      </c>
      <c r="F37" s="416" t="s">
        <v>218</v>
      </c>
      <c r="G37" s="416" t="s">
        <v>218</v>
      </c>
      <c r="H37" s="416" t="s">
        <v>218</v>
      </c>
      <c r="I37" s="416" t="s">
        <v>218</v>
      </c>
      <c r="J37" s="416" t="s">
        <v>218</v>
      </c>
      <c r="K37" s="416" t="s">
        <v>218</v>
      </c>
      <c r="L37" s="416" t="s">
        <v>218</v>
      </c>
      <c r="M37" s="416" t="s">
        <v>218</v>
      </c>
      <c r="N37" s="416" t="s">
        <v>218</v>
      </c>
      <c r="O37" s="416" t="s">
        <v>218</v>
      </c>
      <c r="P37" s="379">
        <v>52689.3</v>
      </c>
      <c r="Q37" s="380">
        <v>52840.9</v>
      </c>
      <c r="R37" s="63"/>
    </row>
    <row r="38" spans="1:18">
      <c r="A38" s="370" t="s">
        <v>290</v>
      </c>
      <c r="B38" s="381"/>
      <c r="C38" s="341"/>
      <c r="D38" s="341"/>
      <c r="E38" s="341"/>
      <c r="F38" s="341"/>
      <c r="G38" s="341"/>
      <c r="H38" s="341"/>
      <c r="I38" s="341"/>
      <c r="J38" s="341"/>
      <c r="K38" s="341"/>
      <c r="L38" s="341"/>
      <c r="M38" s="417"/>
      <c r="N38" s="341"/>
      <c r="O38" s="341"/>
      <c r="P38" s="224">
        <v>41640.29</v>
      </c>
      <c r="Q38" s="383">
        <v>41640.300000000003</v>
      </c>
      <c r="R38" s="63"/>
    </row>
    <row r="39" spans="1:18">
      <c r="A39" s="370" t="s">
        <v>291</v>
      </c>
      <c r="B39" s="381"/>
      <c r="C39" s="341"/>
      <c r="D39" s="341"/>
      <c r="E39" s="341"/>
      <c r="F39" s="341"/>
      <c r="G39" s="341"/>
      <c r="H39" s="341"/>
      <c r="I39" s="341"/>
      <c r="J39" s="341"/>
      <c r="K39" s="341"/>
      <c r="L39" s="341"/>
      <c r="M39" s="341"/>
      <c r="N39" s="341"/>
      <c r="O39" s="341"/>
      <c r="P39" s="341"/>
      <c r="Q39" s="383" t="s">
        <v>218</v>
      </c>
      <c r="R39" s="63"/>
    </row>
    <row r="40" spans="1:18">
      <c r="A40" s="370" t="s">
        <v>292</v>
      </c>
      <c r="B40" s="381"/>
      <c r="C40" s="341"/>
      <c r="D40" s="341"/>
      <c r="E40" s="341"/>
      <c r="F40" s="341"/>
      <c r="G40" s="341"/>
      <c r="H40" s="341"/>
      <c r="I40" s="341"/>
      <c r="J40" s="341"/>
      <c r="K40" s="341"/>
      <c r="L40" s="63"/>
      <c r="M40" s="341"/>
      <c r="N40" s="341"/>
      <c r="O40" s="341"/>
      <c r="P40" s="255">
        <v>11048.96</v>
      </c>
      <c r="Q40" s="383">
        <v>11049</v>
      </c>
      <c r="R40" s="63"/>
    </row>
    <row r="41" spans="1:18">
      <c r="A41" s="370" t="s">
        <v>274</v>
      </c>
      <c r="B41" s="381"/>
      <c r="C41" s="341"/>
      <c r="D41" s="341"/>
      <c r="E41" s="341"/>
      <c r="F41" s="341"/>
      <c r="G41" s="341"/>
      <c r="H41" s="341"/>
      <c r="I41" s="341"/>
      <c r="J41" s="341"/>
      <c r="K41" s="341"/>
      <c r="L41" s="341"/>
      <c r="M41" s="341"/>
      <c r="N41" s="341"/>
      <c r="O41" s="341"/>
      <c r="P41" s="341">
        <v>151.69999999999999</v>
      </c>
      <c r="Q41" s="383">
        <v>151.69999999999999</v>
      </c>
      <c r="R41" s="63"/>
    </row>
    <row r="42" spans="1:18">
      <c r="A42" s="334" t="s">
        <v>293</v>
      </c>
      <c r="B42" s="418"/>
      <c r="C42" s="344">
        <v>1969.9</v>
      </c>
      <c r="D42" s="344">
        <v>334</v>
      </c>
      <c r="E42" s="344">
        <v>21224.799999999999</v>
      </c>
      <c r="F42" s="344">
        <v>41479.5</v>
      </c>
      <c r="G42" s="344">
        <v>642.20000000000005</v>
      </c>
      <c r="H42" s="344">
        <v>7895.2</v>
      </c>
      <c r="I42" s="344">
        <v>42.7</v>
      </c>
      <c r="J42" s="344">
        <v>5599.3</v>
      </c>
      <c r="K42" s="344">
        <v>1152.7</v>
      </c>
      <c r="L42" s="344">
        <v>2289.6</v>
      </c>
      <c r="M42" s="344">
        <v>2551397.6</v>
      </c>
      <c r="N42" s="344">
        <v>-4886.6000000000004</v>
      </c>
      <c r="O42" s="344">
        <v>1298</v>
      </c>
      <c r="P42" s="344">
        <v>52689.3</v>
      </c>
      <c r="Q42" s="345">
        <v>2720434.1</v>
      </c>
      <c r="R42" s="390">
        <f>[1]t911a!$G$39-Q42</f>
        <v>-4.3038186617195606E-2</v>
      </c>
    </row>
    <row r="43" spans="1:18">
      <c r="A43" s="370" t="s">
        <v>198</v>
      </c>
      <c r="B43" s="1"/>
      <c r="C43" s="1"/>
      <c r="D43" s="1"/>
      <c r="E43" s="1"/>
      <c r="F43" s="1"/>
      <c r="G43" s="1"/>
      <c r="H43" s="1"/>
      <c r="I43" s="1"/>
      <c r="J43" s="1"/>
      <c r="K43" s="1"/>
      <c r="L43" s="1"/>
      <c r="M43" s="1"/>
      <c r="N43" s="1"/>
      <c r="O43" s="1"/>
      <c r="P43" s="1"/>
      <c r="Q43" s="1"/>
      <c r="R43" s="63"/>
    </row>
    <row r="44" spans="1:18">
      <c r="A44" s="370" t="s">
        <v>199</v>
      </c>
      <c r="B44" s="1"/>
      <c r="C44" s="1"/>
      <c r="D44" s="1"/>
      <c r="E44" s="1"/>
      <c r="F44" s="1"/>
      <c r="G44" s="1"/>
      <c r="H44" s="1"/>
      <c r="I44" s="1"/>
      <c r="J44" s="1"/>
      <c r="K44" s="1"/>
      <c r="L44" s="1"/>
      <c r="M44" s="1"/>
      <c r="N44" s="1"/>
      <c r="O44" s="1"/>
      <c r="P44" s="1"/>
      <c r="Q44" s="1"/>
      <c r="R44" s="63"/>
    </row>
    <row r="45" spans="1:18">
      <c r="A45" s="370" t="s">
        <v>200</v>
      </c>
      <c r="B45" s="1"/>
      <c r="C45" s="1"/>
      <c r="D45" s="1"/>
      <c r="E45" s="1"/>
      <c r="F45" s="1"/>
      <c r="G45" s="1"/>
      <c r="H45" s="1"/>
      <c r="I45" s="1"/>
      <c r="J45" s="1"/>
      <c r="K45" s="1"/>
      <c r="L45" s="1"/>
      <c r="M45" s="1"/>
      <c r="N45" s="1"/>
      <c r="O45" s="1"/>
      <c r="P45" s="1"/>
      <c r="Q45" s="1"/>
      <c r="R45" s="6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D7B20-BD3D-424E-B3FC-B32B83335851}">
  <dimension ref="A1"/>
  <sheetViews>
    <sheetView workbookViewId="0"/>
  </sheetViews>
  <sheetFormatPr defaultRowHeight="15.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
  <sheetViews>
    <sheetView workbookViewId="0">
      <selection sqref="A1:F1"/>
    </sheetView>
  </sheetViews>
  <sheetFormatPr defaultRowHeight="15.5"/>
  <cols>
    <col min="1" max="1" width="20.75" customWidth="1"/>
  </cols>
  <sheetData>
    <row r="1" spans="1:6" ht="15.75" customHeight="1">
      <c r="A1" s="426" t="s">
        <v>41</v>
      </c>
      <c r="B1" s="426"/>
      <c r="C1" s="426"/>
      <c r="D1" s="426"/>
      <c r="E1" s="426"/>
      <c r="F1" s="426"/>
    </row>
    <row r="2" spans="1:6">
      <c r="A2" s="35"/>
      <c r="B2" s="36"/>
      <c r="C2" s="37"/>
      <c r="D2" s="37"/>
      <c r="E2" s="427" t="s">
        <v>40</v>
      </c>
      <c r="F2" s="427"/>
    </row>
    <row r="3" spans="1:6">
      <c r="A3" s="38" t="s">
        <v>39</v>
      </c>
      <c r="B3" s="39">
        <v>2019</v>
      </c>
      <c r="C3" s="39">
        <v>2020</v>
      </c>
      <c r="D3" s="39">
        <v>2021</v>
      </c>
      <c r="E3" s="39">
        <v>2022</v>
      </c>
      <c r="F3" s="39" t="s">
        <v>19</v>
      </c>
    </row>
    <row r="4" spans="1:6">
      <c r="A4" s="40" t="s">
        <v>38</v>
      </c>
      <c r="B4" s="41"/>
      <c r="C4" s="41"/>
      <c r="D4" s="41"/>
      <c r="E4" s="41"/>
      <c r="F4" s="42" t="s">
        <v>37</v>
      </c>
    </row>
    <row r="5" spans="1:6">
      <c r="A5" s="43" t="s">
        <v>36</v>
      </c>
      <c r="B5" s="44">
        <v>312.10000000000002</v>
      </c>
      <c r="C5" s="44">
        <v>326.2</v>
      </c>
      <c r="D5" s="44">
        <v>371.4</v>
      </c>
      <c r="E5" s="44">
        <v>333.8</v>
      </c>
      <c r="F5" s="44">
        <v>365.3</v>
      </c>
    </row>
    <row r="6" spans="1:6">
      <c r="A6" s="43" t="s">
        <v>35</v>
      </c>
      <c r="B6" s="45">
        <v>1434.3</v>
      </c>
      <c r="C6" s="45">
        <v>1395.3</v>
      </c>
      <c r="D6" s="45">
        <v>1554.4</v>
      </c>
      <c r="E6" s="45">
        <v>1561.3</v>
      </c>
      <c r="F6" s="45">
        <v>1446.6</v>
      </c>
    </row>
    <row r="7" spans="1:6">
      <c r="A7" s="43" t="s">
        <v>34</v>
      </c>
      <c r="B7" s="45">
        <v>10.199999999999999</v>
      </c>
      <c r="C7" s="45">
        <v>1.9</v>
      </c>
      <c r="D7" s="45">
        <v>1.4</v>
      </c>
      <c r="E7" s="45">
        <v>0.9</v>
      </c>
      <c r="F7" s="45">
        <v>1.3</v>
      </c>
    </row>
    <row r="8" spans="1:6">
      <c r="A8" s="43" t="s">
        <v>33</v>
      </c>
      <c r="B8" s="45">
        <v>699.4</v>
      </c>
      <c r="C8" s="45">
        <v>394.8</v>
      </c>
      <c r="D8" s="45">
        <v>506.8</v>
      </c>
      <c r="E8" s="45">
        <v>592.29999999999995</v>
      </c>
      <c r="F8" s="45">
        <v>669</v>
      </c>
    </row>
    <row r="9" spans="1:6">
      <c r="A9" s="43" t="s">
        <v>32</v>
      </c>
      <c r="B9" s="45">
        <v>168.3</v>
      </c>
      <c r="C9" s="45">
        <v>127</v>
      </c>
      <c r="D9" s="45">
        <v>111.3</v>
      </c>
      <c r="E9" s="45">
        <v>89</v>
      </c>
      <c r="F9" s="45">
        <v>55</v>
      </c>
    </row>
    <row r="10" spans="1:6">
      <c r="A10" s="43" t="s">
        <v>31</v>
      </c>
      <c r="B10" s="45">
        <v>2198.6999999999998</v>
      </c>
      <c r="C10" s="45">
        <v>2157.6</v>
      </c>
      <c r="D10" s="45">
        <v>2305.6999999999998</v>
      </c>
      <c r="E10" s="45">
        <v>2219.6999999999998</v>
      </c>
      <c r="F10" s="45">
        <v>2186.9</v>
      </c>
    </row>
    <row r="11" spans="1:6">
      <c r="A11" s="43" t="s">
        <v>30</v>
      </c>
      <c r="B11" s="45">
        <v>1.3</v>
      </c>
      <c r="C11" s="45">
        <v>1.8</v>
      </c>
      <c r="D11" s="45">
        <v>0.8</v>
      </c>
      <c r="E11" s="45">
        <v>0</v>
      </c>
      <c r="F11" s="45">
        <v>1.3</v>
      </c>
    </row>
    <row r="12" spans="1:6">
      <c r="A12" s="43" t="s">
        <v>29</v>
      </c>
      <c r="B12" s="46">
        <v>382.8</v>
      </c>
      <c r="C12" s="46">
        <v>273.89999999999998</v>
      </c>
      <c r="D12" s="46">
        <v>340.3</v>
      </c>
      <c r="E12" s="46">
        <v>337.1</v>
      </c>
      <c r="F12" s="46">
        <v>377</v>
      </c>
    </row>
    <row r="13" spans="1:6">
      <c r="A13" s="38" t="s">
        <v>28</v>
      </c>
      <c r="B13" s="47">
        <v>5207.1000000000004</v>
      </c>
      <c r="C13" s="47">
        <v>4678.5</v>
      </c>
      <c r="D13" s="47">
        <v>5192.1000000000004</v>
      </c>
      <c r="E13" s="47">
        <v>5134.1000000000004</v>
      </c>
      <c r="F13" s="47">
        <v>5102.3999999999996</v>
      </c>
    </row>
    <row r="14" spans="1:6">
      <c r="A14" s="48" t="s">
        <v>27</v>
      </c>
      <c r="B14" s="49">
        <v>7</v>
      </c>
      <c r="C14" s="50">
        <v>2.2999999999999998</v>
      </c>
      <c r="D14" s="51">
        <v>0.4</v>
      </c>
      <c r="E14" s="51">
        <v>8</v>
      </c>
      <c r="F14" s="52">
        <v>9.5</v>
      </c>
    </row>
    <row r="15" spans="1:6">
      <c r="A15" s="53" t="s">
        <v>26</v>
      </c>
      <c r="B15" s="54">
        <v>5214.1000000000004</v>
      </c>
      <c r="C15" s="54">
        <v>4680.8</v>
      </c>
      <c r="D15" s="54">
        <v>5192.5</v>
      </c>
      <c r="E15" s="54">
        <v>5142.1000000000004</v>
      </c>
      <c r="F15" s="54">
        <v>5111.8999999999996</v>
      </c>
    </row>
    <row r="16" spans="1:6">
      <c r="A16" s="40" t="s">
        <v>25</v>
      </c>
      <c r="B16" s="44"/>
      <c r="C16" s="44"/>
      <c r="D16" s="44"/>
      <c r="E16" s="44"/>
      <c r="F16" s="44"/>
    </row>
    <row r="17" spans="1:6">
      <c r="A17" s="43" t="s">
        <v>24</v>
      </c>
      <c r="B17" s="45">
        <v>5682.2</v>
      </c>
      <c r="C17" s="45">
        <v>4920.3999999999996</v>
      </c>
      <c r="D17" s="45">
        <v>5827.6</v>
      </c>
      <c r="E17" s="45">
        <v>5453.6</v>
      </c>
      <c r="F17" s="45">
        <v>4016.2</v>
      </c>
    </row>
    <row r="18" spans="1:6">
      <c r="A18" s="55" t="s">
        <v>42</v>
      </c>
      <c r="B18" s="56">
        <v>468.1</v>
      </c>
      <c r="C18" s="56">
        <v>239.5</v>
      </c>
      <c r="D18" s="56">
        <v>635.1</v>
      </c>
      <c r="E18" s="56">
        <v>311.5</v>
      </c>
      <c r="F18" s="56">
        <v>-1095.7</v>
      </c>
    </row>
    <row r="19" spans="1:6">
      <c r="A19" s="53" t="s">
        <v>23</v>
      </c>
      <c r="B19" s="54">
        <v>5214.1000000000004</v>
      </c>
      <c r="C19" s="54">
        <v>4680.8</v>
      </c>
      <c r="D19" s="54">
        <v>5192.5</v>
      </c>
      <c r="E19" s="54">
        <v>5142.1000000000004</v>
      </c>
      <c r="F19" s="54">
        <v>5111.8999999999996</v>
      </c>
    </row>
    <row r="20" spans="1:6">
      <c r="A20" s="57" t="s">
        <v>22</v>
      </c>
      <c r="B20" s="57"/>
      <c r="C20" s="57"/>
      <c r="D20" s="57"/>
      <c r="E20" s="57"/>
      <c r="F20" s="58"/>
    </row>
    <row r="21" spans="1:6">
      <c r="A21" s="57" t="s">
        <v>21</v>
      </c>
      <c r="B21" s="59"/>
      <c r="C21" s="59"/>
      <c r="D21" s="59"/>
      <c r="E21" s="59"/>
      <c r="F21" s="59"/>
    </row>
    <row r="22" spans="1:6">
      <c r="A22" s="60" t="s">
        <v>43</v>
      </c>
      <c r="B22" s="61"/>
      <c r="C22" s="61"/>
      <c r="D22" s="61"/>
      <c r="E22" s="61"/>
      <c r="F22" s="61"/>
    </row>
  </sheetData>
  <mergeCells count="2">
    <mergeCell ref="E2:F2"/>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
  <sheetViews>
    <sheetView workbookViewId="0">
      <selection sqref="A1:F1"/>
    </sheetView>
  </sheetViews>
  <sheetFormatPr defaultRowHeight="15.5"/>
  <cols>
    <col min="1" max="1" width="19" customWidth="1"/>
  </cols>
  <sheetData>
    <row r="1" spans="1:6">
      <c r="A1" s="426" t="s">
        <v>44</v>
      </c>
      <c r="B1" s="426"/>
      <c r="C1" s="426"/>
      <c r="D1" s="426"/>
      <c r="E1" s="426"/>
      <c r="F1" s="426"/>
    </row>
    <row r="2" spans="1:6">
      <c r="A2" s="64"/>
      <c r="B2" s="65"/>
      <c r="C2" s="65"/>
      <c r="D2" s="65"/>
      <c r="E2" s="66"/>
      <c r="F2" s="67" t="s">
        <v>45</v>
      </c>
    </row>
    <row r="3" spans="1:6">
      <c r="A3" s="68" t="s">
        <v>46</v>
      </c>
      <c r="B3" s="69">
        <v>2019</v>
      </c>
      <c r="C3" s="69">
        <v>2020</v>
      </c>
      <c r="D3" s="69">
        <v>2021</v>
      </c>
      <c r="E3" s="69">
        <v>2022</v>
      </c>
      <c r="F3" s="69" t="s">
        <v>19</v>
      </c>
    </row>
    <row r="4" spans="1:6">
      <c r="A4" s="70" t="s">
        <v>47</v>
      </c>
      <c r="B4" s="71">
        <v>25.7</v>
      </c>
      <c r="C4" s="71">
        <v>24.8</v>
      </c>
      <c r="D4" s="72">
        <v>26.6</v>
      </c>
      <c r="E4" s="73">
        <v>29</v>
      </c>
      <c r="F4" s="73">
        <v>35.1</v>
      </c>
    </row>
    <row r="5" spans="1:6">
      <c r="A5" s="70" t="s">
        <v>48</v>
      </c>
      <c r="B5" s="74">
        <v>3752</v>
      </c>
      <c r="C5" s="74">
        <v>3650.5</v>
      </c>
      <c r="D5" s="71">
        <v>3937.8</v>
      </c>
      <c r="E5" s="75">
        <v>3849.3</v>
      </c>
      <c r="F5" s="75">
        <v>3665.6</v>
      </c>
    </row>
    <row r="6" spans="1:6">
      <c r="A6" s="70" t="s">
        <v>49</v>
      </c>
      <c r="B6" s="71">
        <v>19</v>
      </c>
      <c r="C6" s="71">
        <v>11.4</v>
      </c>
      <c r="D6" s="71">
        <v>19.399999999999999</v>
      </c>
      <c r="E6" s="75">
        <v>19</v>
      </c>
      <c r="F6" s="75">
        <v>15.1</v>
      </c>
    </row>
    <row r="7" spans="1:6">
      <c r="A7" s="70" t="s">
        <v>50</v>
      </c>
      <c r="B7" s="71">
        <v>13.9</v>
      </c>
      <c r="C7" s="71">
        <v>6.5</v>
      </c>
      <c r="D7" s="71">
        <v>6</v>
      </c>
      <c r="E7" s="75">
        <v>4.9000000000000004</v>
      </c>
      <c r="F7" s="75">
        <v>4</v>
      </c>
    </row>
    <row r="8" spans="1:6">
      <c r="A8" s="70" t="s">
        <v>51</v>
      </c>
      <c r="B8" s="71">
        <v>5.6</v>
      </c>
      <c r="C8" s="71">
        <v>1.1000000000000001</v>
      </c>
      <c r="D8" s="71">
        <v>2.1</v>
      </c>
      <c r="E8" s="75">
        <v>1.5</v>
      </c>
      <c r="F8" s="75">
        <v>8.5</v>
      </c>
    </row>
    <row r="9" spans="1:6">
      <c r="A9" s="70" t="s">
        <v>52</v>
      </c>
      <c r="B9" s="71">
        <v>710.8</v>
      </c>
      <c r="C9" s="71">
        <v>392.7</v>
      </c>
      <c r="D9" s="71">
        <v>499.4</v>
      </c>
      <c r="E9" s="75">
        <v>570.29999999999995</v>
      </c>
      <c r="F9" s="75">
        <v>668.9</v>
      </c>
    </row>
    <row r="10" spans="1:6">
      <c r="A10" s="70" t="s">
        <v>53</v>
      </c>
      <c r="B10" s="71">
        <v>29.1</v>
      </c>
      <c r="C10" s="71">
        <v>75.8</v>
      </c>
      <c r="D10" s="71">
        <v>147.5</v>
      </c>
      <c r="E10" s="75">
        <v>189.9</v>
      </c>
      <c r="F10" s="75">
        <v>228.8</v>
      </c>
    </row>
    <row r="11" spans="1:6">
      <c r="A11" s="70" t="s">
        <v>54</v>
      </c>
      <c r="B11" s="71">
        <v>635.5</v>
      </c>
      <c r="C11" s="71">
        <v>494.4</v>
      </c>
      <c r="D11" s="71">
        <v>530.5</v>
      </c>
      <c r="E11" s="75">
        <v>446.3</v>
      </c>
      <c r="F11" s="75">
        <v>445.2</v>
      </c>
    </row>
    <row r="12" spans="1:6">
      <c r="A12" s="70" t="s">
        <v>55</v>
      </c>
      <c r="B12" s="71">
        <v>15.6</v>
      </c>
      <c r="C12" s="71">
        <v>21.5</v>
      </c>
      <c r="D12" s="71">
        <v>22.8</v>
      </c>
      <c r="E12" s="75">
        <v>23.8</v>
      </c>
      <c r="F12" s="75">
        <v>31.2</v>
      </c>
    </row>
    <row r="13" spans="1:6">
      <c r="A13" s="68" t="s">
        <v>56</v>
      </c>
      <c r="B13" s="76">
        <v>5207.1000000000004</v>
      </c>
      <c r="C13" s="76">
        <v>4678.5</v>
      </c>
      <c r="D13" s="76">
        <v>5192.1000000000004</v>
      </c>
      <c r="E13" s="76">
        <v>5134.1000000000004</v>
      </c>
      <c r="F13" s="76">
        <v>5102.3999999999996</v>
      </c>
    </row>
    <row r="14" spans="1:6">
      <c r="A14" s="57" t="s">
        <v>57</v>
      </c>
      <c r="B14" s="57"/>
      <c r="C14" s="57"/>
      <c r="D14" s="57"/>
      <c r="E14" s="57"/>
      <c r="F14" s="77"/>
    </row>
    <row r="15" spans="1:6">
      <c r="A15" s="57" t="s">
        <v>58</v>
      </c>
      <c r="B15" s="78"/>
      <c r="C15" s="59"/>
      <c r="D15" s="79"/>
      <c r="E15" s="80"/>
      <c r="F15" s="41"/>
    </row>
    <row r="16" spans="1:6">
      <c r="A16" s="81" t="s">
        <v>59</v>
      </c>
      <c r="B16" s="78"/>
      <c r="C16" s="78"/>
      <c r="D16" s="78"/>
      <c r="E16" s="78"/>
      <c r="F16" s="78"/>
    </row>
  </sheetData>
  <mergeCells count="1">
    <mergeCell ref="A1:F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
  <sheetViews>
    <sheetView workbookViewId="0">
      <selection activeCell="G13" sqref="G13"/>
    </sheetView>
  </sheetViews>
  <sheetFormatPr defaultRowHeight="15.5"/>
  <cols>
    <col min="1" max="1" width="18.83203125" customWidth="1"/>
  </cols>
  <sheetData>
    <row r="1" spans="1:6">
      <c r="A1" s="95" t="s">
        <v>60</v>
      </c>
      <c r="B1" s="63"/>
      <c r="C1" s="63"/>
      <c r="D1" s="63"/>
      <c r="E1" s="63"/>
      <c r="F1" s="63"/>
    </row>
    <row r="2" spans="1:6">
      <c r="A2" s="82"/>
      <c r="B2" s="82"/>
      <c r="C2" s="83"/>
      <c r="D2" s="83"/>
      <c r="E2" s="83"/>
      <c r="F2" s="84" t="s">
        <v>61</v>
      </c>
    </row>
    <row r="3" spans="1:6">
      <c r="A3" s="85" t="s">
        <v>62</v>
      </c>
      <c r="B3" s="86">
        <v>2019</v>
      </c>
      <c r="C3" s="86">
        <v>2020</v>
      </c>
      <c r="D3" s="86">
        <v>2021</v>
      </c>
      <c r="E3" s="86">
        <v>20222</v>
      </c>
      <c r="F3" s="86">
        <v>20232</v>
      </c>
    </row>
    <row r="4" spans="1:6">
      <c r="A4" s="87" t="s">
        <v>63</v>
      </c>
      <c r="B4" s="88">
        <v>100660</v>
      </c>
      <c r="C4" s="88">
        <v>95000</v>
      </c>
      <c r="D4" s="88">
        <v>113166</v>
      </c>
      <c r="E4" s="88">
        <v>146068</v>
      </c>
      <c r="F4" s="88">
        <v>165788</v>
      </c>
    </row>
    <row r="5" spans="1:6">
      <c r="A5" s="87" t="s">
        <v>64</v>
      </c>
      <c r="B5" s="88">
        <v>93460</v>
      </c>
      <c r="C5" s="88">
        <v>71740</v>
      </c>
      <c r="D5" s="88">
        <v>87543</v>
      </c>
      <c r="E5" s="88">
        <v>115692</v>
      </c>
      <c r="F5" s="88">
        <v>153407</v>
      </c>
    </row>
    <row r="6" spans="1:6">
      <c r="A6" s="89" t="s">
        <v>65</v>
      </c>
      <c r="B6" s="90">
        <v>92930</v>
      </c>
      <c r="C6" s="90">
        <v>80010</v>
      </c>
      <c r="D6" s="90">
        <v>95925</v>
      </c>
      <c r="E6" s="90">
        <v>128362</v>
      </c>
      <c r="F6" s="90">
        <v>172390</v>
      </c>
    </row>
    <row r="7" spans="1:6">
      <c r="A7" s="91" t="s">
        <v>66</v>
      </c>
      <c r="B7" s="91"/>
      <c r="C7" s="91"/>
      <c r="D7" s="91"/>
      <c r="E7" s="92"/>
      <c r="F7" s="93"/>
    </row>
    <row r="8" spans="1:6" ht="16">
      <c r="A8" s="94" t="s">
        <v>67</v>
      </c>
      <c r="B8" s="94"/>
      <c r="C8" s="91"/>
      <c r="D8" s="91"/>
      <c r="E8" s="92"/>
      <c r="F8" s="93"/>
    </row>
    <row r="9" spans="1:6">
      <c r="A9" s="428" t="s">
        <v>68</v>
      </c>
      <c r="B9" s="429"/>
      <c r="C9" s="429"/>
      <c r="D9" s="429"/>
      <c r="E9" s="429"/>
      <c r="F9" s="429"/>
    </row>
  </sheetData>
  <mergeCells count="1">
    <mergeCell ref="A9:F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8" sqref="D18"/>
    </sheetView>
  </sheetViews>
  <sheetFormatPr defaultRowHeight="15.5"/>
  <sheetData>
    <row r="1" spans="1:6">
      <c r="A1" s="62" t="s">
        <v>69</v>
      </c>
      <c r="B1" s="63"/>
      <c r="C1" s="63"/>
      <c r="D1" s="63"/>
      <c r="E1" s="63"/>
      <c r="F1" s="63"/>
    </row>
    <row r="2" spans="1:6">
      <c r="A2" s="96"/>
      <c r="B2" s="97"/>
      <c r="C2" s="97"/>
      <c r="D2" s="98"/>
      <c r="E2" s="98"/>
      <c r="F2" s="99" t="s">
        <v>70</v>
      </c>
    </row>
    <row r="3" spans="1:6">
      <c r="A3" s="100" t="s">
        <v>71</v>
      </c>
      <c r="B3" s="101">
        <v>2019</v>
      </c>
      <c r="C3" s="101">
        <v>2020</v>
      </c>
      <c r="D3" s="101">
        <v>2021</v>
      </c>
      <c r="E3" s="101">
        <v>2022</v>
      </c>
      <c r="F3" s="101">
        <v>2023</v>
      </c>
    </row>
    <row r="4" spans="1:6">
      <c r="A4" s="102" t="s">
        <v>72</v>
      </c>
      <c r="B4" s="103">
        <v>60.81</v>
      </c>
      <c r="C4" s="103">
        <v>66.09</v>
      </c>
      <c r="D4" s="103">
        <v>54.38</v>
      </c>
      <c r="E4" s="103">
        <v>85.41</v>
      </c>
      <c r="F4" s="103">
        <v>81.62</v>
      </c>
    </row>
    <row r="5" spans="1:6">
      <c r="A5" s="102" t="s">
        <v>73</v>
      </c>
      <c r="B5" s="104">
        <v>65.64</v>
      </c>
      <c r="C5" s="104">
        <v>55.53</v>
      </c>
      <c r="D5" s="104">
        <v>61.05</v>
      </c>
      <c r="E5" s="104">
        <v>93.95</v>
      </c>
      <c r="F5" s="104">
        <v>81.88</v>
      </c>
    </row>
    <row r="6" spans="1:6">
      <c r="A6" s="102" t="s">
        <v>74</v>
      </c>
      <c r="B6" s="104">
        <v>68.599999999999994</v>
      </c>
      <c r="C6" s="104">
        <v>33.92</v>
      </c>
      <c r="D6" s="104">
        <v>64.56</v>
      </c>
      <c r="E6" s="104">
        <v>113.48</v>
      </c>
      <c r="F6" s="104">
        <v>78.45</v>
      </c>
    </row>
    <row r="7" spans="1:6">
      <c r="A7" s="102" t="s">
        <v>75</v>
      </c>
      <c r="B7" s="104">
        <v>73.05</v>
      </c>
      <c r="C7" s="104">
        <v>17.66</v>
      </c>
      <c r="D7" s="104">
        <v>63.24</v>
      </c>
      <c r="E7" s="104">
        <v>105.64</v>
      </c>
      <c r="F7" s="104">
        <v>84.13</v>
      </c>
    </row>
    <row r="8" spans="1:6">
      <c r="A8" s="102" t="s">
        <v>76</v>
      </c>
      <c r="B8" s="104">
        <v>69.7</v>
      </c>
      <c r="C8" s="104">
        <v>25.17</v>
      </c>
      <c r="D8" s="104">
        <v>66.91</v>
      </c>
      <c r="E8" s="104">
        <v>113.87</v>
      </c>
      <c r="F8" s="104">
        <v>75.819999999999993</v>
      </c>
    </row>
    <row r="9" spans="1:6">
      <c r="A9" s="102" t="s">
        <v>77</v>
      </c>
      <c r="B9" s="104">
        <v>62.75</v>
      </c>
      <c r="C9" s="104">
        <v>37.049999999999997</v>
      </c>
      <c r="D9" s="104">
        <v>71.89</v>
      </c>
      <c r="E9" s="104">
        <v>117.72</v>
      </c>
      <c r="F9" s="104">
        <v>75.19</v>
      </c>
    </row>
    <row r="10" spans="1:6">
      <c r="A10" s="102" t="s">
        <v>78</v>
      </c>
      <c r="B10" s="104">
        <v>64.86</v>
      </c>
      <c r="C10" s="104">
        <v>43.42</v>
      </c>
      <c r="D10" s="104">
        <v>73.53</v>
      </c>
      <c r="E10" s="104">
        <v>108.55</v>
      </c>
      <c r="F10" s="104">
        <v>81.06</v>
      </c>
    </row>
    <row r="11" spans="1:6">
      <c r="A11" s="102" t="s">
        <v>79</v>
      </c>
      <c r="B11" s="104">
        <v>60.16</v>
      </c>
      <c r="C11" s="104">
        <v>45.19</v>
      </c>
      <c r="D11" s="104">
        <v>70.33</v>
      </c>
      <c r="E11" s="104">
        <v>101.9</v>
      </c>
      <c r="F11" s="104">
        <v>87.33</v>
      </c>
    </row>
    <row r="12" spans="1:6">
      <c r="A12" s="102" t="s">
        <v>80</v>
      </c>
      <c r="B12" s="104">
        <v>62.39</v>
      </c>
      <c r="C12" s="104">
        <v>41.54</v>
      </c>
      <c r="D12" s="104">
        <v>73.88</v>
      </c>
      <c r="E12" s="104">
        <v>95.32</v>
      </c>
      <c r="F12" s="104">
        <v>94.6</v>
      </c>
    </row>
    <row r="13" spans="1:6">
      <c r="A13" s="102" t="s">
        <v>81</v>
      </c>
      <c r="B13" s="104">
        <v>60.88</v>
      </c>
      <c r="C13" s="104">
        <v>40.08</v>
      </c>
      <c r="D13" s="104">
        <v>82.11</v>
      </c>
      <c r="E13" s="104">
        <v>93.62</v>
      </c>
      <c r="F13" s="104">
        <v>91.78</v>
      </c>
    </row>
    <row r="14" spans="1:6">
      <c r="A14" s="102" t="s">
        <v>82</v>
      </c>
      <c r="B14" s="104">
        <v>63.48</v>
      </c>
      <c r="C14" s="104">
        <v>42.61</v>
      </c>
      <c r="D14" s="104">
        <v>80.37</v>
      </c>
      <c r="E14" s="104">
        <v>89.73</v>
      </c>
      <c r="F14" s="104">
        <v>84.92</v>
      </c>
    </row>
    <row r="15" spans="1:6">
      <c r="A15" s="102" t="s">
        <v>83</v>
      </c>
      <c r="B15" s="105">
        <v>66.66</v>
      </c>
      <c r="C15" s="105">
        <v>49.17</v>
      </c>
      <c r="D15" s="105">
        <v>74.38</v>
      </c>
      <c r="E15" s="105">
        <v>79.61</v>
      </c>
      <c r="F15" s="105">
        <v>79</v>
      </c>
    </row>
    <row r="16" spans="1:6">
      <c r="A16" s="106" t="s">
        <v>84</v>
      </c>
      <c r="B16" s="107">
        <v>64.92</v>
      </c>
      <c r="C16" s="107">
        <v>41.45</v>
      </c>
      <c r="D16" s="107">
        <v>69.72</v>
      </c>
      <c r="E16" s="107">
        <v>99.9</v>
      </c>
      <c r="F16" s="107">
        <v>82.98</v>
      </c>
    </row>
    <row r="17" spans="1:6">
      <c r="A17" s="108" t="s">
        <v>85</v>
      </c>
      <c r="B17" s="108"/>
      <c r="C17" s="108"/>
      <c r="D17" s="109"/>
      <c r="E17" s="79"/>
      <c r="F17" s="80"/>
    </row>
    <row r="18" spans="1:6">
      <c r="A18" s="110" t="s">
        <v>86</v>
      </c>
      <c r="B18" s="110"/>
      <c r="C18" s="109"/>
      <c r="D18" s="109"/>
      <c r="E18" s="79"/>
      <c r="F18" s="80"/>
    </row>
    <row r="19" spans="1:6">
      <c r="A19" s="108" t="s">
        <v>87</v>
      </c>
      <c r="B19" s="108"/>
      <c r="C19" s="108"/>
      <c r="D19" s="109"/>
      <c r="E19" s="79"/>
      <c r="F19" s="111"/>
    </row>
    <row r="20" spans="1:6">
      <c r="A20" s="108" t="s">
        <v>88</v>
      </c>
      <c r="B20" s="108"/>
      <c r="C20" s="109"/>
      <c r="D20" s="109"/>
      <c r="E20" s="79"/>
      <c r="F20" s="8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F42"/>
  <sheetViews>
    <sheetView workbookViewId="0">
      <selection activeCell="F1" sqref="A1:XFD1"/>
    </sheetView>
  </sheetViews>
  <sheetFormatPr defaultRowHeight="15.5"/>
  <cols>
    <col min="2" max="2" width="11.08203125" customWidth="1"/>
    <col min="3" max="6" width="11.25" customWidth="1"/>
  </cols>
  <sheetData>
    <row r="2" spans="1:6" ht="23">
      <c r="A2" s="433" t="s">
        <v>89</v>
      </c>
      <c r="B2" s="436" t="s">
        <v>90</v>
      </c>
      <c r="C2" s="439" t="s">
        <v>91</v>
      </c>
      <c r="D2" s="436"/>
      <c r="E2" s="436"/>
      <c r="F2" s="112" t="s">
        <v>92</v>
      </c>
    </row>
    <row r="3" spans="1:6">
      <c r="A3" s="434"/>
      <c r="B3" s="437"/>
      <c r="C3" s="440" t="s">
        <v>93</v>
      </c>
      <c r="D3" s="113"/>
      <c r="E3" s="442" t="s">
        <v>94</v>
      </c>
      <c r="F3" s="444" t="s">
        <v>95</v>
      </c>
    </row>
    <row r="4" spans="1:6">
      <c r="A4" s="435"/>
      <c r="B4" s="438"/>
      <c r="C4" s="441"/>
      <c r="D4" s="114" t="s">
        <v>96</v>
      </c>
      <c r="E4" s="443"/>
      <c r="F4" s="445"/>
    </row>
    <row r="5" spans="1:6">
      <c r="A5" s="115">
        <v>2019</v>
      </c>
      <c r="B5" s="116" t="s">
        <v>97</v>
      </c>
      <c r="C5" s="117">
        <v>104.99</v>
      </c>
      <c r="D5" s="117">
        <v>103.1</v>
      </c>
      <c r="E5" s="117">
        <v>102.56</v>
      </c>
      <c r="F5" s="118">
        <v>2193.13</v>
      </c>
    </row>
    <row r="6" spans="1:6">
      <c r="A6" s="119"/>
      <c r="B6" s="120" t="s">
        <v>98</v>
      </c>
      <c r="C6" s="121">
        <v>102.13</v>
      </c>
      <c r="D6" s="121">
        <v>97.47</v>
      </c>
      <c r="E6" s="121">
        <v>97.63</v>
      </c>
      <c r="F6" s="122">
        <v>2191.84</v>
      </c>
    </row>
    <row r="7" spans="1:6">
      <c r="A7" s="119"/>
      <c r="B7" s="120" t="s">
        <v>99</v>
      </c>
      <c r="C7" s="121">
        <v>115.82</v>
      </c>
      <c r="D7" s="121">
        <v>105.57</v>
      </c>
      <c r="E7" s="121">
        <v>105.48</v>
      </c>
      <c r="F7" s="122">
        <v>2192.25</v>
      </c>
    </row>
    <row r="8" spans="1:6">
      <c r="A8" s="119"/>
      <c r="B8" s="120" t="s">
        <v>100</v>
      </c>
      <c r="C8" s="121">
        <v>113.57</v>
      </c>
      <c r="D8" s="121">
        <v>103.9</v>
      </c>
      <c r="E8" s="121">
        <v>101.44</v>
      </c>
      <c r="F8" s="122">
        <v>2141.31</v>
      </c>
    </row>
    <row r="9" spans="1:6">
      <c r="A9" s="119"/>
      <c r="B9" s="123" t="s">
        <v>101</v>
      </c>
      <c r="C9" s="124">
        <v>109.91</v>
      </c>
      <c r="D9" s="124">
        <v>102.28</v>
      </c>
      <c r="E9" s="124">
        <v>102.81</v>
      </c>
      <c r="F9" s="125">
        <v>2101.16</v>
      </c>
    </row>
    <row r="10" spans="1:6">
      <c r="A10" s="126"/>
      <c r="B10" s="127" t="s">
        <v>102</v>
      </c>
      <c r="C10" s="128">
        <v>109.63</v>
      </c>
      <c r="D10" s="128">
        <v>102.92</v>
      </c>
      <c r="E10" s="128">
        <v>102.29</v>
      </c>
      <c r="F10" s="129">
        <v>2161.2600000000002</v>
      </c>
    </row>
    <row r="11" spans="1:6">
      <c r="A11" s="115">
        <v>2020</v>
      </c>
      <c r="B11" s="116" t="s">
        <v>97</v>
      </c>
      <c r="C11" s="117">
        <v>110.61</v>
      </c>
      <c r="D11" s="117">
        <v>102.81</v>
      </c>
      <c r="E11" s="117">
        <v>104.46</v>
      </c>
      <c r="F11" s="130">
        <v>2144.81</v>
      </c>
    </row>
    <row r="12" spans="1:6">
      <c r="A12" s="119"/>
      <c r="B12" s="120" t="s">
        <v>98</v>
      </c>
      <c r="C12" s="121">
        <v>112.07</v>
      </c>
      <c r="D12" s="121">
        <v>102.93</v>
      </c>
      <c r="E12" s="121">
        <v>96.72</v>
      </c>
      <c r="F12" s="122">
        <v>2065.98</v>
      </c>
    </row>
    <row r="13" spans="1:6">
      <c r="A13" s="119"/>
      <c r="B13" s="120" t="s">
        <v>99</v>
      </c>
      <c r="C13" s="121">
        <v>90.34</v>
      </c>
      <c r="D13" s="121">
        <v>75.88</v>
      </c>
      <c r="E13" s="121">
        <v>63.79</v>
      </c>
      <c r="F13" s="122">
        <v>2078.5</v>
      </c>
    </row>
    <row r="14" spans="1:6">
      <c r="A14" s="119"/>
      <c r="B14" s="120" t="s">
        <v>100</v>
      </c>
      <c r="C14" s="121">
        <v>106.3</v>
      </c>
      <c r="D14" s="121">
        <v>95.45</v>
      </c>
      <c r="E14" s="121">
        <v>84.09</v>
      </c>
      <c r="F14" s="122">
        <v>2033.57</v>
      </c>
    </row>
    <row r="15" spans="1:6">
      <c r="A15" s="119"/>
      <c r="B15" s="123" t="s">
        <v>101</v>
      </c>
      <c r="C15" s="124">
        <v>107.69</v>
      </c>
      <c r="D15" s="124">
        <v>92.75</v>
      </c>
      <c r="E15" s="124">
        <v>84.5</v>
      </c>
      <c r="F15" s="125">
        <v>1977.36</v>
      </c>
    </row>
    <row r="16" spans="1:6">
      <c r="A16" s="126"/>
      <c r="B16" s="127" t="s">
        <v>102</v>
      </c>
      <c r="C16" s="128">
        <v>103.28</v>
      </c>
      <c r="D16" s="128">
        <v>93.96</v>
      </c>
      <c r="E16" s="128">
        <v>84.6</v>
      </c>
      <c r="F16" s="129">
        <v>2056.84</v>
      </c>
    </row>
    <row r="17" spans="1:6">
      <c r="A17" s="430">
        <v>2021</v>
      </c>
      <c r="B17" s="116" t="s">
        <v>97</v>
      </c>
      <c r="C17" s="117">
        <v>107.86</v>
      </c>
      <c r="D17" s="117">
        <v>97.33</v>
      </c>
      <c r="E17" s="117">
        <v>88.07</v>
      </c>
      <c r="F17" s="130">
        <v>2018.93</v>
      </c>
    </row>
    <row r="18" spans="1:6">
      <c r="A18" s="431"/>
      <c r="B18" s="120" t="s">
        <v>98</v>
      </c>
      <c r="C18" s="121">
        <v>123.66</v>
      </c>
      <c r="D18" s="121">
        <v>108.58</v>
      </c>
      <c r="E18" s="121">
        <v>98.78</v>
      </c>
      <c r="F18" s="122">
        <v>2074.23</v>
      </c>
    </row>
    <row r="19" spans="1:6">
      <c r="A19" s="431"/>
      <c r="B19" s="120" t="s">
        <v>99</v>
      </c>
      <c r="C19" s="121">
        <v>127.98</v>
      </c>
      <c r="D19" s="121">
        <v>108.58</v>
      </c>
      <c r="E19" s="121">
        <v>98.78</v>
      </c>
      <c r="F19" s="122">
        <v>2074.23</v>
      </c>
    </row>
    <row r="20" spans="1:6">
      <c r="A20" s="431"/>
      <c r="B20" s="120" t="s">
        <v>100</v>
      </c>
      <c r="C20" s="121">
        <v>135.54</v>
      </c>
      <c r="D20" s="121">
        <v>116.51</v>
      </c>
      <c r="E20" s="121">
        <v>111.74</v>
      </c>
      <c r="F20" s="122">
        <v>2445.23</v>
      </c>
    </row>
    <row r="21" spans="1:6">
      <c r="A21" s="431"/>
      <c r="B21" s="123" t="s">
        <v>101</v>
      </c>
      <c r="C21" s="124">
        <v>130.54</v>
      </c>
      <c r="D21" s="124">
        <v>111.51</v>
      </c>
      <c r="E21" s="124">
        <v>106.46</v>
      </c>
      <c r="F21" s="125">
        <v>2638.83</v>
      </c>
    </row>
    <row r="22" spans="1:6">
      <c r="A22" s="432"/>
      <c r="B22" s="127" t="s">
        <v>102</v>
      </c>
      <c r="C22" s="128">
        <v>125.79</v>
      </c>
      <c r="D22" s="128">
        <v>108.56</v>
      </c>
      <c r="E22" s="128">
        <v>100.19</v>
      </c>
      <c r="F22" s="129">
        <v>2280.91</v>
      </c>
    </row>
    <row r="23" spans="1:6">
      <c r="A23" s="430">
        <v>2022</v>
      </c>
      <c r="B23" s="116" t="s">
        <v>97</v>
      </c>
      <c r="C23" s="121">
        <v>130.54</v>
      </c>
      <c r="D23" s="117">
        <v>111.51</v>
      </c>
      <c r="E23" s="117">
        <v>106.46</v>
      </c>
      <c r="F23" s="130">
        <v>2659.24</v>
      </c>
    </row>
    <row r="24" spans="1:6">
      <c r="A24" s="431"/>
      <c r="B24" s="120" t="s">
        <v>98</v>
      </c>
      <c r="C24" s="121">
        <v>135.54</v>
      </c>
      <c r="D24" s="121">
        <v>116.51</v>
      </c>
      <c r="E24" s="121">
        <v>104.46</v>
      </c>
      <c r="F24" s="122">
        <v>2866.2</v>
      </c>
    </row>
    <row r="25" spans="1:6">
      <c r="A25" s="431"/>
      <c r="B25" s="120" t="s">
        <v>99</v>
      </c>
      <c r="C25" s="121">
        <v>159.94</v>
      </c>
      <c r="D25" s="121">
        <v>140.91</v>
      </c>
      <c r="E25" s="121">
        <v>128.86000000000001</v>
      </c>
      <c r="F25" s="122">
        <v>3218.22</v>
      </c>
    </row>
    <row r="26" spans="1:6">
      <c r="A26" s="431"/>
      <c r="B26" s="120" t="s">
        <v>100</v>
      </c>
      <c r="C26" s="121">
        <v>180.05</v>
      </c>
      <c r="D26" s="121">
        <v>165.91</v>
      </c>
      <c r="E26" s="121">
        <v>148.86000000000001</v>
      </c>
      <c r="F26" s="122">
        <v>3106.66</v>
      </c>
    </row>
    <row r="27" spans="1:6">
      <c r="A27" s="431"/>
      <c r="B27" s="123" t="s">
        <v>101</v>
      </c>
      <c r="C27" s="124">
        <v>178.05</v>
      </c>
      <c r="D27" s="124">
        <v>162.91</v>
      </c>
      <c r="E27" s="124">
        <v>146.86000000000001</v>
      </c>
      <c r="F27" s="125">
        <v>2980.8</v>
      </c>
    </row>
    <row r="28" spans="1:6">
      <c r="A28" s="432"/>
      <c r="B28" s="127" t="s">
        <v>102</v>
      </c>
      <c r="C28" s="128">
        <v>157.34</v>
      </c>
      <c r="D28" s="128">
        <v>139.69</v>
      </c>
      <c r="E28" s="128">
        <v>127.38</v>
      </c>
      <c r="F28" s="129">
        <v>2990.41</v>
      </c>
    </row>
    <row r="29" spans="1:6">
      <c r="A29" s="430">
        <v>2023</v>
      </c>
      <c r="B29" s="116" t="s">
        <v>97</v>
      </c>
      <c r="C29" s="121">
        <v>178.05</v>
      </c>
      <c r="D29" s="117">
        <v>162.91</v>
      </c>
      <c r="E29" s="117">
        <v>146.86000000000001</v>
      </c>
      <c r="F29" s="130">
        <v>2961.93</v>
      </c>
    </row>
    <row r="30" spans="1:6">
      <c r="A30" s="431"/>
      <c r="B30" s="120" t="s">
        <v>103</v>
      </c>
      <c r="C30" s="121">
        <v>178.05</v>
      </c>
      <c r="D30" s="121">
        <v>162.91</v>
      </c>
      <c r="E30" s="121">
        <v>146.86000000000001</v>
      </c>
      <c r="F30" s="122">
        <v>3101.94</v>
      </c>
    </row>
    <row r="31" spans="1:6">
      <c r="A31" s="431"/>
      <c r="B31" s="120" t="s">
        <v>98</v>
      </c>
      <c r="C31" s="121">
        <v>180.05</v>
      </c>
      <c r="D31" s="121">
        <v>162.91</v>
      </c>
      <c r="E31" s="121">
        <v>146.86000000000001</v>
      </c>
      <c r="F31" s="122">
        <v>3137.7</v>
      </c>
    </row>
    <row r="32" spans="1:6">
      <c r="A32" s="431"/>
      <c r="B32" s="120" t="s">
        <v>104</v>
      </c>
      <c r="C32" s="121">
        <v>180.05</v>
      </c>
      <c r="D32" s="121">
        <v>162.91</v>
      </c>
      <c r="E32" s="121">
        <v>146.86000000000001</v>
      </c>
      <c r="F32" s="122">
        <v>3135.39</v>
      </c>
    </row>
    <row r="33" spans="1:6">
      <c r="A33" s="431"/>
      <c r="B33" s="120" t="s">
        <v>105</v>
      </c>
      <c r="C33" s="121">
        <v>183.29</v>
      </c>
      <c r="D33" s="121">
        <v>169.1</v>
      </c>
      <c r="E33" s="121">
        <v>161.83000000000001</v>
      </c>
      <c r="F33" s="122">
        <v>3125.4</v>
      </c>
    </row>
    <row r="34" spans="1:6">
      <c r="A34" s="431"/>
      <c r="B34" s="120" t="s">
        <v>99</v>
      </c>
      <c r="C34" s="121">
        <v>182.63</v>
      </c>
      <c r="D34" s="121">
        <v>167.98</v>
      </c>
      <c r="E34" s="121">
        <v>162.19</v>
      </c>
      <c r="F34" s="122">
        <v>3069.01</v>
      </c>
    </row>
    <row r="35" spans="1:6">
      <c r="A35" s="431"/>
      <c r="B35" s="120" t="s">
        <v>106</v>
      </c>
      <c r="C35" s="121">
        <v>195.32</v>
      </c>
      <c r="D35" s="121">
        <v>180.42</v>
      </c>
      <c r="E35" s="121">
        <v>170.25</v>
      </c>
      <c r="F35" s="122">
        <v>2787.83</v>
      </c>
    </row>
    <row r="36" spans="1:6">
      <c r="A36" s="431"/>
      <c r="B36" s="120" t="s">
        <v>107</v>
      </c>
      <c r="C36" s="121">
        <v>195.32</v>
      </c>
      <c r="D36" s="121">
        <v>180.42</v>
      </c>
      <c r="E36" s="121">
        <v>170.25</v>
      </c>
      <c r="F36" s="122">
        <v>2709.07</v>
      </c>
    </row>
    <row r="37" spans="1:6">
      <c r="A37" s="431"/>
      <c r="B37" s="120" t="s">
        <v>100</v>
      </c>
      <c r="C37" s="121">
        <v>212.25</v>
      </c>
      <c r="D37" s="121">
        <v>201.73</v>
      </c>
      <c r="E37" s="121">
        <v>203.34</v>
      </c>
      <c r="F37" s="122">
        <v>2795.69</v>
      </c>
    </row>
    <row r="38" spans="1:6">
      <c r="A38" s="431"/>
      <c r="B38" s="120" t="s">
        <v>108</v>
      </c>
      <c r="C38" s="121">
        <v>217.97</v>
      </c>
      <c r="D38" s="121">
        <v>206.21</v>
      </c>
      <c r="E38" s="121">
        <v>205.79</v>
      </c>
      <c r="F38" s="122">
        <v>3000.04</v>
      </c>
    </row>
    <row r="39" spans="1:6">
      <c r="A39" s="431"/>
      <c r="B39" s="120" t="s">
        <v>109</v>
      </c>
      <c r="C39" s="121">
        <v>217.97</v>
      </c>
      <c r="D39" s="121">
        <v>204.21</v>
      </c>
      <c r="E39" s="121">
        <v>203.79</v>
      </c>
      <c r="F39" s="122">
        <v>3031.82</v>
      </c>
    </row>
    <row r="40" spans="1:6">
      <c r="A40" s="431"/>
      <c r="B40" s="123" t="s">
        <v>101</v>
      </c>
      <c r="C40" s="124">
        <v>212.97</v>
      </c>
      <c r="D40" s="124">
        <v>202.21</v>
      </c>
      <c r="E40" s="124">
        <v>199.78</v>
      </c>
      <c r="F40" s="125">
        <v>3032.62</v>
      </c>
    </row>
    <row r="41" spans="1:6" ht="25.5">
      <c r="A41" s="432"/>
      <c r="B41" s="131" t="s">
        <v>102</v>
      </c>
      <c r="C41" s="128">
        <v>194.5</v>
      </c>
      <c r="D41" s="128">
        <v>180.33</v>
      </c>
      <c r="E41" s="128">
        <v>172.05</v>
      </c>
      <c r="F41" s="132">
        <v>2990.7</v>
      </c>
    </row>
    <row r="42" spans="1:6">
      <c r="A42" s="133" t="s">
        <v>110</v>
      </c>
      <c r="B42" s="66"/>
      <c r="C42" s="134"/>
      <c r="D42" s="134"/>
      <c r="E42" s="134"/>
      <c r="F42" s="134"/>
    </row>
  </sheetData>
  <mergeCells count="9">
    <mergeCell ref="F3:F4"/>
    <mergeCell ref="A17:A22"/>
    <mergeCell ref="A23:A28"/>
    <mergeCell ref="A29:A41"/>
    <mergeCell ref="A2:A4"/>
    <mergeCell ref="B2:B4"/>
    <mergeCell ref="C2:E2"/>
    <mergeCell ref="C3:C4"/>
    <mergeCell ref="E3:E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7"/>
  <sheetViews>
    <sheetView workbookViewId="0">
      <selection activeCell="A17" sqref="A17"/>
    </sheetView>
  </sheetViews>
  <sheetFormatPr defaultRowHeight="15.5"/>
  <sheetData>
    <row r="1" spans="1:17">
      <c r="A1" s="62" t="s">
        <v>111</v>
      </c>
      <c r="B1" s="63"/>
      <c r="C1" s="63"/>
      <c r="D1" s="63"/>
      <c r="E1" s="63"/>
      <c r="F1" s="63"/>
      <c r="G1" s="63"/>
      <c r="H1" s="63"/>
      <c r="I1" s="63"/>
      <c r="J1" s="63"/>
      <c r="K1" s="63"/>
      <c r="L1" s="63"/>
      <c r="M1" s="63"/>
      <c r="N1" s="63"/>
      <c r="O1" s="63"/>
      <c r="P1" s="63"/>
      <c r="Q1" s="63"/>
    </row>
    <row r="2" spans="1:17">
      <c r="A2" s="135"/>
      <c r="B2" s="136"/>
      <c r="C2" s="136"/>
      <c r="D2" s="136"/>
      <c r="E2" s="136"/>
      <c r="F2" s="136"/>
      <c r="G2" s="136"/>
      <c r="H2" s="136"/>
      <c r="I2" s="136"/>
      <c r="J2" s="136"/>
      <c r="K2" s="136"/>
      <c r="L2" s="136"/>
      <c r="M2" s="136"/>
      <c r="N2" s="136"/>
      <c r="O2" s="136"/>
      <c r="P2" s="136"/>
      <c r="Q2" s="137" t="s">
        <v>112</v>
      </c>
    </row>
    <row r="3" spans="1:17">
      <c r="A3" s="138"/>
      <c r="B3" s="448" t="s">
        <v>113</v>
      </c>
      <c r="C3" s="449"/>
      <c r="D3" s="449"/>
      <c r="E3" s="449"/>
      <c r="F3" s="449"/>
      <c r="G3" s="449"/>
      <c r="H3" s="449"/>
      <c r="I3" s="450"/>
      <c r="J3" s="448" t="s">
        <v>114</v>
      </c>
      <c r="K3" s="449"/>
      <c r="L3" s="449"/>
      <c r="M3" s="449"/>
      <c r="N3" s="449"/>
      <c r="O3" s="449"/>
      <c r="P3" s="449"/>
      <c r="Q3" s="449"/>
    </row>
    <row r="4" spans="1:17">
      <c r="A4" s="139"/>
      <c r="B4" s="443" t="s">
        <v>115</v>
      </c>
      <c r="C4" s="443" t="s">
        <v>116</v>
      </c>
      <c r="D4" s="451" t="s">
        <v>117</v>
      </c>
      <c r="E4" s="140"/>
      <c r="F4" s="451" t="s">
        <v>118</v>
      </c>
      <c r="G4" s="453" t="s">
        <v>119</v>
      </c>
      <c r="H4" s="455" t="s">
        <v>120</v>
      </c>
      <c r="I4" s="451" t="s">
        <v>121</v>
      </c>
      <c r="J4" s="451" t="s">
        <v>115</v>
      </c>
      <c r="K4" s="451" t="s">
        <v>116</v>
      </c>
      <c r="L4" s="451" t="s">
        <v>117</v>
      </c>
      <c r="M4" s="140"/>
      <c r="N4" s="451" t="s">
        <v>118</v>
      </c>
      <c r="O4" s="453" t="s">
        <v>119</v>
      </c>
      <c r="P4" s="455" t="s">
        <v>120</v>
      </c>
      <c r="Q4" s="446" t="s">
        <v>121</v>
      </c>
    </row>
    <row r="5" spans="1:17">
      <c r="A5" s="141" t="s">
        <v>89</v>
      </c>
      <c r="B5" s="451"/>
      <c r="C5" s="451"/>
      <c r="D5" s="451"/>
      <c r="E5" s="142" t="s">
        <v>122</v>
      </c>
      <c r="F5" s="452"/>
      <c r="G5" s="454"/>
      <c r="H5" s="456"/>
      <c r="I5" s="452"/>
      <c r="J5" s="451"/>
      <c r="K5" s="451"/>
      <c r="L5" s="451"/>
      <c r="M5" s="142" t="s">
        <v>122</v>
      </c>
      <c r="N5" s="452"/>
      <c r="O5" s="454"/>
      <c r="P5" s="456"/>
      <c r="Q5" s="447"/>
    </row>
    <row r="6" spans="1:17">
      <c r="A6" s="143">
        <v>2019</v>
      </c>
      <c r="B6" s="144">
        <v>826.2</v>
      </c>
      <c r="C6" s="145">
        <v>749.3</v>
      </c>
      <c r="D6" s="145">
        <v>828.4</v>
      </c>
      <c r="E6" s="145">
        <v>336.1</v>
      </c>
      <c r="F6" s="145">
        <v>28</v>
      </c>
      <c r="G6" s="146">
        <v>51</v>
      </c>
      <c r="H6" s="147" t="s">
        <v>123</v>
      </c>
      <c r="I6" s="148">
        <v>2818.9</v>
      </c>
      <c r="J6" s="149">
        <v>805</v>
      </c>
      <c r="K6" s="145">
        <v>716</v>
      </c>
      <c r="L6" s="145">
        <v>816</v>
      </c>
      <c r="M6" s="146">
        <v>325.5</v>
      </c>
      <c r="N6" s="146">
        <v>23.5</v>
      </c>
      <c r="O6" s="150">
        <v>50.4</v>
      </c>
      <c r="P6" s="147" t="s">
        <v>123</v>
      </c>
      <c r="Q6" s="151">
        <v>2736.4</v>
      </c>
    </row>
    <row r="7" spans="1:17">
      <c r="A7" s="143">
        <v>2020</v>
      </c>
      <c r="B7" s="144">
        <v>834</v>
      </c>
      <c r="C7" s="145">
        <v>749.1</v>
      </c>
      <c r="D7" s="145">
        <v>863.1</v>
      </c>
      <c r="E7" s="145">
        <v>336.1</v>
      </c>
      <c r="F7" s="146">
        <v>2</v>
      </c>
      <c r="G7" s="146">
        <v>52.5</v>
      </c>
      <c r="H7" s="147" t="s">
        <v>123</v>
      </c>
      <c r="I7" s="148">
        <v>2836.7</v>
      </c>
      <c r="J7" s="149">
        <v>805</v>
      </c>
      <c r="K7" s="145">
        <v>715.5</v>
      </c>
      <c r="L7" s="146">
        <v>805.1</v>
      </c>
      <c r="M7" s="146">
        <v>325.5</v>
      </c>
      <c r="N7" s="146">
        <v>2</v>
      </c>
      <c r="O7" s="150">
        <v>52.2</v>
      </c>
      <c r="P7" s="147" t="s">
        <v>123</v>
      </c>
      <c r="Q7" s="151">
        <v>2705.3</v>
      </c>
    </row>
    <row r="8" spans="1:17">
      <c r="A8" s="143">
        <v>2021</v>
      </c>
      <c r="B8" s="144">
        <v>838.1</v>
      </c>
      <c r="C8" s="145">
        <v>677.8</v>
      </c>
      <c r="D8" s="145">
        <v>863.1</v>
      </c>
      <c r="E8" s="145">
        <v>436.1</v>
      </c>
      <c r="F8" s="146">
        <v>2</v>
      </c>
      <c r="G8" s="146">
        <v>172.5</v>
      </c>
      <c r="H8" s="147" t="s">
        <v>123</v>
      </c>
      <c r="I8" s="148">
        <v>2989.6</v>
      </c>
      <c r="J8" s="149">
        <v>809.1</v>
      </c>
      <c r="K8" s="145">
        <v>643.70000000000005</v>
      </c>
      <c r="L8" s="146">
        <v>805.1</v>
      </c>
      <c r="M8" s="146">
        <v>425.5</v>
      </c>
      <c r="N8" s="146">
        <v>2</v>
      </c>
      <c r="O8" s="150">
        <v>172.2</v>
      </c>
      <c r="P8" s="147" t="s">
        <v>123</v>
      </c>
      <c r="Q8" s="151">
        <v>2857.6</v>
      </c>
    </row>
    <row r="9" spans="1:17">
      <c r="A9" s="143">
        <v>2022</v>
      </c>
      <c r="B9" s="144">
        <v>838.9</v>
      </c>
      <c r="C9" s="145">
        <v>681.9</v>
      </c>
      <c r="D9" s="145">
        <v>950</v>
      </c>
      <c r="E9" s="145">
        <v>436.1</v>
      </c>
      <c r="F9" s="146">
        <v>2</v>
      </c>
      <c r="G9" s="146">
        <v>212.5</v>
      </c>
      <c r="H9" s="146">
        <v>200</v>
      </c>
      <c r="I9" s="148">
        <v>3321.3</v>
      </c>
      <c r="J9" s="149">
        <v>809.9</v>
      </c>
      <c r="K9" s="145">
        <v>645.5</v>
      </c>
      <c r="L9" s="146">
        <v>871.1</v>
      </c>
      <c r="M9" s="146">
        <v>425.5</v>
      </c>
      <c r="N9" s="146">
        <v>2</v>
      </c>
      <c r="O9" s="150">
        <v>212.2</v>
      </c>
      <c r="P9" s="150">
        <v>200</v>
      </c>
      <c r="Q9" s="151">
        <v>3166.2</v>
      </c>
    </row>
    <row r="10" spans="1:17">
      <c r="A10" s="152" t="s">
        <v>19</v>
      </c>
      <c r="B10" s="153">
        <v>839.3</v>
      </c>
      <c r="C10" s="154">
        <v>613.79999999999995</v>
      </c>
      <c r="D10" s="154">
        <v>940</v>
      </c>
      <c r="E10" s="154">
        <v>436.1</v>
      </c>
      <c r="F10" s="154">
        <v>2</v>
      </c>
      <c r="G10" s="154">
        <v>212.5</v>
      </c>
      <c r="H10" s="154">
        <v>200</v>
      </c>
      <c r="I10" s="155">
        <v>3243.6</v>
      </c>
      <c r="J10" s="156">
        <v>810.4</v>
      </c>
      <c r="K10" s="154">
        <v>586.6</v>
      </c>
      <c r="L10" s="154">
        <v>876.1</v>
      </c>
      <c r="M10" s="154">
        <v>425.5</v>
      </c>
      <c r="N10" s="154">
        <v>2</v>
      </c>
      <c r="O10" s="157">
        <v>212.2</v>
      </c>
      <c r="P10" s="157">
        <v>200</v>
      </c>
      <c r="Q10" s="158">
        <v>3112.7</v>
      </c>
    </row>
    <row r="11" spans="1:17">
      <c r="A11" s="27" t="s">
        <v>124</v>
      </c>
      <c r="B11" s="159"/>
      <c r="C11" s="26"/>
      <c r="D11" s="26"/>
      <c r="E11" s="26"/>
      <c r="F11" s="26"/>
      <c r="G11" s="26"/>
      <c r="H11" s="26"/>
      <c r="I11" s="26"/>
      <c r="J11" s="136"/>
      <c r="K11" s="136"/>
      <c r="L11" s="136"/>
      <c r="M11" s="136"/>
      <c r="N11" s="136"/>
      <c r="O11" s="136"/>
      <c r="P11" s="136"/>
      <c r="Q11" s="136"/>
    </row>
    <row r="12" spans="1:17">
      <c r="A12" s="160" t="s">
        <v>58</v>
      </c>
      <c r="B12" s="159"/>
      <c r="C12" s="27"/>
      <c r="D12" s="27"/>
      <c r="E12" s="136"/>
      <c r="F12" s="27"/>
      <c r="G12" s="27"/>
      <c r="H12" s="27"/>
      <c r="I12" s="161"/>
      <c r="J12" s="149"/>
      <c r="K12" s="149"/>
      <c r="L12" s="149"/>
      <c r="M12" s="149"/>
      <c r="N12" s="149"/>
      <c r="O12" s="149"/>
      <c r="P12" s="149"/>
      <c r="Q12" s="136"/>
    </row>
    <row r="13" spans="1:17">
      <c r="A13" s="162" t="s">
        <v>125</v>
      </c>
      <c r="B13" s="163"/>
      <c r="C13" s="163"/>
      <c r="D13" s="163"/>
      <c r="E13" s="163"/>
      <c r="F13" s="163"/>
      <c r="G13" s="163"/>
      <c r="H13" s="163"/>
      <c r="I13" s="163"/>
      <c r="J13" s="136"/>
      <c r="K13" s="136"/>
      <c r="L13" s="136"/>
      <c r="M13" s="136"/>
      <c r="N13" s="136"/>
      <c r="O13" s="149"/>
      <c r="P13" s="149"/>
      <c r="Q13" s="164"/>
    </row>
    <row r="14" spans="1:17">
      <c r="A14" s="165" t="s">
        <v>126</v>
      </c>
      <c r="B14" s="159"/>
      <c r="C14" s="164"/>
      <c r="D14" s="27"/>
      <c r="E14" s="27"/>
      <c r="F14" s="27"/>
      <c r="G14" s="27"/>
      <c r="H14" s="27"/>
      <c r="I14" s="27"/>
      <c r="J14" s="136"/>
      <c r="K14" s="136"/>
      <c r="L14" s="136"/>
      <c r="M14" s="136"/>
      <c r="N14" s="136"/>
      <c r="O14" s="136"/>
      <c r="P14" s="136"/>
      <c r="Q14" s="136"/>
    </row>
    <row r="15" spans="1:17">
      <c r="A15" s="166" t="s">
        <v>127</v>
      </c>
      <c r="B15" s="164"/>
      <c r="C15" s="164"/>
      <c r="D15" s="164"/>
      <c r="E15" s="164"/>
      <c r="F15" s="164"/>
      <c r="G15" s="164"/>
      <c r="H15" s="164"/>
      <c r="I15" s="164"/>
      <c r="J15" s="136"/>
      <c r="K15" s="164"/>
      <c r="L15" s="136"/>
      <c r="M15" s="136"/>
      <c r="N15" s="136"/>
      <c r="O15" s="136"/>
      <c r="P15" s="136"/>
      <c r="Q15" s="136"/>
    </row>
    <row r="16" spans="1:17">
      <c r="A16" s="160" t="s">
        <v>128</v>
      </c>
      <c r="B16" s="159"/>
      <c r="C16" s="27"/>
      <c r="D16" s="27"/>
      <c r="E16" s="27"/>
      <c r="F16" s="27"/>
      <c r="G16" s="27"/>
      <c r="H16" s="27"/>
      <c r="I16" s="27"/>
      <c r="J16" s="136"/>
      <c r="K16" s="136"/>
      <c r="L16" s="136"/>
      <c r="M16" s="136"/>
      <c r="N16" s="136"/>
      <c r="O16" s="136"/>
      <c r="P16" s="136"/>
      <c r="Q16" s="136"/>
    </row>
    <row r="17" spans="1:17">
      <c r="A17" s="167" t="s">
        <v>129</v>
      </c>
      <c r="B17" s="159"/>
      <c r="C17" s="27"/>
      <c r="D17" s="27"/>
      <c r="E17" s="27"/>
      <c r="F17" s="27"/>
      <c r="G17" s="27"/>
      <c r="H17" s="27"/>
      <c r="I17" s="136"/>
      <c r="J17" s="168"/>
      <c r="K17" s="164"/>
      <c r="L17" s="164"/>
      <c r="M17" s="164"/>
      <c r="N17" s="164"/>
      <c r="O17" s="164"/>
      <c r="P17" s="164"/>
      <c r="Q17" s="168"/>
    </row>
  </sheetData>
  <mergeCells count="16">
    <mergeCell ref="Q4:Q5"/>
    <mergeCell ref="B3:I3"/>
    <mergeCell ref="J3:Q3"/>
    <mergeCell ref="B4:B5"/>
    <mergeCell ref="C4:C5"/>
    <mergeCell ref="D4:D5"/>
    <mergeCell ref="F4:F5"/>
    <mergeCell ref="G4:G5"/>
    <mergeCell ref="H4:H5"/>
    <mergeCell ref="I4:I5"/>
    <mergeCell ref="J4:J5"/>
    <mergeCell ref="K4:K5"/>
    <mergeCell ref="L4:L5"/>
    <mergeCell ref="N4:N5"/>
    <mergeCell ref="O4:O5"/>
    <mergeCell ref="P4:P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6"/>
  <sheetViews>
    <sheetView workbookViewId="0">
      <selection activeCell="E10" sqref="E10"/>
    </sheetView>
  </sheetViews>
  <sheetFormatPr defaultRowHeight="15.5"/>
  <sheetData>
    <row r="1" spans="1:11">
      <c r="A1" s="62" t="s">
        <v>245</v>
      </c>
      <c r="B1" s="63"/>
      <c r="C1" s="63"/>
      <c r="D1" s="63"/>
      <c r="E1" s="63"/>
      <c r="F1" s="63"/>
      <c r="G1" s="63"/>
      <c r="H1" s="63"/>
      <c r="I1" s="63"/>
      <c r="J1" s="63"/>
      <c r="K1" s="63"/>
    </row>
    <row r="2" spans="1:11">
      <c r="A2" s="306"/>
      <c r="B2" s="164"/>
      <c r="C2" s="164"/>
      <c r="D2" s="164"/>
      <c r="E2" s="164"/>
      <c r="F2" s="164"/>
      <c r="G2" s="164"/>
      <c r="H2" s="164"/>
      <c r="I2" s="164"/>
      <c r="J2" s="164"/>
      <c r="K2" s="307" t="s">
        <v>246</v>
      </c>
    </row>
    <row r="3" spans="1:11">
      <c r="A3" s="308"/>
      <c r="B3" s="309"/>
      <c r="C3" s="449" t="s">
        <v>247</v>
      </c>
      <c r="D3" s="449"/>
      <c r="E3" s="449"/>
      <c r="F3" s="449"/>
      <c r="G3" s="449"/>
      <c r="H3" s="449"/>
      <c r="I3" s="449"/>
      <c r="J3" s="436" t="s">
        <v>3</v>
      </c>
      <c r="K3" s="457" t="s">
        <v>121</v>
      </c>
    </row>
    <row r="4" spans="1:11">
      <c r="A4" s="310"/>
      <c r="B4" s="451" t="s">
        <v>115</v>
      </c>
      <c r="C4" s="460" t="s">
        <v>248</v>
      </c>
      <c r="D4" s="461"/>
      <c r="E4" s="462"/>
      <c r="F4" s="442" t="s">
        <v>117</v>
      </c>
      <c r="G4" s="442" t="s">
        <v>118</v>
      </c>
      <c r="H4" s="463" t="s">
        <v>122</v>
      </c>
      <c r="I4" s="465" t="s">
        <v>119</v>
      </c>
      <c r="J4" s="437"/>
      <c r="K4" s="458"/>
    </row>
    <row r="5" spans="1:11" ht="24">
      <c r="A5" s="311" t="s">
        <v>89</v>
      </c>
      <c r="B5" s="451"/>
      <c r="C5" s="312" t="s">
        <v>249</v>
      </c>
      <c r="D5" s="313" t="s">
        <v>250</v>
      </c>
      <c r="E5" s="314" t="s">
        <v>251</v>
      </c>
      <c r="F5" s="443"/>
      <c r="G5" s="443"/>
      <c r="H5" s="464"/>
      <c r="I5" s="466"/>
      <c r="J5" s="438"/>
      <c r="K5" s="459"/>
    </row>
    <row r="6" spans="1:11">
      <c r="A6" s="315">
        <v>2019</v>
      </c>
      <c r="B6" s="146">
        <v>3205.3</v>
      </c>
      <c r="C6" s="146">
        <v>668.9</v>
      </c>
      <c r="D6" s="145">
        <v>644.29999999999995</v>
      </c>
      <c r="E6" s="146">
        <v>1313.3</v>
      </c>
      <c r="F6" s="145">
        <v>5234.7</v>
      </c>
      <c r="G6" s="145">
        <v>0.3</v>
      </c>
      <c r="H6" s="145">
        <v>1562.7</v>
      </c>
      <c r="I6" s="316">
        <v>92.3</v>
      </c>
      <c r="J6" s="146">
        <v>212</v>
      </c>
      <c r="K6" s="151">
        <v>11620.7</v>
      </c>
    </row>
    <row r="7" spans="1:11">
      <c r="A7" s="315">
        <v>2020</v>
      </c>
      <c r="B7" s="146">
        <v>4232.7</v>
      </c>
      <c r="C7" s="146">
        <v>120.6</v>
      </c>
      <c r="D7" s="145">
        <v>633.9</v>
      </c>
      <c r="E7" s="146">
        <v>754.5</v>
      </c>
      <c r="F7" s="145">
        <v>5059.8</v>
      </c>
      <c r="G7" s="145">
        <v>0.2</v>
      </c>
      <c r="H7" s="145">
        <v>1331.4</v>
      </c>
      <c r="I7" s="316">
        <v>88.4</v>
      </c>
      <c r="J7" s="146">
        <v>136.69999999999999</v>
      </c>
      <c r="K7" s="151">
        <v>11603.6</v>
      </c>
    </row>
    <row r="8" spans="1:11">
      <c r="A8" s="315">
        <v>2021</v>
      </c>
      <c r="B8" s="146">
        <v>3675</v>
      </c>
      <c r="C8" s="146">
        <v>434.3</v>
      </c>
      <c r="D8" s="145">
        <v>760</v>
      </c>
      <c r="E8" s="146">
        <v>1262</v>
      </c>
      <c r="F8" s="145">
        <v>5037</v>
      </c>
      <c r="G8" s="145">
        <v>0.5</v>
      </c>
      <c r="H8" s="145">
        <v>1984.8</v>
      </c>
      <c r="I8" s="316">
        <v>167.4</v>
      </c>
      <c r="J8" s="146">
        <v>288</v>
      </c>
      <c r="K8" s="151">
        <v>12414.7</v>
      </c>
    </row>
    <row r="9" spans="1:11">
      <c r="A9" s="315">
        <v>2022</v>
      </c>
      <c r="B9" s="146">
        <v>3039.9</v>
      </c>
      <c r="C9" s="146">
        <v>494.9</v>
      </c>
      <c r="D9" s="145">
        <v>1090</v>
      </c>
      <c r="E9" s="146">
        <v>1584.9</v>
      </c>
      <c r="F9" s="145">
        <v>5517.5</v>
      </c>
      <c r="G9" s="145">
        <v>0.3</v>
      </c>
      <c r="H9" s="145">
        <v>2143</v>
      </c>
      <c r="I9" s="316">
        <v>383.7</v>
      </c>
      <c r="J9" s="146">
        <v>316</v>
      </c>
      <c r="K9" s="151">
        <v>12985.4</v>
      </c>
    </row>
    <row r="10" spans="1:11">
      <c r="A10" s="317" t="s">
        <v>19</v>
      </c>
      <c r="B10" s="154">
        <v>2666.7</v>
      </c>
      <c r="C10" s="154">
        <v>353.5</v>
      </c>
      <c r="D10" s="154">
        <v>952.2</v>
      </c>
      <c r="E10" s="154">
        <v>1305.7</v>
      </c>
      <c r="F10" s="154">
        <v>6032.1</v>
      </c>
      <c r="G10" s="154">
        <v>0.2</v>
      </c>
      <c r="H10" s="154">
        <v>2008.1</v>
      </c>
      <c r="I10" s="318">
        <v>491.5</v>
      </c>
      <c r="J10" s="154">
        <v>919.3</v>
      </c>
      <c r="K10" s="158">
        <v>13423.6</v>
      </c>
    </row>
    <row r="11" spans="1:11">
      <c r="A11" s="319" t="s">
        <v>252</v>
      </c>
      <c r="B11" s="320"/>
      <c r="C11" s="321"/>
      <c r="D11" s="321"/>
      <c r="E11" s="321"/>
      <c r="F11" s="320"/>
      <c r="G11" s="320"/>
      <c r="H11" s="320"/>
      <c r="I11" s="320"/>
      <c r="J11" s="321"/>
      <c r="K11" s="320"/>
    </row>
    <row r="12" spans="1:11">
      <c r="A12" s="167" t="s">
        <v>58</v>
      </c>
      <c r="B12" s="319"/>
      <c r="C12" s="319"/>
      <c r="D12" s="322"/>
      <c r="E12" s="323"/>
      <c r="F12" s="324"/>
      <c r="G12" s="323"/>
      <c r="H12" s="319"/>
      <c r="I12" s="325"/>
      <c r="J12" s="63"/>
      <c r="K12" s="319"/>
    </row>
    <row r="13" spans="1:11">
      <c r="A13" s="319" t="s">
        <v>126</v>
      </c>
      <c r="B13" s="1"/>
      <c r="C13" s="66"/>
      <c r="D13" s="66"/>
      <c r="E13" s="66"/>
      <c r="F13" s="1"/>
      <c r="G13" s="1"/>
      <c r="H13" s="326"/>
      <c r="I13" s="327"/>
      <c r="J13" s="327"/>
      <c r="K13" s="1"/>
    </row>
    <row r="14" spans="1:11">
      <c r="A14" s="167" t="s">
        <v>253</v>
      </c>
      <c r="B14" s="319"/>
      <c r="C14" s="319"/>
      <c r="D14" s="319"/>
      <c r="E14" s="323"/>
      <c r="F14" s="1"/>
      <c r="G14" s="1"/>
      <c r="H14" s="326"/>
      <c r="I14" s="328"/>
      <c r="J14" s="319"/>
      <c r="K14" s="319"/>
    </row>
    <row r="15" spans="1:11">
      <c r="A15" s="167" t="s">
        <v>254</v>
      </c>
      <c r="B15" s="319"/>
      <c r="C15" s="1"/>
      <c r="D15" s="1"/>
      <c r="E15" s="1"/>
      <c r="F15" s="66"/>
      <c r="G15" s="66"/>
      <c r="H15" s="66"/>
      <c r="I15" s="66"/>
      <c r="J15" s="66"/>
      <c r="K15" s="66"/>
    </row>
    <row r="16" spans="1:11">
      <c r="A16" s="167" t="s">
        <v>255</v>
      </c>
      <c r="B16" s="319"/>
      <c r="C16" s="1"/>
      <c r="D16" s="1"/>
      <c r="E16" s="1"/>
      <c r="F16" s="66"/>
      <c r="G16" s="66"/>
      <c r="H16" s="66"/>
      <c r="I16" s="66"/>
      <c r="J16" s="63"/>
      <c r="K16" s="66"/>
    </row>
  </sheetData>
  <mergeCells count="9">
    <mergeCell ref="C3:I3"/>
    <mergeCell ref="J3:J5"/>
    <mergeCell ref="K3:K5"/>
    <mergeCell ref="B4:B5"/>
    <mergeCell ref="C4:E4"/>
    <mergeCell ref="F4:F5"/>
    <mergeCell ref="G4:G5"/>
    <mergeCell ref="H4:H5"/>
    <mergeCell ref="I4:I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E7" sqref="E7"/>
    </sheetView>
  </sheetViews>
  <sheetFormatPr defaultRowHeight="15.5"/>
  <cols>
    <col min="1" max="1" width="10.75" customWidth="1"/>
  </cols>
  <sheetData>
    <row r="1" spans="1:6">
      <c r="A1" s="62" t="s">
        <v>130</v>
      </c>
    </row>
    <row r="2" spans="1:6">
      <c r="F2" s="169" t="s">
        <v>112</v>
      </c>
    </row>
    <row r="3" spans="1:6">
      <c r="A3" s="38"/>
      <c r="B3" s="170">
        <v>2019</v>
      </c>
      <c r="C3" s="170">
        <v>2020</v>
      </c>
      <c r="D3" s="171">
        <v>2021</v>
      </c>
      <c r="E3" s="171">
        <v>2022</v>
      </c>
      <c r="F3" s="171" t="s">
        <v>19</v>
      </c>
    </row>
    <row r="4" spans="1:6">
      <c r="A4" s="172" t="s">
        <v>115</v>
      </c>
      <c r="B4" s="173">
        <v>26</v>
      </c>
      <c r="C4" s="173">
        <v>26</v>
      </c>
      <c r="D4" s="174">
        <v>28.3</v>
      </c>
      <c r="E4" s="175">
        <v>32.4</v>
      </c>
      <c r="F4" s="175">
        <v>30.2</v>
      </c>
    </row>
    <row r="5" spans="1:6">
      <c r="A5" s="176" t="s">
        <v>131</v>
      </c>
      <c r="B5" s="177">
        <v>30</v>
      </c>
      <c r="C5" s="177">
        <v>30</v>
      </c>
      <c r="D5" s="178">
        <v>30</v>
      </c>
      <c r="E5" s="179">
        <v>30</v>
      </c>
      <c r="F5" s="179">
        <v>30</v>
      </c>
    </row>
    <row r="6" spans="1:6">
      <c r="A6" s="176" t="s">
        <v>132</v>
      </c>
      <c r="B6" s="177">
        <v>32</v>
      </c>
      <c r="C6" s="177">
        <v>32</v>
      </c>
      <c r="D6" s="178">
        <v>32</v>
      </c>
      <c r="E6" s="179">
        <v>32</v>
      </c>
      <c r="F6" s="179">
        <v>32</v>
      </c>
    </row>
    <row r="7" spans="1:6">
      <c r="A7" s="176" t="s">
        <v>133</v>
      </c>
      <c r="B7" s="177">
        <v>0</v>
      </c>
      <c r="C7" s="177">
        <v>0</v>
      </c>
      <c r="D7" s="178">
        <v>28.5</v>
      </c>
      <c r="E7" s="179">
        <v>83.5</v>
      </c>
      <c r="F7" s="179">
        <v>83.5</v>
      </c>
    </row>
    <row r="8" spans="1:6">
      <c r="A8" s="176" t="s">
        <v>134</v>
      </c>
      <c r="B8" s="177">
        <v>15.7</v>
      </c>
      <c r="C8" s="177">
        <v>15.7</v>
      </c>
      <c r="D8" s="178">
        <v>60.2</v>
      </c>
      <c r="E8" s="179">
        <v>60.2</v>
      </c>
      <c r="F8" s="179">
        <v>60.2</v>
      </c>
    </row>
    <row r="9" spans="1:6">
      <c r="A9" s="176" t="s">
        <v>119</v>
      </c>
      <c r="B9" s="177">
        <v>3.5</v>
      </c>
      <c r="C9" s="178">
        <v>35</v>
      </c>
      <c r="D9" s="178">
        <v>35</v>
      </c>
      <c r="E9" s="179">
        <v>46.3</v>
      </c>
      <c r="F9" s="179">
        <v>88.2</v>
      </c>
    </row>
    <row r="10" spans="1:6">
      <c r="A10" s="176" t="s">
        <v>135</v>
      </c>
      <c r="B10" s="177">
        <v>1.5</v>
      </c>
      <c r="C10" s="177">
        <v>1.5</v>
      </c>
      <c r="D10" s="178">
        <v>2.9</v>
      </c>
      <c r="E10" s="179">
        <v>2.9</v>
      </c>
      <c r="F10" s="179">
        <v>19.5</v>
      </c>
    </row>
    <row r="11" spans="1:6">
      <c r="A11" s="176" t="s">
        <v>136</v>
      </c>
      <c r="B11" s="177">
        <v>18.5</v>
      </c>
      <c r="C11" s="177">
        <v>18.5</v>
      </c>
      <c r="D11" s="178">
        <v>46.1</v>
      </c>
      <c r="E11" s="179">
        <v>53.9</v>
      </c>
      <c r="F11" s="179">
        <v>42.9</v>
      </c>
    </row>
    <row r="12" spans="1:6">
      <c r="A12" s="176" t="s">
        <v>137</v>
      </c>
      <c r="B12" s="177">
        <v>2.6</v>
      </c>
      <c r="C12" s="177">
        <v>2.6</v>
      </c>
      <c r="D12" s="177">
        <v>2.8</v>
      </c>
      <c r="E12" s="179">
        <v>2.8</v>
      </c>
      <c r="F12" s="179">
        <v>0.2</v>
      </c>
    </row>
    <row r="13" spans="1:6">
      <c r="A13" s="176" t="s">
        <v>138</v>
      </c>
      <c r="B13" s="177" t="s">
        <v>123</v>
      </c>
      <c r="C13" s="177" t="s">
        <v>123</v>
      </c>
      <c r="D13" s="177" t="s">
        <v>123</v>
      </c>
      <c r="E13" s="179">
        <v>2.1</v>
      </c>
      <c r="F13" s="179">
        <v>0</v>
      </c>
    </row>
    <row r="14" spans="1:6">
      <c r="A14" s="176" t="s">
        <v>139</v>
      </c>
      <c r="B14" s="177">
        <v>3.7</v>
      </c>
      <c r="C14" s="177">
        <v>3.7</v>
      </c>
      <c r="D14" s="177">
        <v>3.7</v>
      </c>
      <c r="E14" s="179">
        <v>3.7</v>
      </c>
      <c r="F14" s="179">
        <v>3.7</v>
      </c>
    </row>
    <row r="15" spans="1:6">
      <c r="A15" s="180" t="s">
        <v>121</v>
      </c>
      <c r="B15" s="181">
        <v>133.5</v>
      </c>
      <c r="C15" s="181">
        <v>165</v>
      </c>
      <c r="D15" s="181">
        <v>269.5</v>
      </c>
      <c r="E15" s="181">
        <v>349.8</v>
      </c>
      <c r="F15" s="181">
        <v>390.4</v>
      </c>
    </row>
    <row r="16" spans="1:6">
      <c r="A16" s="182" t="s">
        <v>58</v>
      </c>
    </row>
    <row r="17" spans="1:6">
      <c r="A17" s="183" t="s">
        <v>140</v>
      </c>
      <c r="B17" s="184"/>
      <c r="C17" s="184"/>
      <c r="D17" s="184"/>
      <c r="E17" s="184"/>
      <c r="F17" s="184"/>
    </row>
    <row r="18" spans="1:6">
      <c r="A18" s="467" t="s">
        <v>141</v>
      </c>
      <c r="B18" s="467"/>
      <c r="C18" s="467"/>
      <c r="D18" s="467"/>
      <c r="E18" s="467"/>
      <c r="F18" s="467"/>
    </row>
  </sheetData>
  <mergeCells count="1">
    <mergeCell ref="A18:F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Table 9.1</vt:lpstr>
      <vt:lpstr>Table 9.2</vt:lpstr>
      <vt:lpstr>Table 9.3</vt:lpstr>
      <vt:lpstr>Table 9.4</vt:lpstr>
      <vt:lpstr>Table 9.5</vt:lpstr>
      <vt:lpstr>Table 9.6</vt:lpstr>
      <vt:lpstr>Table 9.7</vt:lpstr>
      <vt:lpstr>Table 9.8</vt:lpstr>
      <vt:lpstr>Table 9.9</vt:lpstr>
      <vt:lpstr>Table 9.10</vt:lpstr>
      <vt:lpstr>Table 9.11</vt:lpstr>
      <vt:lpstr>Table 9.12 (a)</vt:lpstr>
      <vt:lpstr>Table 9.12 (b)</vt:lpstr>
      <vt:lpstr>Table 9.12 (c)</vt:lpstr>
      <vt:lpstr>Table 9.13 (a)</vt:lpstr>
      <vt:lpstr>Table 9.13 (b)</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Jesse Ray</cp:lastModifiedBy>
  <dcterms:created xsi:type="dcterms:W3CDTF">2023-03-21T20:49:04Z</dcterms:created>
  <dcterms:modified xsi:type="dcterms:W3CDTF">2025-09-15T02:56:59Z</dcterms:modified>
</cp:coreProperties>
</file>