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gelpiotrowski/Documents/2025Research/2-1/"/>
    </mc:Choice>
  </mc:AlternateContent>
  <xr:revisionPtr revIDLastSave="0" documentId="13_ncr:1_{6F47096D-B00E-F448-A516-B585354D9CCE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data" sheetId="1" r:id="rId1"/>
    <sheet name="read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M3" i="1"/>
  <c r="L3" i="1"/>
  <c r="K3" i="1"/>
  <c r="J3" i="1"/>
  <c r="B99" i="1"/>
  <c r="C9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3" i="1"/>
  <c r="I3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5" i="1"/>
  <c r="I6" i="1"/>
  <c r="I7" i="1"/>
  <c r="I4" i="1"/>
</calcChain>
</file>

<file path=xl/sharedStrings.xml><?xml version="1.0" encoding="utf-8"?>
<sst xmlns="http://schemas.openxmlformats.org/spreadsheetml/2006/main" count="28" uniqueCount="25">
  <si>
    <t>Year</t>
  </si>
  <si>
    <t>Volatility</t>
  </si>
  <si>
    <t>Price</t>
  </si>
  <si>
    <t>Annual Data 1927-2023</t>
  </si>
  <si>
    <t>Yahoo Finance</t>
  </si>
  <si>
    <t>Work: Ian Anderson, Angel Piotrowski</t>
  </si>
  <si>
    <t>Dividends</t>
  </si>
  <si>
    <t xml:space="preserve"> CPI</t>
  </si>
  <si>
    <t>1928-2023</t>
  </si>
  <si>
    <t>CPI</t>
  </si>
  <si>
    <t>December 1927-2023</t>
  </si>
  <si>
    <t>Final day year 1927-2023</t>
  </si>
  <si>
    <t>1927-2023</t>
  </si>
  <si>
    <t>Real</t>
  </si>
  <si>
    <t>Nominal</t>
  </si>
  <si>
    <t>Log Total Real Returns</t>
  </si>
  <si>
    <t>Log Total Nominal Returns</t>
  </si>
  <si>
    <t>Price Real</t>
  </si>
  <si>
    <t>Price Nominal</t>
  </si>
  <si>
    <t>Normalized Price Real</t>
  </si>
  <si>
    <t>Normalized Price Nominal</t>
  </si>
  <si>
    <t>Normalized Total Real</t>
  </si>
  <si>
    <t>Normalized Total Nominal</t>
  </si>
  <si>
    <t>Total Real</t>
  </si>
  <si>
    <t>Total 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</si>
</sst>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sz val="16"/>
      <color theme="1"/>
      <name val="Cambria"/>
      <family val="1"/>
      <scheme val="major"/>
    </font>
    <font>
      <sz val="11"/>
      <color indexed="8"/>
      <name val="Calibri"/>
      <family val="2"/>
      <scheme val="minor"/>
    </font>
    <font>
      <b/>
      <sz val="16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10" fontId="1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10" fontId="1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</cellXfs>
  <cellStyles count="2">
    <cellStyle name="Normal" xfId="0" builtinId="0"/>
    <cellStyle name="Normal 2" xfId="1" xr:uid="{FE7ED791-8A07-4310-938F-184CA0F44C3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"/>
  <sheetViews>
    <sheetView tabSelected="1" workbookViewId="0">
      <selection activeCell="C4" sqref="C4"/>
    </sheetView>
  </sheetViews>
  <sheetFormatPr baseColWidth="10" defaultColWidth="9.1640625" defaultRowHeight="21" x14ac:dyDescent="0.25"/>
  <cols>
    <col min="1" max="1" width="19.1640625" style="1" customWidth="1"/>
    <col min="2" max="3" width="20.6640625" style="4" customWidth="1"/>
    <col min="4" max="4" width="20.6640625" style="6" customWidth="1"/>
    <col min="5" max="5" width="18.5" style="2" customWidth="1"/>
    <col min="6" max="6" width="16.5" style="2" customWidth="1"/>
    <col min="7" max="7" width="16" style="2" customWidth="1"/>
    <col min="8" max="8" width="16.6640625" style="1" customWidth="1"/>
    <col min="9" max="9" width="19.5" style="1" customWidth="1"/>
    <col min="10" max="10" width="20.1640625" style="1" customWidth="1"/>
    <col min="11" max="11" width="21" style="1" customWidth="1"/>
    <col min="12" max="12" width="19.1640625" style="1" customWidth="1"/>
    <col min="13" max="13" width="27.83203125" style="1" customWidth="1"/>
    <col min="14" max="16384" width="9.1640625" style="1"/>
  </cols>
  <sheetData>
    <row r="1" spans="1:13" ht="42" customHeight="1" x14ac:dyDescent="0.25">
      <c r="A1" s="7" t="s">
        <v>0</v>
      </c>
      <c r="B1" s="8" t="s">
        <v>23</v>
      </c>
      <c r="C1" s="8" t="s">
        <v>24</v>
      </c>
      <c r="D1" s="10" t="s">
        <v>1</v>
      </c>
      <c r="E1" s="7" t="s">
        <v>2</v>
      </c>
      <c r="F1" s="7" t="s">
        <v>7</v>
      </c>
      <c r="G1" s="7" t="s">
        <v>6</v>
      </c>
      <c r="H1" s="7" t="s">
        <v>17</v>
      </c>
      <c r="I1" s="11" t="s">
        <v>18</v>
      </c>
      <c r="J1" s="12" t="s">
        <v>19</v>
      </c>
      <c r="K1" s="13" t="s">
        <v>20</v>
      </c>
      <c r="L1" s="12" t="s">
        <v>21</v>
      </c>
      <c r="M1" s="12" t="s">
        <v>22</v>
      </c>
    </row>
    <row r="2" spans="1:13" x14ac:dyDescent="0.25">
      <c r="A2" s="9">
        <v>1927</v>
      </c>
      <c r="B2" s="8"/>
      <c r="C2" s="8"/>
      <c r="D2" s="5"/>
      <c r="E2" s="2">
        <v>17.66</v>
      </c>
      <c r="F2" s="2">
        <v>17.3</v>
      </c>
      <c r="G2" s="2">
        <v>0.77</v>
      </c>
      <c r="H2" s="2"/>
      <c r="I2" s="2"/>
    </row>
    <row r="3" spans="1:13" x14ac:dyDescent="0.25">
      <c r="A3" s="2">
        <v>1928</v>
      </c>
      <c r="B3" s="3">
        <v>0.3671698373366829</v>
      </c>
      <c r="C3" s="3">
        <v>0.35554179934156382</v>
      </c>
      <c r="D3" s="6">
        <v>9.3771919999999995E-3</v>
      </c>
      <c r="E3" s="2">
        <v>24.35</v>
      </c>
      <c r="F3" s="2">
        <v>17.100000000000001</v>
      </c>
      <c r="G3" s="2">
        <v>0.85</v>
      </c>
      <c r="H3" s="2">
        <f>I3-(LN(F3/F2))</f>
        <v>0.33285769234790402</v>
      </c>
      <c r="I3" s="2">
        <f>LN(E3/E2)</f>
        <v>0.32122965435278494</v>
      </c>
      <c r="J3" s="1">
        <f>H3/D3</f>
        <v>35.496520957223019</v>
      </c>
      <c r="K3" s="1">
        <f>I3/D3</f>
        <v>34.256486840920495</v>
      </c>
      <c r="L3" s="1">
        <f>B3/D3</f>
        <v>39.155627541451956</v>
      </c>
      <c r="M3" s="1">
        <f>C3/D3</f>
        <v>37.915593425149432</v>
      </c>
    </row>
    <row r="4" spans="1:13" x14ac:dyDescent="0.25">
      <c r="A4" s="2">
        <v>1929</v>
      </c>
      <c r="B4" s="3">
        <v>-8.8409352195378169E-2</v>
      </c>
      <c r="C4" s="3">
        <v>-8.2578431884585024E-2</v>
      </c>
      <c r="D4" s="6">
        <v>2.3762927E-2</v>
      </c>
      <c r="E4" s="2">
        <v>21.45</v>
      </c>
      <c r="F4" s="2">
        <v>17.2</v>
      </c>
      <c r="G4" s="2">
        <v>0.97</v>
      </c>
      <c r="H4" s="2">
        <f t="shared" ref="H4:H67" si="0">I4-(LN(F4/F3))</f>
        <v>-0.13263812446536608</v>
      </c>
      <c r="I4" s="2">
        <f>LN(E4/E3)</f>
        <v>-0.12680720415457294</v>
      </c>
      <c r="J4" s="1">
        <f t="shared" ref="J4:J67" si="1">H4/D4</f>
        <v>-5.5817250318265117</v>
      </c>
      <c r="K4" s="1">
        <f t="shared" ref="K4:K67" si="2">I4/D4</f>
        <v>-5.3363461561184335</v>
      </c>
      <c r="L4" s="1">
        <f t="shared" ref="L4:L67" si="3">B4/D4</f>
        <v>-3.7204740053857073</v>
      </c>
      <c r="M4" s="1">
        <f t="shared" ref="M4:M67" si="4">C4/D4</f>
        <v>-3.4750951296776287</v>
      </c>
    </row>
    <row r="5" spans="1:13" x14ac:dyDescent="0.25">
      <c r="A5" s="2">
        <v>1930</v>
      </c>
      <c r="B5" s="3">
        <v>-0.20724318400907499</v>
      </c>
      <c r="C5" s="3">
        <v>-0.27333329583806493</v>
      </c>
      <c r="D5" s="6">
        <v>1.7627779999999999E-2</v>
      </c>
      <c r="E5" s="2">
        <v>15.34</v>
      </c>
      <c r="F5" s="2">
        <v>16.100000000000001</v>
      </c>
      <c r="G5" s="2">
        <v>0.98</v>
      </c>
      <c r="H5" s="2">
        <f t="shared" si="0"/>
        <v>-0.26917073760592586</v>
      </c>
      <c r="I5" s="2">
        <f t="shared" ref="I5:I68" si="5">LN(E5/E4)</f>
        <v>-0.3352608494349158</v>
      </c>
      <c r="J5" s="1">
        <f t="shared" si="1"/>
        <v>-15.269690091771389</v>
      </c>
      <c r="K5" s="1">
        <f t="shared" si="2"/>
        <v>-19.018892307194427</v>
      </c>
      <c r="L5" s="1">
        <f t="shared" si="3"/>
        <v>-11.756624147174232</v>
      </c>
      <c r="M5" s="1">
        <f t="shared" si="4"/>
        <v>-15.505826362597272</v>
      </c>
    </row>
    <row r="6" spans="1:13" x14ac:dyDescent="0.25">
      <c r="A6" s="2">
        <v>1931</v>
      </c>
      <c r="B6" s="3">
        <v>-0.44213046347756069</v>
      </c>
      <c r="C6" s="3">
        <v>-0.53992820675368736</v>
      </c>
      <c r="D6" s="6">
        <v>2.5982997000000001E-2</v>
      </c>
      <c r="E6" s="2">
        <v>8.1199999999999992</v>
      </c>
      <c r="F6" s="2">
        <v>14.6</v>
      </c>
      <c r="G6" s="2">
        <v>0.82</v>
      </c>
      <c r="H6" s="2">
        <f t="shared" si="0"/>
        <v>-0.538335898489397</v>
      </c>
      <c r="I6" s="2">
        <f t="shared" si="5"/>
        <v>-0.63613364176552367</v>
      </c>
      <c r="J6" s="1">
        <f t="shared" si="1"/>
        <v>-20.718776147701398</v>
      </c>
      <c r="K6" s="1">
        <f t="shared" si="2"/>
        <v>-24.482689266581666</v>
      </c>
      <c r="L6" s="1">
        <f t="shared" si="3"/>
        <v>-17.016145730900892</v>
      </c>
      <c r="M6" s="1">
        <f t="shared" si="4"/>
        <v>-20.78005884978116</v>
      </c>
    </row>
    <row r="7" spans="1:13" x14ac:dyDescent="0.25">
      <c r="A7" s="2">
        <v>1932</v>
      </c>
      <c r="B7" s="3">
        <v>1.8258201512887401E-2</v>
      </c>
      <c r="C7" s="3">
        <v>-9.015109699429745E-2</v>
      </c>
      <c r="D7" s="6">
        <v>3.3588368E-2</v>
      </c>
      <c r="E7" s="2">
        <v>6.92</v>
      </c>
      <c r="F7" s="2">
        <v>13.1</v>
      </c>
      <c r="G7" s="2">
        <v>0.5</v>
      </c>
      <c r="H7" s="2">
        <f t="shared" si="0"/>
        <v>-5.1505086036823453E-2</v>
      </c>
      <c r="I7" s="2">
        <f t="shared" si="5"/>
        <v>-0.1599143845440083</v>
      </c>
      <c r="J7" s="1">
        <f t="shared" si="1"/>
        <v>-1.5334203208927404</v>
      </c>
      <c r="K7" s="1">
        <f t="shared" si="2"/>
        <v>-4.7610048974099692</v>
      </c>
      <c r="L7" s="1">
        <f t="shared" si="3"/>
        <v>0.54358703920617402</v>
      </c>
      <c r="M7" s="1">
        <f t="shared" si="4"/>
        <v>-2.6839975373110549</v>
      </c>
    </row>
    <row r="8" spans="1:13" x14ac:dyDescent="0.25">
      <c r="A8" s="2">
        <v>1933</v>
      </c>
      <c r="B8" s="3">
        <v>0.40074651361208008</v>
      </c>
      <c r="C8" s="3">
        <v>0.40835111299729943</v>
      </c>
      <c r="D8" s="6">
        <v>3.0416179000000002E-2</v>
      </c>
      <c r="E8" s="2">
        <v>9.9700000000000006</v>
      </c>
      <c r="F8" s="2">
        <v>13.2</v>
      </c>
      <c r="G8" s="2">
        <v>0.44</v>
      </c>
      <c r="H8" s="2">
        <f t="shared" si="0"/>
        <v>0.35756021495894963</v>
      </c>
      <c r="I8" s="2">
        <f t="shared" si="5"/>
        <v>0.36516481434416886</v>
      </c>
      <c r="J8" s="1">
        <f t="shared" si="1"/>
        <v>11.755592803387618</v>
      </c>
      <c r="K8" s="1">
        <f t="shared" si="2"/>
        <v>12.005611038262526</v>
      </c>
      <c r="L8" s="1">
        <f t="shared" si="3"/>
        <v>13.175439084971195</v>
      </c>
      <c r="M8" s="1">
        <f t="shared" si="4"/>
        <v>13.425457319846105</v>
      </c>
    </row>
    <row r="9" spans="1:13" x14ac:dyDescent="0.25">
      <c r="A9" s="2">
        <v>1934</v>
      </c>
      <c r="B9" s="3">
        <v>-1.7045910167786251E-2</v>
      </c>
      <c r="C9" s="3">
        <v>-2.0080328032457458E-3</v>
      </c>
      <c r="D9" s="6">
        <v>1.6596862E-2</v>
      </c>
      <c r="E9" s="2">
        <v>9.5</v>
      </c>
      <c r="F9" s="2">
        <v>13.4</v>
      </c>
      <c r="G9" s="2">
        <v>0.45</v>
      </c>
      <c r="H9" s="2">
        <f t="shared" si="0"/>
        <v>-6.3326662731792396E-2</v>
      </c>
      <c r="I9" s="2">
        <f t="shared" si="5"/>
        <v>-4.8288785367251896E-2</v>
      </c>
      <c r="J9" s="1">
        <f t="shared" si="1"/>
        <v>-3.815580483334283</v>
      </c>
      <c r="K9" s="1">
        <f t="shared" si="2"/>
        <v>-2.9095129770466186</v>
      </c>
      <c r="L9" s="1">
        <f t="shared" si="3"/>
        <v>-1.0270562090463999</v>
      </c>
      <c r="M9" s="1">
        <f t="shared" si="4"/>
        <v>-0.12098870275873511</v>
      </c>
    </row>
    <row r="10" spans="1:13" x14ac:dyDescent="0.25">
      <c r="A10" s="2">
        <v>1935</v>
      </c>
      <c r="B10" s="3">
        <v>0.3511831563238576</v>
      </c>
      <c r="C10" s="3">
        <v>0.380597041530151</v>
      </c>
      <c r="D10" s="6">
        <v>1.7930165000000001E-2</v>
      </c>
      <c r="E10" s="2">
        <v>13.43</v>
      </c>
      <c r="F10" s="2">
        <v>13.8</v>
      </c>
      <c r="G10" s="2">
        <v>0.47</v>
      </c>
      <c r="H10" s="2">
        <f t="shared" si="0"/>
        <v>0.31678532672235754</v>
      </c>
      <c r="I10" s="2">
        <f t="shared" si="5"/>
        <v>0.34619921192865094</v>
      </c>
      <c r="J10" s="1">
        <f t="shared" si="1"/>
        <v>17.667730705342507</v>
      </c>
      <c r="K10" s="1">
        <f t="shared" si="2"/>
        <v>19.308200004219199</v>
      </c>
      <c r="L10" s="1">
        <f t="shared" si="3"/>
        <v>19.586164227928609</v>
      </c>
      <c r="M10" s="1">
        <f t="shared" si="4"/>
        <v>21.226633526805301</v>
      </c>
    </row>
    <row r="11" spans="1:13" x14ac:dyDescent="0.25">
      <c r="A11" s="2">
        <v>1936</v>
      </c>
      <c r="B11" s="3">
        <v>0.27292096485946349</v>
      </c>
      <c r="C11" s="3">
        <v>0.287309702311563</v>
      </c>
      <c r="D11" s="6">
        <v>1.2217883000000001E-2</v>
      </c>
      <c r="E11" s="2">
        <v>17.18</v>
      </c>
      <c r="F11" s="2">
        <v>14</v>
      </c>
      <c r="G11" s="2">
        <v>0.72</v>
      </c>
      <c r="H11" s="2">
        <f t="shared" si="0"/>
        <v>0.23186616856886361</v>
      </c>
      <c r="I11" s="2">
        <f t="shared" si="5"/>
        <v>0.24625490602096306</v>
      </c>
      <c r="J11" s="1">
        <f t="shared" si="1"/>
        <v>18.977605905119862</v>
      </c>
      <c r="K11" s="1">
        <f t="shared" si="2"/>
        <v>20.155284350076283</v>
      </c>
      <c r="L11" s="1">
        <f t="shared" si="3"/>
        <v>22.337827662899006</v>
      </c>
      <c r="M11" s="1">
        <f t="shared" si="4"/>
        <v>23.515506107855426</v>
      </c>
    </row>
    <row r="12" spans="1:13" x14ac:dyDescent="0.25">
      <c r="A12" s="2">
        <v>1937</v>
      </c>
      <c r="B12" s="3">
        <v>-0.44269904959539402</v>
      </c>
      <c r="C12" s="3">
        <v>-0.41452817262869751</v>
      </c>
      <c r="D12" s="6">
        <v>1.8731939E-2</v>
      </c>
      <c r="E12" s="2">
        <v>10.55</v>
      </c>
      <c r="F12" s="2">
        <v>14.4</v>
      </c>
      <c r="G12" s="2">
        <v>0.8</v>
      </c>
      <c r="H12" s="2">
        <f t="shared" si="0"/>
        <v>-0.51579093360073014</v>
      </c>
      <c r="I12" s="2">
        <f t="shared" si="5"/>
        <v>-0.48762005663403374</v>
      </c>
      <c r="J12" s="1">
        <f t="shared" si="1"/>
        <v>-27.535373332185745</v>
      </c>
      <c r="K12" s="1">
        <f t="shared" si="2"/>
        <v>-26.031477928367895</v>
      </c>
      <c r="L12" s="1">
        <f t="shared" si="3"/>
        <v>-23.633380911361822</v>
      </c>
      <c r="M12" s="1">
        <f t="shared" si="4"/>
        <v>-22.129485507543961</v>
      </c>
    </row>
    <row r="13" spans="1:13" x14ac:dyDescent="0.25">
      <c r="A13" s="2">
        <v>1938</v>
      </c>
      <c r="B13" s="3">
        <v>0.28578453867558951</v>
      </c>
      <c r="C13" s="3">
        <v>0.25761366170889322</v>
      </c>
      <c r="D13" s="6">
        <v>2.1697220999999999E-2</v>
      </c>
      <c r="E13" s="2">
        <v>13.14</v>
      </c>
      <c r="F13" s="2">
        <v>14</v>
      </c>
      <c r="G13" s="2">
        <v>0.51</v>
      </c>
      <c r="H13" s="2">
        <f t="shared" si="0"/>
        <v>0.24770603010108527</v>
      </c>
      <c r="I13" s="2">
        <f t="shared" si="5"/>
        <v>0.21953515313438893</v>
      </c>
      <c r="J13" s="1">
        <f t="shared" si="1"/>
        <v>11.416486475437813</v>
      </c>
      <c r="K13" s="1">
        <f t="shared" si="2"/>
        <v>10.118123105921672</v>
      </c>
      <c r="L13" s="1">
        <f t="shared" si="3"/>
        <v>13.171481208380996</v>
      </c>
      <c r="M13" s="1">
        <f t="shared" si="4"/>
        <v>11.873117838864859</v>
      </c>
    </row>
    <row r="14" spans="1:13" x14ac:dyDescent="0.25">
      <c r="A14" s="2">
        <v>1939</v>
      </c>
      <c r="B14" s="3">
        <v>-4.5766670274118666E-3</v>
      </c>
      <c r="C14" s="3">
        <v>-4.5766670274118666E-3</v>
      </c>
      <c r="D14" s="6">
        <v>1.6196209999999999E-2</v>
      </c>
      <c r="E14" s="2">
        <v>12.46</v>
      </c>
      <c r="F14" s="2">
        <v>14</v>
      </c>
      <c r="G14" s="2">
        <v>0.62</v>
      </c>
      <c r="H14" s="2">
        <f t="shared" si="0"/>
        <v>-5.3137499697157364E-2</v>
      </c>
      <c r="I14" s="2">
        <f t="shared" si="5"/>
        <v>-5.3137499697157364E-2</v>
      </c>
      <c r="J14" s="1">
        <f t="shared" si="1"/>
        <v>-3.2808601331519762</v>
      </c>
      <c r="K14" s="1">
        <f t="shared" si="2"/>
        <v>-3.2808601331519762</v>
      </c>
      <c r="L14" s="1">
        <f t="shared" si="3"/>
        <v>-0.28257641926178206</v>
      </c>
      <c r="M14" s="1">
        <f t="shared" si="4"/>
        <v>-0.28257641926178206</v>
      </c>
    </row>
    <row r="15" spans="1:13" x14ac:dyDescent="0.25">
      <c r="A15" s="2">
        <v>1940</v>
      </c>
      <c r="B15" s="3">
        <v>-0.109272852477742</v>
      </c>
      <c r="C15" s="3">
        <v>-0.1021553847088781</v>
      </c>
      <c r="D15" s="6">
        <v>1.3968866999999999E-2</v>
      </c>
      <c r="E15" s="2">
        <v>10.58</v>
      </c>
      <c r="F15" s="2">
        <v>14.1</v>
      </c>
      <c r="G15" s="2">
        <v>0.67</v>
      </c>
      <c r="H15" s="2">
        <f t="shared" si="0"/>
        <v>-0.17067555469801785</v>
      </c>
      <c r="I15" s="2">
        <f t="shared" si="5"/>
        <v>-0.16355808692915388</v>
      </c>
      <c r="J15" s="1">
        <f t="shared" si="1"/>
        <v>-12.218281890579805</v>
      </c>
      <c r="K15" s="1">
        <f t="shared" si="2"/>
        <v>-11.708758264299739</v>
      </c>
      <c r="L15" s="1">
        <f t="shared" si="3"/>
        <v>-7.8225995335013216</v>
      </c>
      <c r="M15" s="1">
        <f t="shared" si="4"/>
        <v>-7.3130759072212586</v>
      </c>
    </row>
    <row r="16" spans="1:13" x14ac:dyDescent="0.25">
      <c r="A16" s="2">
        <v>1941</v>
      </c>
      <c r="B16" s="3">
        <v>-0.21292096369527361</v>
      </c>
      <c r="C16" s="3">
        <v>-0.1182557371541953</v>
      </c>
      <c r="D16" s="6">
        <v>9.4613470000000002E-3</v>
      </c>
      <c r="E16" s="2">
        <v>8.69</v>
      </c>
      <c r="F16" s="2">
        <v>15.5</v>
      </c>
      <c r="G16" s="2">
        <v>0.71</v>
      </c>
      <c r="H16" s="2">
        <f t="shared" si="0"/>
        <v>-0.29145771369393098</v>
      </c>
      <c r="I16" s="2">
        <f t="shared" si="5"/>
        <v>-0.19679248715285269</v>
      </c>
      <c r="J16" s="1">
        <f t="shared" si="1"/>
        <v>-30.805097169983405</v>
      </c>
      <c r="K16" s="1">
        <f t="shared" si="2"/>
        <v>-20.79962685575877</v>
      </c>
      <c r="L16" s="1">
        <f t="shared" si="3"/>
        <v>-22.504297083203227</v>
      </c>
      <c r="M16" s="1">
        <f t="shared" si="4"/>
        <v>-12.498826768978592</v>
      </c>
    </row>
    <row r="17" spans="1:13" x14ac:dyDescent="0.25">
      <c r="A17" s="2">
        <v>1942</v>
      </c>
      <c r="B17" s="3">
        <v>8.9305699550209491E-2</v>
      </c>
      <c r="C17" s="3">
        <v>0.17577929755403629</v>
      </c>
      <c r="D17" s="6">
        <v>8.5873149999999999E-3</v>
      </c>
      <c r="E17" s="2">
        <v>9.77</v>
      </c>
      <c r="F17" s="2">
        <v>16.899999999999999</v>
      </c>
      <c r="G17" s="2">
        <v>0.59</v>
      </c>
      <c r="H17" s="2">
        <f t="shared" si="0"/>
        <v>3.0669928773563948E-2</v>
      </c>
      <c r="I17" s="2">
        <f t="shared" si="5"/>
        <v>0.1171435267773908</v>
      </c>
      <c r="J17" s="1">
        <f t="shared" si="1"/>
        <v>3.5715388073645777</v>
      </c>
      <c r="K17" s="1">
        <f t="shared" si="2"/>
        <v>13.641461478633403</v>
      </c>
      <c r="L17" s="1">
        <f t="shared" si="3"/>
        <v>10.399723260438156</v>
      </c>
      <c r="M17" s="1">
        <f t="shared" si="4"/>
        <v>20.469645931706975</v>
      </c>
    </row>
    <row r="18" spans="1:13" x14ac:dyDescent="0.25">
      <c r="A18" s="2">
        <v>1943</v>
      </c>
      <c r="B18" s="3">
        <v>0.1994988723728495</v>
      </c>
      <c r="C18" s="3">
        <v>0.22865545666430501</v>
      </c>
      <c r="D18" s="6">
        <v>8.3451229999999994E-3</v>
      </c>
      <c r="E18" s="2">
        <v>11.67</v>
      </c>
      <c r="F18" s="2">
        <v>17.399999999999999</v>
      </c>
      <c r="G18" s="2">
        <v>0.61</v>
      </c>
      <c r="H18" s="2">
        <f t="shared" si="0"/>
        <v>0.14854839595231784</v>
      </c>
      <c r="I18" s="2">
        <f t="shared" si="5"/>
        <v>0.17770498024377332</v>
      </c>
      <c r="J18" s="1">
        <f t="shared" si="1"/>
        <v>17.800623903604279</v>
      </c>
      <c r="K18" s="1">
        <f t="shared" si="2"/>
        <v>21.294471063371184</v>
      </c>
      <c r="L18" s="1">
        <f t="shared" si="3"/>
        <v>23.906043370822637</v>
      </c>
      <c r="M18" s="1">
        <f t="shared" si="4"/>
        <v>27.399890530589545</v>
      </c>
    </row>
    <row r="19" spans="1:13" x14ac:dyDescent="0.25">
      <c r="A19" s="2">
        <v>1944</v>
      </c>
      <c r="B19" s="3">
        <v>0.15357695753025269</v>
      </c>
      <c r="C19" s="3">
        <v>0.17630520860780899</v>
      </c>
      <c r="D19" s="6">
        <v>5.7544240000000002E-3</v>
      </c>
      <c r="E19" s="2">
        <v>13.28</v>
      </c>
      <c r="F19" s="2">
        <v>17.8</v>
      </c>
      <c r="G19" s="2">
        <v>0.64</v>
      </c>
      <c r="H19" s="2">
        <f t="shared" si="0"/>
        <v>0.10650944667226685</v>
      </c>
      <c r="I19" s="2">
        <f t="shared" si="5"/>
        <v>0.12923769774982316</v>
      </c>
      <c r="J19" s="1">
        <f t="shared" si="1"/>
        <v>18.50914125762489</v>
      </c>
      <c r="K19" s="1">
        <f t="shared" si="2"/>
        <v>22.458841710277721</v>
      </c>
      <c r="L19" s="1">
        <f t="shared" si="3"/>
        <v>26.688502190706259</v>
      </c>
      <c r="M19" s="1">
        <f t="shared" si="4"/>
        <v>30.63820264335909</v>
      </c>
    </row>
    <row r="20" spans="1:13" x14ac:dyDescent="0.25">
      <c r="A20" s="2">
        <v>1945</v>
      </c>
      <c r="B20" s="3">
        <v>0.28299997134719401</v>
      </c>
      <c r="C20" s="3">
        <v>0.30522310813190412</v>
      </c>
      <c r="D20" s="6">
        <v>8.0636479999999996E-3</v>
      </c>
      <c r="E20" s="2">
        <v>17.36</v>
      </c>
      <c r="F20" s="2">
        <v>18.2</v>
      </c>
      <c r="G20" s="2">
        <v>0.66</v>
      </c>
      <c r="H20" s="2">
        <f t="shared" si="0"/>
        <v>0.24568642839920629</v>
      </c>
      <c r="I20" s="2">
        <f t="shared" si="5"/>
        <v>0.26790956518391634</v>
      </c>
      <c r="J20" s="1">
        <f t="shared" si="1"/>
        <v>30.46839698350006</v>
      </c>
      <c r="K20" s="1">
        <f t="shared" si="2"/>
        <v>33.224362618992835</v>
      </c>
      <c r="L20" s="1">
        <f t="shared" si="3"/>
        <v>35.095774436978651</v>
      </c>
      <c r="M20" s="1">
        <f t="shared" si="4"/>
        <v>37.851740072471436</v>
      </c>
    </row>
    <row r="21" spans="1:13" x14ac:dyDescent="0.25">
      <c r="A21" s="2">
        <v>1946</v>
      </c>
      <c r="B21" s="3">
        <v>-0.24758652327444811</v>
      </c>
      <c r="C21" s="3">
        <v>-8.0955182223580682E-2</v>
      </c>
      <c r="D21" s="6">
        <v>1.4555007E-2</v>
      </c>
      <c r="E21" s="2">
        <v>15.3</v>
      </c>
      <c r="F21" s="2">
        <v>21.5</v>
      </c>
      <c r="G21" s="2">
        <v>0.71</v>
      </c>
      <c r="H21" s="2">
        <f t="shared" si="0"/>
        <v>-0.29294722188468175</v>
      </c>
      <c r="I21" s="2">
        <f t="shared" si="5"/>
        <v>-0.12631588083381429</v>
      </c>
      <c r="J21" s="1">
        <f t="shared" si="1"/>
        <v>-20.126903538052694</v>
      </c>
      <c r="K21" s="1">
        <f t="shared" si="2"/>
        <v>-8.6785173537748417</v>
      </c>
      <c r="L21" s="1">
        <f t="shared" si="3"/>
        <v>-17.010402212410348</v>
      </c>
      <c r="M21" s="1">
        <f t="shared" si="4"/>
        <v>-5.5620160281324962</v>
      </c>
    </row>
    <row r="22" spans="1:13" x14ac:dyDescent="0.25">
      <c r="A22" s="2">
        <v>1947</v>
      </c>
      <c r="B22" s="3">
        <v>-3.1235252786625509E-2</v>
      </c>
      <c r="C22" s="3">
        <v>5.3447834443412993E-2</v>
      </c>
      <c r="D22" s="6">
        <v>8.9929999999999993E-3</v>
      </c>
      <c r="E22" s="2">
        <v>15.3</v>
      </c>
      <c r="F22" s="2">
        <v>23.4</v>
      </c>
      <c r="G22" s="2">
        <v>0.84</v>
      </c>
      <c r="H22" s="2">
        <f t="shared" si="0"/>
        <v>-8.4683087230038492E-2</v>
      </c>
      <c r="I22" s="2">
        <f t="shared" si="5"/>
        <v>0</v>
      </c>
      <c r="J22" s="1">
        <f t="shared" si="1"/>
        <v>-9.4165559023727905</v>
      </c>
      <c r="K22" s="1">
        <f t="shared" si="2"/>
        <v>0</v>
      </c>
      <c r="L22" s="1">
        <f t="shared" si="3"/>
        <v>-3.4732850869148795</v>
      </c>
      <c r="M22" s="1">
        <f t="shared" si="4"/>
        <v>5.943270815457911</v>
      </c>
    </row>
    <row r="23" spans="1:13" x14ac:dyDescent="0.25">
      <c r="A23" s="2">
        <v>1948</v>
      </c>
      <c r="B23" s="3">
        <v>2.3352245605773848E-2</v>
      </c>
      <c r="C23" s="3">
        <v>5.2828063738727532E-2</v>
      </c>
      <c r="D23" s="6">
        <v>9.6914400000000008E-3</v>
      </c>
      <c r="E23" s="2">
        <v>15.2</v>
      </c>
      <c r="F23" s="2">
        <v>24.1</v>
      </c>
      <c r="G23" s="2">
        <v>0.93</v>
      </c>
      <c r="H23" s="2">
        <f t="shared" si="0"/>
        <v>-3.6033218679112841E-2</v>
      </c>
      <c r="I23" s="2">
        <f t="shared" si="5"/>
        <v>-6.5574005461591636E-3</v>
      </c>
      <c r="J23" s="1">
        <f t="shared" si="1"/>
        <v>-3.7180458919533979</v>
      </c>
      <c r="K23" s="1">
        <f t="shared" si="2"/>
        <v>-0.67661777260749312</v>
      </c>
      <c r="L23" s="1">
        <f t="shared" si="3"/>
        <v>2.4095743878901223</v>
      </c>
      <c r="M23" s="1">
        <f t="shared" si="4"/>
        <v>5.4510025072360273</v>
      </c>
    </row>
    <row r="24" spans="1:13" x14ac:dyDescent="0.25">
      <c r="A24" s="2">
        <v>1949</v>
      </c>
      <c r="B24" s="3">
        <v>0.18614498822985581</v>
      </c>
      <c r="C24" s="3">
        <v>0.16517985976481089</v>
      </c>
      <c r="D24" s="6">
        <v>7.3626919999999997E-3</v>
      </c>
      <c r="E24" s="2">
        <v>16.79</v>
      </c>
      <c r="F24" s="2">
        <v>23.6</v>
      </c>
      <c r="G24" s="2">
        <v>1.1399999999999999</v>
      </c>
      <c r="H24" s="2">
        <f t="shared" si="0"/>
        <v>0.12045317170226362</v>
      </c>
      <c r="I24" s="2">
        <f t="shared" si="5"/>
        <v>9.948804323721866E-2</v>
      </c>
      <c r="J24" s="1">
        <f t="shared" si="1"/>
        <v>16.359936243735799</v>
      </c>
      <c r="K24" s="1">
        <f t="shared" si="2"/>
        <v>13.512454851733397</v>
      </c>
      <c r="L24" s="1">
        <f t="shared" si="3"/>
        <v>25.28219138188258</v>
      </c>
      <c r="M24" s="1">
        <f t="shared" si="4"/>
        <v>22.434709989880183</v>
      </c>
    </row>
    <row r="25" spans="1:13" x14ac:dyDescent="0.25">
      <c r="A25" s="2">
        <v>1950</v>
      </c>
      <c r="B25" s="3">
        <v>0.20807405289636949</v>
      </c>
      <c r="C25" s="3">
        <v>0.26570316573300568</v>
      </c>
      <c r="D25" s="6">
        <v>9.4586749999999997E-3</v>
      </c>
      <c r="E25" s="2">
        <v>20.43</v>
      </c>
      <c r="F25" s="2">
        <v>25</v>
      </c>
      <c r="G25" s="2">
        <v>1.47</v>
      </c>
      <c r="H25" s="2">
        <f t="shared" si="0"/>
        <v>0.13859182490344499</v>
      </c>
      <c r="I25" s="2">
        <f t="shared" si="5"/>
        <v>0.1962209377400812</v>
      </c>
      <c r="J25" s="1">
        <f t="shared" si="1"/>
        <v>14.652350874033095</v>
      </c>
      <c r="K25" s="1">
        <f t="shared" si="2"/>
        <v>20.745076634949527</v>
      </c>
      <c r="L25" s="1">
        <f t="shared" si="3"/>
        <v>21.998224158919669</v>
      </c>
      <c r="M25" s="1">
        <f t="shared" si="4"/>
        <v>28.090949919836095</v>
      </c>
    </row>
    <row r="26" spans="1:13" x14ac:dyDescent="0.25">
      <c r="A26" s="2">
        <v>1951</v>
      </c>
      <c r="B26" s="3">
        <v>0.1507767116626946</v>
      </c>
      <c r="C26" s="3">
        <v>0.20904561978667041</v>
      </c>
      <c r="D26" s="6">
        <v>6.791025E-3</v>
      </c>
      <c r="E26" s="2">
        <v>23.77</v>
      </c>
      <c r="F26" s="2">
        <v>26.5</v>
      </c>
      <c r="G26" s="2">
        <v>1.41</v>
      </c>
      <c r="H26" s="2">
        <f t="shared" si="0"/>
        <v>9.3150964418596119E-2</v>
      </c>
      <c r="I26" s="2">
        <f t="shared" si="5"/>
        <v>0.15141987254257194</v>
      </c>
      <c r="J26" s="1">
        <f t="shared" si="1"/>
        <v>13.716775364336918</v>
      </c>
      <c r="K26" s="1">
        <f t="shared" si="2"/>
        <v>22.297057151545157</v>
      </c>
      <c r="L26" s="1">
        <f t="shared" si="3"/>
        <v>22.20234966926121</v>
      </c>
      <c r="M26" s="1">
        <f t="shared" si="4"/>
        <v>30.782631456469446</v>
      </c>
    </row>
    <row r="27" spans="1:13" x14ac:dyDescent="0.25">
      <c r="A27" s="2">
        <v>1952</v>
      </c>
      <c r="B27" s="3">
        <v>0.15554685545120531</v>
      </c>
      <c r="C27" s="3">
        <v>0.16306568786523271</v>
      </c>
      <c r="D27" s="6">
        <v>4.9776559999999996E-3</v>
      </c>
      <c r="E27" s="2">
        <v>26.57</v>
      </c>
      <c r="F27" s="2">
        <v>26.7</v>
      </c>
      <c r="G27" s="2">
        <v>1.41</v>
      </c>
      <c r="H27" s="2">
        <f t="shared" si="0"/>
        <v>0.10383964598559221</v>
      </c>
      <c r="I27" s="2">
        <f t="shared" si="5"/>
        <v>0.11135847839961953</v>
      </c>
      <c r="J27" s="1">
        <f t="shared" si="1"/>
        <v>20.861153519968479</v>
      </c>
      <c r="K27" s="1">
        <f t="shared" si="2"/>
        <v>22.371670199712383</v>
      </c>
      <c r="L27" s="1">
        <f t="shared" si="3"/>
        <v>31.249016696052383</v>
      </c>
      <c r="M27" s="1">
        <f t="shared" si="4"/>
        <v>32.759533375796302</v>
      </c>
    </row>
    <row r="28" spans="1:13" x14ac:dyDescent="0.25">
      <c r="A28" s="2">
        <v>1953</v>
      </c>
      <c r="B28" s="3">
        <v>-1.9198612098661728E-2</v>
      </c>
      <c r="C28" s="3">
        <v>-1.1735890897072131E-2</v>
      </c>
      <c r="D28" s="6">
        <v>6.0470749999999998E-3</v>
      </c>
      <c r="E28" s="2">
        <v>24.81</v>
      </c>
      <c r="F28" s="2">
        <v>26.9</v>
      </c>
      <c r="G28" s="2">
        <v>1.45</v>
      </c>
      <c r="H28" s="2">
        <f t="shared" si="0"/>
        <v>-7.5998683269602157E-2</v>
      </c>
      <c r="I28" s="2">
        <f t="shared" si="5"/>
        <v>-6.853596206801256E-2</v>
      </c>
      <c r="J28" s="1">
        <f t="shared" si="1"/>
        <v>-12.567842017769278</v>
      </c>
      <c r="K28" s="1">
        <f t="shared" si="2"/>
        <v>-11.333737727415745</v>
      </c>
      <c r="L28" s="1">
        <f t="shared" si="3"/>
        <v>-3.1748592664489408</v>
      </c>
      <c r="M28" s="1">
        <f t="shared" si="4"/>
        <v>-1.9407549760954066</v>
      </c>
    </row>
    <row r="29" spans="1:13" x14ac:dyDescent="0.25">
      <c r="A29" s="2">
        <v>1954</v>
      </c>
      <c r="B29" s="3">
        <v>0.4210900476359038</v>
      </c>
      <c r="C29" s="3">
        <v>0.41362732643431421</v>
      </c>
      <c r="D29" s="6">
        <v>5.9212149999999996E-3</v>
      </c>
      <c r="E29" s="2">
        <v>35.979999999999997</v>
      </c>
      <c r="F29" s="2">
        <v>26.7</v>
      </c>
      <c r="G29" s="2">
        <v>1.54</v>
      </c>
      <c r="H29" s="2">
        <f t="shared" si="0"/>
        <v>0.37917915202026692</v>
      </c>
      <c r="I29" s="2">
        <f t="shared" si="5"/>
        <v>0.37171643081867733</v>
      </c>
      <c r="J29" s="1">
        <f t="shared" si="1"/>
        <v>64.037389627005084</v>
      </c>
      <c r="K29" s="1">
        <f t="shared" si="2"/>
        <v>62.777053496398516</v>
      </c>
      <c r="L29" s="1">
        <f t="shared" si="3"/>
        <v>71.115480122897722</v>
      </c>
      <c r="M29" s="1">
        <f t="shared" si="4"/>
        <v>69.855143992291147</v>
      </c>
    </row>
    <row r="30" spans="1:13" x14ac:dyDescent="0.25">
      <c r="A30" s="2">
        <v>1955</v>
      </c>
      <c r="B30" s="3">
        <v>0.26599598871033708</v>
      </c>
      <c r="C30" s="3">
        <v>0.26973431082094418</v>
      </c>
      <c r="D30" s="6">
        <v>9.7215860000000008E-3</v>
      </c>
      <c r="E30" s="2">
        <v>45.48</v>
      </c>
      <c r="F30" s="2">
        <v>26.8</v>
      </c>
      <c r="G30" s="2">
        <v>1.64</v>
      </c>
      <c r="H30" s="2">
        <f t="shared" si="0"/>
        <v>0.23057111824934107</v>
      </c>
      <c r="I30" s="2">
        <f t="shared" si="5"/>
        <v>0.23430944035994822</v>
      </c>
      <c r="J30" s="1">
        <f t="shared" si="1"/>
        <v>23.717438517680247</v>
      </c>
      <c r="K30" s="1">
        <f t="shared" si="2"/>
        <v>24.101976813243045</v>
      </c>
      <c r="L30" s="1">
        <f t="shared" si="3"/>
        <v>27.361377938778411</v>
      </c>
      <c r="M30" s="1">
        <f t="shared" si="4"/>
        <v>27.745916234341202</v>
      </c>
    </row>
    <row r="31" spans="1:13" x14ac:dyDescent="0.25">
      <c r="A31" s="2">
        <v>1956</v>
      </c>
      <c r="B31" s="3">
        <v>3.3019849862974439E-2</v>
      </c>
      <c r="C31" s="3">
        <v>6.2433735069267852E-2</v>
      </c>
      <c r="D31" s="6">
        <v>7.8233420000000005E-3</v>
      </c>
      <c r="E31" s="2">
        <v>46.67</v>
      </c>
      <c r="F31" s="2">
        <v>27.6</v>
      </c>
      <c r="G31" s="2">
        <v>1.74</v>
      </c>
      <c r="H31" s="2">
        <f t="shared" si="0"/>
        <v>-3.5849941269043388E-3</v>
      </c>
      <c r="I31" s="2">
        <f t="shared" si="5"/>
        <v>2.5828891079389068E-2</v>
      </c>
      <c r="J31" s="1">
        <f t="shared" si="1"/>
        <v>-0.45824330917711875</v>
      </c>
      <c r="K31" s="1">
        <f t="shared" si="2"/>
        <v>3.301516293086646</v>
      </c>
      <c r="L31" s="1">
        <f t="shared" si="3"/>
        <v>4.2206834193078144</v>
      </c>
      <c r="M31" s="1">
        <f t="shared" si="4"/>
        <v>7.9804430215715803</v>
      </c>
    </row>
    <row r="32" spans="1:13" x14ac:dyDescent="0.25">
      <c r="A32" s="2">
        <v>1957</v>
      </c>
      <c r="B32" s="3">
        <v>-0.13925717627736039</v>
      </c>
      <c r="C32" s="3">
        <v>-0.11068380383330451</v>
      </c>
      <c r="D32" s="6">
        <v>8.1757540000000004E-3</v>
      </c>
      <c r="E32" s="2">
        <v>39.99</v>
      </c>
      <c r="F32" s="2">
        <v>28.4</v>
      </c>
      <c r="G32" s="2">
        <v>1.79</v>
      </c>
      <c r="H32" s="2">
        <f t="shared" si="0"/>
        <v>-0.18304550954705312</v>
      </c>
      <c r="I32" s="2">
        <f t="shared" si="5"/>
        <v>-0.15447213710299718</v>
      </c>
      <c r="J32" s="1">
        <f t="shared" si="1"/>
        <v>-22.38882304274971</v>
      </c>
      <c r="K32" s="1">
        <f t="shared" si="2"/>
        <v>-18.893931630403404</v>
      </c>
      <c r="L32" s="1">
        <f t="shared" si="3"/>
        <v>-17.032945986065677</v>
      </c>
      <c r="M32" s="1">
        <f t="shared" si="4"/>
        <v>-13.538054573719378</v>
      </c>
    </row>
    <row r="33" spans="1:13" x14ac:dyDescent="0.25">
      <c r="A33" s="2">
        <v>1958</v>
      </c>
      <c r="B33" s="3">
        <v>0.33626739429376712</v>
      </c>
      <c r="C33" s="3">
        <v>0.35371984424499331</v>
      </c>
      <c r="D33" s="6">
        <v>5.6560509999999996E-3</v>
      </c>
      <c r="E33" s="2">
        <v>55.21</v>
      </c>
      <c r="F33" s="2">
        <v>28.9</v>
      </c>
      <c r="G33" s="2">
        <v>1.75</v>
      </c>
      <c r="H33" s="2">
        <f t="shared" si="0"/>
        <v>0.30506222348600004</v>
      </c>
      <c r="I33" s="2">
        <f t="shared" si="5"/>
        <v>0.32251467343722623</v>
      </c>
      <c r="J33" s="1">
        <f t="shared" si="1"/>
        <v>53.935550348821124</v>
      </c>
      <c r="K33" s="1">
        <f t="shared" si="2"/>
        <v>57.021174921730065</v>
      </c>
      <c r="L33" s="1">
        <f t="shared" si="3"/>
        <v>59.452680729676437</v>
      </c>
      <c r="M33" s="1">
        <f t="shared" si="4"/>
        <v>62.538305302585378</v>
      </c>
    </row>
    <row r="34" spans="1:13" x14ac:dyDescent="0.25">
      <c r="A34" s="2">
        <v>1959</v>
      </c>
      <c r="B34" s="3">
        <v>9.4310851972757265E-2</v>
      </c>
      <c r="C34" s="3">
        <v>0.1114639311990068</v>
      </c>
      <c r="D34" s="6">
        <v>5.9186239999999999E-3</v>
      </c>
      <c r="E34" s="2">
        <v>59.89</v>
      </c>
      <c r="F34" s="2">
        <v>29.4</v>
      </c>
      <c r="G34" s="2">
        <v>1.83</v>
      </c>
      <c r="H34" s="2">
        <f t="shared" si="0"/>
        <v>6.4212370754168371E-2</v>
      </c>
      <c r="I34" s="2">
        <f t="shared" si="5"/>
        <v>8.1365449980417864E-2</v>
      </c>
      <c r="J34" s="1">
        <f t="shared" si="1"/>
        <v>10.849205956345321</v>
      </c>
      <c r="K34" s="1">
        <f t="shared" si="2"/>
        <v>13.747359180177328</v>
      </c>
      <c r="L34" s="1">
        <f t="shared" si="3"/>
        <v>15.934590873276841</v>
      </c>
      <c r="M34" s="1">
        <f t="shared" si="4"/>
        <v>18.832744097108854</v>
      </c>
    </row>
    <row r="35" spans="1:13" x14ac:dyDescent="0.25">
      <c r="A35" s="2">
        <v>1960</v>
      </c>
      <c r="B35" s="3">
        <v>-1.0679202887909561E-2</v>
      </c>
      <c r="C35" s="3">
        <v>2.8345162788132958E-3</v>
      </c>
      <c r="D35" s="6">
        <v>6.5439199999999999E-3</v>
      </c>
      <c r="E35" s="2">
        <v>58.11</v>
      </c>
      <c r="F35" s="2">
        <v>29.8</v>
      </c>
      <c r="G35" s="2">
        <v>1.95</v>
      </c>
      <c r="H35" s="2">
        <f t="shared" si="0"/>
        <v>-4.3685499356079738E-2</v>
      </c>
      <c r="I35" s="2">
        <f t="shared" si="5"/>
        <v>-3.0171780189356887E-2</v>
      </c>
      <c r="J35" s="1">
        <f t="shared" si="1"/>
        <v>-6.6757386025623386</v>
      </c>
      <c r="K35" s="1">
        <f t="shared" si="2"/>
        <v>-4.6106584721935606</v>
      </c>
      <c r="L35" s="1">
        <f t="shared" si="3"/>
        <v>-1.6319274819847371</v>
      </c>
      <c r="M35" s="1">
        <f t="shared" si="4"/>
        <v>0.43315264838404133</v>
      </c>
    </row>
    <row r="36" spans="1:13" x14ac:dyDescent="0.25">
      <c r="A36" s="2">
        <v>1961</v>
      </c>
      <c r="B36" s="3">
        <v>0.2292105797063623</v>
      </c>
      <c r="C36" s="3">
        <v>0.23589956785715879</v>
      </c>
      <c r="D36" s="6">
        <v>6.3762910000000001E-3</v>
      </c>
      <c r="E36" s="2">
        <v>71.55</v>
      </c>
      <c r="F36" s="2">
        <v>30</v>
      </c>
      <c r="G36" s="2">
        <v>2.02</v>
      </c>
      <c r="H36" s="2">
        <f t="shared" si="0"/>
        <v>0.20136975176464927</v>
      </c>
      <c r="I36" s="2">
        <f t="shared" si="5"/>
        <v>0.20805873991544577</v>
      </c>
      <c r="J36" s="1">
        <f t="shared" si="1"/>
        <v>31.581016576039154</v>
      </c>
      <c r="K36" s="1">
        <f t="shared" si="2"/>
        <v>32.630057178294678</v>
      </c>
      <c r="L36" s="1">
        <f t="shared" si="3"/>
        <v>35.947321053314894</v>
      </c>
      <c r="M36" s="1">
        <f t="shared" si="4"/>
        <v>36.996361655570425</v>
      </c>
    </row>
    <row r="37" spans="1:13" x14ac:dyDescent="0.25">
      <c r="A37" s="2">
        <v>1962</v>
      </c>
      <c r="B37" s="3">
        <v>-0.1057222469444757</v>
      </c>
      <c r="C37" s="3">
        <v>-9.2477020194455237E-2</v>
      </c>
      <c r="D37" s="6">
        <v>1.0462624E-2</v>
      </c>
      <c r="E37" s="2">
        <v>63.1</v>
      </c>
      <c r="F37" s="2">
        <v>30.4</v>
      </c>
      <c r="G37" s="2">
        <v>2.13</v>
      </c>
      <c r="H37" s="2">
        <f t="shared" si="0"/>
        <v>-0.13892096320531294</v>
      </c>
      <c r="I37" s="2">
        <f t="shared" si="5"/>
        <v>-0.12567573645529242</v>
      </c>
      <c r="J37" s="1">
        <f t="shared" si="1"/>
        <v>-13.277831947828092</v>
      </c>
      <c r="K37" s="1">
        <f t="shared" si="2"/>
        <v>-12.011875458325981</v>
      </c>
      <c r="L37" s="1">
        <f t="shared" si="3"/>
        <v>-10.10475449987266</v>
      </c>
      <c r="M37" s="1">
        <f t="shared" si="4"/>
        <v>-8.8387980103705566</v>
      </c>
    </row>
    <row r="38" spans="1:13" x14ac:dyDescent="0.25">
      <c r="A38" s="2">
        <v>1963</v>
      </c>
      <c r="B38" s="3">
        <v>0.18665961055468491</v>
      </c>
      <c r="C38" s="3">
        <v>0.20297318604620859</v>
      </c>
      <c r="D38" s="6">
        <v>5.4163290000000001E-3</v>
      </c>
      <c r="E38" s="2">
        <v>75.02</v>
      </c>
      <c r="F38" s="2">
        <v>30.9</v>
      </c>
      <c r="G38" s="2">
        <v>2.2799999999999998</v>
      </c>
      <c r="H38" s="2">
        <f t="shared" si="0"/>
        <v>0.15672039961504985</v>
      </c>
      <c r="I38" s="2">
        <f t="shared" si="5"/>
        <v>0.17303397510657365</v>
      </c>
      <c r="J38" s="1">
        <f t="shared" si="1"/>
        <v>28.934800602963715</v>
      </c>
      <c r="K38" s="1">
        <f t="shared" si="2"/>
        <v>31.946725375540083</v>
      </c>
      <c r="L38" s="1">
        <f t="shared" si="3"/>
        <v>34.462384126718469</v>
      </c>
      <c r="M38" s="1">
        <f t="shared" si="4"/>
        <v>37.474308899294819</v>
      </c>
    </row>
    <row r="39" spans="1:13" x14ac:dyDescent="0.25">
      <c r="A39" s="2">
        <v>1964</v>
      </c>
      <c r="B39" s="3">
        <v>0.14136090551705841</v>
      </c>
      <c r="C39" s="3">
        <v>0.15102281642879531</v>
      </c>
      <c r="D39" s="6">
        <v>3.3156539999999999E-3</v>
      </c>
      <c r="E39" s="2">
        <v>84.75</v>
      </c>
      <c r="F39" s="2">
        <v>31.2</v>
      </c>
      <c r="G39" s="2">
        <v>2.5</v>
      </c>
      <c r="H39" s="2">
        <f t="shared" si="0"/>
        <v>0.11228909069508144</v>
      </c>
      <c r="I39" s="2">
        <f t="shared" si="5"/>
        <v>0.12195100160681834</v>
      </c>
      <c r="J39" s="1">
        <f t="shared" si="1"/>
        <v>33.866347542620986</v>
      </c>
      <c r="K39" s="1">
        <f t="shared" si="2"/>
        <v>36.780376241555466</v>
      </c>
      <c r="L39" s="1">
        <f t="shared" si="3"/>
        <v>42.634395964433686</v>
      </c>
      <c r="M39" s="1">
        <f t="shared" si="4"/>
        <v>45.548424663368166</v>
      </c>
    </row>
    <row r="40" spans="1:13" x14ac:dyDescent="0.25">
      <c r="A40" s="2">
        <v>1965</v>
      </c>
      <c r="B40" s="3">
        <v>9.6700652510904234E-2</v>
      </c>
      <c r="C40" s="3">
        <v>0.1157488474815989</v>
      </c>
      <c r="D40" s="6">
        <v>4.3741509999999997E-3</v>
      </c>
      <c r="E40" s="2">
        <v>92.43</v>
      </c>
      <c r="F40" s="2">
        <v>31.8</v>
      </c>
      <c r="G40" s="2">
        <v>2.72</v>
      </c>
      <c r="H40" s="2">
        <f t="shared" si="0"/>
        <v>6.7697660045432012E-2</v>
      </c>
      <c r="I40" s="2">
        <f t="shared" si="5"/>
        <v>8.6745855016126638E-2</v>
      </c>
      <c r="J40" s="1">
        <f t="shared" si="1"/>
        <v>15.476754242236268</v>
      </c>
      <c r="K40" s="1">
        <f t="shared" si="2"/>
        <v>19.831472442566945</v>
      </c>
      <c r="L40" s="1">
        <f t="shared" si="3"/>
        <v>22.107296366975955</v>
      </c>
      <c r="M40" s="1">
        <f t="shared" si="4"/>
        <v>26.462014567306639</v>
      </c>
    </row>
    <row r="41" spans="1:13" x14ac:dyDescent="0.25">
      <c r="A41" s="2">
        <v>1966</v>
      </c>
      <c r="B41" s="3">
        <v>-0.1392106214347183</v>
      </c>
      <c r="C41" s="3">
        <v>-0.1052042534495234</v>
      </c>
      <c r="D41" s="6">
        <v>7.4343600000000001E-3</v>
      </c>
      <c r="E41" s="2">
        <v>80.33</v>
      </c>
      <c r="F41" s="2">
        <v>32.9</v>
      </c>
      <c r="G41" s="2">
        <v>2.87</v>
      </c>
      <c r="H41" s="2">
        <f t="shared" si="0"/>
        <v>-0.17431481907616006</v>
      </c>
      <c r="I41" s="2">
        <f t="shared" si="5"/>
        <v>-0.14030845109096513</v>
      </c>
      <c r="J41" s="1">
        <f t="shared" si="1"/>
        <v>-23.44718564559156</v>
      </c>
      <c r="K41" s="1">
        <f t="shared" si="2"/>
        <v>-18.872969709694598</v>
      </c>
      <c r="L41" s="1">
        <f t="shared" si="3"/>
        <v>-18.725300017044951</v>
      </c>
      <c r="M41" s="1">
        <f t="shared" si="4"/>
        <v>-14.151084081147994</v>
      </c>
    </row>
    <row r="42" spans="1:13" x14ac:dyDescent="0.25">
      <c r="A42" s="2">
        <v>1967</v>
      </c>
      <c r="B42" s="3">
        <v>0.1829659981791148</v>
      </c>
      <c r="C42" s="3">
        <v>0.21290835479419309</v>
      </c>
      <c r="D42" s="6">
        <v>5.2859459999999997E-3</v>
      </c>
      <c r="E42" s="2">
        <v>96.47</v>
      </c>
      <c r="F42" s="2">
        <v>33.9</v>
      </c>
      <c r="G42" s="2">
        <v>2.92</v>
      </c>
      <c r="H42" s="2">
        <f t="shared" si="0"/>
        <v>0.15314657238166277</v>
      </c>
      <c r="I42" s="2">
        <f t="shared" si="5"/>
        <v>0.18308892899674109</v>
      </c>
      <c r="J42" s="1">
        <f t="shared" si="1"/>
        <v>28.972405768364411</v>
      </c>
      <c r="K42" s="1">
        <f t="shared" si="2"/>
        <v>34.636927618394346</v>
      </c>
      <c r="L42" s="1">
        <f t="shared" si="3"/>
        <v>34.61367145618113</v>
      </c>
      <c r="M42" s="1">
        <f t="shared" si="4"/>
        <v>40.278193306211058</v>
      </c>
    </row>
    <row r="43" spans="1:13" x14ac:dyDescent="0.25">
      <c r="A43" s="2">
        <v>1968</v>
      </c>
      <c r="B43" s="3">
        <v>5.6824653491137377E-2</v>
      </c>
      <c r="C43" s="3">
        <v>0.1029423355861029</v>
      </c>
      <c r="D43" s="6">
        <v>5.9042870000000003E-3</v>
      </c>
      <c r="E43" s="2">
        <v>103.86</v>
      </c>
      <c r="F43" s="2">
        <v>35.5</v>
      </c>
      <c r="G43" s="2">
        <v>3.07</v>
      </c>
      <c r="H43" s="2">
        <f t="shared" si="0"/>
        <v>2.7694077138745103E-2</v>
      </c>
      <c r="I43" s="2">
        <f t="shared" si="5"/>
        <v>7.3811759233710639E-2</v>
      </c>
      <c r="J43" s="1">
        <f t="shared" si="1"/>
        <v>4.6905032121143675</v>
      </c>
      <c r="K43" s="1">
        <f t="shared" si="2"/>
        <v>12.501384033958823</v>
      </c>
      <c r="L43" s="1">
        <f t="shared" si="3"/>
        <v>9.6243040846654946</v>
      </c>
      <c r="M43" s="1">
        <f t="shared" si="4"/>
        <v>17.435184906509946</v>
      </c>
    </row>
    <row r="44" spans="1:13" x14ac:dyDescent="0.25">
      <c r="A44" s="2">
        <v>1969</v>
      </c>
      <c r="B44" s="3">
        <v>-0.14698123262239521</v>
      </c>
      <c r="C44" s="3">
        <v>-8.6853834649800135E-2</v>
      </c>
      <c r="D44" s="6">
        <v>6.3260729999999998E-3</v>
      </c>
      <c r="E44" s="2">
        <v>92.06</v>
      </c>
      <c r="F44" s="2">
        <v>37.700000000000003</v>
      </c>
      <c r="G44" s="2">
        <v>3.16</v>
      </c>
      <c r="H44" s="2">
        <f t="shared" si="0"/>
        <v>-0.18073069799967259</v>
      </c>
      <c r="I44" s="2">
        <f t="shared" si="5"/>
        <v>-0.12060330002707749</v>
      </c>
      <c r="J44" s="1">
        <f t="shared" si="1"/>
        <v>-28.569176802049643</v>
      </c>
      <c r="K44" s="1">
        <f t="shared" si="2"/>
        <v>-19.064481239321378</v>
      </c>
      <c r="L44" s="1">
        <f t="shared" si="3"/>
        <v>-23.234197996513036</v>
      </c>
      <c r="M44" s="1">
        <f t="shared" si="4"/>
        <v>-13.729502433784774</v>
      </c>
    </row>
    <row r="45" spans="1:13" x14ac:dyDescent="0.25">
      <c r="A45" s="2">
        <v>1970</v>
      </c>
      <c r="B45" s="3">
        <v>-1.9722482865425241E-2</v>
      </c>
      <c r="C45" s="3">
        <v>3.4484334971001493E-2</v>
      </c>
      <c r="D45" s="6">
        <v>9.5247130000000006E-3</v>
      </c>
      <c r="E45" s="2">
        <v>92.15</v>
      </c>
      <c r="F45" s="2">
        <v>39.799999999999997</v>
      </c>
      <c r="G45" s="2">
        <v>3.14</v>
      </c>
      <c r="H45" s="2">
        <f t="shared" si="0"/>
        <v>-5.3229672109689888E-2</v>
      </c>
      <c r="I45" s="2">
        <f t="shared" si="5"/>
        <v>9.7714572673684649E-4</v>
      </c>
      <c r="J45" s="1">
        <f t="shared" si="1"/>
        <v>-5.5885854103624837</v>
      </c>
      <c r="K45" s="1">
        <f t="shared" si="2"/>
        <v>0.10259056905303567</v>
      </c>
      <c r="L45" s="1">
        <f t="shared" si="3"/>
        <v>-2.0706642673039326</v>
      </c>
      <c r="M45" s="1">
        <f t="shared" si="4"/>
        <v>3.6205117121115871</v>
      </c>
    </row>
    <row r="46" spans="1:13" x14ac:dyDescent="0.25">
      <c r="A46" s="2">
        <v>1971</v>
      </c>
      <c r="B46" s="3">
        <v>9.9924106534051024E-2</v>
      </c>
      <c r="C46" s="3">
        <v>0.13206531574584801</v>
      </c>
      <c r="D46" s="6">
        <v>6.4222239999999998E-3</v>
      </c>
      <c r="E46" s="2">
        <v>102.09</v>
      </c>
      <c r="F46" s="2">
        <v>41.1</v>
      </c>
      <c r="G46" s="2">
        <v>3.07</v>
      </c>
      <c r="H46" s="2">
        <f t="shared" si="0"/>
        <v>7.0295883853294813E-2</v>
      </c>
      <c r="I46" s="2">
        <f t="shared" si="5"/>
        <v>0.1024370930650918</v>
      </c>
      <c r="J46" s="1">
        <f t="shared" si="1"/>
        <v>10.945722829551697</v>
      </c>
      <c r="K46" s="1">
        <f t="shared" si="2"/>
        <v>15.950407999641838</v>
      </c>
      <c r="L46" s="1">
        <f t="shared" si="3"/>
        <v>15.559112627347011</v>
      </c>
      <c r="M46" s="1">
        <f t="shared" si="4"/>
        <v>20.56379779743715</v>
      </c>
    </row>
    <row r="47" spans="1:13" x14ac:dyDescent="0.25">
      <c r="A47" s="2">
        <v>1972</v>
      </c>
      <c r="B47" s="3">
        <v>0.13809134202610779</v>
      </c>
      <c r="C47" s="3">
        <v>0.17158729645428991</v>
      </c>
      <c r="D47" s="6">
        <v>5.0126839999999999E-3</v>
      </c>
      <c r="E47" s="2">
        <v>118.05</v>
      </c>
      <c r="F47" s="2">
        <v>42.5</v>
      </c>
      <c r="G47" s="2">
        <v>3.15</v>
      </c>
      <c r="H47" s="2">
        <f t="shared" si="0"/>
        <v>0.11175753192241569</v>
      </c>
      <c r="I47" s="2">
        <f t="shared" si="5"/>
        <v>0.14525348635059787</v>
      </c>
      <c r="J47" s="1">
        <f t="shared" si="1"/>
        <v>22.294948558978721</v>
      </c>
      <c r="K47" s="1">
        <f t="shared" si="2"/>
        <v>28.977187939754007</v>
      </c>
      <c r="L47" s="1">
        <f t="shared" si="3"/>
        <v>27.548383665538818</v>
      </c>
      <c r="M47" s="1">
        <f t="shared" si="4"/>
        <v>34.230623046314093</v>
      </c>
    </row>
    <row r="48" spans="1:13" x14ac:dyDescent="0.25">
      <c r="A48" s="2">
        <v>1973</v>
      </c>
      <c r="B48" s="3">
        <v>-0.24015677843807601</v>
      </c>
      <c r="C48" s="3">
        <v>-0.15668105628075379</v>
      </c>
      <c r="D48" s="6">
        <v>9.9676929999999997E-3</v>
      </c>
      <c r="E48" s="2">
        <v>97.55</v>
      </c>
      <c r="F48" s="2">
        <v>46.2</v>
      </c>
      <c r="G48" s="2">
        <v>3.38</v>
      </c>
      <c r="H48" s="2">
        <f t="shared" si="0"/>
        <v>-0.27421891861972375</v>
      </c>
      <c r="I48" s="2">
        <f t="shared" si="5"/>
        <v>-0.19074319646240165</v>
      </c>
      <c r="J48" s="1">
        <f t="shared" si="1"/>
        <v>-27.510770909549858</v>
      </c>
      <c r="K48" s="1">
        <f t="shared" si="2"/>
        <v>-19.136142782728324</v>
      </c>
      <c r="L48" s="1">
        <f t="shared" si="3"/>
        <v>-24.093516768431371</v>
      </c>
      <c r="M48" s="1">
        <f t="shared" si="4"/>
        <v>-15.718888641609828</v>
      </c>
    </row>
    <row r="49" spans="1:13" x14ac:dyDescent="0.25">
      <c r="A49" s="2">
        <v>1974</v>
      </c>
      <c r="B49" s="3">
        <v>-0.41781818339890181</v>
      </c>
      <c r="C49" s="3">
        <v>-0.30147919131475198</v>
      </c>
      <c r="D49" s="6">
        <v>1.3716265E-2</v>
      </c>
      <c r="E49" s="2">
        <v>68.56</v>
      </c>
      <c r="F49" s="2">
        <v>51.9</v>
      </c>
      <c r="G49" s="2">
        <v>3.6</v>
      </c>
      <c r="H49" s="2">
        <f t="shared" si="0"/>
        <v>-0.46899478486374563</v>
      </c>
      <c r="I49" s="2">
        <f t="shared" si="5"/>
        <v>-0.35265579277959586</v>
      </c>
      <c r="J49" s="1">
        <f t="shared" si="1"/>
        <v>-34.192601620320517</v>
      </c>
      <c r="K49" s="1">
        <f t="shared" si="2"/>
        <v>-25.710774236251332</v>
      </c>
      <c r="L49" s="1">
        <f t="shared" si="3"/>
        <v>-30.461512911780417</v>
      </c>
      <c r="M49" s="1">
        <f t="shared" si="4"/>
        <v>-21.979685527711222</v>
      </c>
    </row>
    <row r="50" spans="1:13" x14ac:dyDescent="0.25">
      <c r="A50" s="2">
        <v>1975</v>
      </c>
      <c r="B50" s="3">
        <v>0.24713734147883029</v>
      </c>
      <c r="C50" s="3">
        <v>0.31420157205937621</v>
      </c>
      <c r="D50" s="6">
        <v>9.7030209999999992E-3</v>
      </c>
      <c r="E50" s="2">
        <v>90.19</v>
      </c>
      <c r="F50" s="2">
        <v>55.5</v>
      </c>
      <c r="G50" s="2">
        <v>3.68</v>
      </c>
      <c r="H50" s="2">
        <f t="shared" si="0"/>
        <v>0.20714505130754651</v>
      </c>
      <c r="I50" s="2">
        <f t="shared" si="5"/>
        <v>0.27420928188809235</v>
      </c>
      <c r="J50" s="1">
        <f t="shared" si="1"/>
        <v>21.348511077894866</v>
      </c>
      <c r="K50" s="1">
        <f t="shared" si="2"/>
        <v>28.260196683908276</v>
      </c>
      <c r="L50" s="1">
        <f t="shared" si="3"/>
        <v>25.470143935464048</v>
      </c>
      <c r="M50" s="1">
        <f t="shared" si="4"/>
        <v>32.381829541477465</v>
      </c>
    </row>
    <row r="51" spans="1:13" x14ac:dyDescent="0.25">
      <c r="A51" s="2">
        <v>1976</v>
      </c>
      <c r="B51" s="3">
        <v>0.1646933828146504</v>
      </c>
      <c r="C51" s="3">
        <v>0.21219571679965371</v>
      </c>
      <c r="D51" s="6">
        <v>6.9896979999999999E-3</v>
      </c>
      <c r="E51" s="2">
        <v>107.46</v>
      </c>
      <c r="F51" s="2">
        <v>58.2</v>
      </c>
      <c r="G51" s="2">
        <v>4.05</v>
      </c>
      <c r="H51" s="2">
        <f t="shared" si="0"/>
        <v>0.12769779513805529</v>
      </c>
      <c r="I51" s="2">
        <f t="shared" si="5"/>
        <v>0.17520012912305855</v>
      </c>
      <c r="J51" s="1">
        <f t="shared" si="1"/>
        <v>18.269429543029656</v>
      </c>
      <c r="K51" s="1">
        <f t="shared" si="2"/>
        <v>25.065479098390025</v>
      </c>
      <c r="L51" s="1">
        <f t="shared" si="3"/>
        <v>23.562303094447056</v>
      </c>
      <c r="M51" s="1">
        <f t="shared" si="4"/>
        <v>30.358352649807433</v>
      </c>
    </row>
    <row r="52" spans="1:13" x14ac:dyDescent="0.25">
      <c r="A52" s="2">
        <v>1977</v>
      </c>
      <c r="B52" s="3">
        <v>-0.1391117825773005</v>
      </c>
      <c r="C52" s="3">
        <v>-7.4251148375259562E-2</v>
      </c>
      <c r="D52" s="6">
        <v>5.7213389999999998E-3</v>
      </c>
      <c r="E52" s="2">
        <v>95.1</v>
      </c>
      <c r="F52" s="2">
        <v>62.1</v>
      </c>
      <c r="G52" s="2">
        <v>4.67</v>
      </c>
      <c r="H52" s="2">
        <f t="shared" si="0"/>
        <v>-0.18705034995137176</v>
      </c>
      <c r="I52" s="2">
        <f t="shared" si="5"/>
        <v>-0.12218971574933084</v>
      </c>
      <c r="J52" s="1">
        <f t="shared" si="1"/>
        <v>-32.693456890313925</v>
      </c>
      <c r="K52" s="1">
        <f t="shared" si="2"/>
        <v>-21.356838975864015</v>
      </c>
      <c r="L52" s="1">
        <f t="shared" si="3"/>
        <v>-24.314549894229394</v>
      </c>
      <c r="M52" s="1">
        <f t="shared" si="4"/>
        <v>-12.977931979779482</v>
      </c>
    </row>
    <row r="53" spans="1:13" x14ac:dyDescent="0.25">
      <c r="A53" s="2">
        <v>1978</v>
      </c>
      <c r="B53" s="3">
        <v>-2.4368051666350619E-2</v>
      </c>
      <c r="C53" s="3">
        <v>6.1972139312445579E-2</v>
      </c>
      <c r="D53" s="6">
        <v>7.9206069999999996E-3</v>
      </c>
      <c r="E53" s="2">
        <v>96.11</v>
      </c>
      <c r="F53" s="2">
        <v>67.7</v>
      </c>
      <c r="G53" s="2">
        <v>5.07</v>
      </c>
      <c r="H53" s="2">
        <f t="shared" si="0"/>
        <v>-7.5775791694947858E-2</v>
      </c>
      <c r="I53" s="2">
        <f t="shared" si="5"/>
        <v>1.0564399283848343E-2</v>
      </c>
      <c r="J53" s="1">
        <f t="shared" si="1"/>
        <v>-9.5669172444672306</v>
      </c>
      <c r="K53" s="1">
        <f t="shared" si="2"/>
        <v>1.3337865751764155</v>
      </c>
      <c r="L53" s="1">
        <f t="shared" si="3"/>
        <v>-3.0765384100423896</v>
      </c>
      <c r="M53" s="1">
        <f t="shared" si="4"/>
        <v>7.8241654096012567</v>
      </c>
    </row>
    <row r="54" spans="1:13" x14ac:dyDescent="0.25">
      <c r="A54" s="2">
        <v>1979</v>
      </c>
      <c r="B54" s="3">
        <v>4.2286576953156157E-2</v>
      </c>
      <c r="C54" s="3">
        <v>0.1671021054081373</v>
      </c>
      <c r="D54" s="6">
        <v>6.8351510000000002E-3</v>
      </c>
      <c r="E54" s="2">
        <v>107.94</v>
      </c>
      <c r="F54" s="2">
        <v>76.7</v>
      </c>
      <c r="G54" s="2">
        <v>5.65</v>
      </c>
      <c r="H54" s="2">
        <f t="shared" si="0"/>
        <v>-8.7333800996773625E-3</v>
      </c>
      <c r="I54" s="2">
        <f t="shared" si="5"/>
        <v>0.11608214835530381</v>
      </c>
      <c r="J54" s="1">
        <f t="shared" si="1"/>
        <v>-1.2777157519530091</v>
      </c>
      <c r="K54" s="1">
        <f t="shared" si="2"/>
        <v>16.983113958316913</v>
      </c>
      <c r="L54" s="1">
        <f t="shared" si="3"/>
        <v>6.1866339095004861</v>
      </c>
      <c r="M54" s="1">
        <f t="shared" si="4"/>
        <v>24.447463619770403</v>
      </c>
    </row>
    <row r="55" spans="1:13" x14ac:dyDescent="0.25">
      <c r="A55" s="2">
        <v>1980</v>
      </c>
      <c r="B55" s="3">
        <v>0.15576011165460099</v>
      </c>
      <c r="C55" s="3">
        <v>0.27368800137077259</v>
      </c>
      <c r="D55" s="6">
        <v>1.0373337999999999E-2</v>
      </c>
      <c r="E55" s="2">
        <v>135.76</v>
      </c>
      <c r="F55" s="2">
        <v>86.3</v>
      </c>
      <c r="G55" s="2">
        <v>6.16</v>
      </c>
      <c r="H55" s="2">
        <f t="shared" si="0"/>
        <v>0.11138521401930247</v>
      </c>
      <c r="I55" s="2">
        <f t="shared" si="5"/>
        <v>0.22931310373547412</v>
      </c>
      <c r="J55" s="1">
        <f t="shared" si="1"/>
        <v>10.73764433582541</v>
      </c>
      <c r="K55" s="1">
        <f t="shared" si="2"/>
        <v>22.106009052772997</v>
      </c>
      <c r="L55" s="1">
        <f t="shared" si="3"/>
        <v>15.015428173130095</v>
      </c>
      <c r="M55" s="1">
        <f t="shared" si="4"/>
        <v>26.383792890077679</v>
      </c>
    </row>
    <row r="56" spans="1:13" x14ac:dyDescent="0.25">
      <c r="A56" s="2">
        <v>1981</v>
      </c>
      <c r="B56" s="3">
        <v>-0.13514702450226571</v>
      </c>
      <c r="C56" s="3">
        <v>-4.9681840321644043E-2</v>
      </c>
      <c r="D56" s="6">
        <v>8.4787419999999992E-3</v>
      </c>
      <c r="E56" s="2">
        <v>122.55</v>
      </c>
      <c r="F56" s="2">
        <v>94</v>
      </c>
      <c r="G56" s="2">
        <v>6.63</v>
      </c>
      <c r="H56" s="2">
        <f t="shared" si="0"/>
        <v>-0.18783469513247092</v>
      </c>
      <c r="I56" s="2">
        <f t="shared" si="5"/>
        <v>-0.1023695109518493</v>
      </c>
      <c r="J56" s="1">
        <f t="shared" si="1"/>
        <v>-22.153604288521922</v>
      </c>
      <c r="K56" s="1">
        <f t="shared" si="2"/>
        <v>-12.073667408661487</v>
      </c>
      <c r="L56" s="1">
        <f t="shared" si="3"/>
        <v>-15.939513727657442</v>
      </c>
      <c r="M56" s="1">
        <f t="shared" si="4"/>
        <v>-5.8595768477970021</v>
      </c>
    </row>
    <row r="57" spans="1:13" x14ac:dyDescent="0.25">
      <c r="A57" s="2">
        <v>1982</v>
      </c>
      <c r="B57" s="3">
        <v>0.1477941489687932</v>
      </c>
      <c r="C57" s="3">
        <v>0.18537686011783611</v>
      </c>
      <c r="D57" s="6">
        <v>1.1454578999999999E-2</v>
      </c>
      <c r="E57" s="2">
        <v>140.63999999999999</v>
      </c>
      <c r="F57" s="2">
        <v>97.6</v>
      </c>
      <c r="G57" s="2">
        <v>6.87</v>
      </c>
      <c r="H57" s="2">
        <f t="shared" si="0"/>
        <v>0.10010161281370239</v>
      </c>
      <c r="I57" s="2">
        <f t="shared" si="5"/>
        <v>0.13768432396274524</v>
      </c>
      <c r="J57" s="1">
        <f t="shared" si="1"/>
        <v>8.7390040972874168</v>
      </c>
      <c r="K57" s="1">
        <f t="shared" si="2"/>
        <v>12.020024826992353</v>
      </c>
      <c r="L57" s="1">
        <f t="shared" si="3"/>
        <v>12.902626012601004</v>
      </c>
      <c r="M57" s="1">
        <f t="shared" si="4"/>
        <v>16.183646742305946</v>
      </c>
    </row>
    <row r="58" spans="1:13" x14ac:dyDescent="0.25">
      <c r="A58" s="2">
        <v>1983</v>
      </c>
      <c r="B58" s="3">
        <v>0.16419839735087591</v>
      </c>
      <c r="C58" s="3">
        <v>0.20140731518646679</v>
      </c>
      <c r="D58" s="6">
        <v>8.3863170000000008E-3</v>
      </c>
      <c r="E58" s="2">
        <v>164.93</v>
      </c>
      <c r="F58" s="2">
        <v>101.3</v>
      </c>
      <c r="G58" s="2">
        <v>7.09</v>
      </c>
      <c r="H58" s="2">
        <f t="shared" si="0"/>
        <v>0.12210878968760311</v>
      </c>
      <c r="I58" s="2">
        <f t="shared" si="5"/>
        <v>0.15931770752319407</v>
      </c>
      <c r="J58" s="1">
        <f t="shared" si="1"/>
        <v>14.560478656793334</v>
      </c>
      <c r="K58" s="1">
        <f t="shared" si="2"/>
        <v>18.997339061139002</v>
      </c>
      <c r="L58" s="1">
        <f t="shared" si="3"/>
        <v>19.579321572375083</v>
      </c>
      <c r="M58" s="1">
        <f t="shared" si="4"/>
        <v>24.016181976720745</v>
      </c>
    </row>
    <row r="59" spans="1:13" x14ac:dyDescent="0.25">
      <c r="A59" s="2">
        <v>1984</v>
      </c>
      <c r="B59" s="3">
        <v>1.922267443291692E-2</v>
      </c>
      <c r="C59" s="3">
        <v>5.7949682318208941E-2</v>
      </c>
      <c r="D59" s="6">
        <v>8.0041060000000004E-3</v>
      </c>
      <c r="E59" s="2">
        <v>167.24</v>
      </c>
      <c r="F59" s="2">
        <v>105.3</v>
      </c>
      <c r="G59" s="2">
        <v>7.53</v>
      </c>
      <c r="H59" s="2">
        <f t="shared" si="0"/>
        <v>-2.4818242856988547E-2</v>
      </c>
      <c r="I59" s="2">
        <f t="shared" si="5"/>
        <v>1.3908765028303472E-2</v>
      </c>
      <c r="J59" s="1">
        <f t="shared" si="1"/>
        <v>-3.1006889285309995</v>
      </c>
      <c r="K59" s="1">
        <f t="shared" si="2"/>
        <v>1.7377037520871752</v>
      </c>
      <c r="L59" s="1">
        <f t="shared" si="3"/>
        <v>2.401601682051302</v>
      </c>
      <c r="M59" s="1">
        <f t="shared" si="4"/>
        <v>7.2399943626694769</v>
      </c>
    </row>
    <row r="60" spans="1:13" x14ac:dyDescent="0.25">
      <c r="A60" s="2">
        <v>1985</v>
      </c>
      <c r="B60" s="3">
        <v>0.2331804275043188</v>
      </c>
      <c r="C60" s="3">
        <v>0.27046340354688192</v>
      </c>
      <c r="D60" s="6">
        <v>6.387836E-3</v>
      </c>
      <c r="E60" s="2">
        <v>211.28</v>
      </c>
      <c r="F60" s="2">
        <v>109.3</v>
      </c>
      <c r="G60" s="2">
        <v>7.9</v>
      </c>
      <c r="H60" s="2">
        <f t="shared" si="0"/>
        <v>0.19647138545794945</v>
      </c>
      <c r="I60" s="2">
        <f t="shared" si="5"/>
        <v>0.23375436150051249</v>
      </c>
      <c r="J60" s="1">
        <f t="shared" si="1"/>
        <v>30.757111713254606</v>
      </c>
      <c r="K60" s="1">
        <f t="shared" si="2"/>
        <v>36.593669828172246</v>
      </c>
      <c r="L60" s="1">
        <f t="shared" si="3"/>
        <v>36.50382187399908</v>
      </c>
      <c r="M60" s="1">
        <f t="shared" si="4"/>
        <v>42.340379988916737</v>
      </c>
    </row>
    <row r="61" spans="1:13" x14ac:dyDescent="0.25">
      <c r="A61" s="2">
        <v>1986</v>
      </c>
      <c r="B61" s="3">
        <v>0.15915590603943441</v>
      </c>
      <c r="C61" s="3">
        <v>0.17007503181474901</v>
      </c>
      <c r="D61" s="6">
        <v>9.2917199999999998E-3</v>
      </c>
      <c r="E61" s="2">
        <v>242.17</v>
      </c>
      <c r="F61" s="2">
        <v>110.5</v>
      </c>
      <c r="G61" s="2">
        <v>8.2799999999999994</v>
      </c>
      <c r="H61" s="2">
        <f t="shared" si="0"/>
        <v>0.12553656510821895</v>
      </c>
      <c r="I61" s="2">
        <f t="shared" si="5"/>
        <v>0.13645569088353351</v>
      </c>
      <c r="J61" s="1">
        <f t="shared" si="1"/>
        <v>13.510584166141355</v>
      </c>
      <c r="K61" s="1">
        <f t="shared" si="2"/>
        <v>14.68572997071947</v>
      </c>
      <c r="L61" s="1">
        <f t="shared" si="3"/>
        <v>17.128788430929301</v>
      </c>
      <c r="M61" s="1">
        <f t="shared" si="4"/>
        <v>18.30393423550742</v>
      </c>
    </row>
    <row r="62" spans="1:13" x14ac:dyDescent="0.25">
      <c r="A62" s="2">
        <v>1987</v>
      </c>
      <c r="B62" s="3">
        <v>1.1718872648833541E-2</v>
      </c>
      <c r="C62" s="3">
        <v>5.5107705765025279E-2</v>
      </c>
      <c r="D62" s="6">
        <v>2.1250115999999999E-2</v>
      </c>
      <c r="E62" s="2">
        <v>247.08</v>
      </c>
      <c r="F62" s="2">
        <v>115.4</v>
      </c>
      <c r="G62" s="2">
        <v>8.81</v>
      </c>
      <c r="H62" s="2">
        <f t="shared" si="0"/>
        <v>-2.3316621160903536E-2</v>
      </c>
      <c r="I62" s="2">
        <f t="shared" si="5"/>
        <v>2.0072211955288202E-2</v>
      </c>
      <c r="J62" s="1">
        <f t="shared" si="1"/>
        <v>-1.0972467708366174</v>
      </c>
      <c r="K62" s="1">
        <f t="shared" si="2"/>
        <v>0.94456952401051375</v>
      </c>
      <c r="L62" s="1">
        <f t="shared" si="3"/>
        <v>0.55147334954941141</v>
      </c>
      <c r="M62" s="1">
        <f t="shared" si="4"/>
        <v>2.5932896443965427</v>
      </c>
    </row>
    <row r="63" spans="1:13" x14ac:dyDescent="0.25">
      <c r="A63" s="2">
        <v>1988</v>
      </c>
      <c r="B63" s="3">
        <v>0.1081609372822963</v>
      </c>
      <c r="C63" s="3">
        <v>0.1514063361390067</v>
      </c>
      <c r="D63" s="6">
        <v>1.0815429E-2</v>
      </c>
      <c r="E63" s="2">
        <v>277.72000000000003</v>
      </c>
      <c r="F63" s="2">
        <v>120.5</v>
      </c>
      <c r="G63" s="2">
        <v>9.75</v>
      </c>
      <c r="H63" s="2">
        <f t="shared" si="0"/>
        <v>7.3655842200663985E-2</v>
      </c>
      <c r="I63" s="2">
        <f t="shared" si="5"/>
        <v>0.11690124105737434</v>
      </c>
      <c r="J63" s="1">
        <f t="shared" si="1"/>
        <v>6.8102561813002502</v>
      </c>
      <c r="K63" s="1">
        <f t="shared" si="2"/>
        <v>10.808747490032466</v>
      </c>
      <c r="L63" s="1">
        <f t="shared" si="3"/>
        <v>10.000614611061318</v>
      </c>
      <c r="M63" s="1">
        <f t="shared" si="4"/>
        <v>13.999105919793537</v>
      </c>
    </row>
    <row r="64" spans="1:13" x14ac:dyDescent="0.25">
      <c r="A64" s="2">
        <v>1989</v>
      </c>
      <c r="B64" s="3">
        <v>0.22637790413267209</v>
      </c>
      <c r="C64" s="3">
        <v>0.27180339417283628</v>
      </c>
      <c r="D64" s="6">
        <v>8.2773800000000008E-3</v>
      </c>
      <c r="E64" s="2">
        <v>353.4</v>
      </c>
      <c r="F64" s="2">
        <v>126.1</v>
      </c>
      <c r="G64" s="2">
        <v>11.06</v>
      </c>
      <c r="H64" s="2">
        <f t="shared" si="0"/>
        <v>0.1955616579603589</v>
      </c>
      <c r="I64" s="2">
        <f t="shared" si="5"/>
        <v>0.24098714800052315</v>
      </c>
      <c r="J64" s="1">
        <f t="shared" si="1"/>
        <v>23.626033595214775</v>
      </c>
      <c r="K64" s="1">
        <f t="shared" si="2"/>
        <v>29.11394040149457</v>
      </c>
      <c r="L64" s="1">
        <f t="shared" si="3"/>
        <v>27.348980490526237</v>
      </c>
      <c r="M64" s="1">
        <f t="shared" si="4"/>
        <v>32.836887296806026</v>
      </c>
    </row>
    <row r="65" spans="1:13" x14ac:dyDescent="0.25">
      <c r="A65" s="2">
        <v>1990</v>
      </c>
      <c r="B65" s="3">
        <v>-9.1154705359791838E-2</v>
      </c>
      <c r="C65" s="3">
        <v>-3.1883800636537417E-2</v>
      </c>
      <c r="D65" s="6">
        <v>1.0057228E-2</v>
      </c>
      <c r="E65" s="2">
        <v>330.22</v>
      </c>
      <c r="F65" s="2">
        <v>133.80000000000001</v>
      </c>
      <c r="G65" s="2">
        <v>12.09</v>
      </c>
      <c r="H65" s="2">
        <f t="shared" si="0"/>
        <v>-0.12711236560516384</v>
      </c>
      <c r="I65" s="2">
        <f t="shared" si="5"/>
        <v>-6.7841460881909427E-2</v>
      </c>
      <c r="J65" s="1">
        <f t="shared" si="1"/>
        <v>-12.638906625678949</v>
      </c>
      <c r="K65" s="1">
        <f t="shared" si="2"/>
        <v>-6.7455426964477123</v>
      </c>
      <c r="L65" s="1">
        <f t="shared" si="3"/>
        <v>-9.0636013581268955</v>
      </c>
      <c r="M65" s="1">
        <f t="shared" si="4"/>
        <v>-3.1702374288956578</v>
      </c>
    </row>
    <row r="66" spans="1:13" x14ac:dyDescent="0.25">
      <c r="A66" s="2">
        <v>1991</v>
      </c>
      <c r="B66" s="3">
        <v>0.2321909451164115</v>
      </c>
      <c r="C66" s="3">
        <v>0.26237358222153961</v>
      </c>
      <c r="D66" s="6">
        <v>8.9910430000000006E-3</v>
      </c>
      <c r="E66" s="2">
        <v>417.09</v>
      </c>
      <c r="F66" s="2">
        <v>137.9</v>
      </c>
      <c r="G66" s="2">
        <v>12.2</v>
      </c>
      <c r="H66" s="2">
        <f t="shared" si="0"/>
        <v>0.20336028974074691</v>
      </c>
      <c r="I66" s="2">
        <f t="shared" si="5"/>
        <v>0.23354292684587502</v>
      </c>
      <c r="J66" s="1">
        <f t="shared" si="1"/>
        <v>22.618097782509427</v>
      </c>
      <c r="K66" s="1">
        <f t="shared" si="2"/>
        <v>25.975065055953465</v>
      </c>
      <c r="L66" s="1">
        <f t="shared" si="3"/>
        <v>25.824695212380977</v>
      </c>
      <c r="M66" s="1">
        <f t="shared" si="4"/>
        <v>29.181662485825015</v>
      </c>
    </row>
    <row r="67" spans="1:13" x14ac:dyDescent="0.25">
      <c r="A67" s="2">
        <v>1992</v>
      </c>
      <c r="B67" s="3">
        <v>4.3120596575794937E-2</v>
      </c>
      <c r="C67" s="3">
        <v>7.1714395942535744E-2</v>
      </c>
      <c r="D67" s="6">
        <v>6.097173E-3</v>
      </c>
      <c r="E67" s="2">
        <v>435.71</v>
      </c>
      <c r="F67" s="2">
        <v>141.9</v>
      </c>
      <c r="G67" s="2">
        <v>12.39</v>
      </c>
      <c r="H67" s="2">
        <f t="shared" si="0"/>
        <v>1.5081059215893478E-2</v>
      </c>
      <c r="I67" s="2">
        <f t="shared" si="5"/>
        <v>4.3674858582634285E-2</v>
      </c>
      <c r="J67" s="1">
        <f t="shared" si="1"/>
        <v>2.4734510921526218</v>
      </c>
      <c r="K67" s="1">
        <f t="shared" si="2"/>
        <v>7.1631325833520361</v>
      </c>
      <c r="L67" s="1">
        <f t="shared" si="3"/>
        <v>7.0722278301427464</v>
      </c>
      <c r="M67" s="1">
        <f t="shared" si="4"/>
        <v>11.761909321342161</v>
      </c>
    </row>
    <row r="68" spans="1:13" x14ac:dyDescent="0.25">
      <c r="A68" s="2">
        <v>1993</v>
      </c>
      <c r="B68" s="3">
        <v>6.767310608911889E-2</v>
      </c>
      <c r="C68" s="3">
        <v>9.4786341497679769E-2</v>
      </c>
      <c r="D68" s="6">
        <v>5.419152E-3</v>
      </c>
      <c r="E68" s="2">
        <v>466.45</v>
      </c>
      <c r="F68" s="2">
        <v>145.80000000000001</v>
      </c>
      <c r="G68" s="2">
        <v>12.58</v>
      </c>
      <c r="H68" s="2">
        <f t="shared" ref="H68:H99" si="6">I68-(LN(F68/F67))</f>
        <v>4.106071356621329E-2</v>
      </c>
      <c r="I68" s="2">
        <f t="shared" si="5"/>
        <v>6.8173948974774176E-2</v>
      </c>
      <c r="J68" s="1">
        <f t="shared" ref="J68:J99" si="7">H68/D68</f>
        <v>7.5769628839001548</v>
      </c>
      <c r="K68" s="1">
        <f t="shared" ref="K68:K99" si="8">I68/D68</f>
        <v>12.580187633558568</v>
      </c>
      <c r="L68" s="1">
        <f t="shared" ref="L68:L99" si="9">B68/D68</f>
        <v>12.487766737142433</v>
      </c>
      <c r="M68" s="1">
        <f t="shared" ref="M68:M99" si="10">C68/D68</f>
        <v>17.490991486800844</v>
      </c>
    </row>
    <row r="69" spans="1:13" x14ac:dyDescent="0.25">
      <c r="A69" s="2">
        <v>1994</v>
      </c>
      <c r="B69" s="3">
        <v>-1.363755051434829E-2</v>
      </c>
      <c r="C69" s="3">
        <v>1.2759921336676441E-2</v>
      </c>
      <c r="D69" s="6">
        <v>6.2068820000000004E-3</v>
      </c>
      <c r="E69" s="2">
        <v>459.27</v>
      </c>
      <c r="F69" s="2">
        <v>149.69999999999999</v>
      </c>
      <c r="G69" s="2">
        <v>13.17</v>
      </c>
      <c r="H69" s="2">
        <f t="shared" si="6"/>
        <v>-4.1910032845895333E-2</v>
      </c>
      <c r="I69" s="2">
        <f t="shared" ref="I69:I99" si="11">LN(E69/E68)</f>
        <v>-1.5512560994870606E-2</v>
      </c>
      <c r="J69" s="1">
        <f t="shared" si="7"/>
        <v>-6.7521877886345081</v>
      </c>
      <c r="K69" s="1">
        <f t="shared" si="8"/>
        <v>-2.4992517974194781</v>
      </c>
      <c r="L69" s="1">
        <f t="shared" si="9"/>
        <v>-2.1971660673343378</v>
      </c>
      <c r="M69" s="1">
        <f t="shared" si="10"/>
        <v>2.0557699238806926</v>
      </c>
    </row>
    <row r="70" spans="1:13" x14ac:dyDescent="0.25">
      <c r="A70" s="2">
        <v>1995</v>
      </c>
      <c r="B70" s="3">
        <v>0.29056972813265941</v>
      </c>
      <c r="C70" s="3">
        <v>0.31563700373432868</v>
      </c>
      <c r="D70" s="6">
        <v>4.9127040000000004E-3</v>
      </c>
      <c r="E70" s="2">
        <v>615.92999999999995</v>
      </c>
      <c r="F70" s="2">
        <v>153.5</v>
      </c>
      <c r="G70" s="2">
        <v>13.79</v>
      </c>
      <c r="H70" s="2">
        <f t="shared" si="6"/>
        <v>0.26842777269901391</v>
      </c>
      <c r="I70" s="2">
        <f t="shared" si="11"/>
        <v>0.29349504830068318</v>
      </c>
      <c r="J70" s="1">
        <f t="shared" si="7"/>
        <v>54.639516791366603</v>
      </c>
      <c r="K70" s="1">
        <f t="shared" si="8"/>
        <v>59.742058202709373</v>
      </c>
      <c r="L70" s="1">
        <f t="shared" si="9"/>
        <v>59.146597908740155</v>
      </c>
      <c r="M70" s="1">
        <f t="shared" si="10"/>
        <v>64.249139320082918</v>
      </c>
    </row>
    <row r="71" spans="1:13" x14ac:dyDescent="0.25">
      <c r="A71" s="2">
        <v>1996</v>
      </c>
      <c r="B71" s="3">
        <v>0.1717470094023732</v>
      </c>
      <c r="C71" s="3">
        <v>0.20443175157586899</v>
      </c>
      <c r="D71" s="6">
        <v>7.4320130000000003E-3</v>
      </c>
      <c r="E71" s="2">
        <v>740.74</v>
      </c>
      <c r="F71" s="2">
        <v>158.6</v>
      </c>
      <c r="G71" s="2">
        <v>14.9</v>
      </c>
      <c r="H71" s="2">
        <f t="shared" si="6"/>
        <v>0.15183162364502048</v>
      </c>
      <c r="I71" s="2">
        <f t="shared" si="11"/>
        <v>0.1845163658185163</v>
      </c>
      <c r="J71" s="1">
        <f t="shared" si="7"/>
        <v>20.429407704887016</v>
      </c>
      <c r="K71" s="1">
        <f t="shared" si="8"/>
        <v>24.827239378956452</v>
      </c>
      <c r="L71" s="1">
        <f t="shared" si="9"/>
        <v>23.109083555474566</v>
      </c>
      <c r="M71" s="1">
        <f t="shared" si="10"/>
        <v>27.506915229543999</v>
      </c>
    </row>
    <row r="72" spans="1:13" x14ac:dyDescent="0.25">
      <c r="A72" s="2">
        <v>1997</v>
      </c>
      <c r="B72" s="3">
        <v>0.26905499570592611</v>
      </c>
      <c r="C72" s="3">
        <v>0.28593567163634181</v>
      </c>
      <c r="D72" s="6">
        <v>1.1449778000000001E-2</v>
      </c>
      <c r="E72" s="2">
        <v>970.43</v>
      </c>
      <c r="F72" s="2">
        <v>161.30000000000001</v>
      </c>
      <c r="G72" s="2">
        <v>15.5</v>
      </c>
      <c r="H72" s="2">
        <f t="shared" si="6"/>
        <v>0.25320890977682636</v>
      </c>
      <c r="I72" s="2">
        <f t="shared" si="11"/>
        <v>0.27008958570724206</v>
      </c>
      <c r="J72" s="1">
        <f t="shared" si="7"/>
        <v>22.114744039301577</v>
      </c>
      <c r="K72" s="1">
        <f t="shared" si="8"/>
        <v>23.589067465521346</v>
      </c>
      <c r="L72" s="1">
        <f t="shared" si="9"/>
        <v>23.498708508228379</v>
      </c>
      <c r="M72" s="1">
        <f t="shared" si="10"/>
        <v>24.973031934448144</v>
      </c>
    </row>
    <row r="73" spans="1:13" x14ac:dyDescent="0.25">
      <c r="A73" s="2">
        <v>1998</v>
      </c>
      <c r="B73" s="3">
        <v>0.23350635793728111</v>
      </c>
      <c r="C73" s="3">
        <v>0.2494968585559019</v>
      </c>
      <c r="D73" s="6">
        <v>1.2814732000000001E-2</v>
      </c>
      <c r="E73" s="2">
        <v>1229.23</v>
      </c>
      <c r="F73" s="2">
        <v>163.9</v>
      </c>
      <c r="G73" s="2">
        <v>16.2</v>
      </c>
      <c r="H73" s="2">
        <f t="shared" si="6"/>
        <v>0.22041346321914343</v>
      </c>
      <c r="I73" s="2">
        <f t="shared" si="11"/>
        <v>0.23640396383776424</v>
      </c>
      <c r="J73" s="1">
        <f t="shared" si="7"/>
        <v>17.20000568245543</v>
      </c>
      <c r="K73" s="1">
        <f t="shared" si="8"/>
        <v>18.447827378501888</v>
      </c>
      <c r="L73" s="1">
        <f t="shared" si="9"/>
        <v>18.221712162008625</v>
      </c>
      <c r="M73" s="1">
        <f t="shared" si="10"/>
        <v>19.46953385805508</v>
      </c>
    </row>
    <row r="74" spans="1:13" x14ac:dyDescent="0.25">
      <c r="A74" s="2">
        <v>1999</v>
      </c>
      <c r="B74" s="3">
        <v>0.16316799608865029</v>
      </c>
      <c r="C74" s="3">
        <v>0.18965961153562649</v>
      </c>
      <c r="D74" s="6">
        <v>1.1370732999999999E-2</v>
      </c>
      <c r="E74" s="2">
        <v>1469.25</v>
      </c>
      <c r="F74" s="2">
        <v>168.3</v>
      </c>
      <c r="G74" s="2">
        <v>16.690000000000001</v>
      </c>
      <c r="H74" s="2">
        <f t="shared" si="6"/>
        <v>0.15187249396947819</v>
      </c>
      <c r="I74" s="2">
        <f t="shared" si="11"/>
        <v>0.17836410941645447</v>
      </c>
      <c r="J74" s="1">
        <f t="shared" si="7"/>
        <v>13.356438320157389</v>
      </c>
      <c r="K74" s="1">
        <f t="shared" si="8"/>
        <v>15.686245505584775</v>
      </c>
      <c r="L74" s="1">
        <f t="shared" si="9"/>
        <v>14.349822134478956</v>
      </c>
      <c r="M74" s="1">
        <f t="shared" si="10"/>
        <v>16.679629319906333</v>
      </c>
    </row>
    <row r="75" spans="1:13" x14ac:dyDescent="0.25">
      <c r="A75" s="2">
        <v>2000</v>
      </c>
      <c r="B75" s="3">
        <v>-0.12796759748281211</v>
      </c>
      <c r="C75" s="3">
        <v>-9.4660399465043496E-2</v>
      </c>
      <c r="D75" s="6">
        <v>1.400175E-2</v>
      </c>
      <c r="E75" s="2">
        <v>1320.28</v>
      </c>
      <c r="F75" s="2">
        <v>174</v>
      </c>
      <c r="G75" s="2">
        <v>16.27</v>
      </c>
      <c r="H75" s="2">
        <f t="shared" si="6"/>
        <v>-0.14021542921251401</v>
      </c>
      <c r="I75" s="2">
        <f t="shared" si="11"/>
        <v>-0.10690823119474545</v>
      </c>
      <c r="J75" s="1">
        <f t="shared" si="7"/>
        <v>-10.014136033889621</v>
      </c>
      <c r="K75" s="1">
        <f t="shared" si="8"/>
        <v>-7.6353478097198879</v>
      </c>
      <c r="L75" s="1">
        <f t="shared" si="9"/>
        <v>-9.1394002523121838</v>
      </c>
      <c r="M75" s="1">
        <f t="shared" si="10"/>
        <v>-6.7606120281424458</v>
      </c>
    </row>
    <row r="76" spans="1:13" x14ac:dyDescent="0.25">
      <c r="A76" s="2">
        <v>2001</v>
      </c>
      <c r="B76" s="3">
        <v>-0.1415342172508807</v>
      </c>
      <c r="C76" s="3">
        <v>-0.12613613713975899</v>
      </c>
      <c r="D76" s="6">
        <v>1.3582177000000001E-2</v>
      </c>
      <c r="E76" s="2">
        <v>1148.08</v>
      </c>
      <c r="F76" s="2">
        <v>176.7</v>
      </c>
      <c r="G76" s="2">
        <v>15.74</v>
      </c>
      <c r="H76" s="2">
        <f t="shared" si="6"/>
        <v>-0.15515093354645976</v>
      </c>
      <c r="I76" s="2">
        <f t="shared" si="11"/>
        <v>-0.13975285343533808</v>
      </c>
      <c r="J76" s="1">
        <f t="shared" si="7"/>
        <v>-11.423127054408122</v>
      </c>
      <c r="K76" s="1">
        <f t="shared" si="8"/>
        <v>-10.289429554285595</v>
      </c>
      <c r="L76" s="1">
        <f t="shared" si="9"/>
        <v>-10.420584067699949</v>
      </c>
      <c r="M76" s="1">
        <f t="shared" si="10"/>
        <v>-9.2868865675774206</v>
      </c>
    </row>
    <row r="77" spans="1:13" x14ac:dyDescent="0.25">
      <c r="A77" s="2">
        <v>2002</v>
      </c>
      <c r="B77" s="3">
        <v>-0.2715196363570776</v>
      </c>
      <c r="C77" s="3">
        <v>-0.2480286232814789</v>
      </c>
      <c r="D77" s="6">
        <v>1.6353705E-2</v>
      </c>
      <c r="E77" s="2">
        <v>879.82</v>
      </c>
      <c r="F77" s="2">
        <v>180.9</v>
      </c>
      <c r="G77" s="2">
        <v>16.07</v>
      </c>
      <c r="H77" s="2">
        <f t="shared" si="6"/>
        <v>-0.28961993284284293</v>
      </c>
      <c r="I77" s="2">
        <f t="shared" si="11"/>
        <v>-0.26612891976724418</v>
      </c>
      <c r="J77" s="1">
        <f t="shared" si="7"/>
        <v>-17.709744234890071</v>
      </c>
      <c r="K77" s="1">
        <f t="shared" si="8"/>
        <v>-16.273310529158021</v>
      </c>
      <c r="L77" s="1">
        <f t="shared" si="9"/>
        <v>-16.602943269251682</v>
      </c>
      <c r="M77" s="1">
        <f t="shared" si="10"/>
        <v>-15.166509563519638</v>
      </c>
    </row>
    <row r="78" spans="1:13" x14ac:dyDescent="0.25">
      <c r="A78" s="2">
        <v>2003</v>
      </c>
      <c r="B78" s="3">
        <v>0.23102429236340549</v>
      </c>
      <c r="C78" s="3">
        <v>0.24964476463793381</v>
      </c>
      <c r="D78" s="6">
        <v>1.0737346E-2</v>
      </c>
      <c r="E78" s="2">
        <v>1111.92</v>
      </c>
      <c r="F78" s="2">
        <v>184.3</v>
      </c>
      <c r="G78" s="2">
        <v>17.39</v>
      </c>
      <c r="H78" s="2">
        <f t="shared" si="6"/>
        <v>0.21550571640654217</v>
      </c>
      <c r="I78" s="2">
        <f t="shared" si="11"/>
        <v>0.23412618868107046</v>
      </c>
      <c r="J78" s="1">
        <f t="shared" si="7"/>
        <v>20.070668897746444</v>
      </c>
      <c r="K78" s="1">
        <f t="shared" si="8"/>
        <v>21.804847183006906</v>
      </c>
      <c r="L78" s="1">
        <f t="shared" si="9"/>
        <v>21.515958632925258</v>
      </c>
      <c r="M78" s="1">
        <f t="shared" si="10"/>
        <v>23.250136918185724</v>
      </c>
    </row>
    <row r="79" spans="1:13" x14ac:dyDescent="0.25">
      <c r="A79" s="2">
        <v>2004</v>
      </c>
      <c r="B79" s="3">
        <v>6.9994089194403447E-2</v>
      </c>
      <c r="C79" s="3">
        <v>0.10203099882072959</v>
      </c>
      <c r="D79" s="6">
        <v>6.9883180000000003E-3</v>
      </c>
      <c r="E79" s="2">
        <v>1211.92</v>
      </c>
      <c r="F79" s="2">
        <v>190.3</v>
      </c>
      <c r="G79" s="2">
        <v>19.440000000000001</v>
      </c>
      <c r="H79" s="2">
        <f t="shared" si="6"/>
        <v>5.408071844723944E-2</v>
      </c>
      <c r="I79" s="2">
        <f t="shared" si="11"/>
        <v>8.6117628073565614E-2</v>
      </c>
      <c r="J79" s="1">
        <f t="shared" si="7"/>
        <v>7.7387317588065452</v>
      </c>
      <c r="K79" s="1">
        <f t="shared" si="8"/>
        <v>12.323083762582872</v>
      </c>
      <c r="L79" s="1">
        <f t="shared" si="9"/>
        <v>10.015870656487504</v>
      </c>
      <c r="M79" s="1">
        <f t="shared" si="10"/>
        <v>14.600222660263828</v>
      </c>
    </row>
    <row r="80" spans="1:13" x14ac:dyDescent="0.25">
      <c r="A80" s="2">
        <v>2005</v>
      </c>
      <c r="B80" s="3">
        <v>1.3626305480087709E-2</v>
      </c>
      <c r="C80" s="3">
        <v>4.7212515796136958E-2</v>
      </c>
      <c r="D80" s="6">
        <v>6.477343E-3</v>
      </c>
      <c r="E80" s="2">
        <v>1248.29</v>
      </c>
      <c r="F80" s="2">
        <v>196.8</v>
      </c>
      <c r="G80" s="2">
        <v>22.22</v>
      </c>
      <c r="H80" s="2">
        <f t="shared" si="6"/>
        <v>-4.0174744360165632E-3</v>
      </c>
      <c r="I80" s="2">
        <f t="shared" si="11"/>
        <v>2.9568735880032684E-2</v>
      </c>
      <c r="J80" s="1">
        <f t="shared" si="7"/>
        <v>-0.6202349383098229</v>
      </c>
      <c r="K80" s="1">
        <f t="shared" si="8"/>
        <v>4.5649482943905682</v>
      </c>
      <c r="L80" s="1">
        <f t="shared" si="9"/>
        <v>2.1036874965688415</v>
      </c>
      <c r="M80" s="1">
        <f t="shared" si="10"/>
        <v>7.2888707292692327</v>
      </c>
    </row>
    <row r="81" spans="1:13" x14ac:dyDescent="0.25">
      <c r="A81" s="2">
        <v>2006</v>
      </c>
      <c r="B81" s="3">
        <v>0.1199852740877522</v>
      </c>
      <c r="C81" s="3">
        <v>0.14507439738910771</v>
      </c>
      <c r="D81" s="6">
        <v>6.3097780000000003E-3</v>
      </c>
      <c r="E81" s="2">
        <v>1418.3</v>
      </c>
      <c r="F81" s="2">
        <v>201.8</v>
      </c>
      <c r="G81" s="2">
        <v>24.88</v>
      </c>
      <c r="H81" s="2">
        <f t="shared" si="6"/>
        <v>0.10259523326910538</v>
      </c>
      <c r="I81" s="2">
        <f t="shared" si="11"/>
        <v>0.1276843565704609</v>
      </c>
      <c r="J81" s="1">
        <f t="shared" si="7"/>
        <v>16.259721541566975</v>
      </c>
      <c r="K81" s="1">
        <f t="shared" si="8"/>
        <v>20.235950705470287</v>
      </c>
      <c r="L81" s="1">
        <f t="shared" si="9"/>
        <v>19.015767922065116</v>
      </c>
      <c r="M81" s="1">
        <f t="shared" si="10"/>
        <v>22.991997085968428</v>
      </c>
    </row>
    <row r="82" spans="1:13" x14ac:dyDescent="0.25">
      <c r="A82" s="2">
        <v>2007</v>
      </c>
      <c r="B82" s="3">
        <v>1.3394230174912061E-2</v>
      </c>
      <c r="C82" s="3">
        <v>5.3396066852102173E-2</v>
      </c>
      <c r="D82" s="6">
        <v>1.0092566000000001E-2</v>
      </c>
      <c r="E82" s="2">
        <v>1468.36</v>
      </c>
      <c r="F82" s="2">
        <v>210.036</v>
      </c>
      <c r="G82" s="2">
        <v>27.73</v>
      </c>
      <c r="H82" s="2">
        <f t="shared" si="6"/>
        <v>-5.3146762600172273E-3</v>
      </c>
      <c r="I82" s="2">
        <f t="shared" si="11"/>
        <v>3.4687160417172881E-2</v>
      </c>
      <c r="J82" s="1">
        <f t="shared" si="7"/>
        <v>-0.52659316372240983</v>
      </c>
      <c r="K82" s="1">
        <f t="shared" si="8"/>
        <v>3.4369020145295934</v>
      </c>
      <c r="L82" s="1">
        <f t="shared" si="9"/>
        <v>1.3271382297536682</v>
      </c>
      <c r="M82" s="1">
        <f t="shared" si="10"/>
        <v>5.2906334080056716</v>
      </c>
    </row>
    <row r="83" spans="1:13" x14ac:dyDescent="0.25">
      <c r="A83" s="2">
        <v>2008</v>
      </c>
      <c r="B83" s="3">
        <v>-0.45586864819151451</v>
      </c>
      <c r="C83" s="3">
        <v>-0.45495493674652798</v>
      </c>
      <c r="D83" s="6">
        <v>2.5840084999999999E-2</v>
      </c>
      <c r="E83" s="2">
        <v>903.25</v>
      </c>
      <c r="F83" s="2">
        <v>210.22800000000001</v>
      </c>
      <c r="G83" s="2">
        <v>28.39</v>
      </c>
      <c r="H83" s="2">
        <f t="shared" si="6"/>
        <v>-0.48681575213497141</v>
      </c>
      <c r="I83" s="2">
        <f t="shared" si="11"/>
        <v>-0.48590204068998494</v>
      </c>
      <c r="J83" s="1">
        <f t="shared" si="7"/>
        <v>-18.839556918445563</v>
      </c>
      <c r="K83" s="1">
        <f t="shared" si="8"/>
        <v>-18.804196684723944</v>
      </c>
      <c r="L83" s="1">
        <f t="shared" si="9"/>
        <v>-17.64191751658381</v>
      </c>
      <c r="M83" s="1">
        <f t="shared" si="10"/>
        <v>-17.606557282862187</v>
      </c>
    </row>
    <row r="84" spans="1:13" x14ac:dyDescent="0.25">
      <c r="A84" s="2">
        <v>2009</v>
      </c>
      <c r="B84" s="3">
        <v>0.20374795931475281</v>
      </c>
      <c r="C84" s="3">
        <v>0.23059757196750461</v>
      </c>
      <c r="D84" s="6">
        <v>1.7175948E-2</v>
      </c>
      <c r="E84" s="2">
        <v>1115.0999999999999</v>
      </c>
      <c r="F84" s="2">
        <v>215.94900000000001</v>
      </c>
      <c r="G84" s="2">
        <v>22.41</v>
      </c>
      <c r="H84" s="2">
        <f t="shared" si="6"/>
        <v>0.18385038329081463</v>
      </c>
      <c r="I84" s="2">
        <f t="shared" si="11"/>
        <v>0.21069999594356642</v>
      </c>
      <c r="J84" s="1">
        <f t="shared" si="7"/>
        <v>10.703943869113637</v>
      </c>
      <c r="K84" s="1">
        <f t="shared" si="8"/>
        <v>12.267153809709159</v>
      </c>
      <c r="L84" s="1">
        <f t="shared" si="9"/>
        <v>11.86239963667524</v>
      </c>
      <c r="M84" s="1">
        <f t="shared" si="10"/>
        <v>13.425609577270762</v>
      </c>
    </row>
    <row r="85" spans="1:13" x14ac:dyDescent="0.25">
      <c r="A85" s="2">
        <v>2010</v>
      </c>
      <c r="B85" s="3">
        <v>0.12335853280150939</v>
      </c>
      <c r="C85" s="3">
        <v>0.13820501167183169</v>
      </c>
      <c r="D85" s="6">
        <v>1.1377806000000001E-2</v>
      </c>
      <c r="E85" s="2">
        <v>1257.6400000000001</v>
      </c>
      <c r="F85" s="2">
        <v>219.179</v>
      </c>
      <c r="G85" s="2">
        <v>22.73</v>
      </c>
      <c r="H85" s="2">
        <f t="shared" si="6"/>
        <v>0.10544638294326014</v>
      </c>
      <c r="I85" s="2">
        <f t="shared" si="11"/>
        <v>0.12029286181358252</v>
      </c>
      <c r="J85" s="1">
        <f t="shared" si="7"/>
        <v>9.2677255125689548</v>
      </c>
      <c r="K85" s="1">
        <f t="shared" si="8"/>
        <v>10.572588582858815</v>
      </c>
      <c r="L85" s="1">
        <f t="shared" si="9"/>
        <v>10.842031653686957</v>
      </c>
      <c r="M85" s="1">
        <f t="shared" si="10"/>
        <v>12.146894723976809</v>
      </c>
    </row>
    <row r="86" spans="1:13" x14ac:dyDescent="0.25">
      <c r="A86" s="2">
        <v>2011</v>
      </c>
      <c r="B86" s="3">
        <v>-8.4272494000820451E-3</v>
      </c>
      <c r="C86" s="3">
        <v>2.0766620678043898E-2</v>
      </c>
      <c r="D86" s="6">
        <v>1.4711848E-2</v>
      </c>
      <c r="E86" s="2">
        <v>1257.5999999999999</v>
      </c>
      <c r="F86" s="2">
        <v>225.672</v>
      </c>
      <c r="G86" s="2">
        <v>26.43</v>
      </c>
      <c r="H86" s="2">
        <f t="shared" si="6"/>
        <v>-2.9225676188082514E-2</v>
      </c>
      <c r="I86" s="2">
        <f t="shared" si="11"/>
        <v>-3.1806109956569349E-5</v>
      </c>
      <c r="J86" s="1">
        <f t="shared" si="7"/>
        <v>-1.9865401129812186</v>
      </c>
      <c r="K86" s="1">
        <f t="shared" si="8"/>
        <v>-2.1619384564447205E-3</v>
      </c>
      <c r="L86" s="1">
        <f t="shared" si="9"/>
        <v>-0.57282058651517098</v>
      </c>
      <c r="M86" s="1">
        <f t="shared" si="10"/>
        <v>1.4115575880096027</v>
      </c>
    </row>
    <row r="87" spans="1:13" x14ac:dyDescent="0.25">
      <c r="A87" s="2">
        <v>2012</v>
      </c>
      <c r="B87" s="3">
        <v>0.13021592712781971</v>
      </c>
      <c r="C87" s="3">
        <v>0.1474763293215576</v>
      </c>
      <c r="D87" s="6">
        <v>8.0368190000000006E-3</v>
      </c>
      <c r="E87" s="2">
        <v>1426.19</v>
      </c>
      <c r="F87" s="2">
        <v>229.601</v>
      </c>
      <c r="G87" s="2">
        <v>31.25</v>
      </c>
      <c r="H87" s="2">
        <f t="shared" si="6"/>
        <v>0.10854100806162033</v>
      </c>
      <c r="I87" s="2">
        <f t="shared" si="11"/>
        <v>0.12580141025535829</v>
      </c>
      <c r="J87" s="1">
        <f t="shared" si="7"/>
        <v>13.505468775845308</v>
      </c>
      <c r="K87" s="1">
        <f t="shared" si="8"/>
        <v>15.65313468616853</v>
      </c>
      <c r="L87" s="1">
        <f t="shared" si="9"/>
        <v>16.202421272374021</v>
      </c>
      <c r="M87" s="1">
        <f t="shared" si="10"/>
        <v>18.350087182697234</v>
      </c>
    </row>
    <row r="88" spans="1:13" x14ac:dyDescent="0.25">
      <c r="A88" s="2">
        <v>2013</v>
      </c>
      <c r="B88" s="3">
        <v>0.26313984101221533</v>
      </c>
      <c r="C88" s="3">
        <v>0.2780455530604416</v>
      </c>
      <c r="D88" s="6">
        <v>6.973997E-3</v>
      </c>
      <c r="E88" s="2">
        <v>1848.36</v>
      </c>
      <c r="F88" s="2">
        <v>233.04900000000001</v>
      </c>
      <c r="G88" s="2">
        <v>34.99</v>
      </c>
      <c r="H88" s="2">
        <f t="shared" si="6"/>
        <v>0.24438649444583987</v>
      </c>
      <c r="I88" s="2">
        <f t="shared" si="11"/>
        <v>0.25929220649406615</v>
      </c>
      <c r="J88" s="1">
        <f t="shared" si="7"/>
        <v>35.042529333729263</v>
      </c>
      <c r="K88" s="1">
        <f t="shared" si="8"/>
        <v>37.179856328310173</v>
      </c>
      <c r="L88" s="1">
        <f t="shared" si="9"/>
        <v>37.731567853013892</v>
      </c>
      <c r="M88" s="1">
        <f t="shared" si="10"/>
        <v>39.868894847594802</v>
      </c>
    </row>
    <row r="89" spans="1:13" x14ac:dyDescent="0.25">
      <c r="A89" s="2">
        <v>2014</v>
      </c>
      <c r="B89" s="3">
        <v>0.1193113344170862</v>
      </c>
      <c r="C89" s="3">
        <v>0.1268477965056265</v>
      </c>
      <c r="D89" s="6">
        <v>7.1702459999999999E-3</v>
      </c>
      <c r="E89" s="2">
        <v>2058.9</v>
      </c>
      <c r="F89" s="2">
        <v>234.81200000000001</v>
      </c>
      <c r="G89" s="2">
        <v>39.44</v>
      </c>
      <c r="H89" s="2">
        <f t="shared" si="6"/>
        <v>0.10033663806979184</v>
      </c>
      <c r="I89" s="2">
        <f t="shared" si="11"/>
        <v>0.10787310015833211</v>
      </c>
      <c r="J89" s="1">
        <f t="shared" si="7"/>
        <v>13.993472200227419</v>
      </c>
      <c r="K89" s="1">
        <f t="shared" si="8"/>
        <v>15.04454661085995</v>
      </c>
      <c r="L89" s="1">
        <f t="shared" si="9"/>
        <v>16.639782570512395</v>
      </c>
      <c r="M89" s="1">
        <f t="shared" si="10"/>
        <v>17.690856981144929</v>
      </c>
    </row>
    <row r="90" spans="1:13" x14ac:dyDescent="0.25">
      <c r="A90" s="2">
        <v>2015</v>
      </c>
      <c r="B90" s="3">
        <v>6.4451610832624391E-3</v>
      </c>
      <c r="C90" s="3">
        <v>1.371387770038044E-2</v>
      </c>
      <c r="D90" s="6">
        <v>9.7698769999999997E-3</v>
      </c>
      <c r="E90" s="2">
        <v>2043.94</v>
      </c>
      <c r="F90" s="2">
        <v>236.52500000000001</v>
      </c>
      <c r="G90" s="2">
        <v>43.39</v>
      </c>
      <c r="H90" s="2">
        <f t="shared" si="6"/>
        <v>-1.4561258514501156E-2</v>
      </c>
      <c r="I90" s="2">
        <f t="shared" si="11"/>
        <v>-7.2925418973831596E-3</v>
      </c>
      <c r="J90" s="1">
        <f t="shared" si="7"/>
        <v>-1.4904239341499546</v>
      </c>
      <c r="K90" s="1">
        <f t="shared" si="8"/>
        <v>-0.74643129052527069</v>
      </c>
      <c r="L90" s="1">
        <f t="shared" si="9"/>
        <v>0.65969725957270897</v>
      </c>
      <c r="M90" s="1">
        <f t="shared" si="10"/>
        <v>1.4036899031973935</v>
      </c>
    </row>
    <row r="91" spans="1:13" x14ac:dyDescent="0.25">
      <c r="A91" s="2">
        <v>2016</v>
      </c>
      <c r="B91" s="3">
        <v>9.0747046854255289E-2</v>
      </c>
      <c r="C91" s="3">
        <v>0.1112809962081493</v>
      </c>
      <c r="D91" s="6">
        <v>8.2598510000000003E-3</v>
      </c>
      <c r="E91" s="2">
        <v>2238.83</v>
      </c>
      <c r="F91" s="2">
        <v>241.43199999999999</v>
      </c>
      <c r="G91" s="2">
        <v>45.7</v>
      </c>
      <c r="H91" s="2">
        <f t="shared" si="6"/>
        <v>7.054014092394871E-2</v>
      </c>
      <c r="I91" s="2">
        <f t="shared" si="11"/>
        <v>9.1074090277842745E-2</v>
      </c>
      <c r="J91" s="1">
        <f t="shared" si="7"/>
        <v>8.5401226879212118</v>
      </c>
      <c r="K91" s="1">
        <f t="shared" si="8"/>
        <v>11.02611781711834</v>
      </c>
      <c r="L91" s="1">
        <f t="shared" si="9"/>
        <v>10.986523468069253</v>
      </c>
      <c r="M91" s="1">
        <f t="shared" si="10"/>
        <v>13.472518597266378</v>
      </c>
    </row>
    <row r="92" spans="1:13" x14ac:dyDescent="0.25">
      <c r="A92" s="2">
        <v>2017</v>
      </c>
      <c r="B92" s="3">
        <v>0.17474036823232419</v>
      </c>
      <c r="C92" s="3">
        <v>0.19561186011435411</v>
      </c>
      <c r="D92" s="6">
        <v>4.212632E-3</v>
      </c>
      <c r="E92" s="2">
        <v>2673.61</v>
      </c>
      <c r="F92" s="2">
        <v>246.524</v>
      </c>
      <c r="G92" s="2">
        <v>48.93</v>
      </c>
      <c r="H92" s="2">
        <f t="shared" si="6"/>
        <v>0.15660471926423056</v>
      </c>
      <c r="I92" s="2">
        <f t="shared" si="11"/>
        <v>0.1774762111462605</v>
      </c>
      <c r="J92" s="1">
        <f t="shared" si="7"/>
        <v>37.175029592955319</v>
      </c>
      <c r="K92" s="1">
        <f t="shared" si="8"/>
        <v>42.129531168699401</v>
      </c>
      <c r="L92" s="1">
        <f t="shared" si="9"/>
        <v>41.480093260537402</v>
      </c>
      <c r="M92" s="1">
        <f t="shared" si="10"/>
        <v>46.434594836281477</v>
      </c>
    </row>
    <row r="93" spans="1:13" x14ac:dyDescent="0.25">
      <c r="A93" s="2">
        <v>2018</v>
      </c>
      <c r="B93" s="3">
        <v>-6.2109456663496133E-2</v>
      </c>
      <c r="C93" s="3">
        <v>-4.3188013097340147E-2</v>
      </c>
      <c r="D93" s="6">
        <v>1.0771202000000001E-2</v>
      </c>
      <c r="E93" s="2">
        <v>2506.85</v>
      </c>
      <c r="F93" s="2">
        <v>251.233</v>
      </c>
      <c r="G93" s="2">
        <v>53.75</v>
      </c>
      <c r="H93" s="2">
        <f t="shared" si="6"/>
        <v>-8.3324077776401537E-2</v>
      </c>
      <c r="I93" s="2">
        <f t="shared" si="11"/>
        <v>-6.4402634210245571E-2</v>
      </c>
      <c r="J93" s="1">
        <f t="shared" si="7"/>
        <v>-7.7358198069631907</v>
      </c>
      <c r="K93" s="1">
        <f t="shared" si="8"/>
        <v>-5.9791501645076908</v>
      </c>
      <c r="L93" s="1">
        <f t="shared" si="9"/>
        <v>-5.7662512190836388</v>
      </c>
      <c r="M93" s="1">
        <f t="shared" si="10"/>
        <v>-4.0095815766281371</v>
      </c>
    </row>
    <row r="94" spans="1:13" x14ac:dyDescent="0.25">
      <c r="A94" s="2">
        <v>2019</v>
      </c>
      <c r="B94" s="3">
        <v>0.24896854607734251</v>
      </c>
      <c r="C94" s="3">
        <v>0.27156266314704142</v>
      </c>
      <c r="D94" s="6">
        <v>7.8676609999999998E-3</v>
      </c>
      <c r="E94" s="2">
        <v>3230.78</v>
      </c>
      <c r="F94" s="2">
        <v>256.97399999999999</v>
      </c>
      <c r="G94" s="2">
        <v>58.24</v>
      </c>
      <c r="H94" s="2">
        <f t="shared" si="6"/>
        <v>0.23110249216287435</v>
      </c>
      <c r="I94" s="2">
        <f t="shared" si="11"/>
        <v>0.25369660923257331</v>
      </c>
      <c r="J94" s="1">
        <f t="shared" si="7"/>
        <v>29.373722655675472</v>
      </c>
      <c r="K94" s="1">
        <f t="shared" si="8"/>
        <v>32.245493194555955</v>
      </c>
      <c r="L94" s="1">
        <f t="shared" si="9"/>
        <v>31.644544176133479</v>
      </c>
      <c r="M94" s="1">
        <f t="shared" si="10"/>
        <v>34.516314715013955</v>
      </c>
    </row>
    <row r="95" spans="1:13" x14ac:dyDescent="0.25">
      <c r="A95" s="2">
        <v>2020</v>
      </c>
      <c r="B95" s="3">
        <v>0.1525185403032808</v>
      </c>
      <c r="C95" s="3">
        <v>0.1660466759918395</v>
      </c>
      <c r="D95" s="6">
        <v>2.1850807999999999E-2</v>
      </c>
      <c r="E95" s="2">
        <v>3756.07</v>
      </c>
      <c r="F95" s="2">
        <v>260.47399999999999</v>
      </c>
      <c r="G95" s="2">
        <v>58.28</v>
      </c>
      <c r="H95" s="2">
        <f t="shared" si="6"/>
        <v>0.1371214681818948</v>
      </c>
      <c r="I95" s="2">
        <f t="shared" si="11"/>
        <v>0.15064960387045345</v>
      </c>
      <c r="J95" s="1">
        <f t="shared" si="7"/>
        <v>6.2753500091115537</v>
      </c>
      <c r="K95" s="1">
        <f t="shared" si="8"/>
        <v>6.894463759438711</v>
      </c>
      <c r="L95" s="1">
        <f t="shared" si="9"/>
        <v>6.9799954447121957</v>
      </c>
      <c r="M95" s="1">
        <f t="shared" si="10"/>
        <v>7.5991091950393557</v>
      </c>
    </row>
    <row r="96" spans="1:13" x14ac:dyDescent="0.25">
      <c r="A96" s="2">
        <v>2021</v>
      </c>
      <c r="B96" s="3">
        <v>0.18287179929472661</v>
      </c>
      <c r="C96" s="3">
        <v>0.25087060360566799</v>
      </c>
      <c r="D96" s="6">
        <v>8.256513E-3</v>
      </c>
      <c r="E96" s="2">
        <v>4766.18</v>
      </c>
      <c r="F96" s="2">
        <v>278.80200000000002</v>
      </c>
      <c r="G96" s="2">
        <v>60.91</v>
      </c>
      <c r="H96" s="2">
        <f t="shared" si="6"/>
        <v>0.17017314315230408</v>
      </c>
      <c r="I96" s="2">
        <f t="shared" si="11"/>
        <v>0.23817194746324549</v>
      </c>
      <c r="J96" s="1">
        <f t="shared" si="7"/>
        <v>20.610776383723259</v>
      </c>
      <c r="K96" s="1">
        <f t="shared" si="8"/>
        <v>28.846553922127356</v>
      </c>
      <c r="L96" s="1">
        <f t="shared" si="9"/>
        <v>22.148793236893905</v>
      </c>
      <c r="M96" s="1">
        <f t="shared" si="10"/>
        <v>30.384570775297995</v>
      </c>
    </row>
    <row r="97" spans="1:13" x14ac:dyDescent="0.25">
      <c r="A97" s="2">
        <v>2022</v>
      </c>
      <c r="B97" s="3">
        <v>-0.26147034289134458</v>
      </c>
      <c r="C97" s="3">
        <v>-0.1989237919277016</v>
      </c>
      <c r="D97" s="6">
        <v>1.5239018E-2</v>
      </c>
      <c r="E97" s="2">
        <v>3839.5</v>
      </c>
      <c r="F97" s="2">
        <v>296.79700000000003</v>
      </c>
      <c r="G97" s="2">
        <v>66.92</v>
      </c>
      <c r="H97" s="2">
        <f t="shared" si="6"/>
        <v>-0.27874954665849028</v>
      </c>
      <c r="I97" s="2">
        <f t="shared" si="11"/>
        <v>-0.2162029956948473</v>
      </c>
      <c r="J97" s="1">
        <f t="shared" si="7"/>
        <v>-18.29183131475337</v>
      </c>
      <c r="K97" s="1">
        <f t="shared" si="8"/>
        <v>-14.187462452951188</v>
      </c>
      <c r="L97" s="1">
        <f t="shared" si="9"/>
        <v>-17.157952230999701</v>
      </c>
      <c r="M97" s="1">
        <f t="shared" si="10"/>
        <v>-13.053583369197517</v>
      </c>
    </row>
    <row r="98" spans="1:13" x14ac:dyDescent="0.25">
      <c r="A98" s="2">
        <v>2023</v>
      </c>
      <c r="B98" s="3">
        <v>0.1986277899377312</v>
      </c>
      <c r="C98" s="3">
        <v>0.2315994300835014</v>
      </c>
      <c r="D98" s="6">
        <v>8.241211E-3</v>
      </c>
      <c r="E98" s="2">
        <v>4769.83</v>
      </c>
      <c r="F98" s="2">
        <v>306.74599999999998</v>
      </c>
      <c r="G98" s="2">
        <v>70.3</v>
      </c>
      <c r="H98" s="2">
        <f t="shared" si="6"/>
        <v>0.18399687491792152</v>
      </c>
      <c r="I98" s="2">
        <f t="shared" si="11"/>
        <v>0.21696851506369175</v>
      </c>
      <c r="J98" s="1">
        <f t="shared" si="7"/>
        <v>22.326436602329625</v>
      </c>
      <c r="K98" s="1">
        <f t="shared" si="8"/>
        <v>26.327261256105654</v>
      </c>
      <c r="L98" s="1">
        <f t="shared" si="9"/>
        <v>24.101772171314529</v>
      </c>
      <c r="M98" s="1">
        <f t="shared" si="10"/>
        <v>28.102596825090558</v>
      </c>
    </row>
    <row r="99" spans="1:13" x14ac:dyDescent="0.25">
      <c r="A99" s="2">
        <v>2024</v>
      </c>
      <c r="B99" s="3">
        <f>C99-LN(F99/F98)</f>
        <v>0.19369429191554208</v>
      </c>
      <c r="C99" s="3">
        <f>LN((E99+G99)/E98)</f>
        <v>0.22216568002960194</v>
      </c>
      <c r="D99" s="6">
        <v>8.0000000000000002E-3</v>
      </c>
      <c r="E99" s="2">
        <v>5881.63</v>
      </c>
      <c r="F99" s="2">
        <v>315.60500000000002</v>
      </c>
      <c r="G99" s="2">
        <v>74.83</v>
      </c>
      <c r="H99" s="2">
        <f t="shared" si="6"/>
        <v>0.18105188141283865</v>
      </c>
      <c r="I99" s="2">
        <f t="shared" si="11"/>
        <v>0.20952326952689851</v>
      </c>
      <c r="J99" s="1">
        <f t="shared" si="7"/>
        <v>22.63148517660483</v>
      </c>
      <c r="K99" s="1">
        <f t="shared" si="8"/>
        <v>26.190408690862313</v>
      </c>
      <c r="L99" s="1">
        <f t="shared" si="9"/>
        <v>24.211786489442758</v>
      </c>
      <c r="M99" s="1">
        <f t="shared" si="10"/>
        <v>27.770710003700241</v>
      </c>
    </row>
  </sheetData>
  <sortState xmlns:xlrd2="http://schemas.microsoft.com/office/spreadsheetml/2017/richdata2" ref="A2:C95">
    <sortCondition ref="A2:A9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70D53-A55D-47EE-B2CB-A39FEC9CFC57}">
  <dimension ref="A1:B9"/>
  <sheetViews>
    <sheetView workbookViewId="0">
      <selection activeCell="A10" sqref="A10"/>
    </sheetView>
  </sheetViews>
  <sheetFormatPr baseColWidth="10" defaultColWidth="9.1640625" defaultRowHeight="21" x14ac:dyDescent="0.25"/>
  <cols>
    <col min="1" max="1" width="21.5" style="1" customWidth="1"/>
    <col min="2" max="16384" width="9.1640625" style="1"/>
  </cols>
  <sheetData>
    <row r="1" spans="1:2" x14ac:dyDescent="0.25">
      <c r="A1" s="1" t="s">
        <v>3</v>
      </c>
    </row>
    <row r="2" spans="1:2" x14ac:dyDescent="0.25">
      <c r="A2" s="1" t="s">
        <v>5</v>
      </c>
    </row>
    <row r="3" spans="1:2" x14ac:dyDescent="0.25">
      <c r="A3" s="1" t="s">
        <v>4</v>
      </c>
    </row>
    <row r="4" spans="1:2" x14ac:dyDescent="0.25">
      <c r="A4" s="1" t="s">
        <v>1</v>
      </c>
      <c r="B4" s="1" t="s">
        <v>8</v>
      </c>
    </row>
    <row r="5" spans="1:2" x14ac:dyDescent="0.25">
      <c r="A5" s="1" t="s">
        <v>2</v>
      </c>
      <c r="B5" s="1" t="s">
        <v>11</v>
      </c>
    </row>
    <row r="6" spans="1:2" x14ac:dyDescent="0.25">
      <c r="A6" s="1" t="s">
        <v>9</v>
      </c>
      <c r="B6" s="1" t="s">
        <v>10</v>
      </c>
    </row>
    <row r="7" spans="1:2" x14ac:dyDescent="0.25">
      <c r="A7" s="1" t="s">
        <v>6</v>
      </c>
      <c r="B7" s="1" t="s">
        <v>12</v>
      </c>
    </row>
    <row r="8" spans="1:2" x14ac:dyDescent="0.25">
      <c r="A8" s="1" t="s">
        <v>13</v>
      </c>
      <c r="B8" s="1" t="s">
        <v>15</v>
      </c>
    </row>
    <row r="9" spans="1:2" x14ac:dyDescent="0.25">
      <c r="A9" s="1" t="s">
        <v>14</v>
      </c>
      <c r="B9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Sarantsev</dc:creator>
  <cp:lastModifiedBy>Angel Piotrowski</cp:lastModifiedBy>
  <dcterms:created xsi:type="dcterms:W3CDTF">2024-10-28T22:01:09Z</dcterms:created>
  <dcterms:modified xsi:type="dcterms:W3CDTF">2025-02-17T23:17:55Z</dcterms:modified>
</cp:coreProperties>
</file>