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R Math Stat\Documents\Election\"/>
    </mc:Choice>
  </mc:AlternateContent>
  <xr:revisionPtr revIDLastSave="0" documentId="13_ncr:1_{B1C76C96-4FFF-4EF3-910E-6E899BEFDBD5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Raw Data" sheetId="1" r:id="rId1"/>
    <sheet name="Logarith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2" l="1"/>
  <c r="E8" i="2"/>
  <c r="E9" i="2"/>
  <c r="E10" i="2"/>
  <c r="E12" i="2"/>
  <c r="E15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5" i="2"/>
  <c r="E36" i="2"/>
  <c r="E39" i="2"/>
  <c r="E40" i="2"/>
  <c r="E43" i="2"/>
  <c r="E44" i="2"/>
  <c r="E45" i="2"/>
  <c r="E46" i="2"/>
  <c r="E47" i="2"/>
  <c r="E48" i="2"/>
  <c r="E49" i="2"/>
  <c r="E50" i="2"/>
  <c r="E51" i="2"/>
  <c r="E4" i="2"/>
  <c r="M51" i="2"/>
  <c r="M52" i="2"/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I52" i="2" s="1"/>
  <c r="AJ2" i="2"/>
  <c r="AI9" i="2"/>
  <c r="AI10" i="2"/>
  <c r="AI12" i="2"/>
  <c r="AI15" i="2"/>
  <c r="AI20" i="2"/>
  <c r="AI21" i="2"/>
  <c r="AI22" i="2"/>
  <c r="AI23" i="2"/>
  <c r="AI26" i="2"/>
  <c r="AI27" i="2"/>
  <c r="AI28" i="2"/>
  <c r="AI29" i="2"/>
  <c r="AI31" i="2"/>
  <c r="AI32" i="2"/>
  <c r="AI33" i="2"/>
  <c r="AI35" i="2"/>
  <c r="AI36" i="2"/>
  <c r="AI39" i="2"/>
  <c r="AI40" i="2"/>
  <c r="AI43" i="2"/>
  <c r="AI44" i="2"/>
  <c r="AI45" i="2"/>
  <c r="AI46" i="2"/>
  <c r="AI47" i="2"/>
  <c r="AI48" i="2"/>
  <c r="AI49" i="2"/>
  <c r="AI50" i="2"/>
  <c r="AI51" i="2"/>
  <c r="AI8" i="2"/>
  <c r="AI6" i="2"/>
  <c r="AI4" i="2"/>
  <c r="CE29" i="1"/>
  <c r="AI25" i="2" s="1"/>
  <c r="CD29" i="1"/>
  <c r="CE28" i="1"/>
  <c r="CD28" i="1"/>
  <c r="AI24" i="2" s="1"/>
  <c r="BL24" i="1" l="1"/>
  <c r="F50" i="1"/>
  <c r="R50" i="1"/>
  <c r="AP50" i="1"/>
  <c r="AD50" i="1"/>
  <c r="Q11" i="2"/>
  <c r="AH3" i="2"/>
  <c r="AH4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20" i="2"/>
  <c r="AH21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7" i="2"/>
  <c r="AH48" i="2"/>
  <c r="AH49" i="2"/>
  <c r="AH50" i="2"/>
  <c r="AH51" i="2"/>
  <c r="AH52" i="2"/>
  <c r="AG52" i="2" s="1"/>
  <c r="AH2" i="2"/>
  <c r="AG3" i="2"/>
  <c r="AG4" i="2"/>
  <c r="AG5" i="2"/>
  <c r="AG7" i="2"/>
  <c r="AG8" i="2"/>
  <c r="AG10" i="2"/>
  <c r="AG11" i="2"/>
  <c r="AG12" i="2"/>
  <c r="AG13" i="2"/>
  <c r="AG14" i="2"/>
  <c r="AG15" i="2"/>
  <c r="AG16" i="2"/>
  <c r="AG17" i="2"/>
  <c r="AG18" i="2"/>
  <c r="AG19" i="2"/>
  <c r="AG21" i="2"/>
  <c r="AG26" i="2"/>
  <c r="AG29" i="2"/>
  <c r="AG30" i="2"/>
  <c r="AG33" i="2"/>
  <c r="AG34" i="2"/>
  <c r="AG35" i="2"/>
  <c r="AG36" i="2"/>
  <c r="AG37" i="2"/>
  <c r="AG38" i="2"/>
  <c r="AG39" i="2"/>
  <c r="AG41" i="2"/>
  <c r="AG42" i="2"/>
  <c r="AG45" i="2"/>
  <c r="AG46" i="2"/>
  <c r="AG48" i="2"/>
  <c r="AG50" i="2"/>
  <c r="AG2" i="2"/>
  <c r="AF5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2" i="2"/>
  <c r="CA56" i="1"/>
  <c r="BZ56" i="1"/>
  <c r="AE2" i="2" l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20" i="2"/>
  <c r="AE21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D5" i="2"/>
  <c r="AD7" i="2"/>
  <c r="AD9" i="2"/>
  <c r="AD11" i="2"/>
  <c r="AD12" i="2"/>
  <c r="AD13" i="2"/>
  <c r="AD14" i="2"/>
  <c r="AD16" i="2"/>
  <c r="AD18" i="2"/>
  <c r="AD19" i="2"/>
  <c r="AD20" i="2"/>
  <c r="AD22" i="2"/>
  <c r="AD23" i="2"/>
  <c r="AD24" i="2"/>
  <c r="AD25" i="2"/>
  <c r="AD27" i="2"/>
  <c r="AD28" i="2"/>
  <c r="AD30" i="2"/>
  <c r="AD31" i="2"/>
  <c r="AD32" i="2"/>
  <c r="AD34" i="2"/>
  <c r="AD37" i="2"/>
  <c r="AD38" i="2"/>
  <c r="AD40" i="2"/>
  <c r="AD41" i="2"/>
  <c r="AD42" i="2"/>
  <c r="AD43" i="2"/>
  <c r="AD44" i="2"/>
  <c r="AD47" i="2"/>
  <c r="AD49" i="2"/>
  <c r="AD51" i="2"/>
  <c r="AD3" i="2"/>
  <c r="BU56" i="1"/>
  <c r="BT56" i="1"/>
  <c r="AE52" i="2" s="1"/>
  <c r="AD52" i="2" s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8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B52" i="2" s="1"/>
  <c r="AC2" i="2"/>
  <c r="AB6" i="2"/>
  <c r="AB8" i="2"/>
  <c r="AB9" i="2"/>
  <c r="AB10" i="2"/>
  <c r="AB12" i="2"/>
  <c r="AB15" i="2"/>
  <c r="AB20" i="2"/>
  <c r="AB21" i="2"/>
  <c r="AB22" i="2"/>
  <c r="AB23" i="2"/>
  <c r="AB24" i="2"/>
  <c r="AB25" i="2"/>
  <c r="AB26" i="2"/>
  <c r="AB27" i="2"/>
  <c r="AB28" i="2"/>
  <c r="AB29" i="2"/>
  <c r="AB31" i="2"/>
  <c r="AB32" i="2"/>
  <c r="AB33" i="2"/>
  <c r="AB35" i="2"/>
  <c r="AB36" i="2"/>
  <c r="AB39" i="2"/>
  <c r="AB40" i="2"/>
  <c r="AB43" i="2"/>
  <c r="AB44" i="2"/>
  <c r="AB45" i="2"/>
  <c r="AB47" i="2"/>
  <c r="AB48" i="2"/>
  <c r="AB49" i="2"/>
  <c r="AB50" i="2"/>
  <c r="AB51" i="2"/>
  <c r="AB4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Y52" i="2" s="1"/>
  <c r="Z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1" i="2"/>
  <c r="Y26" i="2"/>
  <c r="Y29" i="2"/>
  <c r="Y30" i="2"/>
  <c r="Y33" i="2"/>
  <c r="Y34" i="2"/>
  <c r="Y35" i="2"/>
  <c r="Y36" i="2"/>
  <c r="Y37" i="2"/>
  <c r="Y38" i="2"/>
  <c r="Y39" i="2"/>
  <c r="Y41" i="2"/>
  <c r="Y45" i="2"/>
  <c r="Y46" i="2"/>
  <c r="Y48" i="2"/>
  <c r="Y49" i="2"/>
  <c r="Y50" i="2"/>
  <c r="Y2" i="2"/>
  <c r="X3" i="2"/>
  <c r="X4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7" i="2"/>
  <c r="X48" i="2"/>
  <c r="X49" i="2"/>
  <c r="X50" i="2"/>
  <c r="X51" i="2"/>
  <c r="X52" i="2"/>
  <c r="W52" i="2" s="1"/>
  <c r="X2" i="2"/>
  <c r="W3" i="2"/>
  <c r="W7" i="2"/>
  <c r="W9" i="2"/>
  <c r="W11" i="2"/>
  <c r="W13" i="2"/>
  <c r="W14" i="2"/>
  <c r="W16" i="2"/>
  <c r="W17" i="2"/>
  <c r="W18" i="2"/>
  <c r="W19" i="2"/>
  <c r="W20" i="2"/>
  <c r="W22" i="2"/>
  <c r="W23" i="2"/>
  <c r="W24" i="2"/>
  <c r="W25" i="2"/>
  <c r="W27" i="2"/>
  <c r="W28" i="2"/>
  <c r="W30" i="2"/>
  <c r="W31" i="2"/>
  <c r="W32" i="2"/>
  <c r="W34" i="2"/>
  <c r="W37" i="2"/>
  <c r="W38" i="2"/>
  <c r="W40" i="2"/>
  <c r="W41" i="2"/>
  <c r="W42" i="2"/>
  <c r="W43" i="2"/>
  <c r="W44" i="2"/>
  <c r="W47" i="2"/>
  <c r="W49" i="2"/>
  <c r="W5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2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1" i="2"/>
  <c r="U42" i="2"/>
  <c r="U43" i="2"/>
  <c r="U44" i="2"/>
  <c r="U45" i="2"/>
  <c r="U46" i="2"/>
  <c r="U47" i="2"/>
  <c r="U48" i="2"/>
  <c r="U49" i="2"/>
  <c r="U50" i="2"/>
  <c r="U51" i="2"/>
  <c r="U52" i="2"/>
  <c r="T52" i="2" s="1"/>
  <c r="U2" i="2"/>
  <c r="T6" i="2"/>
  <c r="T9" i="2"/>
  <c r="T10" i="2"/>
  <c r="T12" i="2"/>
  <c r="T20" i="2"/>
  <c r="T21" i="2"/>
  <c r="T22" i="2"/>
  <c r="T23" i="2"/>
  <c r="T24" i="2"/>
  <c r="T25" i="2"/>
  <c r="T26" i="2"/>
  <c r="T27" i="2"/>
  <c r="T28" i="2"/>
  <c r="T29" i="2"/>
  <c r="T31" i="2"/>
  <c r="T32" i="2"/>
  <c r="T33" i="2"/>
  <c r="T35" i="2"/>
  <c r="T36" i="2"/>
  <c r="T39" i="2"/>
  <c r="T40" i="2"/>
  <c r="T43" i="2"/>
  <c r="T44" i="2"/>
  <c r="T45" i="2"/>
  <c r="T47" i="2"/>
  <c r="T48" i="2"/>
  <c r="T49" i="2"/>
  <c r="T50" i="2"/>
  <c r="T51" i="2"/>
  <c r="T4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" i="2"/>
  <c r="R3" i="2"/>
  <c r="R4" i="2"/>
  <c r="R5" i="2"/>
  <c r="R6" i="2"/>
  <c r="R7" i="2"/>
  <c r="R8" i="2"/>
  <c r="R10" i="2"/>
  <c r="R11" i="2"/>
  <c r="R12" i="2"/>
  <c r="R14" i="2"/>
  <c r="R15" i="2"/>
  <c r="R16" i="2"/>
  <c r="R17" i="2"/>
  <c r="R18" i="2"/>
  <c r="R19" i="2"/>
  <c r="R21" i="2"/>
  <c r="R26" i="2"/>
  <c r="R29" i="2"/>
  <c r="R30" i="2"/>
  <c r="R33" i="2"/>
  <c r="R34" i="2"/>
  <c r="R35" i="2"/>
  <c r="R36" i="2"/>
  <c r="R37" i="2"/>
  <c r="R38" i="2"/>
  <c r="R39" i="2"/>
  <c r="R41" i="2"/>
  <c r="R42" i="2"/>
  <c r="R45" i="2"/>
  <c r="R46" i="2"/>
  <c r="R48" i="2"/>
  <c r="R50" i="2"/>
  <c r="R2" i="2"/>
  <c r="Q52" i="2"/>
  <c r="Q3" i="2"/>
  <c r="Q4" i="2"/>
  <c r="Q5" i="2"/>
  <c r="Q6" i="2"/>
  <c r="Q7" i="2"/>
  <c r="Q8" i="2"/>
  <c r="Q9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3" i="2"/>
  <c r="P24" i="2"/>
  <c r="P25" i="2"/>
  <c r="P26" i="2"/>
  <c r="P27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7" i="2"/>
  <c r="P48" i="2"/>
  <c r="P49" i="2"/>
  <c r="P50" i="2"/>
  <c r="P51" i="2"/>
  <c r="P2" i="2"/>
  <c r="O3" i="2"/>
  <c r="O5" i="2"/>
  <c r="O7" i="2"/>
  <c r="O9" i="2"/>
  <c r="O11" i="2"/>
  <c r="O13" i="2"/>
  <c r="O14" i="2"/>
  <c r="O16" i="2"/>
  <c r="O18" i="2"/>
  <c r="O19" i="2"/>
  <c r="O20" i="2"/>
  <c r="O23" i="2"/>
  <c r="O24" i="2"/>
  <c r="O26" i="2"/>
  <c r="O27" i="2"/>
  <c r="O28" i="2"/>
  <c r="O30" i="2"/>
  <c r="O31" i="2"/>
  <c r="O32" i="2"/>
  <c r="O34" i="2"/>
  <c r="O37" i="2"/>
  <c r="O38" i="2"/>
  <c r="O40" i="2"/>
  <c r="O41" i="2"/>
  <c r="O42" i="2"/>
  <c r="O43" i="2"/>
  <c r="O44" i="2"/>
  <c r="O49" i="2"/>
  <c r="O51" i="2"/>
  <c r="O2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5" i="2"/>
  <c r="M36" i="2"/>
  <c r="M39" i="2"/>
  <c r="M40" i="2"/>
  <c r="M43" i="2"/>
  <c r="M44" i="2"/>
  <c r="M45" i="2"/>
  <c r="M46" i="2"/>
  <c r="M47" i="2"/>
  <c r="M48" i="2"/>
  <c r="M49" i="2"/>
  <c r="M50" i="2"/>
  <c r="M6" i="2"/>
  <c r="M9" i="2"/>
  <c r="M10" i="2"/>
  <c r="M12" i="2"/>
  <c r="M15" i="2"/>
  <c r="M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AQ56" i="1"/>
  <c r="AP56" i="1"/>
  <c r="S52" i="2" l="1"/>
  <c r="R52" i="2" s="1"/>
  <c r="AK56" i="1"/>
  <c r="AJ56" i="1"/>
  <c r="P52" i="2" s="1"/>
  <c r="O52" i="2" s="1"/>
  <c r="AA56" i="1"/>
  <c r="Z56" i="1"/>
  <c r="L52" i="2" s="1"/>
  <c r="AE56" i="1"/>
  <c r="AD56" i="1"/>
  <c r="N5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7" i="2"/>
  <c r="K48" i="2"/>
  <c r="K50" i="2"/>
  <c r="K51" i="2"/>
  <c r="K52" i="2"/>
  <c r="J52" i="2" s="1"/>
  <c r="K2" i="2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1" i="2"/>
  <c r="J26" i="2"/>
  <c r="J29" i="2"/>
  <c r="J30" i="2"/>
  <c r="J33" i="2"/>
  <c r="J34" i="2"/>
  <c r="J35" i="2"/>
  <c r="J36" i="2"/>
  <c r="J37" i="2"/>
  <c r="J38" i="2"/>
  <c r="J39" i="2"/>
  <c r="J41" i="2"/>
  <c r="J42" i="2"/>
  <c r="J45" i="2"/>
  <c r="J46" i="2"/>
  <c r="J48" i="2"/>
  <c r="J5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50" i="2"/>
  <c r="I51" i="2"/>
  <c r="I52" i="2"/>
  <c r="H52" i="2" s="1"/>
  <c r="I2" i="2"/>
  <c r="H3" i="2"/>
  <c r="H5" i="2"/>
  <c r="H7" i="2"/>
  <c r="H9" i="2"/>
  <c r="H11" i="2"/>
  <c r="H13" i="2"/>
  <c r="H14" i="2"/>
  <c r="H16" i="2"/>
  <c r="H17" i="2"/>
  <c r="H18" i="2"/>
  <c r="H19" i="2"/>
  <c r="H20" i="2"/>
  <c r="H22" i="2"/>
  <c r="H23" i="2"/>
  <c r="H24" i="2"/>
  <c r="H25" i="2"/>
  <c r="H27" i="2"/>
  <c r="H28" i="2"/>
  <c r="H30" i="2"/>
  <c r="H31" i="2"/>
  <c r="H32" i="2"/>
  <c r="H34" i="2"/>
  <c r="H37" i="2"/>
  <c r="H38" i="2"/>
  <c r="H40" i="2"/>
  <c r="H41" i="2"/>
  <c r="H42" i="2"/>
  <c r="H43" i="2"/>
  <c r="H44" i="2"/>
  <c r="H47" i="2"/>
  <c r="H49" i="2"/>
  <c r="H51" i="2"/>
  <c r="H2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7" i="2"/>
  <c r="F48" i="2"/>
  <c r="F49" i="2"/>
  <c r="F50" i="2"/>
  <c r="F51" i="2"/>
  <c r="F52" i="2"/>
  <c r="F2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21" i="2"/>
  <c r="C26" i="2"/>
  <c r="C29" i="2"/>
  <c r="C30" i="2"/>
  <c r="C33" i="2"/>
  <c r="C34" i="2"/>
  <c r="C35" i="2"/>
  <c r="C36" i="2"/>
  <c r="C37" i="2"/>
  <c r="C38" i="2"/>
  <c r="C39" i="2"/>
  <c r="C41" i="2"/>
  <c r="C42" i="2"/>
  <c r="C45" i="2"/>
  <c r="C46" i="2"/>
  <c r="C48" i="2"/>
  <c r="C5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UNR Math Stat</author>
  </authors>
  <commentList>
    <comment ref="BF7" authorId="0" shapeId="0" xr:uid="{106D75D4-9853-407B-98D9-4E5DC5132FF4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Lisa Murkowski won as a write-in candidate in Senate Alaska 2010</t>
        </r>
      </text>
    </comment>
    <comment ref="BX10" authorId="0" shapeId="0" xr:uid="{7089A72E-7431-4BBB-A878-CAF352EF38C6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Primary total votes: same-party runoff Cal Senate 2016</t>
        </r>
      </text>
    </comment>
    <comment ref="CD10" authorId="0" shapeId="0" xr:uid="{774D731D-3F70-45A9-AA10-21CA4C1A3784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Primary totals: Same-party runoff Cal Senate</t>
        </r>
      </text>
    </comment>
    <comment ref="BL24" authorId="0" shapeId="0" xr:uid="{3743BE76-4B30-4097-A617-A4F02E8D2BD4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Angus King (I) + Dem in Maine 2012 Senate</t>
        </r>
      </text>
    </comment>
    <comment ref="CD24" authorId="0" shapeId="0" xr:uid="{2AAEE171-3CBA-4D2E-9421-FAC294B8D78A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Angus King (I) + Dem Maine Senate 2018</t>
        </r>
      </text>
    </comment>
    <comment ref="CD28" authorId="0" shapeId="0" xr:uid="{0314FA87-DB21-4C1A-A2F3-2B8944404A39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Special Senate election Minnesota 2018 + usual</t>
        </r>
      </text>
    </comment>
    <comment ref="CD29" authorId="0" shapeId="0" xr:uid="{E16EA3D0-C8B2-4BA8-B39E-1DC0D4355480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Special &amp; usual Senate Mississippi elections 18</t>
        </r>
      </text>
    </comment>
    <comment ref="F50" authorId="0" shapeId="0" xr:uid="{855E6235-D7E9-4707-8E55-BAFE01CFA2F9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+ Dem VT 1992 at-large</t>
        </r>
      </text>
    </comment>
    <comment ref="L50" authorId="0" shapeId="0" xr:uid="{277CFF2F-AE40-4544-B26F-47D7E526F5E9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ran Indep at VT 1994 at-large</t>
        </r>
      </text>
    </comment>
    <comment ref="R50" authorId="0" shapeId="0" xr:uid="{5988B079-014F-4173-B820-5A4DED9DF97C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+ Democrat in VT 1996 at-large</t>
        </r>
      </text>
    </comment>
    <comment ref="X50" authorId="0" shapeId="0" xr:uid="{23DBF6B7-925D-4964-9E76-1449D4C901F7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ran as Indep in VT at large</t>
        </r>
      </text>
    </comment>
    <comment ref="AD50" authorId="0" shapeId="0" xr:uid="{A6E72F45-AB34-4BB7-B7BA-B6AC3B3B05BB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Combined Bernie Sanders and Dem candidate</t>
        </r>
      </text>
    </comment>
    <comment ref="AJ50" authorId="0" shapeId="0" xr:uid="{3516C0CA-E44D-4372-A541-FF23264D9339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Sanders ran as Independent</t>
        </r>
      </text>
    </comment>
    <comment ref="AT50" authorId="0" shapeId="0" xr:uid="{DC3900DA-AD11-45A9-A932-1E9ED72562CD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ran as Indep
for VT Senate 2006</t>
        </r>
      </text>
    </comment>
    <comment ref="BC50" authorId="0" shapeId="0" xr:uid="{7BD0D71A-7350-46D8-BAAB-823E0BC06ECB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VT 2008 at-large no Rep</t>
        </r>
      </text>
    </comment>
    <comment ref="BL50" authorId="0" shapeId="0" xr:uid="{EBB7A593-6B34-4157-A442-6696AB2422E2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VT Senate 2012 Bernie ran as independent</t>
        </r>
      </text>
    </comment>
    <comment ref="CA50" authorId="0" shapeId="0" xr:uid="{D053E81B-5197-4B12-9F9E-1884F3E9FDF4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VT at-large no Rep 2016</t>
        </r>
      </text>
    </comment>
    <comment ref="AP51" authorId="0" shapeId="0" xr:uid="{9F6B784D-7C15-4455-AA69-EE297D25D4CD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+ Dem VT 2004 at large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UNR Math Stat</author>
  </authors>
  <commentList>
    <comment ref="B1" authorId="0" shapeId="0" xr:uid="{00000000-0006-0000-0100-000023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C1" authorId="0" shapeId="0" xr:uid="{00000000-0006-0000-0100-000022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D1" authorId="0" shapeId="0" xr:uid="{00000000-0006-0000-0100-000021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E1" authorId="0" shapeId="0" xr:uid="{00000000-0006-0000-0100-000020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F1" authorId="0" shapeId="0" xr:uid="{00000000-0006-0000-0100-00001F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G1" authorId="0" shapeId="0" xr:uid="{00000000-0006-0000-0100-00001E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H1" authorId="0" shapeId="0" xr:uid="{00000000-0006-0000-0100-00001D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I1" authorId="0" shapeId="0" xr:uid="{00000000-0006-0000-0100-00001C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J1" authorId="0" shapeId="0" xr:uid="{00000000-0006-0000-0100-00001B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K1" authorId="0" shapeId="0" xr:uid="{00000000-0006-0000-0100-00001A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L1" authorId="0" shapeId="0" xr:uid="{00000000-0006-0000-0100-000019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M1" authorId="0" shapeId="0" xr:uid="{00000000-0006-0000-0100-000018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N1" authorId="0" shapeId="0" xr:uid="{00000000-0006-0000-0100-000017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O1" authorId="0" shapeId="0" xr:uid="{00000000-0006-0000-0100-000016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P1" authorId="0" shapeId="0" xr:uid="{00000000-0006-0000-0100-000015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Q1" authorId="0" shapeId="0" xr:uid="{00000000-0006-0000-0100-000014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R1" authorId="0" shapeId="0" xr:uid="{00000000-0006-0000-0100-000013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S1" authorId="0" shapeId="0" xr:uid="{00000000-0006-0000-0100-000012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T1" authorId="0" shapeId="0" xr:uid="{00000000-0006-0000-0100-000011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U1" authorId="0" shapeId="0" xr:uid="{00000000-0006-0000-0100-000010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V1" authorId="0" shapeId="0" xr:uid="{00000000-0006-0000-0100-00000F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W1" authorId="0" shapeId="0" xr:uid="{00000000-0006-0000-0100-00000E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X1" authorId="0" shapeId="0" xr:uid="{00000000-0006-0000-0100-00000D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Y1" authorId="0" shapeId="0" xr:uid="{00000000-0006-0000-0100-00000C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Z1" authorId="0" shapeId="0" xr:uid="{00000000-0006-0000-0100-00000B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AA1" authorId="0" shapeId="0" xr:uid="{00000000-0006-0000-0100-00000A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AB1" authorId="0" shapeId="0" xr:uid="{00000000-0006-0000-0100-000009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AC1" authorId="0" shapeId="0" xr:uid="{00000000-0006-0000-0100-000008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AD1" authorId="0" shapeId="0" xr:uid="{00000000-0006-0000-0100-000007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AE1" authorId="0" shapeId="0" xr:uid="{00000000-0006-0000-0100-000006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AF1" authorId="0" shapeId="0" xr:uid="{00000000-0006-0000-0100-000005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AG1" authorId="0" shapeId="0" xr:uid="{00000000-0006-0000-0100-000004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AH1" authorId="0" shapeId="0" xr:uid="{00000000-0006-0000-0100-000003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AI1" authorId="0" shapeId="0" xr:uid="{00000000-0006-0000-0100-000002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AJ1" authorId="0" shapeId="0" xr:uid="{00000000-0006-0000-0100-000001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Y3" authorId="1" shapeId="0" xr:uid="{17AB3332-4046-4DB3-88F0-6A6B0BD99E93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Alaska Senate 2010 Lisa Murkowski won as I</t>
        </r>
      </text>
    </comment>
    <comment ref="M4" authorId="1" shapeId="0" xr:uid="{AA82FA2B-6CD3-468B-9E5E-B59C1D7B1490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2000 Senate Arizona no Dem candidate</t>
        </r>
      </text>
    </comment>
    <comment ref="AD4" authorId="1" shapeId="0" xr:uid="{E62737C3-5F3D-41EF-9702-105575B55AC9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AZ senate no Dem</t>
        </r>
      </text>
    </comment>
    <comment ref="W5" authorId="1" shapeId="0" xr:uid="{B7045FAB-5C6A-4838-A923-FD85DD996365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No Rep Arkansas Senate</t>
        </r>
      </text>
    </comment>
    <comment ref="X5" authorId="1" shapeId="0" xr:uid="{8BE2F64F-9689-407B-A17C-73A9C9409B17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Arkansas House 2008 no Rep in half of districts</t>
        </r>
      </text>
    </comment>
    <comment ref="AH5" authorId="1" shapeId="0" xr:uid="{F11AFAE4-A1B2-462B-B95B-05BE2EAB7FB9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House Arkansas no Dem in half of districts</t>
        </r>
      </text>
    </comment>
    <comment ref="T8" authorId="1" shapeId="0" xr:uid="{D59258E1-7EF3-4B14-AB29-74C7E63C8A3F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Joe Lieberman won as independent, CT Senate</t>
        </r>
      </text>
    </comment>
    <comment ref="R13" authorId="1" shapeId="0" xr:uid="{DEBD14E0-EC10-48FE-9EA4-8299B32DA18F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Idaho Sen no Dem</t>
        </r>
      </text>
    </comment>
    <comment ref="AD15" authorId="1" shapeId="0" xr:uid="{440FDABC-566C-4761-8963-EBB7B260B7AA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IN Sen no Dem</t>
        </r>
      </text>
    </comment>
    <comment ref="AC17" authorId="1" shapeId="0" xr:uid="{67D71FD4-AC36-4E76-A616-CEE40B9E617A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Kansas 2012 no Dem in half of disticts</t>
        </r>
      </text>
    </comment>
    <comment ref="I19" authorId="1" shapeId="0" xr:uid="{081DF702-5378-4BA8-B0AE-E7ECF9E31BE9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no opposition in half districts Louisiana 1996</t>
        </r>
      </text>
    </comment>
    <comment ref="K19" authorId="1" shapeId="0" xr:uid="{FC83E96E-016B-4ECC-9151-890D26B057C2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no opposition in half of districts Louisiana 1998</t>
        </r>
      </text>
    </comment>
    <comment ref="P19" authorId="1" shapeId="0" xr:uid="{5FB82884-5C60-42CD-BD29-0321DA00AB1E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2002 Louisiana same-party in half of districts</t>
        </r>
      </text>
    </comment>
    <comment ref="AC19" authorId="1" shapeId="0" xr:uid="{0EB1A36D-0116-4318-83B7-BD0EECD6836D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2012 Louisiana no Dem in half of districts</t>
        </r>
      </text>
    </comment>
    <comment ref="AE19" authorId="1" shapeId="0" xr:uid="{A5268BB2-8A3F-4F34-B098-F0C193833CE3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2014 Louisiana same-party runoff or jungle primary half of districts</t>
        </r>
      </text>
    </comment>
    <comment ref="AH19" authorId="1" shapeId="0" xr:uid="{942C1D4E-CFAE-4256-90BF-09DD60CEB487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Louisiana 2016 same-party jungle primary or runoff in half of districts</t>
        </r>
      </text>
    </comment>
    <comment ref="N22" authorId="1" shapeId="0" xr:uid="{0029F7CC-C8B8-4368-B80A-0A2D82607CEC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2000 Mass no Dem in half of districts</t>
        </r>
      </text>
    </comment>
    <comment ref="O22" authorId="1" shapeId="0" xr:uid="{E8CE35AE-F64A-40F8-87B5-B35FECC40238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Mass Senate no Rep</t>
        </r>
      </text>
    </comment>
    <comment ref="P22" authorId="1" shapeId="0" xr:uid="{195B5B5D-07B1-4974-818B-B11DB0A39B7A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Mass 2002 no Rep in half of districts</t>
        </r>
      </text>
    </comment>
    <comment ref="S22" authorId="1" shapeId="0" xr:uid="{B53FA1E6-9BBE-4318-B2BE-F77BBF19092B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No Rep in half of districts, Mass 2004</t>
        </r>
      </text>
    </comment>
    <comment ref="U22" authorId="1" shapeId="0" xr:uid="{15E32C92-E983-4604-B5DF-C43E1E689DA4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No Rep in Mass 2006 half of districts</t>
        </r>
      </text>
    </comment>
    <comment ref="X22" authorId="1" shapeId="0" xr:uid="{C3BE2EB9-5C32-42EE-98E4-47A9C819B0F2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2008 Mass house no Rep in half of districts</t>
        </r>
      </text>
    </comment>
    <comment ref="AE22" authorId="1" shapeId="0" xr:uid="{850285BE-CF17-470C-A006-8032CB67DB45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2014 Mass no Rep in half of districts</t>
        </r>
      </text>
    </comment>
    <comment ref="AH22" authorId="1" shapeId="0" xr:uid="{2D3BB59D-7E9D-48DE-93DF-E7D5CAA346EC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2016 Mass no Rep in half of districts</t>
        </r>
      </text>
    </comment>
    <comment ref="O25" authorId="1" shapeId="0" xr:uid="{F2E2FF20-C824-4547-AB1F-5D981C1C0AA2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MS Senate no Dem</t>
        </r>
      </text>
    </comment>
    <comment ref="P28" authorId="1" shapeId="0" xr:uid="{B08C2490-3719-470D-9C8D-455459E4CC80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Nebraska 2002 no Dem in half of districts</t>
        </r>
      </text>
    </comment>
    <comment ref="K29" authorId="1" shapeId="0" xr:uid="{6E12792E-7A3C-4C88-A786-D90E267240C6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Nevada 1998 no Dem in half of districts</t>
        </r>
      </text>
    </comment>
    <comment ref="U40" authorId="1" shapeId="0" xr:uid="{1F8249A1-6926-4404-878F-FFFA01AA9453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2006 RI no Rep in half of districts</t>
        </r>
      </text>
    </comment>
    <comment ref="Y42" authorId="1" shapeId="0" xr:uid="{1D680181-F02F-4EB0-AF62-890A148D6D73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SD Senate no Dem</t>
        </r>
      </text>
    </comment>
    <comment ref="X46" authorId="1" shapeId="0" xr:uid="{C27516D7-4AD2-4954-903D-DAAACDE08A46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2008 House Vermont no Rep in at-large</t>
        </r>
      </text>
    </comment>
    <comment ref="AH46" authorId="1" shapeId="0" xr:uid="{40FBDFDC-7E38-40E7-98B4-B96594948BC0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Peter Welch for both parties for VT at-large</t>
        </r>
      </text>
    </comment>
    <comment ref="O47" authorId="1" shapeId="0" xr:uid="{6CF167AF-B5F5-47A4-BCB2-F737C1929225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VA Sen no Dem</t>
        </r>
      </text>
    </comment>
    <comment ref="I49" authorId="1" shapeId="0" xr:uid="{EFA7D6EA-1A3C-41DD-B34D-D77DBC1C877F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No Rep in West Virginia 1996 half of districts</t>
        </r>
      </text>
    </comment>
    <comment ref="K49" authorId="1" shapeId="0" xr:uid="{E85CBEB0-BDDC-4A85-992E-D74D82B3E0DB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1998 West Virginia no Rep in half of districts</t>
        </r>
      </text>
    </comment>
  </commentList>
</comments>
</file>

<file path=xl/sharedStrings.xml><?xml version="1.0" encoding="utf-8"?>
<sst xmlns="http://schemas.openxmlformats.org/spreadsheetml/2006/main" count="238" uniqueCount="73">
  <si>
    <t>Alabama</t>
  </si>
  <si>
    <t>t = 0</t>
  </si>
  <si>
    <t>t = 2</t>
  </si>
  <si>
    <t>t = 3</t>
  </si>
  <si>
    <t>t = 4</t>
  </si>
  <si>
    <t>t = 5</t>
  </si>
  <si>
    <t>t = 6</t>
  </si>
  <si>
    <t>t = 7</t>
  </si>
  <si>
    <t>t = 8</t>
  </si>
  <si>
    <t>t = 9</t>
  </si>
  <si>
    <t>t = 10</t>
  </si>
  <si>
    <t>t = 11</t>
  </si>
  <si>
    <t>t = 12</t>
  </si>
  <si>
    <t>t = 13</t>
  </si>
  <si>
    <t>Presidential Election</t>
  </si>
  <si>
    <t>Senate Election</t>
  </si>
  <si>
    <t xml:space="preserve"> HOR Election</t>
  </si>
  <si>
    <t>D</t>
  </si>
  <si>
    <t>R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</si>
  <si>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</si>
  <si>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</si>
  <si>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</si>
  <si>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</si>
  <si>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</si>
  <si>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</si>
  <si>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</si>
  <si>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</si>
  <si>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</si>
  <si>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</si>
  <si>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</si>
  <si>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</si>
  <si>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</si>
  <si>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</si>
  <si>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</si>
  <si>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</si>
  <si>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</si>
  <si>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</si>
  <si>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</si>
  <si>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</si>
  <si>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</si>
  <si>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</si>
  <si>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</si>
  <si>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</si>
  <si>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</si>
  <si>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</si>
  <si>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</si>
  <si>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</si>
  <si>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</si>
  <si>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</si>
  <si>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</si>
  <si>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</si>
  <si>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</si>
  <si>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</si>
  <si>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</si>
  <si>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</si>
  <si>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</si>
  <si>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</si>
  <si>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</si>
  <si>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</si>
  <si>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</si>
  <si>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</si>
  <si>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</si>
  <si>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</si>
  <si>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</si>
  <si>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</si>
  <si>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</si>
  <si>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</si>
  <si>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</si>
  <si>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 TOTAL</t>
  </si>
  <si>
    <t>USA total</t>
  </si>
  <si>
    <t>Presidential 1992</t>
  </si>
  <si>
    <t>Senate 1992</t>
  </si>
  <si>
    <t xml:space="preserve"> HOR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</si>
</sst>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rgb="FF000000"/>
      <name val="Arial"/>
      <family val="2"/>
    </font>
    <font>
      <b/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0" applyNumberFormat="1" applyFont="1" applyAlignment="1"/>
    <xf numFmtId="0" fontId="4" fillId="0" borderId="1" xfId="0" applyFont="1" applyBorder="1" applyAlignment="1">
      <alignment horizontal="right"/>
    </xf>
    <xf numFmtId="0" fontId="0" fillId="0" borderId="0" xfId="0" applyFont="1" applyAlignment="1"/>
    <xf numFmtId="0" fontId="0" fillId="0" borderId="0" xfId="0" applyFont="1" applyFill="1" applyAlignment="1"/>
    <xf numFmtId="164" fontId="0" fillId="0" borderId="0" xfId="0" applyNumberFormat="1" applyFont="1" applyFill="1" applyAlignment="1"/>
    <xf numFmtId="1" fontId="2" fillId="0" borderId="0" xfId="0" applyNumberFormat="1" applyFont="1" applyFill="1" applyAlignment="1"/>
    <xf numFmtId="1" fontId="0" fillId="0" borderId="0" xfId="0" applyNumberFormat="1" applyFont="1" applyFill="1" applyAlignment="1"/>
    <xf numFmtId="1" fontId="2" fillId="0" borderId="0" xfId="0" applyNumberFormat="1" applyFont="1" applyAlignment="1"/>
    <xf numFmtId="1" fontId="6" fillId="0" borderId="0" xfId="0" applyNumberFormat="1" applyFont="1" applyBorder="1" applyAlignment="1">
      <alignment horizontal="right" vertical="center" wrapText="1"/>
    </xf>
    <xf numFmtId="0" fontId="0" fillId="0" borderId="0" xfId="0" applyFont="1" applyAlignment="1"/>
    <xf numFmtId="1" fontId="0" fillId="0" borderId="0" xfId="0" applyNumberFormat="1" applyFont="1" applyAlignment="1"/>
    <xf numFmtId="1" fontId="5" fillId="0" borderId="0" xfId="0" applyNumberFormat="1" applyFont="1" applyAlignment="1"/>
    <xf numFmtId="1" fontId="6" fillId="2" borderId="0" xfId="0" applyNumberFormat="1" applyFont="1" applyFill="1" applyBorder="1" applyAlignment="1">
      <alignment horizontal="right" vertical="center" wrapText="1"/>
    </xf>
    <xf numFmtId="1" fontId="6" fillId="0" borderId="0" xfId="0" applyNumberFormat="1" applyFont="1" applyBorder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/>
    <xf numFmtId="1" fontId="1" fillId="0" borderId="0" xfId="1" applyNumberFormat="1" applyFont="1"/>
    <xf numFmtId="0" fontId="0" fillId="0" borderId="0" xfId="0" applyFont="1" applyBorder="1" applyAlignment="1"/>
    <xf numFmtId="1" fontId="0" fillId="0" borderId="0" xfId="0" applyNumberFormat="1" applyFont="1" applyBorder="1" applyAlignment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3" fontId="13" fillId="0" borderId="0" xfId="0" applyNumberFormat="1" applyFont="1" applyAlignment="1">
      <alignment horizontal="center" vertical="top" wrapText="1"/>
    </xf>
    <xf numFmtId="3" fontId="12" fillId="0" borderId="0" xfId="0" applyNumberFormat="1" applyFont="1" applyAlignment="1">
      <alignment horizontal="center" vertical="top" wrapText="1"/>
    </xf>
    <xf numFmtId="0" fontId="0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1" fontId="2" fillId="0" borderId="0" xfId="0" applyNumberFormat="1" applyFont="1" applyFill="1"/>
  </cellXfs>
  <cellStyles count="3">
    <cellStyle name="Normal" xfId="0" builtinId="0"/>
    <cellStyle name="Normal 2" xfId="2" xr:uid="{8A054FF5-D627-48B3-81E2-CF1EBFC30800}"/>
    <cellStyle name="Normal 3" xfId="1" xr:uid="{05181776-9A8A-436F-9435-43DD282E3A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999"/>
  <sheetViews>
    <sheetView tabSelected="1" topLeftCell="A43" zoomScale="115" zoomScaleNormal="115" workbookViewId="0">
      <pane xSplit="1" topLeftCell="B1" activePane="topRight" state="frozen"/>
      <selection pane="topRight" activeCell="C51" sqref="C51"/>
    </sheetView>
  </sheetViews>
  <sheetFormatPr defaultColWidth="14.453125" defaultRowHeight="15" customHeight="1" x14ac:dyDescent="0.35"/>
  <cols>
    <col min="1" max="1" width="15.1796875" customWidth="1"/>
    <col min="2" max="5" width="11" style="8" customWidth="1"/>
    <col min="6" max="6" width="12.7265625" style="9" customWidth="1"/>
    <col min="7" max="9" width="13.7265625" style="9" customWidth="1"/>
    <col min="10" max="11" width="11" style="23" customWidth="1"/>
    <col min="12" max="15" width="11" style="5" customWidth="1"/>
    <col min="16" max="17" width="11" customWidth="1"/>
    <col min="18" max="19" width="11" style="5" customWidth="1"/>
    <col min="20" max="31" width="11" customWidth="1"/>
    <col min="32" max="40" width="12" customWidth="1"/>
    <col min="41" max="41" width="8.7265625" customWidth="1"/>
    <col min="42" max="42" width="11.36328125" customWidth="1"/>
    <col min="43" max="43" width="10.453125" customWidth="1"/>
    <col min="44" max="47" width="8.7265625" customWidth="1"/>
    <col min="48" max="48" width="9.7265625" customWidth="1"/>
    <col min="49" max="49" width="11.453125" customWidth="1"/>
    <col min="50" max="60" width="8.7265625" customWidth="1"/>
    <col min="61" max="61" width="10.54296875" customWidth="1"/>
    <col min="62" max="62" width="13.1796875" customWidth="1"/>
    <col min="63" max="63" width="14.90625" customWidth="1"/>
    <col min="64" max="71" width="8.7265625" customWidth="1"/>
    <col min="72" max="72" width="10.36328125" customWidth="1"/>
    <col min="73" max="73" width="11.7265625" customWidth="1"/>
    <col min="74" max="74" width="10.26953125" customWidth="1"/>
    <col min="75" max="75" width="12.6328125" customWidth="1"/>
    <col min="76" max="77" width="8.7265625" customWidth="1"/>
    <col min="78" max="78" width="11.54296875" customWidth="1"/>
    <col min="79" max="79" width="11.1796875" customWidth="1"/>
    <col min="80" max="81" width="8.7265625" customWidth="1"/>
    <col min="82" max="82" width="11.6328125" customWidth="1"/>
    <col min="83" max="83" width="10.7265625" customWidth="1"/>
    <col min="84" max="84" width="12.1796875" customWidth="1"/>
    <col min="85" max="85" width="9.7265625" customWidth="1"/>
    <col min="86" max="87" width="8.7265625" customWidth="1"/>
    <col min="88" max="88" width="11.36328125" customWidth="1"/>
    <col min="89" max="89" width="11.7265625" customWidth="1"/>
    <col min="90" max="91" width="8.7265625" customWidth="1"/>
  </cols>
  <sheetData>
    <row r="1" spans="1:91" ht="14.5" x14ac:dyDescent="0.35">
      <c r="B1" s="37">
        <v>1992</v>
      </c>
      <c r="C1" s="38"/>
      <c r="D1" s="38"/>
      <c r="E1" s="38"/>
      <c r="F1" s="38"/>
      <c r="G1" s="38"/>
      <c r="H1" s="8"/>
      <c r="I1" s="8"/>
      <c r="J1" s="36"/>
      <c r="K1" s="36"/>
      <c r="L1" s="36"/>
      <c r="M1" s="36"/>
      <c r="N1" s="35">
        <v>1996</v>
      </c>
      <c r="O1" s="36"/>
      <c r="P1" s="36"/>
      <c r="Q1" s="36"/>
      <c r="R1" s="36"/>
      <c r="S1" s="36"/>
      <c r="T1" s="35">
        <v>1998</v>
      </c>
      <c r="U1" s="36"/>
      <c r="V1" s="36"/>
      <c r="W1" s="36"/>
      <c r="X1" s="36"/>
      <c r="Y1" s="36"/>
      <c r="Z1" s="35">
        <v>2000</v>
      </c>
      <c r="AA1" s="36"/>
      <c r="AB1" s="36"/>
      <c r="AC1" s="36"/>
      <c r="AD1" s="36"/>
      <c r="AE1" s="36"/>
      <c r="AF1" s="35">
        <v>2002</v>
      </c>
      <c r="AG1" s="36"/>
      <c r="AH1" s="36"/>
      <c r="AI1" s="36"/>
      <c r="AJ1" s="36"/>
      <c r="AK1" s="36"/>
      <c r="AL1" s="35">
        <v>2004</v>
      </c>
      <c r="AM1" s="36"/>
      <c r="AN1" s="36"/>
      <c r="AO1" s="36"/>
      <c r="AP1" s="36"/>
      <c r="AQ1" s="36"/>
      <c r="AR1" s="35">
        <v>2006</v>
      </c>
      <c r="AS1" s="36"/>
      <c r="AT1" s="36"/>
      <c r="AU1" s="36"/>
      <c r="AV1" s="36"/>
      <c r="AW1" s="36"/>
      <c r="AX1" s="35">
        <v>2008</v>
      </c>
      <c r="AY1" s="36"/>
      <c r="AZ1" s="36"/>
      <c r="BA1" s="36"/>
      <c r="BB1" s="36"/>
      <c r="BC1" s="36"/>
      <c r="BD1" s="35">
        <v>2010</v>
      </c>
      <c r="BE1" s="36"/>
      <c r="BF1" s="36"/>
      <c r="BG1" s="36"/>
      <c r="BH1" s="36"/>
      <c r="BI1" s="36"/>
      <c r="BJ1" s="35">
        <v>2012</v>
      </c>
      <c r="BK1" s="36"/>
      <c r="BL1" s="36"/>
      <c r="BM1" s="36"/>
      <c r="BN1" s="36"/>
      <c r="BO1" s="36"/>
      <c r="BP1" s="35">
        <v>2014</v>
      </c>
      <c r="BQ1" s="36"/>
      <c r="BR1" s="36"/>
      <c r="BS1" s="36"/>
      <c r="BT1" s="36"/>
      <c r="BU1" s="36"/>
      <c r="BV1" s="35">
        <v>2016</v>
      </c>
      <c r="BW1" s="36"/>
      <c r="BX1" s="36"/>
      <c r="BY1" s="36"/>
      <c r="BZ1" s="36"/>
      <c r="CA1" s="36"/>
      <c r="CB1" s="35">
        <v>2018</v>
      </c>
      <c r="CC1" s="36"/>
      <c r="CD1" s="36"/>
      <c r="CE1" s="36"/>
      <c r="CF1" s="36"/>
      <c r="CG1" s="36"/>
      <c r="CH1" s="35"/>
      <c r="CI1" s="36"/>
      <c r="CJ1" s="36"/>
      <c r="CK1" s="36"/>
      <c r="CL1" s="36"/>
      <c r="CM1" s="36"/>
    </row>
    <row r="2" spans="1:91" ht="14.5" x14ac:dyDescent="0.35">
      <c r="B2" s="37" t="s">
        <v>1</v>
      </c>
      <c r="C2" s="38"/>
      <c r="D2" s="38"/>
      <c r="E2" s="38"/>
      <c r="F2" s="38"/>
      <c r="G2" s="38"/>
      <c r="H2" s="8"/>
      <c r="I2" s="8"/>
      <c r="J2" s="36"/>
      <c r="K2" s="36"/>
      <c r="L2" s="36"/>
      <c r="M2" s="36"/>
      <c r="N2" s="35" t="s">
        <v>2</v>
      </c>
      <c r="O2" s="36"/>
      <c r="P2" s="36"/>
      <c r="Q2" s="36"/>
      <c r="R2" s="36"/>
      <c r="S2" s="36"/>
      <c r="T2" s="35" t="s">
        <v>3</v>
      </c>
      <c r="U2" s="36"/>
      <c r="V2" s="36"/>
      <c r="W2" s="36"/>
      <c r="X2" s="36"/>
      <c r="Y2" s="36"/>
      <c r="Z2" s="35" t="s">
        <v>4</v>
      </c>
      <c r="AA2" s="36"/>
      <c r="AB2" s="36"/>
      <c r="AC2" s="36"/>
      <c r="AD2" s="36"/>
      <c r="AE2" s="36"/>
      <c r="AF2" s="35" t="s">
        <v>5</v>
      </c>
      <c r="AG2" s="36"/>
      <c r="AH2" s="36"/>
      <c r="AI2" s="36"/>
      <c r="AJ2" s="36"/>
      <c r="AK2" s="36"/>
      <c r="AL2" s="35" t="s">
        <v>6</v>
      </c>
      <c r="AM2" s="36"/>
      <c r="AN2" s="36"/>
      <c r="AO2" s="36"/>
      <c r="AP2" s="36"/>
      <c r="AQ2" s="36"/>
      <c r="AR2" s="35" t="s">
        <v>7</v>
      </c>
      <c r="AS2" s="36"/>
      <c r="AT2" s="36"/>
      <c r="AU2" s="36"/>
      <c r="AV2" s="36"/>
      <c r="AW2" s="36"/>
      <c r="AX2" s="35" t="s">
        <v>8</v>
      </c>
      <c r="AY2" s="36"/>
      <c r="AZ2" s="36"/>
      <c r="BA2" s="36"/>
      <c r="BB2" s="36"/>
      <c r="BC2" s="36"/>
      <c r="BD2" s="35" t="s">
        <v>9</v>
      </c>
      <c r="BE2" s="36"/>
      <c r="BF2" s="36"/>
      <c r="BG2" s="36"/>
      <c r="BH2" s="36"/>
      <c r="BI2" s="36"/>
      <c r="BJ2" s="35" t="s">
        <v>10</v>
      </c>
      <c r="BK2" s="36"/>
      <c r="BL2" s="36"/>
      <c r="BM2" s="36"/>
      <c r="BN2" s="36"/>
      <c r="BO2" s="36"/>
      <c r="BP2" s="35" t="s">
        <v>11</v>
      </c>
      <c r="BQ2" s="36"/>
      <c r="BR2" s="36"/>
      <c r="BS2" s="36"/>
      <c r="BT2" s="36"/>
      <c r="BU2" s="36"/>
      <c r="BV2" s="35" t="s">
        <v>12</v>
      </c>
      <c r="BW2" s="36"/>
      <c r="BX2" s="36"/>
      <c r="BY2" s="36"/>
      <c r="BZ2" s="36"/>
      <c r="CA2" s="36"/>
      <c r="CB2" s="35" t="s">
        <v>13</v>
      </c>
      <c r="CC2" s="36"/>
      <c r="CD2" s="36"/>
      <c r="CE2" s="36"/>
      <c r="CF2" s="36"/>
      <c r="CG2" s="36"/>
      <c r="CH2" s="35"/>
      <c r="CI2" s="36"/>
      <c r="CJ2" s="36"/>
      <c r="CK2" s="36"/>
      <c r="CL2" s="36"/>
      <c r="CM2" s="36"/>
    </row>
    <row r="3" spans="1:91" ht="14.5" x14ac:dyDescent="0.35">
      <c r="B3" s="39" t="s">
        <v>70</v>
      </c>
      <c r="C3" s="38"/>
      <c r="D3" s="39" t="s">
        <v>71</v>
      </c>
      <c r="E3" s="38"/>
      <c r="F3" s="39" t="s">
        <v>72</v>
      </c>
      <c r="G3" s="38"/>
      <c r="H3" s="8"/>
      <c r="I3" s="8"/>
      <c r="J3" s="31" t="s">
        <v>15</v>
      </c>
      <c r="K3" s="32"/>
      <c r="L3" s="33" t="s">
        <v>16</v>
      </c>
      <c r="M3" s="34"/>
      <c r="N3" s="33" t="s">
        <v>14</v>
      </c>
      <c r="O3" s="34"/>
      <c r="P3" s="35" t="s">
        <v>15</v>
      </c>
      <c r="Q3" s="36"/>
      <c r="R3" s="33" t="s">
        <v>16</v>
      </c>
      <c r="S3" s="34"/>
      <c r="T3" s="35" t="s">
        <v>14</v>
      </c>
      <c r="U3" s="36"/>
      <c r="V3" s="35" t="s">
        <v>15</v>
      </c>
      <c r="W3" s="36"/>
      <c r="X3" s="35" t="s">
        <v>16</v>
      </c>
      <c r="Y3" s="36"/>
      <c r="Z3" s="35" t="s">
        <v>14</v>
      </c>
      <c r="AA3" s="36"/>
      <c r="AB3" s="35" t="s">
        <v>15</v>
      </c>
      <c r="AC3" s="36"/>
      <c r="AD3" s="35" t="s">
        <v>16</v>
      </c>
      <c r="AE3" s="36"/>
      <c r="AF3" s="35" t="s">
        <v>14</v>
      </c>
      <c r="AG3" s="36"/>
      <c r="AH3" s="35" t="s">
        <v>15</v>
      </c>
      <c r="AI3" s="36"/>
      <c r="AJ3" s="35" t="s">
        <v>16</v>
      </c>
      <c r="AK3" s="36"/>
      <c r="AL3" s="35" t="s">
        <v>14</v>
      </c>
      <c r="AM3" s="36"/>
      <c r="AN3" s="35" t="s">
        <v>15</v>
      </c>
      <c r="AO3" s="36"/>
      <c r="AP3" s="35" t="s">
        <v>16</v>
      </c>
      <c r="AQ3" s="36"/>
      <c r="AR3" s="35" t="s">
        <v>14</v>
      </c>
      <c r="AS3" s="36"/>
      <c r="AT3" s="35" t="s">
        <v>15</v>
      </c>
      <c r="AU3" s="36"/>
      <c r="AV3" s="35" t="s">
        <v>16</v>
      </c>
      <c r="AW3" s="36"/>
      <c r="AX3" s="35" t="s">
        <v>14</v>
      </c>
      <c r="AY3" s="36"/>
      <c r="AZ3" s="35" t="s">
        <v>15</v>
      </c>
      <c r="BA3" s="36"/>
      <c r="BB3" s="35" t="s">
        <v>16</v>
      </c>
      <c r="BC3" s="36"/>
      <c r="BD3" s="35" t="s">
        <v>14</v>
      </c>
      <c r="BE3" s="36"/>
      <c r="BF3" s="35" t="s">
        <v>15</v>
      </c>
      <c r="BG3" s="36"/>
      <c r="BH3" s="35" t="s">
        <v>16</v>
      </c>
      <c r="BI3" s="36"/>
      <c r="BJ3" s="35" t="s">
        <v>14</v>
      </c>
      <c r="BK3" s="36"/>
      <c r="BL3" s="35" t="s">
        <v>15</v>
      </c>
      <c r="BM3" s="36"/>
      <c r="BN3" s="35" t="s">
        <v>16</v>
      </c>
      <c r="BO3" s="36"/>
      <c r="BP3" s="35" t="s">
        <v>14</v>
      </c>
      <c r="BQ3" s="36"/>
      <c r="BR3" s="35" t="s">
        <v>15</v>
      </c>
      <c r="BS3" s="36"/>
      <c r="BT3" s="35" t="s">
        <v>16</v>
      </c>
      <c r="BU3" s="36"/>
      <c r="BV3" s="35" t="s">
        <v>14</v>
      </c>
      <c r="BW3" s="36"/>
      <c r="BX3" s="35" t="s">
        <v>15</v>
      </c>
      <c r="BY3" s="36"/>
      <c r="BZ3" s="35" t="s">
        <v>16</v>
      </c>
      <c r="CA3" s="36"/>
      <c r="CB3" s="35" t="s">
        <v>14</v>
      </c>
      <c r="CC3" s="36"/>
      <c r="CD3" s="35" t="s">
        <v>15</v>
      </c>
      <c r="CE3" s="36"/>
      <c r="CF3" s="35" t="s">
        <v>16</v>
      </c>
      <c r="CG3" s="36"/>
      <c r="CH3" s="35"/>
      <c r="CI3" s="36"/>
      <c r="CJ3" s="35"/>
      <c r="CK3" s="36"/>
      <c r="CL3" s="35"/>
      <c r="CM3" s="36"/>
    </row>
    <row r="4" spans="1:91" ht="15.75" customHeight="1" x14ac:dyDescent="0.35">
      <c r="B4" s="8" t="s">
        <v>17</v>
      </c>
      <c r="C4" s="8" t="s">
        <v>18</v>
      </c>
      <c r="D4" s="8" t="s">
        <v>17</v>
      </c>
      <c r="E4" s="8" t="s">
        <v>18</v>
      </c>
      <c r="F4" s="9" t="s">
        <v>17</v>
      </c>
      <c r="G4" s="9" t="s">
        <v>18</v>
      </c>
      <c r="J4" s="23" t="s">
        <v>17</v>
      </c>
      <c r="K4" s="23" t="s">
        <v>18</v>
      </c>
      <c r="L4" s="5" t="s">
        <v>17</v>
      </c>
      <c r="M4" s="5" t="s">
        <v>18</v>
      </c>
      <c r="N4" s="5" t="s">
        <v>17</v>
      </c>
      <c r="O4" s="5" t="s">
        <v>18</v>
      </c>
      <c r="P4" t="s">
        <v>17</v>
      </c>
      <c r="Q4" t="s">
        <v>18</v>
      </c>
      <c r="R4" s="5" t="s">
        <v>17</v>
      </c>
      <c r="S4" s="5" t="s">
        <v>18</v>
      </c>
      <c r="T4" t="s">
        <v>17</v>
      </c>
      <c r="U4" t="s">
        <v>18</v>
      </c>
      <c r="V4" t="s">
        <v>17</v>
      </c>
      <c r="W4" t="s">
        <v>18</v>
      </c>
      <c r="X4" t="s">
        <v>17</v>
      </c>
      <c r="Y4" t="s">
        <v>18</v>
      </c>
      <c r="Z4" t="s">
        <v>17</v>
      </c>
      <c r="AA4" t="s">
        <v>18</v>
      </c>
      <c r="AB4" t="s">
        <v>17</v>
      </c>
      <c r="AC4" t="s">
        <v>18</v>
      </c>
      <c r="AD4" t="s">
        <v>17</v>
      </c>
      <c r="AE4" t="s">
        <v>18</v>
      </c>
      <c r="AF4" t="s">
        <v>17</v>
      </c>
      <c r="AG4" t="s">
        <v>18</v>
      </c>
      <c r="AH4" t="s">
        <v>17</v>
      </c>
      <c r="AI4" t="s">
        <v>18</v>
      </c>
      <c r="AJ4" t="s">
        <v>17</v>
      </c>
      <c r="AK4" t="s">
        <v>18</v>
      </c>
      <c r="AL4" t="s">
        <v>17</v>
      </c>
      <c r="AM4" t="s">
        <v>18</v>
      </c>
      <c r="AN4" t="s">
        <v>17</v>
      </c>
      <c r="AO4" t="s">
        <v>18</v>
      </c>
      <c r="AP4" t="s">
        <v>17</v>
      </c>
      <c r="AQ4" t="s">
        <v>18</v>
      </c>
      <c r="AR4" t="s">
        <v>17</v>
      </c>
      <c r="AS4" t="s">
        <v>18</v>
      </c>
      <c r="AT4" t="s">
        <v>17</v>
      </c>
      <c r="AU4" t="s">
        <v>18</v>
      </c>
      <c r="AV4" t="s">
        <v>17</v>
      </c>
      <c r="AW4" t="s">
        <v>18</v>
      </c>
      <c r="AX4" t="s">
        <v>17</v>
      </c>
      <c r="AY4" t="s">
        <v>18</v>
      </c>
      <c r="AZ4" t="s">
        <v>17</v>
      </c>
      <c r="BA4" t="s">
        <v>18</v>
      </c>
      <c r="BB4" t="s">
        <v>17</v>
      </c>
      <c r="BC4" t="s">
        <v>18</v>
      </c>
      <c r="BD4" t="s">
        <v>17</v>
      </c>
      <c r="BE4" t="s">
        <v>18</v>
      </c>
      <c r="BF4" t="s">
        <v>17</v>
      </c>
      <c r="BG4" t="s">
        <v>18</v>
      </c>
      <c r="BH4" t="s">
        <v>17</v>
      </c>
      <c r="BI4" t="s">
        <v>18</v>
      </c>
      <c r="BJ4" t="s">
        <v>17</v>
      </c>
      <c r="BK4" t="s">
        <v>18</v>
      </c>
      <c r="BL4" t="s">
        <v>17</v>
      </c>
      <c r="BM4" t="s">
        <v>18</v>
      </c>
      <c r="BN4" t="s">
        <v>17</v>
      </c>
      <c r="BO4" t="s">
        <v>18</v>
      </c>
      <c r="BP4" t="s">
        <v>17</v>
      </c>
      <c r="BQ4" t="s">
        <v>18</v>
      </c>
      <c r="BR4" t="s">
        <v>17</v>
      </c>
      <c r="BS4" t="s">
        <v>18</v>
      </c>
      <c r="BT4" t="s">
        <v>17</v>
      </c>
      <c r="BU4" t="s">
        <v>18</v>
      </c>
      <c r="BV4" t="s">
        <v>17</v>
      </c>
      <c r="BW4" t="s">
        <v>18</v>
      </c>
      <c r="BX4" t="s">
        <v>17</v>
      </c>
      <c r="BY4" t="s">
        <v>18</v>
      </c>
      <c r="BZ4" t="s">
        <v>17</v>
      </c>
      <c r="CA4" t="s">
        <v>18</v>
      </c>
      <c r="CB4" t="s">
        <v>17</v>
      </c>
      <c r="CC4" t="s">
        <v>18</v>
      </c>
      <c r="CD4" t="s">
        <v>17</v>
      </c>
      <c r="CE4" t="s">
        <v>18</v>
      </c>
      <c r="CF4" t="s">
        <v>17</v>
      </c>
      <c r="CG4" t="s">
        <v>18</v>
      </c>
    </row>
    <row r="5" spans="1:91" ht="15" customHeight="1" x14ac:dyDescent="0.35">
      <c r="AJ5" s="2"/>
      <c r="AK5" s="3"/>
    </row>
    <row r="6" spans="1:91" ht="15.75" customHeight="1" x14ac:dyDescent="0.35">
      <c r="A6" t="s">
        <v>0</v>
      </c>
      <c r="B6" s="30">
        <v>690080</v>
      </c>
      <c r="C6" s="30">
        <v>804283</v>
      </c>
      <c r="D6" s="30">
        <v>1022698</v>
      </c>
      <c r="E6" s="40">
        <v>522015</v>
      </c>
      <c r="F6" s="10">
        <v>895601</v>
      </c>
      <c r="G6" s="10">
        <v>643150</v>
      </c>
      <c r="H6" s="10"/>
      <c r="J6" s="24"/>
      <c r="K6" s="24"/>
      <c r="L6" s="12">
        <v>554154</v>
      </c>
      <c r="M6" s="12">
        <v>558437</v>
      </c>
      <c r="N6" s="15">
        <v>662165</v>
      </c>
      <c r="O6" s="15">
        <v>769044</v>
      </c>
      <c r="P6" s="13">
        <v>681651</v>
      </c>
      <c r="Q6" s="13">
        <v>786436</v>
      </c>
      <c r="R6" s="13">
        <v>656047</v>
      </c>
      <c r="S6" s="13">
        <v>785513</v>
      </c>
      <c r="V6" s="14">
        <v>474568</v>
      </c>
      <c r="W6" s="14">
        <v>817973</v>
      </c>
      <c r="X6" s="1">
        <v>545465</v>
      </c>
      <c r="Y6" s="1">
        <v>665625</v>
      </c>
      <c r="Z6" s="14">
        <v>692611</v>
      </c>
      <c r="AA6" s="14">
        <v>941173</v>
      </c>
      <c r="AB6" s="21"/>
      <c r="AC6" s="21"/>
      <c r="AD6" s="21">
        <v>485660</v>
      </c>
      <c r="AE6" s="21">
        <v>849229</v>
      </c>
      <c r="AF6" s="14"/>
      <c r="AG6" s="14"/>
      <c r="AH6" s="1">
        <v>538878</v>
      </c>
      <c r="AI6" s="1">
        <v>792561</v>
      </c>
      <c r="AJ6" s="4">
        <v>507117</v>
      </c>
      <c r="AK6" s="6">
        <v>694606</v>
      </c>
      <c r="AL6">
        <v>693933</v>
      </c>
      <c r="AM6">
        <v>1176394</v>
      </c>
      <c r="AN6" s="1">
        <v>595018</v>
      </c>
      <c r="AO6" s="1">
        <v>1242200</v>
      </c>
      <c r="AP6" s="1">
        <v>708425</v>
      </c>
      <c r="AQ6" s="1">
        <v>1079657</v>
      </c>
      <c r="AV6" s="1">
        <v>502046</v>
      </c>
      <c r="AW6" s="1">
        <v>627501</v>
      </c>
      <c r="AX6">
        <v>813479</v>
      </c>
      <c r="AY6">
        <v>1266546</v>
      </c>
      <c r="AZ6" s="1">
        <v>752391</v>
      </c>
      <c r="BA6" s="1">
        <v>1305383</v>
      </c>
      <c r="BB6" s="1">
        <v>718367</v>
      </c>
      <c r="BC6" s="1">
        <v>1120903</v>
      </c>
      <c r="BF6" s="1">
        <v>515619</v>
      </c>
      <c r="BG6" s="1">
        <v>968181</v>
      </c>
      <c r="BH6" s="1">
        <v>418957</v>
      </c>
      <c r="BI6" s="1">
        <v>914445</v>
      </c>
      <c r="BJ6" s="15">
        <v>795696</v>
      </c>
      <c r="BK6" s="22">
        <v>1255925</v>
      </c>
      <c r="BN6" s="1">
        <v>693498</v>
      </c>
      <c r="BO6" s="1">
        <v>1233624</v>
      </c>
      <c r="BR6" s="1"/>
      <c r="BS6" s="1">
        <v>795606</v>
      </c>
      <c r="BT6" s="1">
        <v>331764</v>
      </c>
      <c r="BU6" s="1">
        <v>704533</v>
      </c>
      <c r="BV6" s="1">
        <v>729547</v>
      </c>
      <c r="BW6" s="1">
        <v>1318255</v>
      </c>
      <c r="BX6" s="1">
        <v>748709</v>
      </c>
      <c r="BY6" s="1">
        <v>1335104</v>
      </c>
      <c r="BZ6" s="1">
        <v>621911</v>
      </c>
      <c r="CA6" s="1">
        <v>1222018</v>
      </c>
      <c r="CF6" s="1">
        <v>0.40860000000000002</v>
      </c>
      <c r="CG6" s="1">
        <v>0.58819999999999995</v>
      </c>
    </row>
    <row r="7" spans="1:91" ht="15.75" customHeight="1" x14ac:dyDescent="0.35">
      <c r="A7" t="s">
        <v>19</v>
      </c>
      <c r="B7" s="30">
        <v>78294</v>
      </c>
      <c r="C7" s="30">
        <v>102000</v>
      </c>
      <c r="D7" s="30">
        <v>92065</v>
      </c>
      <c r="E7" s="40">
        <v>127163</v>
      </c>
      <c r="F7" s="10">
        <v>102378</v>
      </c>
      <c r="G7" s="10">
        <v>111849</v>
      </c>
      <c r="H7" s="10"/>
      <c r="J7" s="24"/>
      <c r="K7" s="24"/>
      <c r="L7" s="12">
        <v>68172</v>
      </c>
      <c r="M7" s="12">
        <v>118537</v>
      </c>
      <c r="N7" s="15">
        <v>80380</v>
      </c>
      <c r="O7" s="15">
        <v>122746</v>
      </c>
      <c r="P7" s="13">
        <v>23977</v>
      </c>
      <c r="Q7" s="13">
        <v>177893</v>
      </c>
      <c r="R7" s="13">
        <v>85114</v>
      </c>
      <c r="S7" s="13">
        <v>138834</v>
      </c>
      <c r="V7" s="14">
        <v>43743</v>
      </c>
      <c r="W7" s="14">
        <v>165227</v>
      </c>
      <c r="X7" s="1">
        <v>77232</v>
      </c>
      <c r="Y7" s="1">
        <v>139676</v>
      </c>
      <c r="Z7" s="14">
        <v>79004</v>
      </c>
      <c r="AA7" s="14">
        <v>167398</v>
      </c>
      <c r="AB7" s="21"/>
      <c r="AC7" s="21"/>
      <c r="AD7" s="21">
        <v>45372</v>
      </c>
      <c r="AE7" s="21">
        <v>190862</v>
      </c>
      <c r="AF7" s="14"/>
      <c r="AG7" s="14"/>
      <c r="AH7" s="1">
        <v>24133</v>
      </c>
      <c r="AI7" s="1">
        <v>179438</v>
      </c>
      <c r="AJ7" s="1">
        <v>39357</v>
      </c>
      <c r="AK7" s="1">
        <v>169685</v>
      </c>
      <c r="AL7">
        <v>111025</v>
      </c>
      <c r="AM7">
        <v>190889</v>
      </c>
      <c r="AN7" s="1">
        <v>140424</v>
      </c>
      <c r="AO7" s="1">
        <v>149773</v>
      </c>
      <c r="AP7" s="1">
        <v>67074</v>
      </c>
      <c r="AQ7" s="1">
        <v>213216</v>
      </c>
      <c r="AV7" s="1">
        <v>93879</v>
      </c>
      <c r="AW7" s="1">
        <v>132743</v>
      </c>
      <c r="AX7">
        <v>123594</v>
      </c>
      <c r="AY7">
        <v>193841</v>
      </c>
      <c r="AZ7" s="1">
        <v>151767</v>
      </c>
      <c r="BA7" s="1">
        <v>147814</v>
      </c>
      <c r="BB7" s="1">
        <v>142560</v>
      </c>
      <c r="BC7" s="1">
        <v>158939</v>
      </c>
      <c r="BF7" s="1"/>
      <c r="BG7" s="1"/>
      <c r="BH7" s="1">
        <v>77606</v>
      </c>
      <c r="BI7" s="1">
        <v>175384</v>
      </c>
      <c r="BJ7" s="15">
        <v>122640</v>
      </c>
      <c r="BK7" s="22">
        <v>164676</v>
      </c>
      <c r="BN7" s="1">
        <v>82927</v>
      </c>
      <c r="BO7" s="1">
        <v>185296</v>
      </c>
      <c r="BR7" s="1">
        <v>129431</v>
      </c>
      <c r="BS7" s="1">
        <v>135445</v>
      </c>
      <c r="BT7" s="1">
        <v>114602</v>
      </c>
      <c r="BU7" s="1">
        <v>142572</v>
      </c>
      <c r="BV7" s="1">
        <v>116454</v>
      </c>
      <c r="BW7" s="1">
        <v>163387</v>
      </c>
      <c r="BX7" s="1">
        <v>36200</v>
      </c>
      <c r="BY7" s="1">
        <v>138149</v>
      </c>
      <c r="BZ7" s="1">
        <v>111019</v>
      </c>
      <c r="CA7" s="1">
        <v>155088</v>
      </c>
      <c r="CF7" s="1">
        <v>0.46500000000000002</v>
      </c>
      <c r="CG7" s="1">
        <v>0.53100000000000003</v>
      </c>
    </row>
    <row r="8" spans="1:91" ht="14.5" x14ac:dyDescent="0.35">
      <c r="A8" t="s">
        <v>20</v>
      </c>
      <c r="B8" s="30">
        <v>543050</v>
      </c>
      <c r="C8" s="30">
        <v>572086</v>
      </c>
      <c r="D8" s="30">
        <v>436321</v>
      </c>
      <c r="E8" s="40">
        <v>771395</v>
      </c>
      <c r="F8" s="10">
        <v>582317</v>
      </c>
      <c r="G8" s="10">
        <v>740047</v>
      </c>
      <c r="H8" s="10"/>
      <c r="J8" s="17">
        <v>442510</v>
      </c>
      <c r="K8" s="17">
        <v>600999</v>
      </c>
      <c r="L8" s="12">
        <v>409672</v>
      </c>
      <c r="M8" s="12">
        <v>652831</v>
      </c>
      <c r="N8" s="15">
        <v>653288</v>
      </c>
      <c r="O8" s="15">
        <v>622073</v>
      </c>
      <c r="P8" s="15"/>
      <c r="Q8" s="15"/>
      <c r="R8" s="13">
        <v>521345</v>
      </c>
      <c r="S8" s="13">
        <v>800917</v>
      </c>
      <c r="V8" s="14">
        <v>275224</v>
      </c>
      <c r="W8" s="14">
        <v>696577</v>
      </c>
      <c r="X8" s="1">
        <v>406834</v>
      </c>
      <c r="Y8" s="1">
        <v>573651</v>
      </c>
      <c r="Z8" s="14">
        <v>685341</v>
      </c>
      <c r="AA8" s="14">
        <v>781652</v>
      </c>
      <c r="AB8" s="21"/>
      <c r="AC8" s="21">
        <v>1108196</v>
      </c>
      <c r="AD8" s="21">
        <v>557849</v>
      </c>
      <c r="AE8" s="21">
        <v>854715</v>
      </c>
      <c r="AF8" s="14"/>
      <c r="AG8" s="14"/>
      <c r="AJ8" s="1">
        <v>472135</v>
      </c>
      <c r="AK8" s="1">
        <v>681922</v>
      </c>
      <c r="AL8">
        <v>893524</v>
      </c>
      <c r="AM8">
        <v>1104294</v>
      </c>
      <c r="AN8" s="1">
        <v>404507</v>
      </c>
      <c r="AO8" s="1">
        <v>1505372</v>
      </c>
      <c r="AP8" s="1">
        <v>597526</v>
      </c>
      <c r="AQ8" s="1">
        <v>1127591</v>
      </c>
      <c r="AT8" s="1">
        <v>664141</v>
      </c>
      <c r="AU8" s="1">
        <v>814398</v>
      </c>
      <c r="AV8" s="1">
        <v>627259</v>
      </c>
      <c r="AW8" s="1">
        <v>771246</v>
      </c>
      <c r="AX8">
        <v>1034707</v>
      </c>
      <c r="AY8">
        <v>1230111</v>
      </c>
      <c r="BB8" s="1">
        <v>1055305</v>
      </c>
      <c r="BC8" s="1">
        <v>1021798</v>
      </c>
      <c r="BF8" s="1">
        <v>592011</v>
      </c>
      <c r="BG8" s="1">
        <v>1005615</v>
      </c>
      <c r="BH8" s="1">
        <v>711837</v>
      </c>
      <c r="BI8" s="1">
        <v>900510</v>
      </c>
      <c r="BJ8" s="15">
        <v>1025232</v>
      </c>
      <c r="BK8" s="22">
        <v>1233654</v>
      </c>
      <c r="BL8" s="1">
        <v>1036542</v>
      </c>
      <c r="BM8" s="1">
        <v>1104457</v>
      </c>
      <c r="BN8" s="1">
        <v>946994</v>
      </c>
      <c r="BO8" s="1">
        <v>1131663</v>
      </c>
      <c r="BT8" s="1">
        <v>577947</v>
      </c>
      <c r="BU8" s="1">
        <v>817178</v>
      </c>
      <c r="BV8" s="1">
        <v>1161167</v>
      </c>
      <c r="BW8" s="1">
        <v>1252401</v>
      </c>
      <c r="BX8" s="1">
        <v>1031245</v>
      </c>
      <c r="BY8" s="1">
        <v>1359267</v>
      </c>
      <c r="BZ8" s="1">
        <v>1034687</v>
      </c>
      <c r="CA8" s="1">
        <v>1264378</v>
      </c>
      <c r="CD8" s="1">
        <v>1191100</v>
      </c>
      <c r="CE8" s="1">
        <v>1135200</v>
      </c>
      <c r="CF8" s="1">
        <v>0.50370000000000004</v>
      </c>
      <c r="CG8" s="1">
        <v>0.48670000000000002</v>
      </c>
      <c r="CI8" s="28"/>
      <c r="CJ8" s="29"/>
    </row>
    <row r="9" spans="1:91" ht="14.5" x14ac:dyDescent="0.35">
      <c r="A9" t="s">
        <v>21</v>
      </c>
      <c r="B9" s="30">
        <v>505823</v>
      </c>
      <c r="C9" s="30">
        <v>337324</v>
      </c>
      <c r="D9" s="30">
        <v>553635</v>
      </c>
      <c r="E9" s="40">
        <v>366373</v>
      </c>
      <c r="F9" s="10">
        <v>525197</v>
      </c>
      <c r="G9" s="10">
        <v>356900</v>
      </c>
      <c r="H9" s="10"/>
      <c r="J9" s="18"/>
      <c r="K9" s="18"/>
      <c r="L9" s="12">
        <v>336123</v>
      </c>
      <c r="M9" s="12">
        <v>372889</v>
      </c>
      <c r="N9" s="15">
        <v>475171</v>
      </c>
      <c r="O9" s="15">
        <v>325416</v>
      </c>
      <c r="P9" s="12">
        <v>400241</v>
      </c>
      <c r="Q9" s="12">
        <v>445942</v>
      </c>
      <c r="R9" s="13">
        <v>395506</v>
      </c>
      <c r="S9" s="13">
        <v>456033</v>
      </c>
      <c r="V9" s="14">
        <v>385878</v>
      </c>
      <c r="W9" s="14">
        <v>295870</v>
      </c>
      <c r="X9" s="1">
        <v>168528</v>
      </c>
      <c r="Y9" s="1">
        <v>319863</v>
      </c>
      <c r="Z9" s="14">
        <v>422768</v>
      </c>
      <c r="AA9" s="14">
        <v>472940</v>
      </c>
      <c r="AB9" s="21"/>
      <c r="AC9" s="21"/>
      <c r="AD9" s="21">
        <v>355366</v>
      </c>
      <c r="AE9" s="21">
        <v>277146</v>
      </c>
      <c r="AF9" s="14"/>
      <c r="AG9" s="14"/>
      <c r="AH9" s="1">
        <v>433306</v>
      </c>
      <c r="AI9" s="1">
        <v>370653</v>
      </c>
      <c r="AJ9" s="1">
        <v>392086</v>
      </c>
      <c r="AK9" s="1">
        <v>283739</v>
      </c>
      <c r="AL9">
        <v>469953</v>
      </c>
      <c r="AM9">
        <v>572898</v>
      </c>
      <c r="AN9" s="1">
        <v>580973</v>
      </c>
      <c r="AO9" s="1">
        <v>458036</v>
      </c>
      <c r="AP9" s="1">
        <v>426380</v>
      </c>
      <c r="AQ9" s="1">
        <v>357840</v>
      </c>
      <c r="AV9" s="1">
        <v>456569</v>
      </c>
      <c r="AW9" s="1">
        <v>306442</v>
      </c>
      <c r="AX9">
        <v>422310</v>
      </c>
      <c r="AY9">
        <v>638017</v>
      </c>
      <c r="AZ9" s="1">
        <v>804678</v>
      </c>
      <c r="BA9" s="1"/>
      <c r="BB9" s="1">
        <v>415481</v>
      </c>
      <c r="BC9" s="1">
        <v>215196</v>
      </c>
      <c r="BF9" s="1">
        <v>288156</v>
      </c>
      <c r="BG9" s="1">
        <v>451618</v>
      </c>
      <c r="BH9" s="1">
        <v>317975</v>
      </c>
      <c r="BI9" s="1">
        <v>435422</v>
      </c>
      <c r="BJ9" s="15">
        <v>394409</v>
      </c>
      <c r="BK9" s="22">
        <v>647744</v>
      </c>
      <c r="BN9" s="1">
        <v>304770</v>
      </c>
      <c r="BO9" s="1">
        <v>637591</v>
      </c>
      <c r="BR9" s="1">
        <v>334174</v>
      </c>
      <c r="BS9" s="1">
        <v>478819</v>
      </c>
      <c r="BT9" s="1">
        <v>254774</v>
      </c>
      <c r="BU9" s="1">
        <v>509631</v>
      </c>
      <c r="BV9" s="1">
        <v>380494</v>
      </c>
      <c r="BW9" s="1">
        <v>684872</v>
      </c>
      <c r="BX9" s="1">
        <v>400602</v>
      </c>
      <c r="BY9" s="1">
        <v>661984</v>
      </c>
      <c r="BZ9" s="1">
        <v>111347</v>
      </c>
      <c r="CA9" s="1">
        <v>760415</v>
      </c>
      <c r="CF9" s="1">
        <v>0.35160000000000002</v>
      </c>
      <c r="CG9" s="1">
        <v>0.626</v>
      </c>
      <c r="CI9" s="28"/>
      <c r="CJ9" s="29"/>
    </row>
    <row r="10" spans="1:91" ht="14.5" x14ac:dyDescent="0.35">
      <c r="A10" t="s">
        <v>22</v>
      </c>
      <c r="B10" s="30">
        <v>5121325</v>
      </c>
      <c r="C10" s="30">
        <v>3630574</v>
      </c>
      <c r="D10" s="30">
        <v>5173467</v>
      </c>
      <c r="E10" s="40">
        <v>4644182</v>
      </c>
      <c r="F10" s="10">
        <v>5446965</v>
      </c>
      <c r="G10" s="10">
        <v>4365155</v>
      </c>
      <c r="H10" s="10"/>
      <c r="J10" s="17">
        <v>3979152</v>
      </c>
      <c r="K10" s="17">
        <v>3817025</v>
      </c>
      <c r="L10" s="12">
        <v>3959954</v>
      </c>
      <c r="M10" s="12">
        <v>4070290</v>
      </c>
      <c r="N10" s="15">
        <v>5119835</v>
      </c>
      <c r="O10" s="15">
        <v>3828381</v>
      </c>
      <c r="P10" s="15"/>
      <c r="Q10" s="15"/>
      <c r="R10" s="13">
        <v>4706276</v>
      </c>
      <c r="S10" s="13">
        <v>4291644</v>
      </c>
      <c r="V10" s="14">
        <v>4410056</v>
      </c>
      <c r="W10" s="14">
        <v>3575078</v>
      </c>
      <c r="X10" s="1">
        <v>4038257</v>
      </c>
      <c r="Y10" s="1">
        <v>3509530</v>
      </c>
      <c r="Z10" s="14">
        <v>5861203</v>
      </c>
      <c r="AA10" s="14">
        <v>4567429</v>
      </c>
      <c r="AB10" s="21">
        <v>5932522</v>
      </c>
      <c r="AC10" s="21">
        <v>3886853</v>
      </c>
      <c r="AD10" s="21">
        <v>5407163</v>
      </c>
      <c r="AE10" s="21">
        <v>4446295</v>
      </c>
      <c r="AF10" s="14"/>
      <c r="AG10" s="14"/>
      <c r="AJ10" s="1">
        <v>3731081</v>
      </c>
      <c r="AK10" s="1">
        <v>3225666</v>
      </c>
      <c r="AL10">
        <v>6745485</v>
      </c>
      <c r="AM10">
        <v>5509826</v>
      </c>
      <c r="AN10" s="1">
        <v>6955728</v>
      </c>
      <c r="AO10" s="1">
        <v>4555922</v>
      </c>
      <c r="AP10" s="1">
        <v>6223698</v>
      </c>
      <c r="AQ10" s="1">
        <v>5030821</v>
      </c>
      <c r="AT10" s="1">
        <v>5076289</v>
      </c>
      <c r="AU10" s="1">
        <v>2990822</v>
      </c>
      <c r="AV10" s="1">
        <v>4720164</v>
      </c>
      <c r="AW10" s="1">
        <v>3314398</v>
      </c>
      <c r="AX10">
        <v>8274473</v>
      </c>
      <c r="AY10">
        <v>5011781</v>
      </c>
      <c r="BB10" s="1">
        <v>7377725</v>
      </c>
      <c r="BC10" s="1">
        <v>4515372</v>
      </c>
      <c r="BF10" s="1">
        <v>5218137</v>
      </c>
      <c r="BG10" s="1">
        <v>4217386</v>
      </c>
      <c r="BH10" s="1">
        <v>5148511</v>
      </c>
      <c r="BI10" s="1">
        <v>4195588</v>
      </c>
      <c r="BJ10" s="15">
        <v>7854285</v>
      </c>
      <c r="BK10" s="22">
        <v>4839958</v>
      </c>
      <c r="BL10" s="1">
        <v>7864624</v>
      </c>
      <c r="BM10" s="1">
        <v>4713887</v>
      </c>
      <c r="BN10" s="1">
        <v>7392703</v>
      </c>
      <c r="BO10" s="1">
        <v>4530012</v>
      </c>
      <c r="BT10" s="1">
        <v>4067737</v>
      </c>
      <c r="BU10" s="1">
        <v>2950679</v>
      </c>
      <c r="BV10" s="1">
        <v>8753792</v>
      </c>
      <c r="BW10" s="1">
        <v>4483814</v>
      </c>
      <c r="BX10" s="1">
        <v>4811300</v>
      </c>
      <c r="BY10" s="1">
        <v>2150314</v>
      </c>
      <c r="BZ10" s="1">
        <v>8624432</v>
      </c>
      <c r="CA10" s="1">
        <v>4682033</v>
      </c>
      <c r="CD10" s="4">
        <v>4231444</v>
      </c>
      <c r="CE10" s="4">
        <v>2216223</v>
      </c>
      <c r="CF10" s="1">
        <v>0.63600000000000001</v>
      </c>
      <c r="CG10" s="1">
        <v>0.34100000000000003</v>
      </c>
      <c r="CI10" s="28"/>
      <c r="CJ10" s="29"/>
    </row>
    <row r="11" spans="1:91" ht="14.5" x14ac:dyDescent="0.35">
      <c r="A11" t="s">
        <v>23</v>
      </c>
      <c r="B11" s="30">
        <v>629681</v>
      </c>
      <c r="C11" s="30">
        <v>562850</v>
      </c>
      <c r="D11" s="30">
        <v>803725</v>
      </c>
      <c r="E11" s="40">
        <v>662893</v>
      </c>
      <c r="F11" s="10">
        <v>691479</v>
      </c>
      <c r="G11" s="10">
        <v>757666</v>
      </c>
      <c r="H11" s="10"/>
      <c r="J11" s="18"/>
      <c r="K11" s="18"/>
      <c r="L11" s="12">
        <v>364391</v>
      </c>
      <c r="M11" s="12">
        <v>687070</v>
      </c>
      <c r="N11" s="15">
        <v>671152</v>
      </c>
      <c r="O11" s="15">
        <v>691848</v>
      </c>
      <c r="P11" s="12">
        <v>667600</v>
      </c>
      <c r="Q11" s="12">
        <v>750315</v>
      </c>
      <c r="R11" s="13">
        <v>596575</v>
      </c>
      <c r="S11" s="13">
        <v>832763</v>
      </c>
      <c r="V11" s="14">
        <v>464754</v>
      </c>
      <c r="W11" s="14">
        <v>829370</v>
      </c>
      <c r="X11" s="1">
        <v>533297</v>
      </c>
      <c r="Y11" s="1">
        <v>715820</v>
      </c>
      <c r="Z11" s="14">
        <v>738227</v>
      </c>
      <c r="AA11" s="14">
        <v>883748</v>
      </c>
      <c r="AB11" s="21"/>
      <c r="AC11" s="21"/>
      <c r="AD11" s="21">
        <v>496045</v>
      </c>
      <c r="AE11" s="21">
        <v>968651</v>
      </c>
      <c r="AF11" s="14"/>
      <c r="AG11" s="14"/>
      <c r="AH11" s="1">
        <v>648130</v>
      </c>
      <c r="AI11" s="1">
        <v>717893</v>
      </c>
      <c r="AJ11" s="1">
        <v>589463</v>
      </c>
      <c r="AK11" s="1">
        <v>752998</v>
      </c>
      <c r="AL11">
        <v>1001732</v>
      </c>
      <c r="AM11">
        <v>1101255</v>
      </c>
      <c r="AN11" s="1">
        <v>1081188</v>
      </c>
      <c r="AO11" s="1">
        <v>980668</v>
      </c>
      <c r="AP11" s="1">
        <v>995283</v>
      </c>
      <c r="AQ11" s="1">
        <v>991835</v>
      </c>
      <c r="AV11" s="1">
        <v>832888</v>
      </c>
      <c r="AW11" s="1">
        <v>623784</v>
      </c>
      <c r="AX11">
        <v>1288633</v>
      </c>
      <c r="AY11">
        <v>1073629</v>
      </c>
      <c r="AZ11" s="1">
        <v>1231049</v>
      </c>
      <c r="BA11" s="1">
        <v>990784</v>
      </c>
      <c r="BB11" s="1">
        <v>1259768</v>
      </c>
      <c r="BC11" s="1">
        <v>990870</v>
      </c>
      <c r="BF11" s="1">
        <v>854685</v>
      </c>
      <c r="BG11" s="1">
        <v>824789</v>
      </c>
      <c r="BH11" s="1">
        <v>804069</v>
      </c>
      <c r="BI11" s="1">
        <v>886057</v>
      </c>
      <c r="BJ11" s="15">
        <v>1323102</v>
      </c>
      <c r="BK11" s="22">
        <v>1185243</v>
      </c>
      <c r="BN11" s="1">
        <v>1080454</v>
      </c>
      <c r="BO11" s="1">
        <v>1143796</v>
      </c>
      <c r="BR11" s="1">
        <v>944203</v>
      </c>
      <c r="BS11" s="1">
        <v>983891</v>
      </c>
      <c r="BT11" s="1">
        <v>936417</v>
      </c>
      <c r="BU11" s="1">
        <v>1000197</v>
      </c>
      <c r="BV11" s="1">
        <v>1338870</v>
      </c>
      <c r="BW11" s="1">
        <v>1202484</v>
      </c>
      <c r="BX11" s="1">
        <v>1370710</v>
      </c>
      <c r="BY11" s="1">
        <v>1215318</v>
      </c>
      <c r="BZ11" s="1">
        <v>1263791</v>
      </c>
      <c r="CA11" s="1">
        <v>1288618</v>
      </c>
      <c r="CF11" s="1">
        <v>0.53439999999999999</v>
      </c>
      <c r="CG11" s="1">
        <v>0.42959999999999998</v>
      </c>
    </row>
    <row r="12" spans="1:91" ht="14.5" x14ac:dyDescent="0.35">
      <c r="A12" t="s">
        <v>24</v>
      </c>
      <c r="B12" s="30">
        <v>682318</v>
      </c>
      <c r="C12" s="30">
        <v>578313</v>
      </c>
      <c r="D12" s="30">
        <v>577662</v>
      </c>
      <c r="E12" s="40">
        <v>572036</v>
      </c>
      <c r="F12" s="10">
        <v>501887</v>
      </c>
      <c r="G12" s="10">
        <v>699155</v>
      </c>
      <c r="H12" s="10"/>
      <c r="J12" s="17">
        <v>443793</v>
      </c>
      <c r="K12" s="17">
        <v>334833</v>
      </c>
      <c r="L12" s="12">
        <v>416095</v>
      </c>
      <c r="M12" s="12">
        <v>505150</v>
      </c>
      <c r="N12" s="15">
        <v>735740</v>
      </c>
      <c r="O12" s="15">
        <v>483109</v>
      </c>
      <c r="P12" s="15"/>
      <c r="Q12" s="15"/>
      <c r="R12" s="13">
        <v>674307</v>
      </c>
      <c r="S12" s="13">
        <v>547084</v>
      </c>
      <c r="V12" s="14">
        <v>628306</v>
      </c>
      <c r="W12" s="14">
        <v>312177</v>
      </c>
      <c r="X12" s="1">
        <v>495557</v>
      </c>
      <c r="Y12" s="1">
        <v>442066</v>
      </c>
      <c r="Z12" s="14">
        <v>816015</v>
      </c>
      <c r="AA12" s="14">
        <v>561094</v>
      </c>
      <c r="AB12" s="21">
        <v>828902</v>
      </c>
      <c r="AC12" s="21">
        <v>448077</v>
      </c>
      <c r="AD12" s="21">
        <v>699237</v>
      </c>
      <c r="AE12" s="21">
        <v>590689</v>
      </c>
      <c r="AF12" s="14"/>
      <c r="AG12" s="14"/>
      <c r="AJ12" s="1">
        <v>509036</v>
      </c>
      <c r="AK12" s="1">
        <v>465982</v>
      </c>
      <c r="AL12">
        <v>857488</v>
      </c>
      <c r="AM12">
        <v>693826</v>
      </c>
      <c r="AN12" s="1">
        <v>945347</v>
      </c>
      <c r="AO12" s="1">
        <v>457749</v>
      </c>
      <c r="AP12" s="1">
        <v>785747</v>
      </c>
      <c r="AQ12" s="1">
        <v>629934</v>
      </c>
      <c r="AT12" s="1">
        <v>450844</v>
      </c>
      <c r="AU12" s="1">
        <v>109198</v>
      </c>
      <c r="AV12" s="1">
        <v>642859</v>
      </c>
      <c r="AW12" s="1">
        <v>419895</v>
      </c>
      <c r="AX12">
        <v>997772</v>
      </c>
      <c r="AY12">
        <v>629428</v>
      </c>
      <c r="BB12" s="1">
        <v>908761</v>
      </c>
      <c r="BC12" s="1">
        <v>504785</v>
      </c>
      <c r="BF12" s="1">
        <v>605204</v>
      </c>
      <c r="BG12" s="1">
        <v>498341</v>
      </c>
      <c r="BH12" s="1">
        <v>634947</v>
      </c>
      <c r="BI12" s="1">
        <v>457976</v>
      </c>
      <c r="BJ12" s="15">
        <v>905083</v>
      </c>
      <c r="BK12" s="22">
        <v>634892</v>
      </c>
      <c r="BL12" s="1">
        <v>792983</v>
      </c>
      <c r="BM12" s="1">
        <v>604569</v>
      </c>
      <c r="BN12" s="1">
        <v>884398</v>
      </c>
      <c r="BO12" s="1">
        <v>490580</v>
      </c>
      <c r="BT12" s="1">
        <v>596390</v>
      </c>
      <c r="BU12" s="1">
        <v>409513</v>
      </c>
      <c r="BV12" s="1">
        <v>897572</v>
      </c>
      <c r="BW12" s="1">
        <v>673215</v>
      </c>
      <c r="BX12" s="1">
        <v>920766</v>
      </c>
      <c r="BY12" s="1">
        <v>552621</v>
      </c>
      <c r="BZ12" s="1">
        <v>916815</v>
      </c>
      <c r="CA12" s="1">
        <v>558162</v>
      </c>
      <c r="CD12" s="1">
        <v>825478</v>
      </c>
      <c r="CE12" s="1">
        <v>545714</v>
      </c>
      <c r="CF12" s="1">
        <v>0.61639999999999995</v>
      </c>
      <c r="CG12" s="1">
        <v>0.37780000000000002</v>
      </c>
    </row>
    <row r="13" spans="1:91" ht="14.5" x14ac:dyDescent="0.35">
      <c r="A13" t="s">
        <v>25</v>
      </c>
      <c r="B13" s="30">
        <v>126054</v>
      </c>
      <c r="C13" s="30">
        <v>102313</v>
      </c>
      <c r="D13" s="30"/>
      <c r="E13" s="30"/>
      <c r="F13" s="10">
        <v>117426</v>
      </c>
      <c r="G13" s="10">
        <v>153037</v>
      </c>
      <c r="H13" s="10"/>
      <c r="J13" s="17">
        <v>84540</v>
      </c>
      <c r="K13" s="17">
        <v>111074</v>
      </c>
      <c r="L13" s="12">
        <v>51793</v>
      </c>
      <c r="M13" s="12">
        <v>137945</v>
      </c>
      <c r="N13" s="15">
        <v>140355</v>
      </c>
      <c r="O13" s="15">
        <v>99062</v>
      </c>
      <c r="P13" s="12">
        <v>165465</v>
      </c>
      <c r="Q13" s="12">
        <v>105088</v>
      </c>
      <c r="R13" s="13">
        <v>73258</v>
      </c>
      <c r="S13" s="13">
        <v>185577</v>
      </c>
      <c r="V13" s="14"/>
      <c r="W13" s="14"/>
      <c r="X13" s="1">
        <v>57446</v>
      </c>
      <c r="Y13" s="1">
        <v>119811</v>
      </c>
      <c r="Z13" s="14">
        <v>180068</v>
      </c>
      <c r="AA13" s="14">
        <v>137288</v>
      </c>
      <c r="AB13" s="21">
        <v>181566</v>
      </c>
      <c r="AC13" s="21">
        <v>142891</v>
      </c>
      <c r="AD13" s="21">
        <v>96488</v>
      </c>
      <c r="AE13" s="21">
        <v>211797</v>
      </c>
      <c r="AF13" s="14"/>
      <c r="AG13" s="14"/>
      <c r="AH13" s="1">
        <v>135253</v>
      </c>
      <c r="AI13" s="1">
        <v>94793</v>
      </c>
      <c r="AJ13" s="1">
        <v>61011</v>
      </c>
      <c r="AK13" s="1">
        <v>164605</v>
      </c>
      <c r="AL13">
        <v>200152</v>
      </c>
      <c r="AM13">
        <v>171660</v>
      </c>
      <c r="AP13" s="1">
        <v>105716</v>
      </c>
      <c r="AQ13" s="1">
        <v>245978</v>
      </c>
      <c r="AT13" s="1">
        <v>170567</v>
      </c>
      <c r="AU13" s="1">
        <v>69734</v>
      </c>
      <c r="AV13" s="1">
        <v>97565</v>
      </c>
      <c r="AW13" s="1">
        <v>143897</v>
      </c>
      <c r="AX13">
        <v>255459</v>
      </c>
      <c r="AY13">
        <v>152374</v>
      </c>
      <c r="AZ13" s="1">
        <v>257539</v>
      </c>
      <c r="BA13" s="1">
        <v>140595</v>
      </c>
      <c r="BB13" s="1">
        <v>146434</v>
      </c>
      <c r="BC13" s="1">
        <v>235437</v>
      </c>
      <c r="BF13">
        <v>174012</v>
      </c>
      <c r="BG13">
        <v>123053</v>
      </c>
      <c r="BH13" s="1">
        <v>173543</v>
      </c>
      <c r="BI13" s="1">
        <v>125442</v>
      </c>
      <c r="BJ13" s="15">
        <v>242584</v>
      </c>
      <c r="BK13" s="22">
        <v>165484</v>
      </c>
      <c r="BL13" s="1">
        <v>265415</v>
      </c>
      <c r="BM13" s="1">
        <v>115700</v>
      </c>
      <c r="BN13" s="1">
        <v>249933</v>
      </c>
      <c r="BO13" s="1">
        <v>129757</v>
      </c>
      <c r="BR13" s="1">
        <v>130655</v>
      </c>
      <c r="BS13" s="1">
        <v>98823</v>
      </c>
      <c r="BT13" s="1">
        <v>137251</v>
      </c>
      <c r="BU13" s="1">
        <v>85146</v>
      </c>
      <c r="BV13" s="1">
        <v>235603</v>
      </c>
      <c r="BW13" s="1">
        <v>185127</v>
      </c>
      <c r="BZ13" s="1">
        <v>233554</v>
      </c>
      <c r="CA13" s="1">
        <v>172301</v>
      </c>
      <c r="CB13" s="1"/>
      <c r="CC13" s="1"/>
      <c r="CD13" s="1">
        <v>217385</v>
      </c>
      <c r="CE13" s="1">
        <v>137127</v>
      </c>
      <c r="CF13" s="1">
        <v>0.64500000000000002</v>
      </c>
      <c r="CG13" s="1">
        <v>0.35499999999999998</v>
      </c>
    </row>
    <row r="14" spans="1:91" ht="14.5" x14ac:dyDescent="0.35">
      <c r="A14" t="s">
        <v>26</v>
      </c>
      <c r="B14" s="30">
        <v>2072698</v>
      </c>
      <c r="C14" s="30">
        <v>2173310</v>
      </c>
      <c r="D14" s="30">
        <v>3245565</v>
      </c>
      <c r="E14" s="40">
        <v>1716505</v>
      </c>
      <c r="F14" s="10">
        <v>2256681</v>
      </c>
      <c r="G14" s="10">
        <v>2510725</v>
      </c>
      <c r="H14" s="10"/>
      <c r="J14" s="17">
        <v>1210577</v>
      </c>
      <c r="K14" s="17">
        <v>2895200</v>
      </c>
      <c r="L14" s="12">
        <v>1155646</v>
      </c>
      <c r="M14" s="12">
        <v>1694181</v>
      </c>
      <c r="N14" s="15">
        <v>2546870</v>
      </c>
      <c r="O14" s="15">
        <v>2244536</v>
      </c>
      <c r="P14" s="15"/>
      <c r="Q14" s="15"/>
      <c r="R14" s="13">
        <v>2036620</v>
      </c>
      <c r="S14" s="13">
        <v>2639567</v>
      </c>
      <c r="V14" s="14">
        <v>2436407</v>
      </c>
      <c r="W14" s="14">
        <v>1463755</v>
      </c>
      <c r="X14" s="1">
        <v>580605</v>
      </c>
      <c r="Y14" s="1">
        <v>557825</v>
      </c>
      <c r="Z14" s="14">
        <v>2912253</v>
      </c>
      <c r="AA14" s="14">
        <v>2912790</v>
      </c>
      <c r="AB14" s="21">
        <v>2989487</v>
      </c>
      <c r="AC14" s="21">
        <v>2705348</v>
      </c>
      <c r="AD14" s="21">
        <v>1976189</v>
      </c>
      <c r="AE14" s="21">
        <v>2851623</v>
      </c>
      <c r="AF14" s="14"/>
      <c r="AG14" s="14"/>
      <c r="AJ14" s="1">
        <v>1537124</v>
      </c>
      <c r="AK14" s="1">
        <v>2161349</v>
      </c>
      <c r="AL14">
        <v>3583544</v>
      </c>
      <c r="AM14">
        <v>3964522</v>
      </c>
      <c r="AN14" s="1">
        <v>3590201</v>
      </c>
      <c r="AO14" s="1">
        <v>3672864</v>
      </c>
      <c r="AP14" s="1">
        <v>2212324</v>
      </c>
      <c r="AQ14" s="1">
        <v>3319296</v>
      </c>
      <c r="AT14" s="1">
        <v>2890548</v>
      </c>
      <c r="AU14" s="1">
        <v>1826127</v>
      </c>
      <c r="AV14" s="1">
        <v>1599968</v>
      </c>
      <c r="AW14" s="1">
        <v>2182833</v>
      </c>
      <c r="AX14">
        <v>4282074</v>
      </c>
      <c r="AY14">
        <v>4045624</v>
      </c>
      <c r="BB14" s="1">
        <v>3434831</v>
      </c>
      <c r="BC14" s="1">
        <v>3792167</v>
      </c>
      <c r="BF14" s="1">
        <v>1092936</v>
      </c>
      <c r="BG14" s="1">
        <v>2645743</v>
      </c>
      <c r="BH14" s="1">
        <v>1853600</v>
      </c>
      <c r="BI14" s="1">
        <v>3004225</v>
      </c>
      <c r="BJ14" s="15">
        <v>4237756</v>
      </c>
      <c r="BK14" s="22">
        <v>4163447</v>
      </c>
      <c r="BL14" s="1">
        <v>4523451</v>
      </c>
      <c r="BM14" s="1">
        <v>3458267</v>
      </c>
      <c r="BN14" s="1">
        <v>3392402</v>
      </c>
      <c r="BO14" s="1">
        <v>3826522</v>
      </c>
      <c r="BT14" s="1">
        <v>2130626</v>
      </c>
      <c r="BU14" s="1">
        <v>2713451</v>
      </c>
      <c r="BV14" s="1">
        <v>4504975</v>
      </c>
      <c r="BW14" s="1">
        <v>4617886</v>
      </c>
      <c r="BX14" s="1">
        <v>4122088</v>
      </c>
      <c r="BY14" s="1">
        <v>4835191</v>
      </c>
      <c r="BZ14" s="1">
        <v>3985050</v>
      </c>
      <c r="CA14" s="1">
        <v>4733630</v>
      </c>
      <c r="CD14" s="1">
        <v>4089472</v>
      </c>
      <c r="CE14" s="1">
        <v>4099505</v>
      </c>
      <c r="CF14" s="1">
        <v>0.47099999999999997</v>
      </c>
      <c r="CG14" s="1">
        <v>0.52349999999999997</v>
      </c>
    </row>
    <row r="15" spans="1:91" ht="14.5" x14ac:dyDescent="0.35">
      <c r="A15" t="s">
        <v>27</v>
      </c>
      <c r="B15" s="30">
        <v>1008966</v>
      </c>
      <c r="C15" s="30">
        <v>995252</v>
      </c>
      <c r="D15" s="30">
        <v>618877</v>
      </c>
      <c r="E15" s="40">
        <v>635114</v>
      </c>
      <c r="F15" s="10">
        <v>1214792</v>
      </c>
      <c r="G15" s="10">
        <v>999182</v>
      </c>
      <c r="H15" s="10"/>
      <c r="J15" s="18"/>
      <c r="K15" s="18"/>
      <c r="L15" s="12">
        <v>681051</v>
      </c>
      <c r="M15" s="12">
        <v>816484</v>
      </c>
      <c r="N15" s="15">
        <v>1053849</v>
      </c>
      <c r="O15" s="15">
        <v>1080843</v>
      </c>
      <c r="P15" s="12">
        <v>1103993</v>
      </c>
      <c r="Q15" s="12">
        <v>1073969</v>
      </c>
      <c r="R15" s="13">
        <v>1011190</v>
      </c>
      <c r="S15" s="13">
        <v>1151993</v>
      </c>
      <c r="V15" s="14">
        <v>791904</v>
      </c>
      <c r="W15" s="14">
        <v>918540</v>
      </c>
      <c r="X15" s="1">
        <v>592004</v>
      </c>
      <c r="Y15" s="1">
        <v>1039711</v>
      </c>
      <c r="Z15" s="14">
        <v>1116230</v>
      </c>
      <c r="AA15" s="14">
        <v>1419720</v>
      </c>
      <c r="AB15" s="21"/>
      <c r="AC15" s="21"/>
      <c r="AD15" s="21">
        <v>918085</v>
      </c>
      <c r="AE15" s="21">
        <v>1498337</v>
      </c>
      <c r="AF15" s="14"/>
      <c r="AG15" s="14"/>
      <c r="AH15" s="1">
        <v>932422</v>
      </c>
      <c r="AI15" s="1">
        <v>1071352</v>
      </c>
      <c r="AJ15" s="1">
        <v>814295</v>
      </c>
      <c r="AK15" s="1">
        <v>1104622</v>
      </c>
      <c r="AL15">
        <v>1366149</v>
      </c>
      <c r="AM15">
        <v>1914254</v>
      </c>
      <c r="AN15" s="1">
        <v>1267690</v>
      </c>
      <c r="AO15" s="1">
        <v>1864202</v>
      </c>
      <c r="AP15" s="1">
        <v>1140869</v>
      </c>
      <c r="AQ15" s="1">
        <v>1819817</v>
      </c>
      <c r="AV15" s="1">
        <v>932143</v>
      </c>
      <c r="AW15" s="1">
        <v>1138048</v>
      </c>
      <c r="AX15">
        <v>1844123</v>
      </c>
      <c r="AY15">
        <v>2048759</v>
      </c>
      <c r="AZ15" s="1">
        <v>2667316</v>
      </c>
      <c r="BA15" s="1">
        <v>3095130</v>
      </c>
      <c r="BB15" s="1">
        <v>1858090</v>
      </c>
      <c r="BC15" s="1">
        <v>1796549</v>
      </c>
      <c r="BF15" s="1">
        <v>996516</v>
      </c>
      <c r="BG15" s="1">
        <v>1489904</v>
      </c>
      <c r="BH15" s="1">
        <v>940347</v>
      </c>
      <c r="BI15" s="1">
        <v>1528142</v>
      </c>
      <c r="BJ15" s="15">
        <v>1773827</v>
      </c>
      <c r="BK15" s="22">
        <v>2078688</v>
      </c>
      <c r="BN15" s="1">
        <v>1448869</v>
      </c>
      <c r="BO15" s="1">
        <v>2104098</v>
      </c>
      <c r="BR15" s="1">
        <v>1160811</v>
      </c>
      <c r="BS15" s="1">
        <v>1358088</v>
      </c>
      <c r="BT15" s="1">
        <v>956361</v>
      </c>
      <c r="BU15" s="1">
        <v>1349076</v>
      </c>
      <c r="BV15" s="1">
        <v>1877963</v>
      </c>
      <c r="BW15" s="1">
        <v>2089104</v>
      </c>
      <c r="BX15" s="1">
        <v>1599726</v>
      </c>
      <c r="BY15" s="1">
        <v>2135806</v>
      </c>
      <c r="BZ15" s="1">
        <v>1498437</v>
      </c>
      <c r="CA15" s="1">
        <v>2272460</v>
      </c>
      <c r="CF15" s="1">
        <v>0.4773</v>
      </c>
      <c r="CG15" s="1">
        <v>0.52270000000000005</v>
      </c>
    </row>
    <row r="16" spans="1:91" ht="14.5" x14ac:dyDescent="0.35">
      <c r="A16" t="s">
        <v>28</v>
      </c>
      <c r="B16" s="30">
        <v>179310</v>
      </c>
      <c r="C16" s="30">
        <v>136822</v>
      </c>
      <c r="D16" s="30">
        <v>208266</v>
      </c>
      <c r="E16" s="40">
        <v>97928</v>
      </c>
      <c r="F16" s="10">
        <v>260786</v>
      </c>
      <c r="G16" s="10">
        <v>81645</v>
      </c>
      <c r="H16" s="10"/>
      <c r="J16" s="17">
        <v>256189</v>
      </c>
      <c r="K16" s="17">
        <v>86320</v>
      </c>
      <c r="L16" s="12">
        <v>219185</v>
      </c>
      <c r="M16" s="12">
        <v>119514</v>
      </c>
      <c r="N16" s="15">
        <v>205012</v>
      </c>
      <c r="O16" s="15">
        <v>113943</v>
      </c>
      <c r="P16" s="15"/>
      <c r="Q16" s="15"/>
      <c r="R16" s="13">
        <v>195910</v>
      </c>
      <c r="S16" s="13">
        <v>135782</v>
      </c>
      <c r="V16" s="14">
        <v>315252</v>
      </c>
      <c r="W16" s="14">
        <v>70964</v>
      </c>
      <c r="X16" s="1">
        <v>260947</v>
      </c>
      <c r="Y16" s="1">
        <v>119328</v>
      </c>
      <c r="Z16" s="14">
        <v>205286</v>
      </c>
      <c r="AA16" s="14">
        <v>137845</v>
      </c>
      <c r="AB16" s="21">
        <v>251215</v>
      </c>
      <c r="AC16" s="21">
        <v>84701</v>
      </c>
      <c r="AD16" s="21">
        <v>221373</v>
      </c>
      <c r="AE16" s="21">
        <v>110895</v>
      </c>
      <c r="AF16" s="14"/>
      <c r="AG16" s="14"/>
      <c r="AJ16" s="1">
        <v>232344</v>
      </c>
      <c r="AK16" s="1">
        <v>116693</v>
      </c>
      <c r="AL16">
        <v>231708</v>
      </c>
      <c r="AM16">
        <v>194191</v>
      </c>
      <c r="AN16" s="1">
        <v>313629</v>
      </c>
      <c r="AO16" s="1">
        <v>87172</v>
      </c>
      <c r="AP16" s="1">
        <v>261884</v>
      </c>
      <c r="AQ16" s="1">
        <v>148443</v>
      </c>
      <c r="AT16" s="1">
        <v>210330</v>
      </c>
      <c r="AU16" s="1">
        <v>126097</v>
      </c>
      <c r="AV16" s="1">
        <v>219810</v>
      </c>
      <c r="AW16" s="1">
        <v>118134</v>
      </c>
      <c r="AX16">
        <v>325871</v>
      </c>
      <c r="AY16">
        <v>120566</v>
      </c>
      <c r="BB16" s="1">
        <v>319956</v>
      </c>
      <c r="BC16" s="1">
        <v>82540</v>
      </c>
      <c r="BF16" s="1">
        <v>277228</v>
      </c>
      <c r="BG16" s="1">
        <v>79939</v>
      </c>
      <c r="BH16" s="1">
        <v>226430</v>
      </c>
      <c r="BI16" s="1">
        <v>129127</v>
      </c>
      <c r="BJ16" s="15">
        <v>306658</v>
      </c>
      <c r="BK16" s="22">
        <v>121015</v>
      </c>
      <c r="BL16" s="1">
        <v>269489</v>
      </c>
      <c r="BM16" s="1">
        <v>160994</v>
      </c>
      <c r="BN16" s="1">
        <v>285008</v>
      </c>
      <c r="BO16" s="1">
        <v>137531</v>
      </c>
      <c r="BR16">
        <v>246827</v>
      </c>
      <c r="BS16">
        <v>98006</v>
      </c>
      <c r="BT16" s="1">
        <v>235400</v>
      </c>
      <c r="BU16" s="1">
        <v>120084</v>
      </c>
      <c r="BV16" s="1">
        <v>266891</v>
      </c>
      <c r="BW16" s="1">
        <v>128847</v>
      </c>
      <c r="BX16" s="1">
        <v>306604</v>
      </c>
      <c r="BY16" s="1">
        <v>92653</v>
      </c>
      <c r="BZ16" s="1">
        <v>460805</v>
      </c>
      <c r="CA16" s="1">
        <v>129716</v>
      </c>
      <c r="CD16" s="1">
        <v>276316</v>
      </c>
      <c r="CE16" s="1">
        <v>112035</v>
      </c>
      <c r="CF16" s="1">
        <v>0.75309999999999999</v>
      </c>
      <c r="CG16" s="1">
        <v>0.22850000000000001</v>
      </c>
    </row>
    <row r="17" spans="1:85" ht="14.5" x14ac:dyDescent="0.35">
      <c r="A17" t="s">
        <v>29</v>
      </c>
      <c r="B17" s="30">
        <v>137013</v>
      </c>
      <c r="C17" s="30">
        <v>202645</v>
      </c>
      <c r="D17" s="30">
        <v>208036</v>
      </c>
      <c r="E17" s="40">
        <v>270468</v>
      </c>
      <c r="F17" s="10">
        <v>222435</v>
      </c>
      <c r="G17" s="10">
        <v>230766</v>
      </c>
      <c r="H17" s="10"/>
      <c r="J17" s="18"/>
      <c r="K17" s="18"/>
      <c r="L17" s="12">
        <v>137762</v>
      </c>
      <c r="M17" s="12">
        <v>255321</v>
      </c>
      <c r="N17" s="15">
        <v>165443</v>
      </c>
      <c r="O17" s="15">
        <v>256595</v>
      </c>
      <c r="P17" s="12">
        <v>198422</v>
      </c>
      <c r="Q17" s="12">
        <v>283532</v>
      </c>
      <c r="R17" s="13">
        <v>193524</v>
      </c>
      <c r="S17" s="13">
        <v>289990</v>
      </c>
      <c r="V17" s="14">
        <v>107375</v>
      </c>
      <c r="W17" s="14">
        <v>262966</v>
      </c>
      <c r="X17" s="1">
        <v>169389</v>
      </c>
      <c r="Y17" s="1">
        <v>204568</v>
      </c>
      <c r="Z17" s="14">
        <v>138637</v>
      </c>
      <c r="AA17" s="14">
        <v>336937</v>
      </c>
      <c r="AB17" s="21"/>
      <c r="AC17" s="21"/>
      <c r="AD17" s="21">
        <v>142345</v>
      </c>
      <c r="AE17" s="21">
        <v>332655</v>
      </c>
      <c r="AF17" s="14"/>
      <c r="AG17" s="14"/>
      <c r="AH17" s="1">
        <v>132975</v>
      </c>
      <c r="AI17" s="1">
        <v>266215</v>
      </c>
      <c r="AJ17" s="1">
        <v>138038</v>
      </c>
      <c r="AK17" s="1">
        <v>256348</v>
      </c>
      <c r="AL17">
        <v>181098</v>
      </c>
      <c r="AM17">
        <v>409235</v>
      </c>
      <c r="AN17" s="1">
        <v>0</v>
      </c>
      <c r="AO17" s="1">
        <v>499796</v>
      </c>
      <c r="AP17" s="1">
        <v>171060</v>
      </c>
      <c r="AQ17" s="1">
        <v>401366</v>
      </c>
      <c r="AV17" s="1">
        <v>177376</v>
      </c>
      <c r="AW17" s="1">
        <v>248105</v>
      </c>
      <c r="AX17">
        <v>236440</v>
      </c>
      <c r="AY17">
        <v>403012</v>
      </c>
      <c r="AZ17" s="1">
        <v>219903</v>
      </c>
      <c r="BA17" s="1">
        <v>371744</v>
      </c>
      <c r="BB17" s="1">
        <v>259776</v>
      </c>
      <c r="BC17" s="1">
        <v>377464</v>
      </c>
      <c r="BF17" s="1">
        <v>112057</v>
      </c>
      <c r="BG17" s="1">
        <v>319953</v>
      </c>
      <c r="BH17" s="1">
        <v>150884</v>
      </c>
      <c r="BI17" s="1">
        <v>263699</v>
      </c>
      <c r="BJ17" s="15">
        <v>212787</v>
      </c>
      <c r="BK17" s="22">
        <v>420911</v>
      </c>
      <c r="BN17" s="1">
        <v>208297</v>
      </c>
      <c r="BO17" s="1">
        <v>406814</v>
      </c>
      <c r="BR17" s="1">
        <v>151574</v>
      </c>
      <c r="BS17" s="1">
        <v>285596</v>
      </c>
      <c r="BT17" s="1">
        <v>160078</v>
      </c>
      <c r="BU17" s="1">
        <v>275072</v>
      </c>
      <c r="BV17" s="1">
        <v>189765</v>
      </c>
      <c r="BW17" s="1">
        <v>409055</v>
      </c>
      <c r="BX17" s="1">
        <v>188249</v>
      </c>
      <c r="BY17" s="1">
        <v>449017</v>
      </c>
      <c r="BZ17" s="1">
        <v>208992</v>
      </c>
      <c r="CA17" s="1">
        <v>447544</v>
      </c>
      <c r="CF17" s="1">
        <v>0.3483</v>
      </c>
      <c r="CG17" s="1">
        <v>0.61729999999999996</v>
      </c>
    </row>
    <row r="18" spans="1:85" ht="14.5" x14ac:dyDescent="0.35">
      <c r="A18" t="s">
        <v>30</v>
      </c>
      <c r="B18" s="30">
        <v>2453350</v>
      </c>
      <c r="C18" s="30">
        <v>1734096</v>
      </c>
      <c r="D18" s="30">
        <v>2631229</v>
      </c>
      <c r="E18" s="40">
        <v>2126833</v>
      </c>
      <c r="F18" s="10">
        <v>2677685</v>
      </c>
      <c r="G18" s="10">
        <v>2096717</v>
      </c>
      <c r="H18" s="10"/>
      <c r="J18" s="18"/>
      <c r="K18" s="18"/>
      <c r="L18" s="12">
        <v>1459928</v>
      </c>
      <c r="M18" s="12">
        <v>1576655</v>
      </c>
      <c r="N18" s="15">
        <v>2341744</v>
      </c>
      <c r="O18" s="15">
        <v>1587021</v>
      </c>
      <c r="P18" s="12">
        <v>2384028</v>
      </c>
      <c r="Q18" s="12">
        <v>1728824</v>
      </c>
      <c r="R18" s="13">
        <v>2267369</v>
      </c>
      <c r="S18" s="13">
        <v>1812673</v>
      </c>
      <c r="V18" s="14">
        <v>1610496</v>
      </c>
      <c r="W18" s="14">
        <v>1709041</v>
      </c>
      <c r="X18" s="1">
        <v>1565998</v>
      </c>
      <c r="Y18" s="1">
        <v>1624558</v>
      </c>
      <c r="Z18" s="14">
        <v>2589026</v>
      </c>
      <c r="AA18" s="14">
        <v>2019421</v>
      </c>
      <c r="AB18" s="21"/>
      <c r="AC18" s="21"/>
      <c r="AD18" s="21">
        <v>2453674</v>
      </c>
      <c r="AE18" s="21">
        <v>1907306</v>
      </c>
      <c r="AF18" s="14"/>
      <c r="AG18" s="14"/>
      <c r="AH18" s="1">
        <v>2103766</v>
      </c>
      <c r="AI18" s="1">
        <v>1325703</v>
      </c>
      <c r="AJ18" s="1">
        <v>1740541</v>
      </c>
      <c r="AK18" s="1">
        <v>1657183</v>
      </c>
      <c r="AL18">
        <v>2891550</v>
      </c>
      <c r="AM18">
        <v>2345946</v>
      </c>
      <c r="AN18" s="1">
        <v>3597456</v>
      </c>
      <c r="AO18" s="1">
        <v>1390690</v>
      </c>
      <c r="AP18" s="1">
        <v>2675273</v>
      </c>
      <c r="AQ18" s="1">
        <v>2271676</v>
      </c>
      <c r="AV18" s="1">
        <v>1987114</v>
      </c>
      <c r="AW18" s="1">
        <v>1442969</v>
      </c>
      <c r="AX18">
        <v>3419348</v>
      </c>
      <c r="AY18">
        <v>2031179</v>
      </c>
      <c r="AZ18" s="1">
        <v>3615844</v>
      </c>
      <c r="BA18" s="1">
        <v>1520621</v>
      </c>
      <c r="BB18" s="1">
        <v>3176203</v>
      </c>
      <c r="BC18" s="1">
        <v>1961173</v>
      </c>
      <c r="BF18" s="1">
        <v>3360964</v>
      </c>
      <c r="BG18" s="1">
        <v>3456427</v>
      </c>
      <c r="BH18" s="1">
        <v>1876316</v>
      </c>
      <c r="BI18" s="1">
        <v>1720016</v>
      </c>
      <c r="BJ18" s="15">
        <v>3019512</v>
      </c>
      <c r="BK18" s="22">
        <v>2135216</v>
      </c>
      <c r="BN18" s="1">
        <v>2743702</v>
      </c>
      <c r="BO18" s="1">
        <v>2207818</v>
      </c>
      <c r="BR18" s="1">
        <v>1929637</v>
      </c>
      <c r="BS18" s="1">
        <v>1538522</v>
      </c>
      <c r="BT18" s="1">
        <v>1822779</v>
      </c>
      <c r="BU18" s="1">
        <v>1721865</v>
      </c>
      <c r="BV18" s="1">
        <v>3090729</v>
      </c>
      <c r="BW18" s="1">
        <v>2146015</v>
      </c>
      <c r="BX18" s="1">
        <v>3012940</v>
      </c>
      <c r="BY18" s="1">
        <v>2184692</v>
      </c>
      <c r="BZ18" s="1">
        <v>2810536</v>
      </c>
      <c r="CA18" s="1">
        <v>2397436</v>
      </c>
      <c r="CF18" s="1">
        <v>0.60460000000000003</v>
      </c>
      <c r="CG18" s="1">
        <v>0.38650000000000001</v>
      </c>
    </row>
    <row r="19" spans="1:85" ht="14.5" x14ac:dyDescent="0.35">
      <c r="A19" t="s">
        <v>31</v>
      </c>
      <c r="B19" s="30">
        <v>848420</v>
      </c>
      <c r="C19" s="30">
        <v>989375</v>
      </c>
      <c r="D19" s="30">
        <v>900148</v>
      </c>
      <c r="E19" s="40">
        <v>1267972</v>
      </c>
      <c r="F19" s="10">
        <v>1205869</v>
      </c>
      <c r="G19" s="10">
        <v>998334</v>
      </c>
      <c r="H19" s="10"/>
      <c r="J19" s="17">
        <v>470799</v>
      </c>
      <c r="K19" s="17">
        <v>1039625</v>
      </c>
      <c r="L19" s="12">
        <v>667454</v>
      </c>
      <c r="M19" s="12">
        <v>875082</v>
      </c>
      <c r="N19" s="15">
        <v>887424</v>
      </c>
      <c r="O19" s="15">
        <v>1006693</v>
      </c>
      <c r="P19" s="15"/>
      <c r="Q19" s="15"/>
      <c r="R19" s="13">
        <v>930919</v>
      </c>
      <c r="S19" s="13">
        <v>1109066</v>
      </c>
      <c r="V19" s="14">
        <v>1012244</v>
      </c>
      <c r="W19" s="14">
        <v>552732</v>
      </c>
      <c r="X19" s="1">
        <v>673322</v>
      </c>
      <c r="Y19" s="1">
        <v>861951</v>
      </c>
      <c r="Z19" s="14">
        <v>901980</v>
      </c>
      <c r="AA19" s="14">
        <v>1245836</v>
      </c>
      <c r="AB19" s="21">
        <v>683273</v>
      </c>
      <c r="AC19" s="21">
        <v>1427944</v>
      </c>
      <c r="AD19" s="21">
        <v>953167</v>
      </c>
      <c r="AE19" s="21">
        <v>1140554</v>
      </c>
      <c r="AF19" s="14"/>
      <c r="AG19" s="14"/>
      <c r="AJ19" s="1">
        <v>640568</v>
      </c>
      <c r="AK19" s="1">
        <v>840694</v>
      </c>
      <c r="AL19">
        <v>969011</v>
      </c>
      <c r="AM19">
        <v>1479438</v>
      </c>
      <c r="AN19" s="1">
        <v>1496976</v>
      </c>
      <c r="AO19" s="1">
        <v>903913</v>
      </c>
      <c r="AP19" s="1">
        <v>999082</v>
      </c>
      <c r="AQ19" s="1">
        <v>1381699</v>
      </c>
      <c r="AT19" s="1"/>
      <c r="AU19" s="1">
        <v>1171553</v>
      </c>
      <c r="AV19" s="1">
        <v>812496</v>
      </c>
      <c r="AW19" s="1">
        <v>831785</v>
      </c>
      <c r="AX19">
        <v>1374039</v>
      </c>
      <c r="AY19">
        <v>1345648</v>
      </c>
      <c r="BB19" s="1">
        <v>1388963</v>
      </c>
      <c r="BC19" s="1">
        <v>1240577</v>
      </c>
      <c r="BF19" s="1">
        <v>697775</v>
      </c>
      <c r="BG19" s="1">
        <v>952116</v>
      </c>
      <c r="BH19" s="1">
        <v>740342</v>
      </c>
      <c r="BI19" s="1">
        <v>1087586</v>
      </c>
      <c r="BJ19" s="15">
        <v>1152887</v>
      </c>
      <c r="BK19" s="22">
        <v>1420543</v>
      </c>
      <c r="BL19" s="1">
        <v>1281181</v>
      </c>
      <c r="BM19" s="1">
        <v>1133621</v>
      </c>
      <c r="BN19" s="1">
        <v>1142554</v>
      </c>
      <c r="BO19" s="1">
        <v>1351760</v>
      </c>
      <c r="BT19" s="1">
        <v>502104</v>
      </c>
      <c r="BU19" s="1">
        <v>793759</v>
      </c>
      <c r="BV19" s="1">
        <v>1033126</v>
      </c>
      <c r="BW19" s="1">
        <v>1557286</v>
      </c>
      <c r="BX19" s="1">
        <v>1158947</v>
      </c>
      <c r="BY19" s="1">
        <v>1423991</v>
      </c>
      <c r="BZ19" s="1">
        <v>1052901</v>
      </c>
      <c r="CA19" s="1">
        <v>1442989</v>
      </c>
      <c r="CD19" s="1">
        <v>1022635</v>
      </c>
      <c r="CE19" s="1">
        <v>1156914</v>
      </c>
      <c r="CF19" s="1">
        <v>0.44330000000000003</v>
      </c>
      <c r="CG19" s="1">
        <v>0.55310000000000004</v>
      </c>
    </row>
    <row r="20" spans="1:85" ht="15.75" customHeight="1" x14ac:dyDescent="0.35">
      <c r="A20" t="s">
        <v>32</v>
      </c>
      <c r="B20" s="30">
        <v>586353</v>
      </c>
      <c r="C20" s="30">
        <v>504891</v>
      </c>
      <c r="D20" s="30">
        <v>351561</v>
      </c>
      <c r="E20" s="40">
        <v>899761</v>
      </c>
      <c r="F20" s="10">
        <v>492843</v>
      </c>
      <c r="G20" s="10">
        <v>729496</v>
      </c>
      <c r="H20" s="10"/>
      <c r="J20" s="18"/>
      <c r="K20" s="18"/>
      <c r="L20" s="12">
        <v>407309</v>
      </c>
      <c r="M20" s="12">
        <v>560117</v>
      </c>
      <c r="N20" s="15">
        <v>620258</v>
      </c>
      <c r="O20" s="15">
        <v>492644</v>
      </c>
      <c r="P20" s="12">
        <v>634166</v>
      </c>
      <c r="Q20" s="12">
        <v>571807</v>
      </c>
      <c r="R20" s="13">
        <v>532815</v>
      </c>
      <c r="S20" s="13">
        <v>649959</v>
      </c>
      <c r="V20" s="14">
        <v>289049</v>
      </c>
      <c r="W20" s="14">
        <v>648480</v>
      </c>
      <c r="X20" s="1">
        <v>338431</v>
      </c>
      <c r="Y20" s="1">
        <v>551767</v>
      </c>
      <c r="Z20" s="14">
        <v>638517</v>
      </c>
      <c r="AA20" s="14">
        <v>634373</v>
      </c>
      <c r="AB20" s="21"/>
      <c r="AC20" s="21"/>
      <c r="AD20" s="21">
        <v>531642</v>
      </c>
      <c r="AE20" s="21">
        <v>717322</v>
      </c>
      <c r="AF20" s="14"/>
      <c r="AG20" s="14"/>
      <c r="AH20" s="1">
        <v>554278</v>
      </c>
      <c r="AI20" s="1">
        <v>447892</v>
      </c>
      <c r="AJ20" s="1">
        <v>453550</v>
      </c>
      <c r="AK20" s="1">
        <v>546382</v>
      </c>
      <c r="AL20">
        <v>741898</v>
      </c>
      <c r="AM20">
        <v>751957</v>
      </c>
      <c r="AN20" s="1">
        <v>412365</v>
      </c>
      <c r="AO20" s="1">
        <v>1038175</v>
      </c>
      <c r="AP20" s="1">
        <v>624620</v>
      </c>
      <c r="AQ20" s="1">
        <v>822653</v>
      </c>
      <c r="AV20" s="1">
        <v>492937</v>
      </c>
      <c r="AW20" s="1">
        <v>522388</v>
      </c>
      <c r="AX20">
        <v>828940</v>
      </c>
      <c r="AY20">
        <v>682379</v>
      </c>
      <c r="AZ20" s="1">
        <v>941665</v>
      </c>
      <c r="BA20" s="1">
        <v>560006</v>
      </c>
      <c r="BB20" s="1">
        <v>759460</v>
      </c>
      <c r="BC20" s="1">
        <v>698241</v>
      </c>
      <c r="BF20" s="1">
        <v>371686</v>
      </c>
      <c r="BG20" s="1">
        <v>718215</v>
      </c>
      <c r="BH20" s="1">
        <v>479874</v>
      </c>
      <c r="BI20" s="1">
        <v>597414</v>
      </c>
      <c r="BJ20" s="15">
        <v>822544</v>
      </c>
      <c r="BK20" s="22">
        <v>730617</v>
      </c>
      <c r="BN20" s="1">
        <v>772387</v>
      </c>
      <c r="BO20" s="1">
        <v>726505</v>
      </c>
      <c r="BR20" s="1">
        <v>494370</v>
      </c>
      <c r="BS20" s="1">
        <v>588575</v>
      </c>
      <c r="BT20" s="1">
        <v>509189</v>
      </c>
      <c r="BU20" s="1">
        <v>595865</v>
      </c>
      <c r="BV20" s="1">
        <v>653669</v>
      </c>
      <c r="BW20" s="1">
        <v>800983</v>
      </c>
      <c r="BX20" s="1">
        <v>549460</v>
      </c>
      <c r="BY20" s="1">
        <v>926007</v>
      </c>
      <c r="BZ20" s="1">
        <v>673969</v>
      </c>
      <c r="CA20" s="1">
        <v>813153</v>
      </c>
      <c r="CF20" s="1">
        <v>0.50519999999999998</v>
      </c>
      <c r="CG20" s="1">
        <v>0.46539999999999998</v>
      </c>
    </row>
    <row r="21" spans="1:85" ht="15.75" customHeight="1" x14ac:dyDescent="0.35">
      <c r="A21" t="s">
        <v>33</v>
      </c>
      <c r="B21" s="30">
        <v>390434</v>
      </c>
      <c r="C21" s="30">
        <v>449951</v>
      </c>
      <c r="D21" s="30">
        <v>349525</v>
      </c>
      <c r="E21" s="40">
        <v>706246</v>
      </c>
      <c r="F21" s="10">
        <v>488381</v>
      </c>
      <c r="G21" s="10">
        <v>591712</v>
      </c>
      <c r="H21" s="10"/>
      <c r="J21" s="18"/>
      <c r="K21" s="18"/>
      <c r="L21" s="12">
        <v>298269</v>
      </c>
      <c r="M21" s="12">
        <v>519127</v>
      </c>
      <c r="N21" s="15">
        <v>387659</v>
      </c>
      <c r="O21" s="15">
        <v>583245</v>
      </c>
      <c r="P21" s="12">
        <v>362380</v>
      </c>
      <c r="Q21" s="12">
        <v>652677</v>
      </c>
      <c r="R21" s="13">
        <v>424984</v>
      </c>
      <c r="S21" s="13">
        <v>591146</v>
      </c>
      <c r="V21" s="14">
        <v>229718</v>
      </c>
      <c r="W21" s="14">
        <v>474639</v>
      </c>
      <c r="X21" s="1">
        <v>272252</v>
      </c>
      <c r="Y21" s="1">
        <v>450025</v>
      </c>
      <c r="Z21" s="14">
        <v>399276</v>
      </c>
      <c r="AA21" s="14">
        <v>622332</v>
      </c>
      <c r="AB21" s="21"/>
      <c r="AC21" s="21"/>
      <c r="AD21" s="21">
        <v>328194</v>
      </c>
      <c r="AE21" s="21">
        <v>657978</v>
      </c>
      <c r="AF21" s="14"/>
      <c r="AG21" s="14"/>
      <c r="AH21" s="1"/>
      <c r="AI21" s="1">
        <v>641075</v>
      </c>
      <c r="AJ21" s="1">
        <v>259911</v>
      </c>
      <c r="AK21" s="1">
        <v>536026</v>
      </c>
      <c r="AL21">
        <v>434993</v>
      </c>
      <c r="AM21">
        <v>736456</v>
      </c>
      <c r="AN21" s="1">
        <v>310337</v>
      </c>
      <c r="AO21" s="1">
        <v>780863</v>
      </c>
      <c r="AP21" s="1">
        <v>386970</v>
      </c>
      <c r="AQ21" s="1">
        <v>723794</v>
      </c>
      <c r="AV21" s="1">
        <v>369191</v>
      </c>
      <c r="AW21" s="1">
        <v>459267</v>
      </c>
      <c r="AX21">
        <v>514765</v>
      </c>
      <c r="AY21">
        <v>699655</v>
      </c>
      <c r="AZ21" s="1">
        <v>441399</v>
      </c>
      <c r="BA21" s="1">
        <v>727121</v>
      </c>
      <c r="BB21" s="1">
        <v>470031</v>
      </c>
      <c r="BC21" s="1">
        <v>690005</v>
      </c>
      <c r="BF21" s="1">
        <v>220971</v>
      </c>
      <c r="BG21" s="1">
        <v>587175</v>
      </c>
      <c r="BH21" s="1">
        <v>274992</v>
      </c>
      <c r="BI21" s="1">
        <v>528136</v>
      </c>
      <c r="BJ21" s="15">
        <v>440726</v>
      </c>
      <c r="BK21" s="22">
        <v>692634</v>
      </c>
      <c r="BN21" s="1">
        <v>195505</v>
      </c>
      <c r="BO21" s="1">
        <v>740981</v>
      </c>
      <c r="BR21" s="1"/>
      <c r="BS21" s="1">
        <v>460350</v>
      </c>
      <c r="BT21" s="1">
        <v>311530</v>
      </c>
      <c r="BU21" s="1">
        <v>540756</v>
      </c>
      <c r="BV21" s="1">
        <v>427005</v>
      </c>
      <c r="BW21" s="1">
        <v>671018</v>
      </c>
      <c r="BX21" s="1">
        <v>379740</v>
      </c>
      <c r="BY21" s="1">
        <v>732376</v>
      </c>
      <c r="BZ21" s="1">
        <v>317635</v>
      </c>
      <c r="CA21" s="1">
        <v>694240</v>
      </c>
      <c r="CF21" s="1">
        <v>0.43890000000000001</v>
      </c>
      <c r="CG21" s="1">
        <v>0.53949999999999998</v>
      </c>
    </row>
    <row r="22" spans="1:85" ht="15.75" customHeight="1" x14ac:dyDescent="0.35">
      <c r="A22" t="s">
        <v>34</v>
      </c>
      <c r="B22" s="30">
        <v>665104</v>
      </c>
      <c r="C22" s="30">
        <v>617178</v>
      </c>
      <c r="D22" s="30">
        <v>836888</v>
      </c>
      <c r="E22" s="40">
        <v>476604</v>
      </c>
      <c r="F22" s="10">
        <v>721747</v>
      </c>
      <c r="G22" s="10">
        <v>638166</v>
      </c>
      <c r="H22" s="10"/>
      <c r="J22" s="18"/>
      <c r="K22" s="18"/>
      <c r="L22" s="12">
        <v>316037</v>
      </c>
      <c r="M22" s="12">
        <v>450640</v>
      </c>
      <c r="N22" s="15">
        <v>636614</v>
      </c>
      <c r="O22" s="15">
        <v>623283</v>
      </c>
      <c r="P22" s="12">
        <v>560012</v>
      </c>
      <c r="Q22" s="12">
        <v>724794</v>
      </c>
      <c r="R22" s="13">
        <v>507431</v>
      </c>
      <c r="S22" s="13">
        <v>730739</v>
      </c>
      <c r="V22" s="14">
        <v>563051</v>
      </c>
      <c r="W22" s="14">
        <v>569817</v>
      </c>
      <c r="X22" s="1">
        <v>456218</v>
      </c>
      <c r="Y22" s="1">
        <v>637091</v>
      </c>
      <c r="Z22" s="14">
        <v>638898</v>
      </c>
      <c r="AA22" s="14">
        <v>872492</v>
      </c>
      <c r="AB22" s="21"/>
      <c r="AC22" s="21"/>
      <c r="AD22" s="21">
        <v>561752</v>
      </c>
      <c r="AE22" s="21">
        <v>824915</v>
      </c>
      <c r="AF22" s="14"/>
      <c r="AG22" s="14"/>
      <c r="AH22" s="1">
        <v>399634</v>
      </c>
      <c r="AI22" s="1">
        <v>731679</v>
      </c>
      <c r="AJ22" s="1">
        <v>350924</v>
      </c>
      <c r="AK22" s="1">
        <v>693860</v>
      </c>
      <c r="AL22">
        <v>712733</v>
      </c>
      <c r="AM22">
        <v>1069439</v>
      </c>
      <c r="AN22" s="1">
        <v>850855</v>
      </c>
      <c r="AO22" s="1">
        <v>873507</v>
      </c>
      <c r="AP22" s="1">
        <v>602085</v>
      </c>
      <c r="AQ22" s="1">
        <v>1017379</v>
      </c>
      <c r="AV22" s="1">
        <v>601723</v>
      </c>
      <c r="AW22" s="1">
        <v>611780</v>
      </c>
      <c r="AX22">
        <v>751985</v>
      </c>
      <c r="AY22">
        <v>1048462</v>
      </c>
      <c r="AZ22" s="1">
        <v>847005</v>
      </c>
      <c r="BA22" s="1">
        <v>953816</v>
      </c>
      <c r="BB22" s="1">
        <v>761209</v>
      </c>
      <c r="BC22" s="1">
        <v>955182</v>
      </c>
      <c r="BF22" s="1">
        <v>600052</v>
      </c>
      <c r="BG22" s="1">
        <v>755706</v>
      </c>
      <c r="BH22" s="1">
        <v>506319</v>
      </c>
      <c r="BI22" s="1">
        <v>844369</v>
      </c>
      <c r="BJ22" s="15">
        <v>679370</v>
      </c>
      <c r="BK22" s="22">
        <v>1087190</v>
      </c>
      <c r="BN22" s="1">
        <v>791342</v>
      </c>
      <c r="BO22" s="1">
        <v>1201674</v>
      </c>
      <c r="BR22" s="1">
        <v>584698</v>
      </c>
      <c r="BS22" s="1">
        <v>806787</v>
      </c>
      <c r="BT22" s="1">
        <v>508151</v>
      </c>
      <c r="BU22" s="1">
        <v>887157</v>
      </c>
      <c r="BV22" s="1">
        <v>628854</v>
      </c>
      <c r="BW22" s="1">
        <v>1202971</v>
      </c>
      <c r="BX22" s="1">
        <v>813246</v>
      </c>
      <c r="BY22" s="1">
        <v>1090177</v>
      </c>
      <c r="BZ22" s="1">
        <v>597717</v>
      </c>
      <c r="CA22" s="1">
        <v>1457950</v>
      </c>
      <c r="CF22" s="1">
        <v>0.39050000000000001</v>
      </c>
      <c r="CG22" s="1">
        <v>0.59589999999999999</v>
      </c>
    </row>
    <row r="23" spans="1:85" ht="15.75" customHeight="1" x14ac:dyDescent="0.35">
      <c r="A23" t="s">
        <v>35</v>
      </c>
      <c r="B23" s="30">
        <v>815971</v>
      </c>
      <c r="C23" s="30">
        <v>733386</v>
      </c>
      <c r="D23" s="40"/>
      <c r="E23" s="40"/>
      <c r="F23" s="41">
        <v>284910</v>
      </c>
      <c r="G23" s="11">
        <v>398679</v>
      </c>
      <c r="H23" s="11"/>
      <c r="J23" s="18"/>
      <c r="K23" s="18"/>
      <c r="L23" s="12"/>
      <c r="M23" s="12"/>
      <c r="N23" s="15">
        <v>927837</v>
      </c>
      <c r="O23" s="15">
        <v>712586</v>
      </c>
      <c r="P23" s="12">
        <v>852945</v>
      </c>
      <c r="Q23" s="12">
        <v>847157</v>
      </c>
      <c r="R23" s="13">
        <v>339163</v>
      </c>
      <c r="S23" s="13">
        <v>135990</v>
      </c>
      <c r="V23" s="14">
        <v>630395</v>
      </c>
      <c r="W23" s="14">
        <v>314580</v>
      </c>
      <c r="X23" s="1">
        <v>213150</v>
      </c>
      <c r="Y23" s="1">
        <v>97044</v>
      </c>
      <c r="Z23" s="14">
        <v>792344</v>
      </c>
      <c r="AA23" s="14">
        <v>927871</v>
      </c>
      <c r="AB23" s="21"/>
      <c r="AC23" s="21"/>
      <c r="AD23" s="21">
        <v>359668</v>
      </c>
      <c r="AE23" s="21">
        <v>747115</v>
      </c>
      <c r="AF23" s="14"/>
      <c r="AG23" s="14"/>
      <c r="AH23" s="1">
        <v>1235554</v>
      </c>
      <c r="AI23" s="1">
        <v>1229344</v>
      </c>
      <c r="AJ23" s="1">
        <v>448191</v>
      </c>
      <c r="AK23" s="1">
        <v>793667</v>
      </c>
      <c r="AL23">
        <v>820299</v>
      </c>
      <c r="AM23">
        <v>1102169</v>
      </c>
      <c r="AN23" s="1">
        <v>877482</v>
      </c>
      <c r="AO23" s="1">
        <v>943014</v>
      </c>
      <c r="AP23" s="1">
        <v>728285</v>
      </c>
      <c r="AQ23" s="1">
        <v>1068882</v>
      </c>
      <c r="AV23" s="1">
        <v>357926</v>
      </c>
      <c r="AW23" s="1">
        <v>579702</v>
      </c>
      <c r="AX23">
        <v>782989</v>
      </c>
      <c r="AY23">
        <v>1148275</v>
      </c>
      <c r="AZ23" s="1">
        <v>988298</v>
      </c>
      <c r="BA23" s="1">
        <v>867177</v>
      </c>
      <c r="BB23" s="1">
        <v>398474</v>
      </c>
      <c r="BC23" s="1">
        <v>594306</v>
      </c>
      <c r="BF23" s="1">
        <v>476572</v>
      </c>
      <c r="BG23" s="1">
        <v>715415</v>
      </c>
      <c r="BH23" s="1">
        <v>311221</v>
      </c>
      <c r="BI23" s="1">
        <v>675386</v>
      </c>
      <c r="BJ23" s="15">
        <v>809141</v>
      </c>
      <c r="BK23" s="22">
        <v>1152262</v>
      </c>
      <c r="BN23" s="1">
        <v>359190</v>
      </c>
      <c r="BO23" s="1">
        <v>1239614</v>
      </c>
      <c r="BR23" s="1">
        <v>1200443</v>
      </c>
      <c r="BS23" s="1">
        <v>1532156</v>
      </c>
      <c r="BT23" s="1">
        <v>551663</v>
      </c>
      <c r="BU23" s="1">
        <v>1157474</v>
      </c>
      <c r="BV23" s="1">
        <v>780154</v>
      </c>
      <c r="BW23" s="1">
        <v>1178638</v>
      </c>
      <c r="BX23" s="1">
        <v>1043104</v>
      </c>
      <c r="BY23" s="1">
        <v>1722080</v>
      </c>
      <c r="BZ23" s="1">
        <v>610643</v>
      </c>
      <c r="CA23" s="1">
        <v>1424567</v>
      </c>
      <c r="CF23" s="1">
        <v>0.37869999999999998</v>
      </c>
      <c r="CG23" s="1">
        <v>0.57210000000000005</v>
      </c>
    </row>
    <row r="24" spans="1:85" ht="15.75" customHeight="1" x14ac:dyDescent="0.35">
      <c r="A24" t="s">
        <v>36</v>
      </c>
      <c r="B24" s="30">
        <v>263420</v>
      </c>
      <c r="C24" s="30">
        <v>206504</v>
      </c>
      <c r="D24" s="30"/>
      <c r="E24" s="30"/>
      <c r="F24" s="10">
        <v>363520</v>
      </c>
      <c r="G24" s="10">
        <v>278258</v>
      </c>
      <c r="H24" s="10"/>
      <c r="J24" s="17">
        <v>186042</v>
      </c>
      <c r="K24" s="17">
        <v>308244</v>
      </c>
      <c r="L24" s="12">
        <v>235988</v>
      </c>
      <c r="M24" s="12">
        <v>234070</v>
      </c>
      <c r="N24" s="15">
        <v>312788</v>
      </c>
      <c r="O24" s="15">
        <v>186378</v>
      </c>
      <c r="P24" s="12">
        <v>266226</v>
      </c>
      <c r="Q24" s="12">
        <v>298422</v>
      </c>
      <c r="R24" s="13">
        <v>379184</v>
      </c>
      <c r="S24" s="13">
        <v>211210</v>
      </c>
      <c r="V24" s="14"/>
      <c r="W24" s="14"/>
      <c r="X24" s="1">
        <v>280537</v>
      </c>
      <c r="Y24" s="1">
        <v>124834</v>
      </c>
      <c r="Z24" s="14">
        <v>319951</v>
      </c>
      <c r="AA24" s="14">
        <v>286616</v>
      </c>
      <c r="AB24" s="21">
        <v>197183</v>
      </c>
      <c r="AC24" s="21">
        <v>437689</v>
      </c>
      <c r="AD24" s="21">
        <v>422606</v>
      </c>
      <c r="AE24" s="21">
        <v>203437</v>
      </c>
      <c r="AF24" s="14"/>
      <c r="AG24" s="14"/>
      <c r="AH24" s="1">
        <v>209858</v>
      </c>
      <c r="AI24" s="1">
        <v>295041</v>
      </c>
      <c r="AJ24" s="1">
        <v>289514</v>
      </c>
      <c r="AK24" s="1">
        <v>205780</v>
      </c>
      <c r="AL24">
        <v>396842</v>
      </c>
      <c r="AM24">
        <v>330201</v>
      </c>
      <c r="AP24" s="1">
        <v>418380</v>
      </c>
      <c r="AQ24" s="1">
        <v>283210</v>
      </c>
      <c r="AT24" s="1">
        <v>111984</v>
      </c>
      <c r="AU24" s="1">
        <v>402598</v>
      </c>
      <c r="AV24" s="1">
        <v>350681</v>
      </c>
      <c r="AW24" s="1">
        <v>163155</v>
      </c>
      <c r="AX24">
        <v>421923</v>
      </c>
      <c r="AY24">
        <v>295273</v>
      </c>
      <c r="AZ24" s="1">
        <v>279510</v>
      </c>
      <c r="BA24" s="1">
        <v>444300</v>
      </c>
      <c r="BB24" s="1">
        <v>431903</v>
      </c>
      <c r="BC24" s="1">
        <v>278198</v>
      </c>
      <c r="BH24" s="1">
        <v>316156</v>
      </c>
      <c r="BI24" s="1">
        <v>248170</v>
      </c>
      <c r="BJ24" s="15">
        <v>401306</v>
      </c>
      <c r="BK24" s="22">
        <v>292276</v>
      </c>
      <c r="BL24" s="1">
        <f>370580+92900</f>
        <v>463480</v>
      </c>
      <c r="BM24" s="1">
        <v>215399</v>
      </c>
      <c r="BN24" s="1">
        <v>427819</v>
      </c>
      <c r="BO24" s="1">
        <v>265982</v>
      </c>
      <c r="BR24" s="1">
        <v>190244</v>
      </c>
      <c r="BS24" s="1">
        <v>413495</v>
      </c>
      <c r="BT24" s="1">
        <v>305230</v>
      </c>
      <c r="BU24" s="1">
        <v>228059</v>
      </c>
      <c r="BV24" s="1">
        <v>357735</v>
      </c>
      <c r="BW24" s="1">
        <v>335593</v>
      </c>
      <c r="BZ24" s="1">
        <v>386627</v>
      </c>
      <c r="CA24" s="1">
        <v>357447</v>
      </c>
      <c r="CD24" s="1">
        <v>405902</v>
      </c>
      <c r="CE24" s="1">
        <v>221799</v>
      </c>
      <c r="CF24" s="1">
        <v>0.52749999999999997</v>
      </c>
      <c r="CG24" s="1">
        <v>0.38840000000000002</v>
      </c>
    </row>
    <row r="25" spans="1:85" ht="15.75" customHeight="1" x14ac:dyDescent="0.35">
      <c r="A25" t="s">
        <v>37</v>
      </c>
      <c r="B25" s="30">
        <v>988571</v>
      </c>
      <c r="C25" s="30">
        <v>707094</v>
      </c>
      <c r="D25" s="40">
        <v>1307610</v>
      </c>
      <c r="E25" s="40">
        <v>533688</v>
      </c>
      <c r="F25" s="10">
        <v>955952</v>
      </c>
      <c r="G25" s="10">
        <v>842789</v>
      </c>
      <c r="H25" s="10"/>
      <c r="J25" s="17">
        <v>809125</v>
      </c>
      <c r="K25" s="17">
        <v>559908</v>
      </c>
      <c r="L25" s="12">
        <v>662312</v>
      </c>
      <c r="M25" s="12">
        <v>682578</v>
      </c>
      <c r="N25" s="15">
        <v>966207</v>
      </c>
      <c r="O25" s="15">
        <v>681530</v>
      </c>
      <c r="P25" s="15"/>
      <c r="Q25" s="15"/>
      <c r="R25" s="13">
        <v>876658</v>
      </c>
      <c r="S25" s="13">
        <v>762163</v>
      </c>
      <c r="V25" s="14">
        <v>1062810</v>
      </c>
      <c r="W25" s="14">
        <v>444637</v>
      </c>
      <c r="X25" s="1">
        <v>802081</v>
      </c>
      <c r="Y25" s="1">
        <v>668983</v>
      </c>
      <c r="Z25" s="14">
        <v>1145782</v>
      </c>
      <c r="AA25" s="14">
        <v>813797</v>
      </c>
      <c r="AB25" s="21">
        <v>1230013</v>
      </c>
      <c r="AC25" s="21">
        <v>715178</v>
      </c>
      <c r="AD25" s="21">
        <v>1060857</v>
      </c>
      <c r="AE25" s="21">
        <v>856306</v>
      </c>
      <c r="AF25" s="14"/>
      <c r="AG25" s="14"/>
      <c r="AJ25" s="1">
        <v>904250</v>
      </c>
      <c r="AK25" s="1">
        <v>752911</v>
      </c>
      <c r="AL25">
        <v>1334493</v>
      </c>
      <c r="AM25">
        <v>1024703</v>
      </c>
      <c r="AN25" s="1">
        <v>1504691</v>
      </c>
      <c r="AO25" s="1">
        <v>783055</v>
      </c>
      <c r="AP25" s="1">
        <v>1310791</v>
      </c>
      <c r="AQ25" s="1">
        <v>896232</v>
      </c>
      <c r="AT25" s="1">
        <v>965477</v>
      </c>
      <c r="AU25" s="1">
        <v>787182</v>
      </c>
      <c r="AV25" s="1">
        <v>1099441</v>
      </c>
      <c r="AW25" s="1">
        <v>546862</v>
      </c>
      <c r="AX25">
        <v>1629467</v>
      </c>
      <c r="AY25">
        <v>959862</v>
      </c>
      <c r="BB25" s="1">
        <v>1677238</v>
      </c>
      <c r="BC25" s="1">
        <v>762539</v>
      </c>
      <c r="BF25" s="1">
        <v>1140531</v>
      </c>
      <c r="BG25" s="1">
        <v>655666</v>
      </c>
      <c r="BH25" s="1">
        <v>1104056</v>
      </c>
      <c r="BI25" s="1">
        <v>674246</v>
      </c>
      <c r="BJ25" s="15">
        <v>1677844</v>
      </c>
      <c r="BK25" s="22">
        <v>971869</v>
      </c>
      <c r="BL25" s="1">
        <v>1474028</v>
      </c>
      <c r="BM25" s="1">
        <v>693291</v>
      </c>
      <c r="BN25" s="1">
        <v>1626872</v>
      </c>
      <c r="BO25" s="1">
        <v>858406</v>
      </c>
      <c r="BT25" s="1">
        <v>978267</v>
      </c>
      <c r="BU25" s="1">
        <v>704400</v>
      </c>
      <c r="BV25" s="1">
        <v>1677928</v>
      </c>
      <c r="BW25" s="1">
        <v>943169</v>
      </c>
      <c r="BX25" s="1">
        <v>1659907</v>
      </c>
      <c r="BY25" s="1">
        <v>972557</v>
      </c>
      <c r="BZ25" s="1">
        <v>1636200</v>
      </c>
      <c r="CA25" s="1">
        <v>962088</v>
      </c>
      <c r="CD25" s="1">
        <v>1491704</v>
      </c>
      <c r="CE25" s="1">
        <v>697107</v>
      </c>
      <c r="CF25" s="1">
        <v>0.65300000000000002</v>
      </c>
      <c r="CG25" s="1">
        <v>0.32269999999999999</v>
      </c>
    </row>
    <row r="26" spans="1:85" ht="15.75" customHeight="1" x14ac:dyDescent="0.35">
      <c r="A26" t="s">
        <v>38</v>
      </c>
      <c r="B26" s="30">
        <v>1318639</v>
      </c>
      <c r="C26" s="30">
        <v>805039</v>
      </c>
      <c r="D26" s="30"/>
      <c r="E26" s="30"/>
      <c r="F26" s="11">
        <v>1518208</v>
      </c>
      <c r="G26" s="11">
        <v>856572</v>
      </c>
      <c r="H26" s="11"/>
      <c r="J26" s="17">
        <v>1265997</v>
      </c>
      <c r="K26" s="17">
        <v>894000</v>
      </c>
      <c r="L26" s="12">
        <v>1362572</v>
      </c>
      <c r="M26" s="12">
        <v>592758</v>
      </c>
      <c r="N26" s="15">
        <v>1571509</v>
      </c>
      <c r="O26" s="15">
        <v>718058</v>
      </c>
      <c r="P26" s="12">
        <v>1334135</v>
      </c>
      <c r="Q26" s="12">
        <v>1143120</v>
      </c>
      <c r="R26" s="13">
        <v>1584479</v>
      </c>
      <c r="S26" s="13">
        <v>780032</v>
      </c>
      <c r="V26" s="14"/>
      <c r="W26" s="14"/>
      <c r="X26" s="1">
        <v>1306281</v>
      </c>
      <c r="Y26" s="1">
        <v>412508</v>
      </c>
      <c r="Z26" s="14">
        <v>1616487</v>
      </c>
      <c r="AA26" s="14">
        <v>878502</v>
      </c>
      <c r="AB26" s="21">
        <v>1889494</v>
      </c>
      <c r="AC26" s="21">
        <v>334341</v>
      </c>
      <c r="AD26" s="21">
        <v>1967942</v>
      </c>
      <c r="AE26" s="21">
        <v>343498</v>
      </c>
      <c r="AF26" s="14"/>
      <c r="AG26" s="14"/>
      <c r="AH26" s="1">
        <v>1605976</v>
      </c>
      <c r="AI26" s="1"/>
      <c r="AJ26" s="1">
        <v>1528634</v>
      </c>
      <c r="AK26" s="1">
        <v>290484</v>
      </c>
      <c r="AL26">
        <v>1803800</v>
      </c>
      <c r="AM26">
        <v>1071109</v>
      </c>
      <c r="AP26" s="1">
        <v>2059984</v>
      </c>
      <c r="AQ26" s="1">
        <v>435239</v>
      </c>
      <c r="AT26" s="1">
        <v>1500738</v>
      </c>
      <c r="AU26" s="1">
        <v>661532</v>
      </c>
      <c r="AV26" s="1">
        <v>1632307</v>
      </c>
      <c r="AW26" s="1">
        <v>198550</v>
      </c>
      <c r="AX26">
        <v>1904097</v>
      </c>
      <c r="AY26">
        <v>1108854</v>
      </c>
      <c r="AZ26" s="1">
        <v>1971974</v>
      </c>
      <c r="BA26" s="1">
        <v>926044</v>
      </c>
      <c r="BB26" s="1">
        <v>2245778</v>
      </c>
      <c r="BC26" s="1">
        <v>318461</v>
      </c>
      <c r="BH26" s="1">
        <v>1335738</v>
      </c>
      <c r="BI26" s="1">
        <v>808305</v>
      </c>
      <c r="BJ26" s="15">
        <v>1921290</v>
      </c>
      <c r="BK26" s="22">
        <v>1188314</v>
      </c>
      <c r="BL26" s="1">
        <v>1696346</v>
      </c>
      <c r="BM26" s="1">
        <v>1458048</v>
      </c>
      <c r="BN26" s="1">
        <v>2080594</v>
      </c>
      <c r="BO26" s="1">
        <v>697637</v>
      </c>
      <c r="BR26" s="1">
        <v>1289944</v>
      </c>
      <c r="BS26" s="1">
        <v>791950</v>
      </c>
      <c r="BT26" s="1">
        <v>1475442</v>
      </c>
      <c r="BU26" s="1">
        <v>308598</v>
      </c>
      <c r="BV26" s="1">
        <v>1995196</v>
      </c>
      <c r="BW26" s="1">
        <v>1090893</v>
      </c>
      <c r="BZ26" s="1">
        <v>2344518</v>
      </c>
      <c r="CA26" s="1">
        <v>451121</v>
      </c>
      <c r="CD26" s="1">
        <v>1633371</v>
      </c>
      <c r="CE26" s="1">
        <v>979210</v>
      </c>
      <c r="CF26" s="1">
        <v>0.78210000000000002</v>
      </c>
      <c r="CG26" s="1">
        <v>0.20030000000000001</v>
      </c>
    </row>
    <row r="27" spans="1:85" ht="15.75" customHeight="1" x14ac:dyDescent="0.35">
      <c r="A27" t="s">
        <v>39</v>
      </c>
      <c r="B27" s="30">
        <v>1871182</v>
      </c>
      <c r="C27" s="30">
        <v>1554940</v>
      </c>
      <c r="D27" s="30"/>
      <c r="E27" s="30"/>
      <c r="F27" s="11">
        <v>1913175</v>
      </c>
      <c r="G27" s="11">
        <v>1855241</v>
      </c>
      <c r="H27" s="11"/>
      <c r="J27" s="17">
        <v>1300960</v>
      </c>
      <c r="K27" s="17">
        <v>1578770</v>
      </c>
      <c r="L27" s="12">
        <v>1418142</v>
      </c>
      <c r="M27" s="12">
        <v>1532084</v>
      </c>
      <c r="N27" s="15">
        <v>1989653</v>
      </c>
      <c r="O27" s="15">
        <v>1481212</v>
      </c>
      <c r="P27" s="12">
        <v>2195738</v>
      </c>
      <c r="Q27" s="12">
        <v>1500106</v>
      </c>
      <c r="R27" s="13">
        <v>1945116</v>
      </c>
      <c r="S27" s="13">
        <v>1678735</v>
      </c>
      <c r="V27" s="14"/>
      <c r="W27" s="14"/>
      <c r="X27" s="1">
        <v>1469111</v>
      </c>
      <c r="Y27" s="1">
        <v>1438283</v>
      </c>
      <c r="Z27" s="14">
        <v>2170418</v>
      </c>
      <c r="AA27" s="14">
        <v>1953139</v>
      </c>
      <c r="AB27" s="21">
        <v>2061952</v>
      </c>
      <c r="AC27" s="21">
        <v>1994693</v>
      </c>
      <c r="AD27" s="21">
        <v>2177678</v>
      </c>
      <c r="AE27" s="21">
        <v>1786991</v>
      </c>
      <c r="AF27" s="14"/>
      <c r="AG27" s="14"/>
      <c r="AH27" s="1">
        <v>1896614</v>
      </c>
      <c r="AI27" s="1">
        <v>1185545</v>
      </c>
      <c r="AJ27" s="1">
        <v>1507174</v>
      </c>
      <c r="AK27" s="1">
        <v>1474178</v>
      </c>
      <c r="AL27">
        <v>2479183</v>
      </c>
      <c r="AM27">
        <v>2313746</v>
      </c>
      <c r="AP27" s="1">
        <v>2242435</v>
      </c>
      <c r="AQ27" s="1">
        <v>2288594</v>
      </c>
      <c r="AT27" s="1">
        <v>2151278</v>
      </c>
      <c r="AU27" s="1">
        <v>1559597</v>
      </c>
      <c r="AV27" s="1">
        <v>1923485</v>
      </c>
      <c r="AW27" s="1">
        <v>1624865</v>
      </c>
      <c r="AX27">
        <v>2872579</v>
      </c>
      <c r="AY27">
        <v>2048639</v>
      </c>
      <c r="AZ27" s="1">
        <v>3038386</v>
      </c>
      <c r="BA27" s="1">
        <v>1641070</v>
      </c>
      <c r="BB27" s="1">
        <v>2516640</v>
      </c>
      <c r="BC27" s="1">
        <v>2114293</v>
      </c>
      <c r="BH27" s="1">
        <v>1415212</v>
      </c>
      <c r="BI27" s="1">
        <v>1671707</v>
      </c>
      <c r="BJ27" s="15">
        <v>2564569</v>
      </c>
      <c r="BK27" s="22">
        <v>2115256</v>
      </c>
      <c r="BL27" s="1">
        <v>2735826</v>
      </c>
      <c r="BM27" s="1">
        <v>1767386</v>
      </c>
      <c r="BN27" s="1">
        <v>2487243</v>
      </c>
      <c r="BO27" s="1">
        <v>2238540</v>
      </c>
      <c r="BR27" s="1">
        <v>1704936</v>
      </c>
      <c r="BS27" s="1">
        <v>1290199</v>
      </c>
      <c r="BT27" s="1">
        <v>1519030</v>
      </c>
      <c r="BU27" s="1">
        <v>1466749</v>
      </c>
      <c r="BV27" s="1">
        <v>2268839</v>
      </c>
      <c r="BW27" s="1">
        <v>2279543</v>
      </c>
      <c r="BZ27" s="1">
        <v>2193980</v>
      </c>
      <c r="CA27" s="1">
        <v>2243402</v>
      </c>
      <c r="CD27" s="1">
        <v>2214478</v>
      </c>
      <c r="CE27" s="1">
        <v>1938818</v>
      </c>
      <c r="CF27" s="1">
        <v>0.52329999999999999</v>
      </c>
      <c r="CG27" s="1">
        <v>0.44650000000000001</v>
      </c>
    </row>
    <row r="28" spans="1:85" ht="15.75" customHeight="1" x14ac:dyDescent="0.35">
      <c r="A28" t="s">
        <v>40</v>
      </c>
      <c r="B28" s="30">
        <v>1020997</v>
      </c>
      <c r="C28" s="30">
        <v>747841</v>
      </c>
      <c r="D28" s="30"/>
      <c r="E28" s="30"/>
      <c r="F28" s="11">
        <v>1178072</v>
      </c>
      <c r="G28" s="11">
        <v>930814</v>
      </c>
      <c r="H28" s="11"/>
      <c r="J28" s="17">
        <v>781860</v>
      </c>
      <c r="K28" s="17">
        <v>869653</v>
      </c>
      <c r="L28" s="12">
        <v>883905</v>
      </c>
      <c r="M28" s="12">
        <v>846950</v>
      </c>
      <c r="N28" s="16">
        <v>1120380</v>
      </c>
      <c r="O28" s="15">
        <v>766395</v>
      </c>
      <c r="P28" s="12">
        <v>1098430</v>
      </c>
      <c r="Q28" s="12">
        <v>901194</v>
      </c>
      <c r="R28" s="13">
        <v>1179862</v>
      </c>
      <c r="S28" s="13">
        <v>894908</v>
      </c>
      <c r="V28" s="14"/>
      <c r="W28" s="14"/>
      <c r="X28" s="1">
        <v>1090488</v>
      </c>
      <c r="Y28" s="1">
        <v>862972</v>
      </c>
      <c r="Z28" s="14">
        <v>1168266</v>
      </c>
      <c r="AA28" s="14">
        <v>1109659</v>
      </c>
      <c r="AB28" s="21">
        <v>1181553</v>
      </c>
      <c r="AC28" s="21">
        <v>1047474</v>
      </c>
      <c r="AD28" s="21">
        <v>1234204</v>
      </c>
      <c r="AE28" s="21">
        <v>993371</v>
      </c>
      <c r="AF28" s="14"/>
      <c r="AG28" s="14"/>
      <c r="AH28" s="1">
        <v>1078627</v>
      </c>
      <c r="AI28" s="1">
        <v>1116697</v>
      </c>
      <c r="AJ28" s="1">
        <v>1097911</v>
      </c>
      <c r="AK28" s="1">
        <v>1029612</v>
      </c>
      <c r="AL28">
        <v>1445014</v>
      </c>
      <c r="AM28">
        <v>1346695</v>
      </c>
      <c r="AP28" s="1">
        <v>1399624</v>
      </c>
      <c r="AQ28" s="1">
        <v>1236094</v>
      </c>
      <c r="AT28" s="1">
        <v>1278849</v>
      </c>
      <c r="AU28" s="1">
        <v>835653</v>
      </c>
      <c r="AV28" s="1">
        <v>1152621</v>
      </c>
      <c r="AW28" s="1">
        <v>924636</v>
      </c>
      <c r="AX28">
        <v>1573354</v>
      </c>
      <c r="AY28">
        <v>1275409</v>
      </c>
      <c r="AZ28" s="1">
        <v>1212629</v>
      </c>
      <c r="BA28" s="1">
        <v>1212317</v>
      </c>
      <c r="BB28" s="1">
        <v>1612480</v>
      </c>
      <c r="BC28" s="1">
        <v>1069015</v>
      </c>
      <c r="BH28" s="1">
        <v>1002026</v>
      </c>
      <c r="BI28" s="1">
        <v>970741</v>
      </c>
      <c r="BJ28" s="15">
        <v>1546167</v>
      </c>
      <c r="BK28" s="22">
        <v>1320225</v>
      </c>
      <c r="BL28" s="1">
        <v>1854595</v>
      </c>
      <c r="BM28" s="1">
        <v>867974</v>
      </c>
      <c r="BN28" s="1">
        <v>1560984</v>
      </c>
      <c r="BO28" s="1">
        <v>1210409</v>
      </c>
      <c r="BR28" s="1">
        <v>1053205</v>
      </c>
      <c r="BS28" s="1">
        <v>850227</v>
      </c>
      <c r="BT28" s="1">
        <v>985760</v>
      </c>
      <c r="BU28" s="1">
        <v>913539</v>
      </c>
      <c r="BV28" s="1">
        <v>1367716</v>
      </c>
      <c r="BW28" s="1">
        <v>1322951</v>
      </c>
      <c r="BZ28" s="1">
        <v>1434590</v>
      </c>
      <c r="CA28" s="1">
        <v>1334686</v>
      </c>
      <c r="CD28" s="1">
        <f>1566158+1370524</f>
        <v>2936682</v>
      </c>
      <c r="CE28" s="1">
        <f>940427+1095772</f>
        <v>2036199</v>
      </c>
      <c r="CF28" s="1">
        <v>0.55130000000000001</v>
      </c>
      <c r="CG28" s="1">
        <v>0.43680000000000002</v>
      </c>
    </row>
    <row r="29" spans="1:85" ht="15.75" customHeight="1" x14ac:dyDescent="0.35">
      <c r="A29" t="s">
        <v>41</v>
      </c>
      <c r="B29" s="30">
        <v>400258</v>
      </c>
      <c r="C29" s="30">
        <v>487793</v>
      </c>
      <c r="D29" s="30"/>
      <c r="E29" s="30"/>
      <c r="F29" s="11">
        <v>669582</v>
      </c>
      <c r="G29" s="11">
        <v>273234</v>
      </c>
      <c r="H29" s="11"/>
      <c r="J29" s="17">
        <v>189752</v>
      </c>
      <c r="K29" s="17">
        <v>418333</v>
      </c>
      <c r="L29" s="12">
        <v>354487</v>
      </c>
      <c r="M29" s="12">
        <v>256424</v>
      </c>
      <c r="N29" s="15">
        <v>394022</v>
      </c>
      <c r="O29" s="15">
        <v>439838</v>
      </c>
      <c r="P29" s="12">
        <v>240647</v>
      </c>
      <c r="Q29" s="12">
        <v>624154</v>
      </c>
      <c r="R29" s="13">
        <v>397410</v>
      </c>
      <c r="S29" s="13">
        <v>487988</v>
      </c>
      <c r="V29" s="14"/>
      <c r="W29" s="14"/>
      <c r="X29" s="1">
        <v>262635</v>
      </c>
      <c r="Y29" s="1">
        <v>232415</v>
      </c>
      <c r="Z29" s="14">
        <v>404614</v>
      </c>
      <c r="AA29" s="14">
        <v>572844</v>
      </c>
      <c r="AB29" s="21">
        <v>314090</v>
      </c>
      <c r="AC29" s="21">
        <v>654941</v>
      </c>
      <c r="AD29" s="21">
        <v>495687</v>
      </c>
      <c r="AE29" s="21">
        <v>468483</v>
      </c>
      <c r="AF29" s="14"/>
      <c r="AG29" s="14"/>
      <c r="AH29" s="1"/>
      <c r="AI29" s="1">
        <v>533269</v>
      </c>
      <c r="AJ29" s="1">
        <v>320157</v>
      </c>
      <c r="AK29" s="1">
        <v>338817</v>
      </c>
      <c r="AL29">
        <v>458094</v>
      </c>
      <c r="AM29">
        <v>684981</v>
      </c>
      <c r="AP29" s="1">
        <v>336240</v>
      </c>
      <c r="AQ29" s="1">
        <v>658589</v>
      </c>
      <c r="AT29" s="1">
        <v>213000</v>
      </c>
      <c r="AU29" s="1">
        <v>388399</v>
      </c>
      <c r="AV29" s="1">
        <v>260330</v>
      </c>
      <c r="AW29" s="1">
        <v>304308</v>
      </c>
      <c r="AX29">
        <v>554662</v>
      </c>
      <c r="AY29">
        <v>724597</v>
      </c>
      <c r="AZ29" s="1">
        <v>480915</v>
      </c>
      <c r="BA29" s="1">
        <v>766111</v>
      </c>
      <c r="BB29" s="1">
        <v>731805</v>
      </c>
      <c r="BC29" s="1">
        <v>527330</v>
      </c>
      <c r="BH29" s="1">
        <v>350695</v>
      </c>
      <c r="BI29" s="1">
        <v>423579</v>
      </c>
      <c r="BJ29" s="15">
        <v>562949</v>
      </c>
      <c r="BK29" s="22">
        <v>710746</v>
      </c>
      <c r="BL29" s="1">
        <v>503467</v>
      </c>
      <c r="BM29" s="1">
        <v>709626</v>
      </c>
      <c r="BN29" s="1">
        <v>411398</v>
      </c>
      <c r="BO29" s="1">
        <v>703635</v>
      </c>
      <c r="BR29" s="1">
        <v>239439</v>
      </c>
      <c r="BS29" s="1">
        <v>378481</v>
      </c>
      <c r="BT29" s="1">
        <v>230014</v>
      </c>
      <c r="BU29" s="1">
        <v>329169</v>
      </c>
      <c r="BV29" s="1">
        <v>485131</v>
      </c>
      <c r="BW29" s="1">
        <v>700714</v>
      </c>
      <c r="BZ29" s="1">
        <v>449896</v>
      </c>
      <c r="CA29" s="1">
        <v>680810</v>
      </c>
      <c r="CD29" s="1">
        <f>369567+486769</f>
        <v>856336</v>
      </c>
      <c r="CE29" s="1">
        <f>547619+420819</f>
        <v>968438</v>
      </c>
      <c r="CF29" s="1">
        <v>0.42470000000000002</v>
      </c>
      <c r="CG29" s="1">
        <v>0.50180000000000002</v>
      </c>
    </row>
    <row r="30" spans="1:85" ht="15.75" customHeight="1" x14ac:dyDescent="0.35">
      <c r="A30" t="s">
        <v>42</v>
      </c>
      <c r="B30" s="30">
        <v>1053873</v>
      </c>
      <c r="C30" s="30">
        <v>811159</v>
      </c>
      <c r="D30" s="40">
        <v>1057967</v>
      </c>
      <c r="E30" s="40">
        <v>1221901</v>
      </c>
      <c r="F30" s="10">
        <v>1269486</v>
      </c>
      <c r="G30" s="10">
        <v>1036268</v>
      </c>
      <c r="H30" s="10"/>
      <c r="J30" s="17">
        <v>633697</v>
      </c>
      <c r="K30" s="17">
        <v>1060149</v>
      </c>
      <c r="L30" s="12">
        <v>893783</v>
      </c>
      <c r="M30" s="12">
        <v>834456</v>
      </c>
      <c r="N30" s="15">
        <v>1025935</v>
      </c>
      <c r="O30" s="15">
        <v>890016</v>
      </c>
      <c r="P30" s="15"/>
      <c r="Q30" s="15"/>
      <c r="R30" s="13">
        <v>1116201</v>
      </c>
      <c r="S30" s="13">
        <v>833190</v>
      </c>
      <c r="V30" s="14">
        <v>690208</v>
      </c>
      <c r="W30" s="14">
        <v>830625</v>
      </c>
      <c r="X30" s="1">
        <v>787655</v>
      </c>
      <c r="Y30" s="1">
        <v>748432</v>
      </c>
      <c r="Z30" s="14">
        <v>1111138</v>
      </c>
      <c r="AA30" s="14">
        <v>1189924</v>
      </c>
      <c r="AB30" s="21">
        <v>1191812</v>
      </c>
      <c r="AC30" s="21">
        <v>1142852</v>
      </c>
      <c r="AD30" s="21">
        <v>1136020</v>
      </c>
      <c r="AE30" s="21">
        <v>1135724</v>
      </c>
      <c r="AF30" s="14"/>
      <c r="AG30" s="14"/>
      <c r="AH30">
        <v>913778</v>
      </c>
      <c r="AI30">
        <v>935032</v>
      </c>
      <c r="AJ30" s="1">
        <v>829177</v>
      </c>
      <c r="AK30" s="1">
        <v>985905</v>
      </c>
      <c r="AL30">
        <v>1259171</v>
      </c>
      <c r="AM30">
        <v>1455713</v>
      </c>
      <c r="AN30" s="1">
        <v>1158261</v>
      </c>
      <c r="AO30" s="1">
        <v>1518089</v>
      </c>
      <c r="AP30" s="1">
        <v>1192674</v>
      </c>
      <c r="AQ30" s="1">
        <v>1429767</v>
      </c>
      <c r="AT30" s="1">
        <v>1055255</v>
      </c>
      <c r="AU30" s="1">
        <v>1006941</v>
      </c>
      <c r="AV30" s="1">
        <v>992258</v>
      </c>
      <c r="AW30" s="1">
        <v>1049346</v>
      </c>
      <c r="AX30">
        <v>1441911</v>
      </c>
      <c r="AY30">
        <v>1445814</v>
      </c>
      <c r="BB30" s="1">
        <v>1413016</v>
      </c>
      <c r="BC30" s="1">
        <v>1313018</v>
      </c>
      <c r="BF30" s="1">
        <v>789736</v>
      </c>
      <c r="BG30" s="1">
        <v>1054160</v>
      </c>
      <c r="BH30" s="1">
        <v>708064</v>
      </c>
      <c r="BI30" s="1">
        <v>1103290</v>
      </c>
      <c r="BJ30" s="15">
        <v>1223796</v>
      </c>
      <c r="BK30" s="22">
        <v>1482440</v>
      </c>
      <c r="BL30" s="1">
        <v>1494125</v>
      </c>
      <c r="BM30" s="1">
        <v>1066159</v>
      </c>
      <c r="BN30" s="1">
        <v>1119554</v>
      </c>
      <c r="BO30" s="1">
        <v>1463586</v>
      </c>
      <c r="BT30" s="1">
        <v>513600</v>
      </c>
      <c r="BU30" s="1">
        <v>838283</v>
      </c>
      <c r="BV30" s="1">
        <v>1071068</v>
      </c>
      <c r="BW30" s="1">
        <v>1594511</v>
      </c>
      <c r="BX30" s="1">
        <v>1300200</v>
      </c>
      <c r="BY30" s="1">
        <v>1378458</v>
      </c>
      <c r="BZ30" s="1">
        <v>1041306</v>
      </c>
      <c r="CA30" s="1">
        <v>1600524</v>
      </c>
      <c r="CD30" s="1">
        <v>1112935</v>
      </c>
      <c r="CE30" s="1">
        <v>1249927</v>
      </c>
      <c r="CF30" s="1">
        <v>0.42509999999999998</v>
      </c>
      <c r="CG30" s="1">
        <v>0.55030000000000001</v>
      </c>
    </row>
    <row r="31" spans="1:85" ht="15.75" customHeight="1" x14ac:dyDescent="0.35">
      <c r="A31" t="s">
        <v>43</v>
      </c>
      <c r="B31" s="30">
        <v>154507</v>
      </c>
      <c r="C31" s="30">
        <v>144207</v>
      </c>
      <c r="D31" s="30"/>
      <c r="E31" s="30"/>
      <c r="F31" s="10">
        <v>203711</v>
      </c>
      <c r="G31" s="10">
        <v>189570</v>
      </c>
      <c r="H31" s="10"/>
      <c r="J31" s="17">
        <v>131845</v>
      </c>
      <c r="K31" s="17">
        <v>218542</v>
      </c>
      <c r="L31" s="12">
        <v>171372</v>
      </c>
      <c r="M31" s="12">
        <v>148715</v>
      </c>
      <c r="N31" s="15">
        <v>167922</v>
      </c>
      <c r="O31" s="15">
        <v>179652</v>
      </c>
      <c r="P31" s="12">
        <v>201935</v>
      </c>
      <c r="Q31" s="12">
        <v>182111</v>
      </c>
      <c r="R31" s="13">
        <v>174516</v>
      </c>
      <c r="S31" s="13">
        <v>211975</v>
      </c>
      <c r="V31" s="14"/>
      <c r="W31" s="14"/>
      <c r="X31" s="1">
        <v>147073</v>
      </c>
      <c r="Y31" s="1">
        <v>175748</v>
      </c>
      <c r="Z31" s="14">
        <v>137126</v>
      </c>
      <c r="AA31" s="14">
        <v>240178</v>
      </c>
      <c r="AB31" s="21">
        <v>194430</v>
      </c>
      <c r="AC31" s="21">
        <v>208082</v>
      </c>
      <c r="AD31" s="21">
        <v>189971</v>
      </c>
      <c r="AE31" s="21">
        <v>211418</v>
      </c>
      <c r="AF31" s="14"/>
      <c r="AG31" s="14"/>
      <c r="AH31" s="1">
        <v>204853</v>
      </c>
      <c r="AI31" s="1">
        <v>103611</v>
      </c>
      <c r="AJ31" s="1">
        <v>108233</v>
      </c>
      <c r="AK31" s="1">
        <v>214100</v>
      </c>
      <c r="AL31">
        <v>173710</v>
      </c>
      <c r="AM31">
        <v>266063</v>
      </c>
      <c r="AP31" s="1">
        <v>145606</v>
      </c>
      <c r="AQ31" s="1">
        <v>286076</v>
      </c>
      <c r="AT31" s="1">
        <v>199845</v>
      </c>
      <c r="AU31" s="1">
        <v>196283</v>
      </c>
      <c r="AV31" s="1">
        <v>158916</v>
      </c>
      <c r="AW31" s="1">
        <v>239124</v>
      </c>
      <c r="AX31">
        <v>231667</v>
      </c>
      <c r="AY31">
        <v>242763</v>
      </c>
      <c r="AZ31" s="1">
        <v>348289</v>
      </c>
      <c r="BA31" s="1">
        <v>129369</v>
      </c>
      <c r="BB31" s="1">
        <v>155930</v>
      </c>
      <c r="BC31" s="1">
        <v>308470</v>
      </c>
      <c r="BH31" s="1">
        <v>121954</v>
      </c>
      <c r="BI31" s="1">
        <v>217696</v>
      </c>
      <c r="BJ31" s="15">
        <v>201839</v>
      </c>
      <c r="BK31" s="22">
        <v>267928</v>
      </c>
      <c r="BL31" s="1">
        <v>236123</v>
      </c>
      <c r="BM31" s="1">
        <v>218051</v>
      </c>
      <c r="BN31" s="1">
        <v>204939</v>
      </c>
      <c r="BO31" s="1">
        <v>255468</v>
      </c>
      <c r="BR31" s="1">
        <v>148184</v>
      </c>
      <c r="BS31" s="1">
        <v>213709</v>
      </c>
      <c r="BT31" s="1">
        <v>148690</v>
      </c>
      <c r="BU31" s="1">
        <v>203871</v>
      </c>
      <c r="BV31" s="1">
        <v>177709</v>
      </c>
      <c r="BW31" s="1">
        <v>279240</v>
      </c>
      <c r="BZ31" s="1">
        <v>205919</v>
      </c>
      <c r="CA31" s="1">
        <v>285358</v>
      </c>
      <c r="CD31" s="1">
        <v>253871</v>
      </c>
      <c r="CE31" s="1">
        <v>235960</v>
      </c>
      <c r="CF31" s="1">
        <v>0.46200000000000002</v>
      </c>
      <c r="CG31" s="1">
        <v>0.50900000000000001</v>
      </c>
    </row>
    <row r="32" spans="1:85" ht="15.75" customHeight="1" x14ac:dyDescent="0.35">
      <c r="A32" t="s">
        <v>44</v>
      </c>
      <c r="B32" s="30">
        <v>216864</v>
      </c>
      <c r="C32" s="30">
        <v>343678</v>
      </c>
      <c r="D32" s="30"/>
      <c r="E32" s="30"/>
      <c r="F32" s="10">
        <v>283278</v>
      </c>
      <c r="G32" s="10">
        <v>427398</v>
      </c>
      <c r="H32" s="10"/>
      <c r="J32" s="17">
        <v>317297</v>
      </c>
      <c r="K32" s="17">
        <v>260668</v>
      </c>
      <c r="L32" s="12">
        <v>203062</v>
      </c>
      <c r="M32" s="12">
        <v>365402</v>
      </c>
      <c r="N32" s="15">
        <v>236761</v>
      </c>
      <c r="O32" s="15">
        <v>363467</v>
      </c>
      <c r="P32" s="12">
        <v>281904</v>
      </c>
      <c r="Q32" s="12">
        <v>379933</v>
      </c>
      <c r="R32" s="13">
        <v>204432</v>
      </c>
      <c r="S32" s="13">
        <v>450067</v>
      </c>
      <c r="V32" s="14"/>
      <c r="W32" s="14"/>
      <c r="X32" s="1">
        <v>104548</v>
      </c>
      <c r="Y32" s="1">
        <v>392736</v>
      </c>
      <c r="Z32" s="14">
        <v>231780</v>
      </c>
      <c r="AA32" s="14">
        <v>433862</v>
      </c>
      <c r="AB32" s="21">
        <v>353093</v>
      </c>
      <c r="AC32" s="21">
        <v>337977</v>
      </c>
      <c r="AD32" s="21">
        <v>178071</v>
      </c>
      <c r="AE32" s="21">
        <v>486513</v>
      </c>
      <c r="AF32" s="14"/>
      <c r="AG32" s="14"/>
      <c r="AH32" s="1">
        <v>70290</v>
      </c>
      <c r="AI32" s="1">
        <v>397438</v>
      </c>
      <c r="AJ32" s="1">
        <v>46843</v>
      </c>
      <c r="AK32" s="1">
        <v>386869</v>
      </c>
      <c r="AL32">
        <v>254328</v>
      </c>
      <c r="AM32">
        <v>512814</v>
      </c>
      <c r="AP32" s="1">
        <v>230697</v>
      </c>
      <c r="AQ32" s="1">
        <v>515115</v>
      </c>
      <c r="AT32" s="1">
        <v>378388</v>
      </c>
      <c r="AU32" s="1">
        <v>213928</v>
      </c>
      <c r="AV32" s="1">
        <v>261910</v>
      </c>
      <c r="AW32" s="1">
        <v>334177</v>
      </c>
      <c r="AX32">
        <v>333319</v>
      </c>
      <c r="AY32">
        <v>452979</v>
      </c>
      <c r="AZ32" s="1">
        <v>317456</v>
      </c>
      <c r="BA32" s="1">
        <v>455854</v>
      </c>
      <c r="BB32" s="1">
        <v>264885</v>
      </c>
      <c r="BC32" s="1">
        <v>510513</v>
      </c>
      <c r="BH32" s="1">
        <v>137524</v>
      </c>
      <c r="BI32" s="1">
        <v>327986</v>
      </c>
      <c r="BJ32" s="15">
        <v>302081</v>
      </c>
      <c r="BK32" s="22">
        <v>475064</v>
      </c>
      <c r="BL32" s="1">
        <v>332979</v>
      </c>
      <c r="BM32" s="1">
        <v>455593</v>
      </c>
      <c r="BN32" s="1">
        <v>276239</v>
      </c>
      <c r="BO32" s="1">
        <v>496276</v>
      </c>
      <c r="BR32" s="1">
        <v>170127</v>
      </c>
      <c r="BS32" s="1">
        <v>347636</v>
      </c>
      <c r="BT32" s="1">
        <v>185234</v>
      </c>
      <c r="BU32" s="1">
        <v>340816</v>
      </c>
      <c r="BV32" s="1">
        <v>284494</v>
      </c>
      <c r="BW32" s="1">
        <v>495961</v>
      </c>
      <c r="BZ32" s="1">
        <v>221069</v>
      </c>
      <c r="CA32" s="1">
        <v>557557</v>
      </c>
      <c r="CD32" s="1">
        <v>264488</v>
      </c>
      <c r="CE32" s="1">
        <v>398916</v>
      </c>
      <c r="CF32" s="1">
        <v>0.37969999999999998</v>
      </c>
      <c r="CG32" s="1">
        <v>0.62029999999999996</v>
      </c>
    </row>
    <row r="33" spans="1:89" ht="15.75" customHeight="1" x14ac:dyDescent="0.35">
      <c r="A33" t="s">
        <v>45</v>
      </c>
      <c r="B33" s="30">
        <v>189148</v>
      </c>
      <c r="C33" s="30">
        <v>175828</v>
      </c>
      <c r="D33" s="40">
        <v>253150</v>
      </c>
      <c r="E33" s="40">
        <v>199413</v>
      </c>
      <c r="F33" s="10">
        <v>245477</v>
      </c>
      <c r="G33" s="10">
        <v>213792</v>
      </c>
      <c r="H33" s="10"/>
      <c r="J33" s="17">
        <v>193804</v>
      </c>
      <c r="K33" s="17">
        <v>156020</v>
      </c>
      <c r="L33" s="12">
        <v>137723</v>
      </c>
      <c r="M33" s="12">
        <v>215971</v>
      </c>
      <c r="N33" s="15">
        <v>203974</v>
      </c>
      <c r="O33" s="15">
        <v>199244</v>
      </c>
      <c r="P33" s="15"/>
      <c r="Q33" s="15"/>
      <c r="R33" s="13">
        <v>172823</v>
      </c>
      <c r="S33" s="13">
        <v>248782</v>
      </c>
      <c r="V33" s="14">
        <v>208621</v>
      </c>
      <c r="W33" s="14">
        <v>208220</v>
      </c>
      <c r="X33" s="1">
        <v>79315</v>
      </c>
      <c r="Y33" s="1">
        <v>275163</v>
      </c>
      <c r="Z33" s="14">
        <v>279978</v>
      </c>
      <c r="AA33" s="14">
        <v>301575</v>
      </c>
      <c r="AB33" s="21">
        <v>238260</v>
      </c>
      <c r="AC33" s="21">
        <v>330687</v>
      </c>
      <c r="AD33" s="21">
        <v>224848</v>
      </c>
      <c r="AE33" s="21">
        <v>330884</v>
      </c>
      <c r="AF33" s="14"/>
      <c r="AG33" s="14"/>
      <c r="AJ33" s="1">
        <v>171160</v>
      </c>
      <c r="AK33" s="1">
        <v>301100</v>
      </c>
      <c r="AL33">
        <v>397190</v>
      </c>
      <c r="AM33">
        <v>418690</v>
      </c>
      <c r="AN33" s="1">
        <v>494805</v>
      </c>
      <c r="AO33" s="1">
        <v>284640</v>
      </c>
      <c r="AP33" s="1">
        <v>333912</v>
      </c>
      <c r="AQ33" s="1">
        <v>420711</v>
      </c>
      <c r="AT33" s="1">
        <v>238796</v>
      </c>
      <c r="AU33" s="1">
        <v>322501</v>
      </c>
      <c r="AV33" s="1">
        <v>287879</v>
      </c>
      <c r="AW33" s="1">
        <v>260317</v>
      </c>
      <c r="AX33">
        <v>533736</v>
      </c>
      <c r="AY33">
        <v>412827</v>
      </c>
      <c r="BB33" s="1">
        <v>457320</v>
      </c>
      <c r="BC33" s="1">
        <v>383548</v>
      </c>
      <c r="BF33" s="1">
        <v>362785</v>
      </c>
      <c r="BG33" s="1">
        <v>321361</v>
      </c>
      <c r="BH33" s="1">
        <v>317835</v>
      </c>
      <c r="BI33" s="1">
        <v>357369</v>
      </c>
      <c r="BJ33" s="15">
        <v>531373</v>
      </c>
      <c r="BK33" s="22">
        <v>463567</v>
      </c>
      <c r="BL33" s="1">
        <v>446080</v>
      </c>
      <c r="BM33" s="1">
        <v>457656</v>
      </c>
      <c r="BN33" s="1">
        <v>453310</v>
      </c>
      <c r="BO33" s="1">
        <v>457239</v>
      </c>
      <c r="BT33" s="1">
        <v>210147</v>
      </c>
      <c r="BU33" s="1">
        <v>280530</v>
      </c>
      <c r="BV33" s="1">
        <v>539260</v>
      </c>
      <c r="BW33" s="1">
        <v>512058</v>
      </c>
      <c r="BX33" s="1">
        <v>521994</v>
      </c>
      <c r="BY33" s="1">
        <v>495079</v>
      </c>
      <c r="BZ33" s="1">
        <v>508113</v>
      </c>
      <c r="CA33" s="1">
        <v>498104</v>
      </c>
      <c r="CD33" s="1">
        <v>489982</v>
      </c>
      <c r="CE33" s="1">
        <v>441166</v>
      </c>
      <c r="CF33" s="1">
        <v>0.51129999999999998</v>
      </c>
      <c r="CG33" s="1">
        <v>0.4577</v>
      </c>
    </row>
    <row r="34" spans="1:89" ht="15.75" customHeight="1" x14ac:dyDescent="0.35">
      <c r="A34" t="s">
        <v>46</v>
      </c>
      <c r="B34" s="30">
        <v>209040</v>
      </c>
      <c r="C34" s="30">
        <v>202484</v>
      </c>
      <c r="D34" s="40">
        <v>234982</v>
      </c>
      <c r="E34" s="40">
        <v>249591</v>
      </c>
      <c r="F34" s="10">
        <v>265906</v>
      </c>
      <c r="G34" s="10">
        <v>227062</v>
      </c>
      <c r="H34" s="10"/>
      <c r="J34" s="18"/>
      <c r="K34" s="18"/>
      <c r="L34" s="12">
        <v>116724</v>
      </c>
      <c r="M34" s="12">
        <v>180138</v>
      </c>
      <c r="N34" s="15">
        <v>246166</v>
      </c>
      <c r="O34" s="15">
        <v>196486</v>
      </c>
      <c r="P34" s="12">
        <v>227355</v>
      </c>
      <c r="Q34" s="12">
        <v>242257</v>
      </c>
      <c r="R34" s="13">
        <v>221286</v>
      </c>
      <c r="S34" s="13">
        <v>246896</v>
      </c>
      <c r="V34" s="14">
        <v>88883</v>
      </c>
      <c r="W34" s="14">
        <v>213477</v>
      </c>
      <c r="X34" s="1">
        <v>124000</v>
      </c>
      <c r="Y34" s="1">
        <v>190170</v>
      </c>
      <c r="Z34" s="14">
        <v>266348</v>
      </c>
      <c r="AA34" s="14">
        <v>273559</v>
      </c>
      <c r="AB34" s="21"/>
      <c r="AC34" s="21"/>
      <c r="AD34" s="21">
        <v>238754</v>
      </c>
      <c r="AE34" s="21">
        <v>303190</v>
      </c>
      <c r="AF34" s="14"/>
      <c r="AG34" s="14"/>
      <c r="AH34" s="1">
        <v>207478</v>
      </c>
      <c r="AI34" s="1">
        <v>227229</v>
      </c>
      <c r="AJ34" s="1">
        <v>175905</v>
      </c>
      <c r="AK34" s="1">
        <v>254797</v>
      </c>
      <c r="AL34">
        <v>340511</v>
      </c>
      <c r="AM34">
        <v>331237</v>
      </c>
      <c r="AN34" s="1">
        <v>221549</v>
      </c>
      <c r="AO34" s="1">
        <v>434847</v>
      </c>
      <c r="AP34" s="1">
        <v>243506</v>
      </c>
      <c r="AQ34" s="1">
        <v>396024</v>
      </c>
      <c r="AV34" s="1">
        <v>209434</v>
      </c>
      <c r="AW34" s="1">
        <v>189615</v>
      </c>
      <c r="AX34">
        <v>384826</v>
      </c>
      <c r="AY34">
        <v>316534</v>
      </c>
      <c r="AZ34" s="1">
        <v>358438</v>
      </c>
      <c r="BA34" s="1">
        <v>314403</v>
      </c>
      <c r="BB34" s="1">
        <v>364767</v>
      </c>
      <c r="BC34" s="1">
        <v>294560</v>
      </c>
      <c r="BF34" s="1">
        <v>167545</v>
      </c>
      <c r="BG34" s="1">
        <v>273218</v>
      </c>
      <c r="BH34" s="1">
        <v>200563</v>
      </c>
      <c r="BI34" s="1">
        <v>230265</v>
      </c>
      <c r="BJ34" s="15">
        <v>369561</v>
      </c>
      <c r="BK34" s="22">
        <v>329918</v>
      </c>
      <c r="BN34" s="1">
        <v>340925</v>
      </c>
      <c r="BO34" s="1">
        <v>311636</v>
      </c>
      <c r="BR34" s="1">
        <v>251184</v>
      </c>
      <c r="BS34" s="1">
        <v>235347</v>
      </c>
      <c r="BT34" s="1">
        <v>247469</v>
      </c>
      <c r="BU34" s="1">
        <v>232379</v>
      </c>
      <c r="BV34" s="1">
        <v>348526</v>
      </c>
      <c r="BW34" s="1">
        <v>345790</v>
      </c>
      <c r="BX34" s="1">
        <v>354649</v>
      </c>
      <c r="BY34" s="1">
        <v>353632</v>
      </c>
      <c r="BZ34" s="1">
        <v>336575</v>
      </c>
      <c r="CA34" s="1">
        <v>316149</v>
      </c>
      <c r="CF34" s="1">
        <v>0.54530000000000001</v>
      </c>
      <c r="CG34" s="1">
        <v>0.43619999999999998</v>
      </c>
    </row>
    <row r="35" spans="1:89" ht="15.75" customHeight="1" x14ac:dyDescent="0.35">
      <c r="A35" t="s">
        <v>47</v>
      </c>
      <c r="B35" s="30">
        <v>1436206</v>
      </c>
      <c r="C35" s="30">
        <v>1356865</v>
      </c>
      <c r="D35" s="30"/>
      <c r="E35" s="30"/>
      <c r="F35" s="10">
        <v>1354915</v>
      </c>
      <c r="G35" s="10">
        <v>1503145</v>
      </c>
      <c r="H35" s="10"/>
      <c r="J35" s="17">
        <v>1033487</v>
      </c>
      <c r="K35" s="17">
        <v>966244</v>
      </c>
      <c r="L35" s="12">
        <v>879855</v>
      </c>
      <c r="M35" s="12">
        <v>1091251</v>
      </c>
      <c r="N35" s="15">
        <v>1652361</v>
      </c>
      <c r="O35" s="15">
        <v>1103099</v>
      </c>
      <c r="P35" s="12">
        <v>1519154</v>
      </c>
      <c r="Q35" s="12">
        <v>1227351</v>
      </c>
      <c r="R35" s="13">
        <v>1351762</v>
      </c>
      <c r="S35" s="13">
        <v>1398900</v>
      </c>
      <c r="V35" s="14"/>
      <c r="W35" s="14"/>
      <c r="X35" s="1">
        <v>902374</v>
      </c>
      <c r="Y35" s="1">
        <v>858367</v>
      </c>
      <c r="Z35" s="14">
        <v>1788850</v>
      </c>
      <c r="AA35" s="14">
        <v>1284173</v>
      </c>
      <c r="AB35" s="21">
        <v>1511237</v>
      </c>
      <c r="AC35" s="21">
        <v>1420267</v>
      </c>
      <c r="AD35" s="21">
        <v>1532240</v>
      </c>
      <c r="AE35" s="21">
        <v>1384170</v>
      </c>
      <c r="AF35" s="14"/>
      <c r="AG35" s="14"/>
      <c r="AH35" s="1">
        <v>1138193</v>
      </c>
      <c r="AI35" s="1">
        <v>928439</v>
      </c>
      <c r="AJ35" s="1">
        <v>1030204</v>
      </c>
      <c r="AK35" s="1">
        <v>933964</v>
      </c>
      <c r="AL35">
        <v>1911430</v>
      </c>
      <c r="AM35">
        <v>1670003</v>
      </c>
      <c r="AP35" s="1">
        <v>1721392</v>
      </c>
      <c r="AQ35" s="1">
        <v>1514784</v>
      </c>
      <c r="AT35" s="1">
        <v>1200843</v>
      </c>
      <c r="AU35" s="1">
        <v>997775</v>
      </c>
      <c r="AV35" s="1">
        <v>1207784</v>
      </c>
      <c r="AW35" s="1">
        <v>903176</v>
      </c>
      <c r="AX35">
        <v>2215422</v>
      </c>
      <c r="AY35">
        <v>1613207</v>
      </c>
      <c r="AZ35" s="1">
        <v>1951218</v>
      </c>
      <c r="BA35" s="1">
        <v>1461025</v>
      </c>
      <c r="BB35" s="1">
        <v>1911827</v>
      </c>
      <c r="BC35" s="1">
        <v>1461820</v>
      </c>
      <c r="BH35" s="1">
        <v>1024730</v>
      </c>
      <c r="BI35" s="1">
        <v>1055299</v>
      </c>
      <c r="BJ35" s="15">
        <v>2125101</v>
      </c>
      <c r="BK35" s="22">
        <v>1477568</v>
      </c>
      <c r="BL35" s="1">
        <v>1985783</v>
      </c>
      <c r="BM35" s="1">
        <v>1329405</v>
      </c>
      <c r="BN35" s="1">
        <v>1960820</v>
      </c>
      <c r="BO35" s="1">
        <v>1430386</v>
      </c>
      <c r="BR35" s="1">
        <v>1043866</v>
      </c>
      <c r="BS35" s="1">
        <v>791297</v>
      </c>
      <c r="BT35" s="1">
        <v>1006958</v>
      </c>
      <c r="BU35" s="1">
        <v>940992</v>
      </c>
      <c r="BV35" s="1">
        <v>2148278</v>
      </c>
      <c r="BW35" s="1">
        <v>1601933</v>
      </c>
      <c r="BZ35" s="1">
        <v>1821620</v>
      </c>
      <c r="CA35" s="1">
        <v>1541631</v>
      </c>
      <c r="CD35" s="1">
        <v>1630678</v>
      </c>
      <c r="CE35" s="1">
        <v>1309832</v>
      </c>
      <c r="CF35" s="1">
        <v>0.59919999999999995</v>
      </c>
      <c r="CG35" s="1">
        <v>0.38679999999999998</v>
      </c>
      <c r="CJ35" s="27"/>
      <c r="CK35" s="27"/>
    </row>
    <row r="36" spans="1:89" ht="15.75" customHeight="1" x14ac:dyDescent="0.35">
      <c r="A36" t="s">
        <v>48</v>
      </c>
      <c r="B36" s="30">
        <v>261617</v>
      </c>
      <c r="C36" s="30">
        <v>212824</v>
      </c>
      <c r="D36" s="30"/>
      <c r="E36" s="30"/>
      <c r="F36" s="10">
        <v>272607</v>
      </c>
      <c r="G36" s="10">
        <v>277833</v>
      </c>
      <c r="H36" s="10"/>
      <c r="J36" s="17">
        <v>249989</v>
      </c>
      <c r="K36" s="17">
        <v>213025</v>
      </c>
      <c r="L36" s="12">
        <v>187532</v>
      </c>
      <c r="M36" s="12">
        <v>263477</v>
      </c>
      <c r="N36" s="15">
        <v>273495</v>
      </c>
      <c r="O36" s="15">
        <v>232751</v>
      </c>
      <c r="P36" s="12">
        <v>164356</v>
      </c>
      <c r="Q36" s="12">
        <v>357171</v>
      </c>
      <c r="R36" s="13">
        <v>271144</v>
      </c>
      <c r="S36" s="13">
        <v>260961</v>
      </c>
      <c r="V36" s="14"/>
      <c r="W36" s="14"/>
      <c r="X36" s="1">
        <v>228084</v>
      </c>
      <c r="Y36" s="1">
        <v>246127</v>
      </c>
      <c r="Z36" s="14">
        <v>286783</v>
      </c>
      <c r="AA36" s="14">
        <v>286417</v>
      </c>
      <c r="AB36" s="21">
        <v>363744</v>
      </c>
      <c r="AC36" s="21">
        <v>225517</v>
      </c>
      <c r="AD36" s="21">
        <v>299841</v>
      </c>
      <c r="AE36" s="21">
        <v>274017</v>
      </c>
      <c r="AF36" s="14"/>
      <c r="AG36" s="14"/>
      <c r="AH36" s="1">
        <v>169039</v>
      </c>
      <c r="AI36" s="1">
        <v>314301</v>
      </c>
      <c r="AJ36" s="1">
        <v>262100</v>
      </c>
      <c r="AK36" s="1">
        <v>175342</v>
      </c>
      <c r="AL36">
        <v>370942</v>
      </c>
      <c r="AM36">
        <v>376930</v>
      </c>
      <c r="AP36" s="1">
        <v>384900</v>
      </c>
      <c r="AQ36" s="1">
        <v>357805</v>
      </c>
      <c r="AT36" s="1">
        <v>394365</v>
      </c>
      <c r="AU36" s="1">
        <v>163826</v>
      </c>
      <c r="AV36" s="1">
        <v>313124</v>
      </c>
      <c r="AW36" s="1">
        <v>247825</v>
      </c>
      <c r="AX36">
        <v>472422</v>
      </c>
      <c r="AY36">
        <v>346832</v>
      </c>
      <c r="AZ36" s="1">
        <v>505128</v>
      </c>
      <c r="BA36" s="1">
        <v>318522</v>
      </c>
      <c r="BB36" s="1">
        <v>457135</v>
      </c>
      <c r="BC36" s="1">
        <v>321083</v>
      </c>
      <c r="BH36" s="1">
        <v>308473</v>
      </c>
      <c r="BI36" s="1">
        <v>289217</v>
      </c>
      <c r="BJ36" s="15">
        <v>415335</v>
      </c>
      <c r="BK36" s="22">
        <v>335788</v>
      </c>
      <c r="BL36" s="1">
        <v>395717</v>
      </c>
      <c r="BM36" s="1">
        <v>351260</v>
      </c>
      <c r="BN36" s="1">
        <v>422189</v>
      </c>
      <c r="BO36" s="1">
        <v>323269</v>
      </c>
      <c r="BR36" s="1">
        <v>286409</v>
      </c>
      <c r="BS36" s="1">
        <v>229097</v>
      </c>
      <c r="BT36" s="1">
        <v>271222</v>
      </c>
      <c r="BU36" s="1">
        <v>240542</v>
      </c>
      <c r="BV36" s="1">
        <v>385234</v>
      </c>
      <c r="BW36" s="1">
        <v>319667</v>
      </c>
      <c r="BZ36" s="1">
        <v>436932</v>
      </c>
      <c r="CA36" s="1">
        <v>343124</v>
      </c>
      <c r="CD36" s="1">
        <v>376998</v>
      </c>
      <c r="CE36" s="1">
        <v>212813</v>
      </c>
      <c r="CF36" s="1">
        <v>0.58250000000000002</v>
      </c>
      <c r="CG36" s="1">
        <v>0.38200000000000001</v>
      </c>
    </row>
    <row r="37" spans="1:89" ht="15.75" customHeight="1" x14ac:dyDescent="0.35">
      <c r="A37" t="s">
        <v>49</v>
      </c>
      <c r="B37" s="30">
        <v>3346894</v>
      </c>
      <c r="C37" s="30">
        <v>2041690</v>
      </c>
      <c r="D37" s="40">
        <v>2943001</v>
      </c>
      <c r="E37" s="11">
        <v>2652822</v>
      </c>
      <c r="F37" s="10">
        <v>2946645</v>
      </c>
      <c r="G37" s="10">
        <v>2371652</v>
      </c>
      <c r="H37" s="10"/>
      <c r="J37" s="17">
        <v>2528387</v>
      </c>
      <c r="K37" s="17">
        <v>1711760</v>
      </c>
      <c r="L37" s="12">
        <v>2146180</v>
      </c>
      <c r="M37" s="12">
        <v>1992633</v>
      </c>
      <c r="N37" s="16">
        <v>3756177</v>
      </c>
      <c r="O37" s="15">
        <v>1933492</v>
      </c>
      <c r="P37" s="15"/>
      <c r="Q37" s="15"/>
      <c r="R37" s="13">
        <v>2918770</v>
      </c>
      <c r="S37" s="13">
        <v>2038923</v>
      </c>
      <c r="V37" s="14">
        <v>2386314</v>
      </c>
      <c r="W37" s="14">
        <v>1680203</v>
      </c>
      <c r="X37" s="1">
        <v>2179943</v>
      </c>
      <c r="Y37" s="1">
        <v>1608117</v>
      </c>
      <c r="Z37" s="14">
        <v>4107697</v>
      </c>
      <c r="AA37" s="14">
        <v>2403374</v>
      </c>
      <c r="AB37" s="21">
        <v>3562415</v>
      </c>
      <c r="AC37" s="21">
        <v>2724589</v>
      </c>
      <c r="AD37" s="21">
        <v>3051701</v>
      </c>
      <c r="AE37" s="21">
        <v>2235452</v>
      </c>
      <c r="AF37" s="14"/>
      <c r="AG37" s="14"/>
      <c r="AJ37" s="1">
        <v>1770651</v>
      </c>
      <c r="AK37" s="1">
        <v>1526771</v>
      </c>
      <c r="AL37">
        <v>4314280</v>
      </c>
      <c r="AM37">
        <v>2962567</v>
      </c>
      <c r="AN37" s="1">
        <v>4384907</v>
      </c>
      <c r="AO37" s="1">
        <v>1625069</v>
      </c>
      <c r="AP37" s="1">
        <v>3457124</v>
      </c>
      <c r="AQ37" s="1">
        <v>2209291</v>
      </c>
      <c r="AT37" s="1">
        <v>2698931</v>
      </c>
      <c r="AU37" s="1">
        <v>1212902</v>
      </c>
      <c r="AV37" s="1">
        <v>2448964</v>
      </c>
      <c r="AW37" s="1">
        <v>1120966</v>
      </c>
      <c r="AX37">
        <v>4804945</v>
      </c>
      <c r="AY37">
        <v>2752771</v>
      </c>
      <c r="BB37" s="1">
        <v>3858024</v>
      </c>
      <c r="BC37" s="1">
        <v>1800093</v>
      </c>
      <c r="BF37" s="1">
        <v>5166091</v>
      </c>
      <c r="BG37" s="1">
        <v>2577913</v>
      </c>
      <c r="BH37" s="1">
        <v>2452531</v>
      </c>
      <c r="BI37" s="1">
        <v>1647843</v>
      </c>
      <c r="BJ37" s="15">
        <v>4485741</v>
      </c>
      <c r="BK37" s="22">
        <v>2490431</v>
      </c>
      <c r="BL37" s="1">
        <v>4432525</v>
      </c>
      <c r="BM37" s="1">
        <v>1517578</v>
      </c>
      <c r="BN37" s="1">
        <v>3904513</v>
      </c>
      <c r="BO37" s="1">
        <v>1949229</v>
      </c>
      <c r="BT37" s="1">
        <v>1788105</v>
      </c>
      <c r="BU37" s="1">
        <v>1257412</v>
      </c>
      <c r="BV37" s="1">
        <v>4556118</v>
      </c>
      <c r="BW37" s="1">
        <v>2819533</v>
      </c>
      <c r="BX37" s="1">
        <v>4784218</v>
      </c>
      <c r="BY37" s="1">
        <v>1723920</v>
      </c>
      <c r="BZ37" s="1">
        <v>4202198</v>
      </c>
      <c r="CA37" s="1">
        <v>2140911</v>
      </c>
      <c r="CD37" s="1">
        <v>4056931</v>
      </c>
      <c r="CE37" s="1">
        <v>1998220</v>
      </c>
      <c r="CF37" s="1">
        <v>0.67159999999999997</v>
      </c>
      <c r="CG37" s="1">
        <v>0.31219999999999998</v>
      </c>
      <c r="CJ37" s="27"/>
      <c r="CK37" s="27"/>
    </row>
    <row r="38" spans="1:89" ht="15.75" customHeight="1" x14ac:dyDescent="0.35">
      <c r="A38" t="s">
        <v>50</v>
      </c>
      <c r="B38" s="30">
        <v>1114042</v>
      </c>
      <c r="C38" s="30">
        <v>1134661</v>
      </c>
      <c r="D38" s="40">
        <v>1194015</v>
      </c>
      <c r="E38" s="30">
        <v>1297892</v>
      </c>
      <c r="F38" s="10">
        <v>1282474</v>
      </c>
      <c r="G38" s="10">
        <v>1203983</v>
      </c>
      <c r="H38" s="10"/>
      <c r="J38" s="18"/>
      <c r="K38" s="18"/>
      <c r="L38" s="12">
        <v>681064</v>
      </c>
      <c r="M38" s="12">
        <v>907093</v>
      </c>
      <c r="N38" s="15">
        <v>1107849</v>
      </c>
      <c r="O38" s="15">
        <v>1225938</v>
      </c>
      <c r="P38" s="12">
        <v>1173875</v>
      </c>
      <c r="Q38" s="12">
        <v>1345833</v>
      </c>
      <c r="R38" s="13">
        <v>1135731</v>
      </c>
      <c r="S38" s="13">
        <v>1339515</v>
      </c>
      <c r="V38" s="14">
        <v>1029237</v>
      </c>
      <c r="W38" s="14">
        <v>945943</v>
      </c>
      <c r="X38" s="1">
        <v>827078</v>
      </c>
      <c r="Y38" s="1">
        <v>1014010</v>
      </c>
      <c r="Z38" s="14">
        <v>1257692</v>
      </c>
      <c r="AA38" s="14">
        <v>1631163</v>
      </c>
      <c r="AB38" s="21"/>
      <c r="AC38" s="21"/>
      <c r="AD38" s="21">
        <v>1193600</v>
      </c>
      <c r="AE38" s="21">
        <v>1514806</v>
      </c>
      <c r="AF38" s="14"/>
      <c r="AG38" s="14"/>
      <c r="AH38" s="1">
        <v>1047983</v>
      </c>
      <c r="AI38" s="1">
        <v>1248664</v>
      </c>
      <c r="AJ38" s="1">
        <v>970716</v>
      </c>
      <c r="AK38" s="1">
        <v>1209033</v>
      </c>
      <c r="AL38">
        <v>1525849</v>
      </c>
      <c r="AM38">
        <v>1961166</v>
      </c>
      <c r="AN38" s="1">
        <v>1632527</v>
      </c>
      <c r="AO38" s="1">
        <v>1791450</v>
      </c>
      <c r="AP38" s="1">
        <v>1669864</v>
      </c>
      <c r="AQ38" s="1">
        <v>1743131</v>
      </c>
      <c r="AV38" s="1">
        <v>1026915</v>
      </c>
      <c r="AW38" s="1">
        <v>913893</v>
      </c>
      <c r="AX38">
        <v>2142651</v>
      </c>
      <c r="AY38">
        <v>2128474</v>
      </c>
      <c r="AZ38" s="1">
        <v>2249311</v>
      </c>
      <c r="BA38" s="1">
        <v>1887510</v>
      </c>
      <c r="BB38" s="1">
        <v>2293971</v>
      </c>
      <c r="BC38" s="1">
        <v>1901517</v>
      </c>
      <c r="BF38" s="1">
        <v>1145074</v>
      </c>
      <c r="BG38" s="1">
        <v>1458046</v>
      </c>
      <c r="BH38" s="1">
        <v>1204635</v>
      </c>
      <c r="BI38" s="1">
        <v>1440913</v>
      </c>
      <c r="BJ38" s="15">
        <v>2178391</v>
      </c>
      <c r="BK38" s="22">
        <v>2270395</v>
      </c>
      <c r="BN38" s="1">
        <v>2218357</v>
      </c>
      <c r="BO38" s="1">
        <v>2137167</v>
      </c>
      <c r="BR38" s="1">
        <v>1377651</v>
      </c>
      <c r="BS38" s="1">
        <v>1423259</v>
      </c>
      <c r="BT38" s="1">
        <v>1361695</v>
      </c>
      <c r="BU38" s="1">
        <v>1596942</v>
      </c>
      <c r="BV38" s="1">
        <v>2189316</v>
      </c>
      <c r="BW38" s="1">
        <v>2362631</v>
      </c>
      <c r="BX38" s="1">
        <v>2128165</v>
      </c>
      <c r="BY38" s="1">
        <v>2395376</v>
      </c>
      <c r="BZ38" s="1">
        <v>2142661</v>
      </c>
      <c r="CA38" s="1">
        <v>2447326</v>
      </c>
      <c r="CF38" s="1">
        <v>0.48349999999999999</v>
      </c>
      <c r="CG38" s="1">
        <v>0.50390000000000001</v>
      </c>
      <c r="CJ38" s="27"/>
      <c r="CK38" s="27"/>
    </row>
    <row r="39" spans="1:89" ht="15.75" customHeight="1" x14ac:dyDescent="0.35">
      <c r="A39" t="s">
        <v>51</v>
      </c>
      <c r="B39" s="30">
        <v>99168</v>
      </c>
      <c r="C39" s="30">
        <v>136244</v>
      </c>
      <c r="D39" s="40">
        <v>179347</v>
      </c>
      <c r="E39" s="30">
        <v>118162</v>
      </c>
      <c r="F39" s="10">
        <v>169273</v>
      </c>
      <c r="G39" s="10">
        <v>117442</v>
      </c>
      <c r="H39" s="10"/>
      <c r="J39" s="17">
        <v>137157</v>
      </c>
      <c r="K39" s="17">
        <v>99390</v>
      </c>
      <c r="L39" s="12">
        <v>123134</v>
      </c>
      <c r="M39" s="12">
        <v>105988</v>
      </c>
      <c r="N39" s="15">
        <v>106905</v>
      </c>
      <c r="O39" s="15">
        <v>125050</v>
      </c>
      <c r="P39" s="15"/>
      <c r="Q39" s="15"/>
      <c r="R39" s="13">
        <v>144833</v>
      </c>
      <c r="S39" s="15">
        <v>113684</v>
      </c>
      <c r="V39" s="14">
        <v>7134747</v>
      </c>
      <c r="W39" s="14">
        <v>75013</v>
      </c>
      <c r="X39" s="1">
        <v>6119668</v>
      </c>
      <c r="Y39" s="1">
        <v>87511</v>
      </c>
      <c r="Z39" s="14">
        <v>95284</v>
      </c>
      <c r="AA39" s="14">
        <v>174852</v>
      </c>
      <c r="AB39" s="21">
        <v>176470</v>
      </c>
      <c r="AC39" s="21">
        <v>111069</v>
      </c>
      <c r="AD39" s="21">
        <v>151173</v>
      </c>
      <c r="AE39" s="21">
        <v>127251</v>
      </c>
      <c r="AF39" s="14"/>
      <c r="AG39" s="14"/>
      <c r="AJ39" s="1">
        <v>121073</v>
      </c>
      <c r="AK39" s="1">
        <v>109957</v>
      </c>
      <c r="AL39">
        <v>111052</v>
      </c>
      <c r="AM39">
        <v>196651</v>
      </c>
      <c r="AN39" s="1">
        <v>212143</v>
      </c>
      <c r="AO39" s="1">
        <v>98553</v>
      </c>
      <c r="AP39" s="1">
        <v>185130</v>
      </c>
      <c r="AQ39" s="1">
        <v>125684</v>
      </c>
      <c r="AT39" s="1">
        <v>150146</v>
      </c>
      <c r="AU39" s="1">
        <v>64417</v>
      </c>
      <c r="AV39" s="1">
        <v>142934</v>
      </c>
      <c r="AW39" s="1">
        <v>74687</v>
      </c>
      <c r="AX39">
        <v>141278</v>
      </c>
      <c r="AY39">
        <v>168601</v>
      </c>
      <c r="BB39" s="1">
        <v>194577</v>
      </c>
      <c r="BC39" s="1">
        <v>119388</v>
      </c>
      <c r="BF39" s="1">
        <v>52955</v>
      </c>
      <c r="BG39" s="1">
        <v>181689</v>
      </c>
      <c r="BH39" s="1">
        <v>106542</v>
      </c>
      <c r="BI39" s="1">
        <v>129802</v>
      </c>
      <c r="BJ39" s="15">
        <v>124827</v>
      </c>
      <c r="BK39" s="22">
        <v>188163</v>
      </c>
      <c r="BL39" s="1">
        <v>161163</v>
      </c>
      <c r="BM39" s="1">
        <v>158282</v>
      </c>
      <c r="BN39" s="1">
        <v>131869</v>
      </c>
      <c r="BO39" s="1">
        <v>173433</v>
      </c>
      <c r="BT39" s="1">
        <v>95678</v>
      </c>
      <c r="BU39" s="1">
        <v>138100</v>
      </c>
      <c r="BV39" s="1">
        <v>93758</v>
      </c>
      <c r="BW39" s="1">
        <v>216794</v>
      </c>
      <c r="BX39" s="1">
        <v>58116</v>
      </c>
      <c r="BY39" s="1">
        <v>268788</v>
      </c>
      <c r="BZ39" s="1">
        <v>80377</v>
      </c>
      <c r="CA39" s="1">
        <v>233980</v>
      </c>
      <c r="CD39" s="1">
        <v>144376</v>
      </c>
      <c r="CE39" s="25">
        <v>179720</v>
      </c>
      <c r="CF39" s="1">
        <v>0.35599999999999998</v>
      </c>
      <c r="CG39" s="1">
        <v>0.60199999999999998</v>
      </c>
      <c r="CJ39" s="27"/>
      <c r="CK39" s="27"/>
    </row>
    <row r="40" spans="1:89" ht="15.75" customHeight="1" x14ac:dyDescent="0.35">
      <c r="A40" t="s">
        <v>52</v>
      </c>
      <c r="B40" s="30">
        <v>1984942</v>
      </c>
      <c r="C40" s="30">
        <v>1894310</v>
      </c>
      <c r="D40" s="40">
        <v>2444419</v>
      </c>
      <c r="E40" s="30">
        <v>2028300</v>
      </c>
      <c r="F40" s="10">
        <v>2198039</v>
      </c>
      <c r="G40" s="10">
        <v>2154080</v>
      </c>
      <c r="H40" s="10"/>
      <c r="J40" s="17">
        <v>1348213</v>
      </c>
      <c r="K40" s="17">
        <v>1836556</v>
      </c>
      <c r="L40" s="12">
        <v>1327955</v>
      </c>
      <c r="M40" s="12">
        <v>1925452</v>
      </c>
      <c r="N40" s="15">
        <v>2148222</v>
      </c>
      <c r="O40" s="15">
        <v>1859883</v>
      </c>
      <c r="P40" s="15"/>
      <c r="Q40" s="15"/>
      <c r="R40" s="13">
        <v>2033028</v>
      </c>
      <c r="S40" s="15">
        <v>2192174</v>
      </c>
      <c r="V40" s="14">
        <v>1482054</v>
      </c>
      <c r="W40" s="14">
        <v>1922087</v>
      </c>
      <c r="X40" s="1">
        <v>1593873</v>
      </c>
      <c r="Y40" s="1">
        <v>1752443</v>
      </c>
      <c r="Z40" s="14">
        <v>2186190</v>
      </c>
      <c r="AA40" s="14">
        <v>2351209</v>
      </c>
      <c r="AB40" s="21">
        <v>1597122</v>
      </c>
      <c r="AC40" s="21">
        <v>2666736</v>
      </c>
      <c r="AD40" s="21">
        <v>2070028</v>
      </c>
      <c r="AE40" s="21">
        <v>2203790</v>
      </c>
      <c r="AF40" s="14"/>
      <c r="AG40" s="14"/>
      <c r="AJ40" s="1">
        <v>1331614</v>
      </c>
      <c r="AK40" s="1">
        <v>1775555</v>
      </c>
      <c r="AL40">
        <v>2741167</v>
      </c>
      <c r="AM40">
        <v>2859768</v>
      </c>
      <c r="AN40" s="1">
        <v>1961249</v>
      </c>
      <c r="AO40" s="1">
        <v>3464651</v>
      </c>
      <c r="AP40" s="1">
        <v>2514615</v>
      </c>
      <c r="AQ40" s="1">
        <v>2650122</v>
      </c>
      <c r="AT40" s="1">
        <v>2257369</v>
      </c>
      <c r="AU40" s="1">
        <v>1761037</v>
      </c>
      <c r="AV40" s="1">
        <v>2081737</v>
      </c>
      <c r="AW40" s="1">
        <v>1870390</v>
      </c>
      <c r="AX40">
        <v>2940044</v>
      </c>
      <c r="AY40">
        <v>2677820</v>
      </c>
      <c r="BB40" s="1">
        <v>2752111</v>
      </c>
      <c r="BC40" s="1">
        <v>2491498</v>
      </c>
      <c r="BF40" s="1">
        <v>1503297</v>
      </c>
      <c r="BG40" s="1">
        <v>2168742</v>
      </c>
      <c r="BH40" s="1">
        <v>1611112</v>
      </c>
      <c r="BI40" s="1">
        <v>2053075</v>
      </c>
      <c r="BJ40" s="15">
        <v>2827709</v>
      </c>
      <c r="BK40" s="22">
        <v>2661437</v>
      </c>
      <c r="BL40" s="1">
        <v>2762766</v>
      </c>
      <c r="BM40" s="1">
        <v>2435744</v>
      </c>
      <c r="BN40" s="1">
        <v>2412451</v>
      </c>
      <c r="BO40" s="1">
        <v>2620251</v>
      </c>
      <c r="BT40" s="1">
        <v>1179587</v>
      </c>
      <c r="BU40" s="1">
        <v>1770923</v>
      </c>
      <c r="BV40" s="1">
        <v>2394164</v>
      </c>
      <c r="BW40" s="1">
        <v>2841005</v>
      </c>
      <c r="BX40" s="1">
        <v>1996908</v>
      </c>
      <c r="BY40" s="1">
        <v>3118567</v>
      </c>
      <c r="BZ40" s="1">
        <v>2154523</v>
      </c>
      <c r="CA40" s="1">
        <v>2996017</v>
      </c>
      <c r="CD40" s="1">
        <v>2286730</v>
      </c>
      <c r="CE40" s="1">
        <v>2011832</v>
      </c>
      <c r="CF40" s="1">
        <v>0.47270000000000001</v>
      </c>
      <c r="CG40" s="1">
        <v>0.52</v>
      </c>
      <c r="CJ40" s="27"/>
      <c r="CK40" s="27"/>
    </row>
    <row r="41" spans="1:89" ht="15.75" customHeight="1" x14ac:dyDescent="0.35">
      <c r="A41" t="s">
        <v>53</v>
      </c>
      <c r="B41" s="30">
        <v>473066</v>
      </c>
      <c r="C41" s="30">
        <v>592929</v>
      </c>
      <c r="D41" s="40">
        <v>494350</v>
      </c>
      <c r="E41" s="30">
        <v>757876</v>
      </c>
      <c r="F41" s="10">
        <v>764249</v>
      </c>
      <c r="G41" s="10">
        <v>504133</v>
      </c>
      <c r="H41" s="10"/>
      <c r="J41" s="18"/>
      <c r="K41" s="18"/>
      <c r="L41" s="12">
        <v>368063</v>
      </c>
      <c r="M41" s="12">
        <v>554800</v>
      </c>
      <c r="N41" s="15">
        <v>488105</v>
      </c>
      <c r="O41" s="15">
        <v>582315</v>
      </c>
      <c r="P41" s="12">
        <v>474162</v>
      </c>
      <c r="Q41" s="12">
        <v>670610</v>
      </c>
      <c r="R41" s="13">
        <v>430480</v>
      </c>
      <c r="S41" s="15">
        <v>722998</v>
      </c>
      <c r="V41" s="14">
        <v>268898</v>
      </c>
      <c r="W41" s="14">
        <v>570682</v>
      </c>
      <c r="X41" s="1">
        <v>314358</v>
      </c>
      <c r="Y41" s="1">
        <v>538194</v>
      </c>
      <c r="Z41" s="14">
        <v>474276</v>
      </c>
      <c r="AA41" s="14">
        <v>744337</v>
      </c>
      <c r="AB41" s="21"/>
      <c r="AC41" s="21"/>
      <c r="AD41" s="21">
        <v>336955</v>
      </c>
      <c r="AE41" s="21">
        <v>701820</v>
      </c>
      <c r="AF41" s="14"/>
      <c r="AG41" s="14"/>
      <c r="AH41" s="1">
        <v>369789</v>
      </c>
      <c r="AI41" s="1">
        <v>583579</v>
      </c>
      <c r="AJ41" s="1">
        <v>391927</v>
      </c>
      <c r="AK41" s="1">
        <v>546832</v>
      </c>
      <c r="AL41">
        <v>503966</v>
      </c>
      <c r="AM41">
        <v>959792</v>
      </c>
      <c r="AN41" s="1">
        <v>596750</v>
      </c>
      <c r="AO41" s="1">
        <v>763433</v>
      </c>
      <c r="AP41" s="1">
        <v>389029</v>
      </c>
      <c r="AQ41" s="1">
        <v>875033</v>
      </c>
      <c r="AV41" s="1">
        <v>372888</v>
      </c>
      <c r="AW41" s="1">
        <v>518025</v>
      </c>
      <c r="AX41">
        <v>502496</v>
      </c>
      <c r="AY41">
        <v>960165</v>
      </c>
      <c r="AZ41" s="1">
        <v>527736</v>
      </c>
      <c r="BA41" s="1">
        <v>763375</v>
      </c>
      <c r="BB41" s="1">
        <v>503614</v>
      </c>
      <c r="BC41" s="1">
        <v>802530</v>
      </c>
      <c r="BF41" s="1">
        <v>265814</v>
      </c>
      <c r="BG41" s="1">
        <v>718482</v>
      </c>
      <c r="BH41" s="1">
        <v>221966</v>
      </c>
      <c r="BI41" s="1">
        <v>519562</v>
      </c>
      <c r="BJ41" s="15">
        <v>443547</v>
      </c>
      <c r="BK41" s="22">
        <v>891325</v>
      </c>
      <c r="BN41" s="1">
        <v>410324</v>
      </c>
      <c r="BO41" s="1">
        <v>856872</v>
      </c>
      <c r="BR41" s="1">
        <v>472230</v>
      </c>
      <c r="BS41" s="1">
        <v>1115168</v>
      </c>
      <c r="BT41" s="1">
        <v>174022</v>
      </c>
      <c r="BU41" s="1">
        <v>457613</v>
      </c>
      <c r="BV41" s="1">
        <v>420375</v>
      </c>
      <c r="BW41" s="1">
        <v>949136</v>
      </c>
      <c r="BX41" s="1">
        <v>355911</v>
      </c>
      <c r="BY41" s="1">
        <v>980892</v>
      </c>
      <c r="BZ41" s="1">
        <v>305222</v>
      </c>
      <c r="CA41" s="1">
        <v>781691</v>
      </c>
      <c r="CF41" s="1">
        <v>0.36349999999999999</v>
      </c>
      <c r="CG41" s="1">
        <v>0.61970000000000003</v>
      </c>
    </row>
    <row r="42" spans="1:89" ht="15.75" customHeight="1" x14ac:dyDescent="0.35">
      <c r="A42" t="s">
        <v>54</v>
      </c>
      <c r="B42" s="30">
        <v>621314</v>
      </c>
      <c r="C42" s="30">
        <v>475757</v>
      </c>
      <c r="D42" s="40">
        <v>639851</v>
      </c>
      <c r="E42" s="30">
        <v>717455</v>
      </c>
      <c r="F42" s="10">
        <v>824796</v>
      </c>
      <c r="G42" s="10">
        <v>553101</v>
      </c>
      <c r="H42" s="10"/>
      <c r="J42" s="18"/>
      <c r="K42" s="18"/>
      <c r="L42" s="12">
        <v>646589</v>
      </c>
      <c r="M42" s="12">
        <v>498628</v>
      </c>
      <c r="N42" s="15">
        <v>649641</v>
      </c>
      <c r="O42" s="15">
        <v>538152</v>
      </c>
      <c r="P42" s="12">
        <v>624370</v>
      </c>
      <c r="Q42" s="12">
        <v>677336</v>
      </c>
      <c r="R42" s="13">
        <v>724496</v>
      </c>
      <c r="S42" s="15">
        <v>557525</v>
      </c>
      <c r="V42" s="14">
        <v>682425</v>
      </c>
      <c r="W42" s="14">
        <v>377739</v>
      </c>
      <c r="X42" s="1">
        <v>631246</v>
      </c>
      <c r="Y42" s="1">
        <v>401501</v>
      </c>
      <c r="Z42" s="14">
        <v>720342</v>
      </c>
      <c r="AA42" s="14">
        <v>713577</v>
      </c>
      <c r="AB42" s="21"/>
      <c r="AC42" s="21"/>
      <c r="AD42" s="21">
        <v>790365</v>
      </c>
      <c r="AE42" s="21">
        <v>607098</v>
      </c>
      <c r="AF42" s="14"/>
      <c r="AG42" s="14"/>
      <c r="AH42" s="1">
        <v>501898</v>
      </c>
      <c r="AI42" s="1">
        <v>712287</v>
      </c>
      <c r="AJ42" s="1">
        <v>676920</v>
      </c>
      <c r="AK42" s="1">
        <v>528997</v>
      </c>
      <c r="AL42">
        <v>943163</v>
      </c>
      <c r="AM42">
        <v>866831</v>
      </c>
      <c r="AN42" s="1">
        <v>1128728</v>
      </c>
      <c r="AO42" s="1">
        <v>565254</v>
      </c>
      <c r="AP42" s="1">
        <v>951688</v>
      </c>
      <c r="AQ42" s="1">
        <v>761545</v>
      </c>
      <c r="AV42" s="1">
        <v>765853</v>
      </c>
      <c r="AW42" s="1">
        <v>557491</v>
      </c>
      <c r="AX42">
        <v>1037291</v>
      </c>
      <c r="AY42">
        <v>738475</v>
      </c>
      <c r="AZ42" s="1">
        <v>864392</v>
      </c>
      <c r="BA42" s="1">
        <v>805159</v>
      </c>
      <c r="BB42" s="1">
        <v>1036171</v>
      </c>
      <c r="BC42" s="1">
        <v>435920</v>
      </c>
      <c r="BF42" s="1">
        <v>825507</v>
      </c>
      <c r="BG42" s="1">
        <v>566199</v>
      </c>
      <c r="BH42" s="1">
        <v>733369</v>
      </c>
      <c r="BI42" s="1">
        <v>657007</v>
      </c>
      <c r="BJ42" s="15">
        <v>970488</v>
      </c>
      <c r="BK42" s="22">
        <v>754175</v>
      </c>
      <c r="BN42" s="1">
        <v>949660</v>
      </c>
      <c r="BO42" s="1">
        <v>687839</v>
      </c>
      <c r="BR42" s="1">
        <v>814537</v>
      </c>
      <c r="BS42" s="1">
        <v>538847</v>
      </c>
      <c r="BT42" s="1">
        <v>778139</v>
      </c>
      <c r="BU42" s="1">
        <v>582909</v>
      </c>
      <c r="BV42" s="1">
        <v>1002106</v>
      </c>
      <c r="BW42" s="1">
        <v>782403</v>
      </c>
      <c r="BX42" s="1">
        <v>1105119</v>
      </c>
      <c r="BY42" s="1">
        <v>651106</v>
      </c>
      <c r="BZ42" s="1">
        <v>1026851</v>
      </c>
      <c r="CA42" s="1">
        <v>809048</v>
      </c>
      <c r="CF42" s="1">
        <v>0.57450000000000001</v>
      </c>
      <c r="CG42" s="1">
        <v>0.38019999999999998</v>
      </c>
      <c r="CJ42" s="27"/>
      <c r="CK42" s="27"/>
    </row>
    <row r="43" spans="1:89" ht="15.75" customHeight="1" x14ac:dyDescent="0.35">
      <c r="A43" t="s">
        <v>55</v>
      </c>
      <c r="B43" s="30">
        <v>2239164</v>
      </c>
      <c r="C43" s="30">
        <v>1791841</v>
      </c>
      <c r="D43" s="40">
        <v>2224966</v>
      </c>
      <c r="E43" s="30">
        <v>2358125</v>
      </c>
      <c r="F43" s="10">
        <v>2154372</v>
      </c>
      <c r="G43" s="10">
        <v>2347441</v>
      </c>
      <c r="H43" s="10"/>
      <c r="J43" s="17">
        <v>1648481</v>
      </c>
      <c r="K43" s="17">
        <v>1735691</v>
      </c>
      <c r="L43" s="12">
        <v>1491859</v>
      </c>
      <c r="M43" s="12">
        <v>1830779</v>
      </c>
      <c r="N43" s="15">
        <v>2215819</v>
      </c>
      <c r="O43" s="15">
        <v>1801169</v>
      </c>
      <c r="P43" s="15"/>
      <c r="Q43" s="15"/>
      <c r="R43" s="13">
        <v>2222863</v>
      </c>
      <c r="S43" s="15">
        <v>2037508</v>
      </c>
      <c r="V43" s="14">
        <v>1028839</v>
      </c>
      <c r="W43" s="14">
        <v>1814180</v>
      </c>
      <c r="X43" s="1">
        <v>1380834</v>
      </c>
      <c r="Y43" s="1">
        <v>1472161</v>
      </c>
      <c r="Z43" s="14">
        <v>2485967</v>
      </c>
      <c r="AA43" s="14">
        <v>2281127</v>
      </c>
      <c r="AB43" s="21">
        <v>2154908</v>
      </c>
      <c r="AC43" s="21">
        <v>2481962</v>
      </c>
      <c r="AD43" s="21">
        <v>2279227</v>
      </c>
      <c r="AE43" s="21">
        <v>2229057</v>
      </c>
      <c r="AF43" s="14"/>
      <c r="AG43" s="14"/>
      <c r="AJ43" s="1">
        <v>1348665</v>
      </c>
      <c r="AK43" s="1">
        <v>1859270</v>
      </c>
      <c r="AL43">
        <v>2938095</v>
      </c>
      <c r="AM43">
        <v>2793847</v>
      </c>
      <c r="AN43" s="1">
        <v>2334126</v>
      </c>
      <c r="AO43" s="1">
        <v>2925080</v>
      </c>
      <c r="AP43" s="1">
        <v>2478239</v>
      </c>
      <c r="AQ43" s="1">
        <v>2565077</v>
      </c>
      <c r="AT43" s="1">
        <v>2392984</v>
      </c>
      <c r="AU43" s="1">
        <v>1684778</v>
      </c>
      <c r="AV43" s="1">
        <v>2229091</v>
      </c>
      <c r="AW43" s="1">
        <v>1732163</v>
      </c>
      <c r="AX43">
        <v>3276363</v>
      </c>
      <c r="AY43">
        <v>2655885</v>
      </c>
      <c r="BB43" s="1">
        <v>3209168</v>
      </c>
      <c r="BC43" s="1">
        <v>2520805</v>
      </c>
      <c r="BF43" s="1">
        <v>1948716</v>
      </c>
      <c r="BG43" s="1">
        <v>2028945</v>
      </c>
      <c r="BH43" s="1">
        <v>1882202</v>
      </c>
      <c r="BI43" s="1">
        <v>2034145</v>
      </c>
      <c r="BJ43" s="15">
        <v>2990274</v>
      </c>
      <c r="BK43" s="22">
        <v>2680434</v>
      </c>
      <c r="BL43" s="1">
        <v>3021364</v>
      </c>
      <c r="BM43" s="1">
        <v>2509132</v>
      </c>
      <c r="BN43" s="1">
        <v>2793538</v>
      </c>
      <c r="BO43" s="1">
        <v>2710070</v>
      </c>
      <c r="BR43" s="1"/>
      <c r="BS43" s="1"/>
      <c r="BT43" s="1">
        <v>1467594</v>
      </c>
      <c r="BU43" s="1">
        <v>1833205</v>
      </c>
      <c r="BV43" s="1">
        <v>2926441</v>
      </c>
      <c r="BW43" s="1">
        <v>2970733</v>
      </c>
      <c r="BX43" s="1">
        <v>2865012</v>
      </c>
      <c r="BY43" s="1">
        <v>2951702</v>
      </c>
      <c r="BZ43" s="1">
        <v>2905596</v>
      </c>
      <c r="CA43" s="1">
        <v>3126237</v>
      </c>
      <c r="CD43" s="12">
        <v>2792327</v>
      </c>
      <c r="CE43" s="12">
        <v>2134775</v>
      </c>
      <c r="CF43" s="1">
        <v>0.55030000000000001</v>
      </c>
      <c r="CG43" s="1">
        <v>0.44750000000000001</v>
      </c>
    </row>
    <row r="44" spans="1:89" ht="15.75" customHeight="1" x14ac:dyDescent="0.35">
      <c r="A44" t="s">
        <v>56</v>
      </c>
      <c r="B44" s="30">
        <v>213299</v>
      </c>
      <c r="C44" s="30">
        <v>131601</v>
      </c>
      <c r="D44" s="40"/>
      <c r="E44" s="30"/>
      <c r="F44" s="10">
        <v>192542</v>
      </c>
      <c r="G44" s="10">
        <v>185980</v>
      </c>
      <c r="H44" s="10"/>
      <c r="J44" s="17">
        <v>122532</v>
      </c>
      <c r="K44" s="17">
        <v>222856</v>
      </c>
      <c r="L44" s="12">
        <v>209491</v>
      </c>
      <c r="M44" s="12">
        <v>132417</v>
      </c>
      <c r="N44" s="15">
        <v>233050</v>
      </c>
      <c r="O44" s="15">
        <v>104683</v>
      </c>
      <c r="P44" s="12">
        <v>230676</v>
      </c>
      <c r="Q44" s="12">
        <v>127368</v>
      </c>
      <c r="R44" s="13">
        <v>240608</v>
      </c>
      <c r="S44" s="15">
        <v>107657</v>
      </c>
      <c r="X44" s="1">
        <v>203705</v>
      </c>
      <c r="Y44" s="1">
        <v>76630</v>
      </c>
      <c r="Z44">
        <v>249508</v>
      </c>
      <c r="AA44">
        <v>130555</v>
      </c>
      <c r="AB44" s="21">
        <v>161023</v>
      </c>
      <c r="AC44" s="21">
        <v>222588</v>
      </c>
      <c r="AD44" s="21">
        <v>247247</v>
      </c>
      <c r="AE44" s="21">
        <v>89454</v>
      </c>
      <c r="AH44" s="1">
        <v>253922</v>
      </c>
      <c r="AI44" s="1">
        <v>69881</v>
      </c>
      <c r="AJ44" s="1">
        <v>224676</v>
      </c>
      <c r="AK44" s="1">
        <v>97137</v>
      </c>
      <c r="AL44">
        <v>259765</v>
      </c>
      <c r="AM44">
        <v>169046</v>
      </c>
      <c r="AP44" s="1">
        <v>279315</v>
      </c>
      <c r="AQ44" s="1">
        <v>112958</v>
      </c>
      <c r="AT44" s="1">
        <v>206110</v>
      </c>
      <c r="AU44" s="1">
        <v>179001</v>
      </c>
      <c r="AV44" s="1">
        <v>265028</v>
      </c>
      <c r="AW44" s="1">
        <v>41856</v>
      </c>
      <c r="AX44">
        <v>296571</v>
      </c>
      <c r="AY44">
        <v>165391</v>
      </c>
      <c r="AZ44" s="1">
        <v>320644</v>
      </c>
      <c r="BA44" s="1">
        <v>116174</v>
      </c>
      <c r="BB44" s="1">
        <v>303670</v>
      </c>
      <c r="BC44" s="1">
        <v>118773</v>
      </c>
      <c r="BH44" s="1">
        <v>185711</v>
      </c>
      <c r="BI44" s="1">
        <v>126951</v>
      </c>
      <c r="BJ44" s="15">
        <v>279677</v>
      </c>
      <c r="BK44" s="22">
        <v>157204</v>
      </c>
      <c r="BL44" s="1">
        <v>271034</v>
      </c>
      <c r="BM44" s="1">
        <v>146222</v>
      </c>
      <c r="BN44" s="1">
        <v>232679</v>
      </c>
      <c r="BO44" s="1">
        <v>161926</v>
      </c>
      <c r="BR44">
        <v>223675</v>
      </c>
      <c r="BS44">
        <v>92684</v>
      </c>
      <c r="BT44" s="1">
        <v>192776</v>
      </c>
      <c r="BU44" s="1">
        <v>122721</v>
      </c>
      <c r="BV44" s="1">
        <v>252525</v>
      </c>
      <c r="BW44" s="1">
        <v>180543</v>
      </c>
      <c r="BZ44" s="1">
        <v>263648</v>
      </c>
      <c r="CA44" s="1">
        <v>141324</v>
      </c>
      <c r="CD44" s="12">
        <v>231477</v>
      </c>
      <c r="CE44" s="12">
        <v>144421</v>
      </c>
      <c r="CF44" s="1">
        <v>0.64980000000000004</v>
      </c>
      <c r="CG44" s="1">
        <v>0.3478</v>
      </c>
    </row>
    <row r="45" spans="1:89" ht="15.75" customHeight="1" x14ac:dyDescent="0.35">
      <c r="A45" t="s">
        <v>57</v>
      </c>
      <c r="B45" s="30">
        <v>525514</v>
      </c>
      <c r="C45" s="30">
        <v>577507</v>
      </c>
      <c r="D45" s="30">
        <v>591030</v>
      </c>
      <c r="E45" s="30">
        <v>554175</v>
      </c>
      <c r="F45" s="10">
        <v>505887</v>
      </c>
      <c r="G45" s="10">
        <v>581159</v>
      </c>
      <c r="H45" s="10"/>
      <c r="J45" s="18"/>
      <c r="K45" s="18"/>
      <c r="L45" s="12">
        <v>313043</v>
      </c>
      <c r="M45" s="12">
        <v>552085</v>
      </c>
      <c r="N45" s="15">
        <v>506152</v>
      </c>
      <c r="O45" s="15">
        <v>573339</v>
      </c>
      <c r="P45" s="12">
        <v>510951</v>
      </c>
      <c r="Q45" s="12">
        <v>619859</v>
      </c>
      <c r="R45" s="13">
        <v>345010</v>
      </c>
      <c r="S45" s="15">
        <v>682563</v>
      </c>
      <c r="V45" s="14">
        <v>563377</v>
      </c>
      <c r="W45" s="14">
        <v>488238</v>
      </c>
      <c r="X45" s="1">
        <v>370381</v>
      </c>
      <c r="Y45" s="1">
        <v>580051</v>
      </c>
      <c r="Z45">
        <v>565561</v>
      </c>
      <c r="AA45">
        <v>785937</v>
      </c>
      <c r="AB45" s="21"/>
      <c r="AC45" s="21"/>
      <c r="AD45" s="21">
        <v>522633</v>
      </c>
      <c r="AE45" s="21">
        <v>729331</v>
      </c>
      <c r="AH45" s="1">
        <v>487359</v>
      </c>
      <c r="AI45" s="1">
        <v>600010</v>
      </c>
      <c r="AJ45" s="1">
        <v>345703</v>
      </c>
      <c r="AK45" s="1">
        <v>569537</v>
      </c>
      <c r="AL45">
        <v>661699</v>
      </c>
      <c r="AM45">
        <v>937974</v>
      </c>
      <c r="AN45" s="1">
        <v>704384</v>
      </c>
      <c r="AO45" s="1">
        <v>857167</v>
      </c>
      <c r="AP45" s="1">
        <v>486479</v>
      </c>
      <c r="AQ45" s="1">
        <v>913168</v>
      </c>
      <c r="AV45" s="1">
        <v>461600</v>
      </c>
      <c r="AW45" s="1">
        <v>599615</v>
      </c>
      <c r="AX45">
        <v>862449</v>
      </c>
      <c r="AY45">
        <v>1034896</v>
      </c>
      <c r="AZ45" s="1">
        <v>790621</v>
      </c>
      <c r="BA45" s="1">
        <v>1076534</v>
      </c>
      <c r="BB45" s="1">
        <v>919529</v>
      </c>
      <c r="BC45" s="1">
        <v>939703</v>
      </c>
      <c r="BF45" s="1">
        <v>364598</v>
      </c>
      <c r="BG45" s="1">
        <v>810771</v>
      </c>
      <c r="BH45" s="1">
        <v>537323</v>
      </c>
      <c r="BI45" s="1">
        <v>753932</v>
      </c>
      <c r="BJ45" s="15">
        <v>865941</v>
      </c>
      <c r="BK45" s="22">
        <v>1071645</v>
      </c>
      <c r="BL45" s="1"/>
      <c r="BM45" s="1"/>
      <c r="BN45" s="1">
        <v>714191</v>
      </c>
      <c r="BO45" s="1">
        <v>1026129</v>
      </c>
      <c r="BR45" s="1">
        <v>916309</v>
      </c>
      <c r="BS45" s="1">
        <v>1430156</v>
      </c>
      <c r="BT45" s="1">
        <v>377025</v>
      </c>
      <c r="BU45" s="1">
        <v>734456</v>
      </c>
      <c r="BV45" s="1">
        <v>855373</v>
      </c>
      <c r="BW45" s="1">
        <v>1155389</v>
      </c>
      <c r="BX45" s="1">
        <v>704540</v>
      </c>
      <c r="BY45" s="1">
        <v>1241609</v>
      </c>
      <c r="BZ45" s="1">
        <v>778125</v>
      </c>
      <c r="CA45" s="1">
        <v>1193711</v>
      </c>
      <c r="CF45" s="1">
        <v>0.54259999999999997</v>
      </c>
      <c r="CG45" s="1">
        <v>0.44369999999999998</v>
      </c>
    </row>
    <row r="46" spans="1:89" ht="15.75" customHeight="1" x14ac:dyDescent="0.35">
      <c r="A46" t="s">
        <v>58</v>
      </c>
      <c r="B46" s="30">
        <v>124888</v>
      </c>
      <c r="C46" s="30">
        <v>136718</v>
      </c>
      <c r="D46" s="40">
        <v>217095</v>
      </c>
      <c r="E46" s="30">
        <v>108733</v>
      </c>
      <c r="F46" s="10">
        <v>230070</v>
      </c>
      <c r="G46" s="10">
        <v>89375</v>
      </c>
      <c r="H46" s="10"/>
      <c r="J46" s="18"/>
      <c r="K46" s="18"/>
      <c r="L46" s="12">
        <v>183036</v>
      </c>
      <c r="M46" s="12">
        <v>112054</v>
      </c>
      <c r="N46" s="15">
        <v>139333</v>
      </c>
      <c r="O46" s="15">
        <v>150543</v>
      </c>
      <c r="P46" s="12">
        <v>166533</v>
      </c>
      <c r="Q46" s="12">
        <v>157954</v>
      </c>
      <c r="R46" s="13">
        <v>119547</v>
      </c>
      <c r="S46" s="15">
        <v>186393</v>
      </c>
      <c r="V46" s="14">
        <v>162884</v>
      </c>
      <c r="W46" s="14">
        <v>95431</v>
      </c>
      <c r="X46" s="1">
        <v>64433</v>
      </c>
      <c r="Y46" s="1">
        <v>194157</v>
      </c>
      <c r="Z46">
        <v>118804</v>
      </c>
      <c r="AA46">
        <v>190700</v>
      </c>
      <c r="AB46" s="21"/>
      <c r="AC46" s="21"/>
      <c r="AD46" s="21">
        <v>78321</v>
      </c>
      <c r="AE46" s="21">
        <v>231083</v>
      </c>
      <c r="AH46" s="1">
        <v>167481</v>
      </c>
      <c r="AI46" s="1">
        <v>166957</v>
      </c>
      <c r="AJ46" s="1">
        <v>153656</v>
      </c>
      <c r="AK46" s="1">
        <v>180023</v>
      </c>
      <c r="AL46">
        <v>149244</v>
      </c>
      <c r="AM46">
        <v>232584</v>
      </c>
      <c r="AN46" s="1">
        <v>193340</v>
      </c>
      <c r="AO46" s="1">
        <v>197848</v>
      </c>
      <c r="AP46" s="1">
        <v>207837</v>
      </c>
      <c r="AQ46" s="1">
        <v>178823</v>
      </c>
      <c r="AV46" s="1">
        <v>230468</v>
      </c>
      <c r="AW46" s="1">
        <v>97864</v>
      </c>
      <c r="AX46">
        <v>170924</v>
      </c>
      <c r="AY46">
        <v>203054</v>
      </c>
      <c r="AZ46" s="1">
        <v>237889</v>
      </c>
      <c r="BA46" s="1">
        <v>142784</v>
      </c>
      <c r="BB46" s="1">
        <v>256041</v>
      </c>
      <c r="BC46" s="1">
        <v>122966</v>
      </c>
      <c r="BF46" s="1"/>
      <c r="BG46" s="1">
        <v>227947</v>
      </c>
      <c r="BH46" s="1">
        <v>146589</v>
      </c>
      <c r="BI46" s="1">
        <v>153703</v>
      </c>
      <c r="BJ46" s="15">
        <v>145039</v>
      </c>
      <c r="BK46" s="22">
        <v>210610</v>
      </c>
      <c r="BN46" s="1">
        <v>153789</v>
      </c>
      <c r="BO46" s="1">
        <v>207640</v>
      </c>
      <c r="BR46" s="1">
        <v>82456</v>
      </c>
      <c r="BS46" s="1">
        <v>140741</v>
      </c>
      <c r="BT46" s="1">
        <v>92485</v>
      </c>
      <c r="BU46" s="1">
        <v>183834</v>
      </c>
      <c r="BV46" s="1">
        <v>117458</v>
      </c>
      <c r="BW46" s="1">
        <v>227721</v>
      </c>
      <c r="BX46" s="1">
        <v>104140</v>
      </c>
      <c r="BY46" s="1">
        <v>265516</v>
      </c>
      <c r="BZ46" s="1">
        <v>132810</v>
      </c>
      <c r="CA46" s="1">
        <v>237163</v>
      </c>
      <c r="CF46" s="1">
        <v>0.36</v>
      </c>
      <c r="CG46" s="1">
        <v>0.60299999999999998</v>
      </c>
    </row>
    <row r="47" spans="1:89" ht="15.75" customHeight="1" x14ac:dyDescent="0.35">
      <c r="A47" t="s">
        <v>59</v>
      </c>
      <c r="B47" s="30">
        <v>933521</v>
      </c>
      <c r="C47" s="30">
        <v>841300</v>
      </c>
      <c r="D47" s="40"/>
      <c r="E47" s="40"/>
      <c r="F47" s="10">
        <v>882973</v>
      </c>
      <c r="G47" s="10">
        <v>737690</v>
      </c>
      <c r="H47" s="10"/>
      <c r="J47" s="13">
        <v>623164</v>
      </c>
      <c r="K47" s="13">
        <v>834226</v>
      </c>
      <c r="L47" s="12">
        <v>614512</v>
      </c>
      <c r="M47" s="12">
        <v>775843</v>
      </c>
      <c r="N47" s="15">
        <v>909146</v>
      </c>
      <c r="O47" s="15">
        <v>863530</v>
      </c>
      <c r="P47" s="12">
        <v>654937</v>
      </c>
      <c r="Q47" s="12">
        <v>1091554</v>
      </c>
      <c r="R47" s="13">
        <v>847370</v>
      </c>
      <c r="S47" s="15">
        <v>878640</v>
      </c>
      <c r="X47" s="1">
        <v>412378</v>
      </c>
      <c r="Y47" s="1">
        <v>469551</v>
      </c>
      <c r="Z47">
        <v>981720</v>
      </c>
      <c r="AA47">
        <v>1061949</v>
      </c>
      <c r="AB47" s="21">
        <v>621152</v>
      </c>
      <c r="AC47" s="21">
        <v>1255444</v>
      </c>
      <c r="AD47" s="21">
        <v>819100</v>
      </c>
      <c r="AE47" s="21">
        <v>991984</v>
      </c>
      <c r="AH47" s="1">
        <v>728295</v>
      </c>
      <c r="AI47" s="1">
        <v>891420</v>
      </c>
      <c r="AJ47" s="1">
        <v>708290</v>
      </c>
      <c r="AK47" s="1">
        <v>770514</v>
      </c>
      <c r="AL47">
        <v>1036477</v>
      </c>
      <c r="AM47">
        <v>1384375</v>
      </c>
      <c r="AP47" s="1">
        <v>1031959</v>
      </c>
      <c r="AQ47" s="1">
        <v>1160821</v>
      </c>
      <c r="AT47" s="1">
        <v>879976</v>
      </c>
      <c r="AU47" s="1">
        <v>929911</v>
      </c>
      <c r="AV47" s="1">
        <v>860861</v>
      </c>
      <c r="AW47" s="1">
        <v>799547</v>
      </c>
      <c r="AX47">
        <v>1087437</v>
      </c>
      <c r="AY47">
        <v>1479178</v>
      </c>
      <c r="AZ47" s="1">
        <v>767236</v>
      </c>
      <c r="BA47" s="1">
        <v>1579477</v>
      </c>
      <c r="BB47" s="1">
        <v>1195542</v>
      </c>
      <c r="BC47" s="1">
        <v>977677</v>
      </c>
      <c r="BH47" s="1">
        <v>541527</v>
      </c>
      <c r="BI47" s="1">
        <v>955078</v>
      </c>
      <c r="BJ47" s="15">
        <v>960709</v>
      </c>
      <c r="BK47" s="22">
        <v>1462330</v>
      </c>
      <c r="BL47" s="1">
        <v>705882</v>
      </c>
      <c r="BM47" s="1">
        <v>1506443</v>
      </c>
      <c r="BN47" s="1">
        <v>796513</v>
      </c>
      <c r="BO47" s="1">
        <v>1369562</v>
      </c>
      <c r="BR47" s="1">
        <v>437848</v>
      </c>
      <c r="BS47" s="1">
        <v>850087</v>
      </c>
      <c r="BT47" s="1">
        <v>448421</v>
      </c>
      <c r="BU47" s="1">
        <v>848846</v>
      </c>
      <c r="BV47" s="1">
        <v>870695</v>
      </c>
      <c r="BW47" s="1">
        <v>1522925</v>
      </c>
      <c r="BZ47" s="1">
        <v>814181</v>
      </c>
      <c r="CA47" s="1">
        <v>1493740</v>
      </c>
      <c r="CD47" s="1">
        <v>982685</v>
      </c>
      <c r="CE47" s="1">
        <v>1225568</v>
      </c>
      <c r="CF47" s="1">
        <v>0.39190000000000003</v>
      </c>
      <c r="CG47" s="1">
        <v>0.59250000000000003</v>
      </c>
    </row>
    <row r="48" spans="1:89" ht="15.75" customHeight="1" x14ac:dyDescent="0.35">
      <c r="A48" t="s">
        <v>60</v>
      </c>
      <c r="B48" s="30">
        <v>2281815</v>
      </c>
      <c r="C48" s="30">
        <v>2496071</v>
      </c>
      <c r="D48" s="30"/>
      <c r="E48" s="30"/>
      <c r="F48" s="10">
        <v>2806044</v>
      </c>
      <c r="G48" s="10">
        <v>2685973</v>
      </c>
      <c r="H48" s="10"/>
      <c r="J48" s="13">
        <v>1639615</v>
      </c>
      <c r="K48" s="13">
        <v>2604218</v>
      </c>
      <c r="L48" s="12">
        <v>1734163</v>
      </c>
      <c r="M48" s="12">
        <v>2294222</v>
      </c>
      <c r="N48" s="15">
        <v>2459683</v>
      </c>
      <c r="O48" s="15">
        <v>2736167</v>
      </c>
      <c r="P48" s="12">
        <v>2428776</v>
      </c>
      <c r="Q48" s="12">
        <v>3027680</v>
      </c>
      <c r="R48" s="13">
        <v>2206346</v>
      </c>
      <c r="S48" s="15">
        <v>2604389</v>
      </c>
      <c r="X48" s="1">
        <v>1531234</v>
      </c>
      <c r="Y48" s="1">
        <v>1786731</v>
      </c>
      <c r="Z48">
        <v>2433746</v>
      </c>
      <c r="AA48">
        <v>3799639</v>
      </c>
      <c r="AB48" s="21">
        <v>2030315</v>
      </c>
      <c r="AC48" s="21">
        <v>4082091</v>
      </c>
      <c r="AD48" s="21">
        <v>2799051</v>
      </c>
      <c r="AE48" s="21">
        <v>2932411</v>
      </c>
      <c r="AH48" s="1">
        <v>1955758</v>
      </c>
      <c r="AI48" s="1">
        <v>2496243</v>
      </c>
      <c r="AJ48" s="1">
        <v>1885178</v>
      </c>
      <c r="AK48" s="1">
        <v>2290723</v>
      </c>
      <c r="AL48">
        <v>2832704</v>
      </c>
      <c r="AM48">
        <v>4526917</v>
      </c>
      <c r="AP48" s="1">
        <v>2713968</v>
      </c>
      <c r="AQ48" s="1">
        <v>4012534</v>
      </c>
      <c r="AT48" s="1">
        <v>1555202</v>
      </c>
      <c r="AU48" s="1">
        <v>2661789</v>
      </c>
      <c r="AV48" s="1">
        <v>1890869</v>
      </c>
      <c r="AW48" s="1">
        <v>2111137</v>
      </c>
      <c r="AX48">
        <v>3528633</v>
      </c>
      <c r="AY48">
        <v>4479328</v>
      </c>
      <c r="AZ48" s="1">
        <v>3389365</v>
      </c>
      <c r="BA48" s="1">
        <v>4337469</v>
      </c>
      <c r="BB48" s="1">
        <v>2979398</v>
      </c>
      <c r="BC48" s="1">
        <v>4203917</v>
      </c>
      <c r="BH48" s="1">
        <v>1450197</v>
      </c>
      <c r="BI48" s="1">
        <v>3058228</v>
      </c>
      <c r="BJ48" s="15">
        <v>3308124</v>
      </c>
      <c r="BK48" s="22">
        <v>4569843</v>
      </c>
      <c r="BL48" s="1">
        <v>3194927</v>
      </c>
      <c r="BM48" s="1">
        <v>4440137</v>
      </c>
      <c r="BN48" s="1">
        <v>2949900</v>
      </c>
      <c r="BO48" s="1">
        <v>4429270</v>
      </c>
      <c r="BR48" s="1">
        <v>1597387</v>
      </c>
      <c r="BS48" s="1">
        <v>2861531</v>
      </c>
      <c r="BT48" s="1">
        <v>1474016</v>
      </c>
      <c r="BU48" s="1">
        <v>2684592</v>
      </c>
      <c r="BV48" s="1">
        <v>3877868</v>
      </c>
      <c r="BW48" s="1">
        <v>4685047</v>
      </c>
      <c r="BZ48" s="1">
        <v>3160535</v>
      </c>
      <c r="CA48" s="1">
        <v>4877605</v>
      </c>
      <c r="CD48" s="1">
        <v>4024777</v>
      </c>
      <c r="CE48" s="1">
        <v>4244204</v>
      </c>
      <c r="CF48" s="1">
        <v>0.46970000000000001</v>
      </c>
      <c r="CG48" s="1">
        <v>0.50409999999999999</v>
      </c>
    </row>
    <row r="49" spans="1:85" ht="15.75" customHeight="1" x14ac:dyDescent="0.35">
      <c r="A49" t="s">
        <v>61</v>
      </c>
      <c r="B49" s="30">
        <v>183429</v>
      </c>
      <c r="C49" s="30">
        <v>322632</v>
      </c>
      <c r="D49" s="30">
        <v>301228</v>
      </c>
      <c r="E49" s="30">
        <v>420069</v>
      </c>
      <c r="F49" s="10">
        <v>331479</v>
      </c>
      <c r="G49" s="10">
        <v>362363</v>
      </c>
      <c r="H49" s="10"/>
      <c r="J49" s="13">
        <v>146938</v>
      </c>
      <c r="K49" s="13">
        <v>357297</v>
      </c>
      <c r="L49" s="12">
        <v>216080</v>
      </c>
      <c r="M49" s="12">
        <v>252300</v>
      </c>
      <c r="N49" s="15">
        <v>221633</v>
      </c>
      <c r="O49" s="15">
        <v>361911</v>
      </c>
      <c r="P49" s="15"/>
      <c r="Q49" s="15"/>
      <c r="R49" s="13">
        <v>264327</v>
      </c>
      <c r="S49" s="15">
        <v>386309</v>
      </c>
      <c r="V49" s="14">
        <v>163172</v>
      </c>
      <c r="W49" s="14">
        <v>316652</v>
      </c>
      <c r="X49" s="1">
        <v>126505</v>
      </c>
      <c r="Y49" s="1">
        <v>304256</v>
      </c>
      <c r="Z49">
        <v>203053</v>
      </c>
      <c r="AA49">
        <v>515096</v>
      </c>
      <c r="AB49" s="21">
        <v>242569</v>
      </c>
      <c r="AC49" s="21">
        <v>504803</v>
      </c>
      <c r="AD49" s="21">
        <v>304797</v>
      </c>
      <c r="AE49" s="21">
        <v>426648</v>
      </c>
      <c r="AJ49" s="1">
        <v>221401</v>
      </c>
      <c r="AK49" s="1">
        <v>321986</v>
      </c>
      <c r="AL49">
        <v>241199</v>
      </c>
      <c r="AM49">
        <v>663742</v>
      </c>
      <c r="AN49" s="1">
        <v>258955</v>
      </c>
      <c r="AO49" s="1">
        <v>626640</v>
      </c>
      <c r="AP49" s="1">
        <v>361628</v>
      </c>
      <c r="AQ49" s="1">
        <v>520403</v>
      </c>
      <c r="AT49" s="1">
        <v>177459</v>
      </c>
      <c r="AU49" s="1">
        <v>356238</v>
      </c>
      <c r="AV49" s="1">
        <v>244483</v>
      </c>
      <c r="AW49" s="1">
        <v>292235</v>
      </c>
      <c r="AX49">
        <v>327670</v>
      </c>
      <c r="AY49">
        <v>596030</v>
      </c>
      <c r="BB49" s="1">
        <v>393761</v>
      </c>
      <c r="BC49" s="1">
        <v>503917</v>
      </c>
      <c r="BF49" s="1">
        <v>207685</v>
      </c>
      <c r="BG49" s="1">
        <v>390179</v>
      </c>
      <c r="BH49" s="1">
        <v>218236</v>
      </c>
      <c r="BI49" s="1">
        <v>390969</v>
      </c>
      <c r="BJ49" s="15">
        <v>251813</v>
      </c>
      <c r="BK49" s="22">
        <v>740600</v>
      </c>
      <c r="BL49" s="1">
        <v>301873</v>
      </c>
      <c r="BM49" s="1">
        <v>657608</v>
      </c>
      <c r="BN49" s="1">
        <v>324309</v>
      </c>
      <c r="BO49" s="1">
        <v>647873</v>
      </c>
      <c r="BT49" s="1">
        <v>183491</v>
      </c>
      <c r="BU49" s="1">
        <v>351034</v>
      </c>
      <c r="BV49" s="1">
        <v>310676</v>
      </c>
      <c r="BW49" s="1">
        <v>515231</v>
      </c>
      <c r="BX49" s="1">
        <v>301860</v>
      </c>
      <c r="BY49" s="1">
        <v>760241</v>
      </c>
      <c r="BZ49" s="1">
        <v>356290</v>
      </c>
      <c r="CA49" s="1">
        <v>710656</v>
      </c>
      <c r="CD49" s="1">
        <v>328541</v>
      </c>
      <c r="CE49" s="1">
        <v>665215</v>
      </c>
      <c r="CF49" s="1">
        <v>0.35539999999999999</v>
      </c>
      <c r="CG49" s="1">
        <v>0.58650000000000002</v>
      </c>
    </row>
    <row r="50" spans="1:85" ht="15.75" customHeight="1" x14ac:dyDescent="0.35">
      <c r="A50" t="s">
        <v>62</v>
      </c>
      <c r="B50" s="30">
        <v>133592</v>
      </c>
      <c r="C50" s="30">
        <v>88122</v>
      </c>
      <c r="D50" s="40">
        <v>154762</v>
      </c>
      <c r="E50" s="40">
        <v>123854</v>
      </c>
      <c r="F50" s="10">
        <f>162724+22279</f>
        <v>185003</v>
      </c>
      <c r="G50" s="10">
        <v>86901</v>
      </c>
      <c r="H50" s="10"/>
      <c r="J50" s="13">
        <v>85868</v>
      </c>
      <c r="K50" s="13">
        <v>106505</v>
      </c>
      <c r="L50" s="12">
        <v>105502</v>
      </c>
      <c r="M50" s="12">
        <v>98523</v>
      </c>
      <c r="N50" s="15">
        <v>137894</v>
      </c>
      <c r="O50" s="15">
        <v>80352</v>
      </c>
      <c r="P50" s="15"/>
      <c r="Q50" s="15"/>
      <c r="R50" s="13">
        <f>140678+23830</f>
        <v>164508</v>
      </c>
      <c r="S50" s="15">
        <v>83021</v>
      </c>
      <c r="V50" s="14">
        <v>154567</v>
      </c>
      <c r="W50" s="14">
        <v>48051</v>
      </c>
      <c r="X50" s="1">
        <v>136403</v>
      </c>
      <c r="Y50" s="1">
        <v>70740</v>
      </c>
      <c r="Z50">
        <v>149022</v>
      </c>
      <c r="AA50">
        <v>119775</v>
      </c>
      <c r="AB50" s="21">
        <v>73352</v>
      </c>
      <c r="AC50" s="21">
        <v>189133</v>
      </c>
      <c r="AD50" s="21">
        <f>196118+14918</f>
        <v>211036</v>
      </c>
      <c r="AE50" s="21">
        <v>51977</v>
      </c>
      <c r="AJ50" s="1">
        <v>144880</v>
      </c>
      <c r="AK50" s="1">
        <v>72813</v>
      </c>
      <c r="AL50">
        <v>184067</v>
      </c>
      <c r="AM50">
        <v>121180</v>
      </c>
      <c r="AN50" s="1">
        <v>216972</v>
      </c>
      <c r="AO50" s="1">
        <v>75398</v>
      </c>
      <c r="AP50" s="1">
        <f>205774+21684</f>
        <v>227458</v>
      </c>
      <c r="AQ50" s="1">
        <v>74271</v>
      </c>
      <c r="AT50" s="1">
        <v>171638</v>
      </c>
      <c r="AU50" s="1">
        <v>84924</v>
      </c>
      <c r="AV50" s="1">
        <v>139815</v>
      </c>
      <c r="AW50" s="1">
        <v>117023</v>
      </c>
      <c r="AX50">
        <v>219262</v>
      </c>
      <c r="AY50">
        <v>98974</v>
      </c>
      <c r="BB50" s="1">
        <v>248203</v>
      </c>
      <c r="BC50" s="1"/>
      <c r="BF50" s="1">
        <v>151281</v>
      </c>
      <c r="BG50" s="1">
        <v>72699</v>
      </c>
      <c r="BH50" s="1">
        <v>154006</v>
      </c>
      <c r="BI50" s="1">
        <v>76403</v>
      </c>
      <c r="BJ50" s="15">
        <v>199239</v>
      </c>
      <c r="BK50" s="22">
        <v>92698</v>
      </c>
      <c r="BL50" s="1">
        <v>207848</v>
      </c>
      <c r="BM50" s="1">
        <v>72898</v>
      </c>
      <c r="BN50" s="1">
        <v>208600</v>
      </c>
      <c r="BO50" s="1">
        <v>67543</v>
      </c>
      <c r="BT50" s="1">
        <v>123349</v>
      </c>
      <c r="BU50" s="1">
        <v>59432</v>
      </c>
      <c r="BV50" s="1">
        <v>178573</v>
      </c>
      <c r="BW50" s="1">
        <v>95369</v>
      </c>
      <c r="BX50" s="1">
        <v>192243</v>
      </c>
      <c r="BY50" s="1">
        <v>103637</v>
      </c>
      <c r="BZ50" s="1">
        <v>264414</v>
      </c>
      <c r="CA50" s="1"/>
      <c r="CD50" s="15">
        <v>183416</v>
      </c>
      <c r="CE50" s="15">
        <v>74635</v>
      </c>
      <c r="CF50" s="1">
        <v>0.69199999999999995</v>
      </c>
      <c r="CG50" s="1">
        <v>0.26</v>
      </c>
    </row>
    <row r="51" spans="1:85" ht="15.75" customHeight="1" x14ac:dyDescent="0.35">
      <c r="A51" t="s">
        <v>63</v>
      </c>
      <c r="B51" s="30">
        <v>1038650</v>
      </c>
      <c r="C51" s="30">
        <v>1150517</v>
      </c>
      <c r="D51" s="40"/>
      <c r="E51" s="40"/>
      <c r="F51" s="10">
        <v>1148570</v>
      </c>
      <c r="G51" s="10">
        <v>1142649</v>
      </c>
      <c r="H51" s="10"/>
      <c r="J51" s="13">
        <v>938376</v>
      </c>
      <c r="K51" s="13">
        <v>882213</v>
      </c>
      <c r="L51" s="12">
        <v>752701</v>
      </c>
      <c r="M51" s="12">
        <v>1089242</v>
      </c>
      <c r="N51" s="15">
        <v>1091060</v>
      </c>
      <c r="O51" s="15">
        <v>1138350</v>
      </c>
      <c r="P51" s="13">
        <v>1115982</v>
      </c>
      <c r="Q51" s="13">
        <v>1235744</v>
      </c>
      <c r="R51" s="13">
        <v>1027020</v>
      </c>
      <c r="S51" s="15">
        <v>1117187</v>
      </c>
      <c r="X51" s="1">
        <v>514435</v>
      </c>
      <c r="Y51" s="1">
        <v>542216</v>
      </c>
      <c r="Z51">
        <v>1217290</v>
      </c>
      <c r="AA51">
        <v>1437490</v>
      </c>
      <c r="AB51" s="21">
        <v>1296093</v>
      </c>
      <c r="AC51" s="21">
        <v>1420460</v>
      </c>
      <c r="AD51" s="21">
        <v>1060484</v>
      </c>
      <c r="AE51" s="21">
        <v>1131999</v>
      </c>
      <c r="AH51" s="1"/>
      <c r="AI51" s="1">
        <v>1229894</v>
      </c>
      <c r="AJ51" s="1">
        <v>440478</v>
      </c>
      <c r="AK51" s="1">
        <v>1007749</v>
      </c>
      <c r="AL51">
        <v>1454742</v>
      </c>
      <c r="AM51">
        <v>1716959</v>
      </c>
      <c r="AP51" s="1">
        <v>1023187</v>
      </c>
      <c r="AQ51" s="1">
        <v>1817422</v>
      </c>
      <c r="AT51" s="1">
        <v>1175606</v>
      </c>
      <c r="AU51" s="1">
        <v>1166277</v>
      </c>
      <c r="AV51" s="1">
        <v>947103</v>
      </c>
      <c r="AW51" s="1">
        <v>1222790</v>
      </c>
      <c r="AX51">
        <v>1959532</v>
      </c>
      <c r="AY51">
        <v>1725005</v>
      </c>
      <c r="AZ51" s="1">
        <v>2369327</v>
      </c>
      <c r="BA51" s="1">
        <v>1228830</v>
      </c>
      <c r="BB51" s="1">
        <v>1852788</v>
      </c>
      <c r="BC51" s="1">
        <v>1590687</v>
      </c>
      <c r="BH51" s="1">
        <v>911116</v>
      </c>
      <c r="BI51" s="1">
        <v>1186098</v>
      </c>
      <c r="BJ51" s="15">
        <v>1971820</v>
      </c>
      <c r="BK51" s="22">
        <v>1822522</v>
      </c>
      <c r="BL51" s="1">
        <v>2010067</v>
      </c>
      <c r="BM51" s="1">
        <v>1785542</v>
      </c>
      <c r="BN51" s="1">
        <v>1806025</v>
      </c>
      <c r="BO51" s="1">
        <v>1876761</v>
      </c>
      <c r="BR51" s="1">
        <v>1073667</v>
      </c>
      <c r="BS51" s="1">
        <v>1055940</v>
      </c>
      <c r="BT51" s="1">
        <v>937175</v>
      </c>
      <c r="BU51" s="1">
        <v>1292588</v>
      </c>
      <c r="BV51" s="1">
        <v>1981473</v>
      </c>
      <c r="BW51" s="1">
        <v>1769443</v>
      </c>
      <c r="BZ51" s="1">
        <v>1859426</v>
      </c>
      <c r="CA51" s="1">
        <v>1843010</v>
      </c>
      <c r="CD51" s="15">
        <v>1910370</v>
      </c>
      <c r="CE51" s="15">
        <v>1374313</v>
      </c>
      <c r="CF51" s="1">
        <v>0.56359999999999999</v>
      </c>
      <c r="CG51" s="1">
        <v>0.42520000000000002</v>
      </c>
    </row>
    <row r="52" spans="1:85" ht="15.75" customHeight="1" x14ac:dyDescent="0.35">
      <c r="A52" t="s">
        <v>64</v>
      </c>
      <c r="B52" s="30">
        <v>993037</v>
      </c>
      <c r="C52" s="30">
        <v>731234</v>
      </c>
      <c r="D52" s="30">
        <v>1197973</v>
      </c>
      <c r="E52" s="30">
        <v>1020829</v>
      </c>
      <c r="F52" s="10">
        <v>1236665</v>
      </c>
      <c r="G52" s="10">
        <v>911913</v>
      </c>
      <c r="H52" s="10"/>
      <c r="J52" s="13">
        <v>752352</v>
      </c>
      <c r="K52" s="13">
        <v>947821</v>
      </c>
      <c r="L52" s="12">
        <v>826753</v>
      </c>
      <c r="M52" s="12">
        <v>853712</v>
      </c>
      <c r="N52" s="15">
        <v>1123323</v>
      </c>
      <c r="O52" s="15">
        <v>840712</v>
      </c>
      <c r="P52" s="15"/>
      <c r="Q52" s="15"/>
      <c r="R52" s="13">
        <v>1129609</v>
      </c>
      <c r="S52" s="15">
        <v>1020553</v>
      </c>
      <c r="V52" s="14">
        <v>1103184</v>
      </c>
      <c r="W52" s="14">
        <v>785377</v>
      </c>
      <c r="X52" s="1">
        <v>980157</v>
      </c>
      <c r="Y52" s="1">
        <v>818552</v>
      </c>
      <c r="Z52">
        <v>1247652</v>
      </c>
      <c r="AA52">
        <v>1108864</v>
      </c>
      <c r="AB52" s="21">
        <v>1199437</v>
      </c>
      <c r="AC52" s="21">
        <v>1197208</v>
      </c>
      <c r="AD52" s="21">
        <v>1245872</v>
      </c>
      <c r="AE52" s="21">
        <v>997877</v>
      </c>
      <c r="AJ52" s="1">
        <v>907440</v>
      </c>
      <c r="AK52" s="1">
        <v>778922</v>
      </c>
      <c r="AL52">
        <v>1510201</v>
      </c>
      <c r="AM52">
        <v>1304894</v>
      </c>
      <c r="AN52" s="1">
        <v>1549708</v>
      </c>
      <c r="AO52" s="1">
        <v>1204584</v>
      </c>
      <c r="AP52" s="1">
        <v>1608751</v>
      </c>
      <c r="AQ52" s="1">
        <v>1095493</v>
      </c>
      <c r="AT52" s="1">
        <v>1184659</v>
      </c>
      <c r="AU52" s="1">
        <v>832106</v>
      </c>
      <c r="AV52" s="1">
        <v>1244095</v>
      </c>
      <c r="AW52" s="1">
        <v>798005</v>
      </c>
      <c r="AX52">
        <v>1750848</v>
      </c>
      <c r="AY52">
        <v>1229216</v>
      </c>
      <c r="BB52" s="1">
        <v>1725316</v>
      </c>
      <c r="BC52" s="1">
        <v>1189147</v>
      </c>
      <c r="BF52" s="1">
        <v>1314930</v>
      </c>
      <c r="BG52" s="1">
        <v>1196164</v>
      </c>
      <c r="BH52" s="1">
        <v>1296502</v>
      </c>
      <c r="BI52" s="1">
        <v>1135166</v>
      </c>
      <c r="BJ52" s="15">
        <v>1755396</v>
      </c>
      <c r="BK52" s="22">
        <v>1290670</v>
      </c>
      <c r="BL52" s="1">
        <v>1855493</v>
      </c>
      <c r="BM52" s="1">
        <v>1213924</v>
      </c>
      <c r="BN52" s="1">
        <v>1852870</v>
      </c>
      <c r="BO52" s="1">
        <v>1511131</v>
      </c>
      <c r="BT52" s="1">
        <v>1047747</v>
      </c>
      <c r="BU52" s="1">
        <v>981853</v>
      </c>
      <c r="BV52" s="1">
        <v>1742718</v>
      </c>
      <c r="BW52" s="1">
        <v>1221747</v>
      </c>
      <c r="BX52" s="1">
        <v>1913979</v>
      </c>
      <c r="BY52" s="1">
        <v>1329338</v>
      </c>
      <c r="BZ52" s="1">
        <v>1736145</v>
      </c>
      <c r="CA52" s="1">
        <v>1404890</v>
      </c>
      <c r="CD52" s="15">
        <v>1798211</v>
      </c>
      <c r="CE52" s="15">
        <v>1278703</v>
      </c>
      <c r="CF52" s="1">
        <v>0.625</v>
      </c>
      <c r="CG52" s="1">
        <v>0.34699999999999998</v>
      </c>
    </row>
    <row r="53" spans="1:85" ht="15.75" customHeight="1" x14ac:dyDescent="0.35">
      <c r="A53" t="s">
        <v>65</v>
      </c>
      <c r="B53" s="30">
        <v>331001</v>
      </c>
      <c r="C53" s="30">
        <v>241974</v>
      </c>
      <c r="D53" s="40"/>
      <c r="E53" s="40"/>
      <c r="F53" s="10">
        <v>439191</v>
      </c>
      <c r="G53" s="10">
        <v>123114</v>
      </c>
      <c r="H53" s="10"/>
      <c r="J53" s="13">
        <v>290495</v>
      </c>
      <c r="K53" s="13">
        <v>130441</v>
      </c>
      <c r="L53" s="12">
        <v>268901</v>
      </c>
      <c r="M53" s="12">
        <v>137663</v>
      </c>
      <c r="N53" s="15">
        <v>327812</v>
      </c>
      <c r="O53" s="15">
        <v>233946</v>
      </c>
      <c r="P53" s="13">
        <v>456526</v>
      </c>
      <c r="Q53" s="13">
        <v>139088</v>
      </c>
      <c r="R53" s="13">
        <v>458435</v>
      </c>
      <c r="S53" s="15">
        <v>63933</v>
      </c>
      <c r="X53" s="1">
        <v>283272</v>
      </c>
      <c r="Y53" s="1">
        <v>29136</v>
      </c>
      <c r="Z53">
        <v>295497</v>
      </c>
      <c r="AA53">
        <v>336475</v>
      </c>
      <c r="AB53" s="21">
        <v>469215</v>
      </c>
      <c r="AC53" s="21">
        <v>121635</v>
      </c>
      <c r="AD53" s="21">
        <v>420784</v>
      </c>
      <c r="AE53" s="21">
        <v>108769</v>
      </c>
      <c r="AH53" s="1">
        <v>275281</v>
      </c>
      <c r="AI53" s="1">
        <v>160902</v>
      </c>
      <c r="AJ53" s="1">
        <v>264124</v>
      </c>
      <c r="AK53" s="1">
        <v>135505</v>
      </c>
      <c r="AL53">
        <v>326541</v>
      </c>
      <c r="AM53">
        <v>423778</v>
      </c>
      <c r="AP53" s="1">
        <v>415396</v>
      </c>
      <c r="AQ53" s="1">
        <v>303042</v>
      </c>
      <c r="AT53" s="1">
        <v>296276</v>
      </c>
      <c r="AU53" s="1">
        <v>155043</v>
      </c>
      <c r="AV53" s="1">
        <v>263822</v>
      </c>
      <c r="AW53" s="1">
        <v>190893</v>
      </c>
      <c r="AX53">
        <v>303857</v>
      </c>
      <c r="AY53">
        <v>397466</v>
      </c>
      <c r="AZ53" s="1">
        <v>447560</v>
      </c>
      <c r="BA53" s="1">
        <v>254629</v>
      </c>
      <c r="BB53" s="1">
        <v>432075</v>
      </c>
      <c r="BC53" s="1">
        <v>213339</v>
      </c>
      <c r="BF53">
        <v>283358</v>
      </c>
      <c r="BG53">
        <v>230013</v>
      </c>
      <c r="BH53" s="1">
        <v>227857</v>
      </c>
      <c r="BI53" s="1">
        <v>283085</v>
      </c>
      <c r="BJ53" s="15">
        <v>238269</v>
      </c>
      <c r="BK53" s="22">
        <v>417655</v>
      </c>
      <c r="BL53" s="1">
        <v>399898</v>
      </c>
      <c r="BM53" s="1">
        <v>240787</v>
      </c>
      <c r="BN53" s="1">
        <v>257101</v>
      </c>
      <c r="BO53" s="1">
        <v>384253</v>
      </c>
      <c r="BR53" s="1">
        <v>156360</v>
      </c>
      <c r="BS53" s="1">
        <v>281820</v>
      </c>
      <c r="BT53" s="1">
        <v>182484</v>
      </c>
      <c r="BU53" s="1">
        <v>242823</v>
      </c>
      <c r="BV53" s="1">
        <v>188794</v>
      </c>
      <c r="BW53" s="1">
        <v>489371</v>
      </c>
      <c r="BZ53" s="1">
        <v>224449</v>
      </c>
      <c r="CA53" s="1">
        <v>445017</v>
      </c>
      <c r="CD53" s="15">
        <v>290505</v>
      </c>
      <c r="CE53" s="15">
        <v>271112</v>
      </c>
      <c r="CF53" s="1">
        <v>0.40579999999999999</v>
      </c>
      <c r="CG53" s="1">
        <v>0.58330000000000004</v>
      </c>
    </row>
    <row r="54" spans="1:85" ht="15.75" customHeight="1" x14ac:dyDescent="0.35">
      <c r="A54" t="s">
        <v>66</v>
      </c>
      <c r="B54" s="30">
        <v>1041066</v>
      </c>
      <c r="C54" s="30">
        <v>930855</v>
      </c>
      <c r="D54" s="30">
        <v>1290662</v>
      </c>
      <c r="E54" s="30">
        <v>1129599</v>
      </c>
      <c r="F54" s="10">
        <v>1153862</v>
      </c>
      <c r="G54" s="10">
        <v>1210827</v>
      </c>
      <c r="H54" s="10"/>
      <c r="J54" s="13">
        <v>912662</v>
      </c>
      <c r="K54" s="13">
        <v>636989</v>
      </c>
      <c r="L54" s="12">
        <v>547825</v>
      </c>
      <c r="M54" s="12">
        <v>893405</v>
      </c>
      <c r="N54" s="15">
        <v>1071971</v>
      </c>
      <c r="O54" s="15">
        <v>845029</v>
      </c>
      <c r="P54" s="15"/>
      <c r="Q54" s="15"/>
      <c r="R54" s="13">
        <v>1012327</v>
      </c>
      <c r="S54" s="15">
        <v>1120819</v>
      </c>
      <c r="V54" s="14">
        <v>890059</v>
      </c>
      <c r="W54" s="14">
        <v>852272</v>
      </c>
      <c r="X54" s="1">
        <v>761821</v>
      </c>
      <c r="Y54" s="1">
        <v>880320</v>
      </c>
      <c r="Z54">
        <v>1242987</v>
      </c>
      <c r="AA54">
        <v>1237279</v>
      </c>
      <c r="AB54" s="21">
        <v>1563238</v>
      </c>
      <c r="AC54" s="21">
        <v>940744</v>
      </c>
      <c r="AD54" s="21">
        <v>1187866</v>
      </c>
      <c r="AE54" s="21">
        <v>1311447</v>
      </c>
      <c r="AH54" s="1"/>
      <c r="AJ54" s="1">
        <v>676925</v>
      </c>
      <c r="AK54" s="1">
        <v>889146</v>
      </c>
      <c r="AL54">
        <v>1489504</v>
      </c>
      <c r="AM54">
        <v>1478120</v>
      </c>
      <c r="AN54" s="1">
        <v>1632697</v>
      </c>
      <c r="AO54" s="1">
        <v>1301183</v>
      </c>
      <c r="AP54" s="1">
        <v>1368537</v>
      </c>
      <c r="AQ54" s="1">
        <v>1380819</v>
      </c>
      <c r="AT54" s="1">
        <v>1439214</v>
      </c>
      <c r="AU54" s="1">
        <v>630299</v>
      </c>
      <c r="AV54" s="1">
        <v>1003156</v>
      </c>
      <c r="AW54" s="1">
        <v>1040071</v>
      </c>
      <c r="AX54">
        <v>1677211</v>
      </c>
      <c r="AY54">
        <v>1262393</v>
      </c>
      <c r="BB54" s="1">
        <v>1383536</v>
      </c>
      <c r="BC54" s="1">
        <v>1274987</v>
      </c>
      <c r="BF54" s="1">
        <v>1020958</v>
      </c>
      <c r="BG54" s="1">
        <v>1125999</v>
      </c>
      <c r="BH54" s="1">
        <v>938690</v>
      </c>
      <c r="BI54" s="1">
        <v>1165761</v>
      </c>
      <c r="BJ54" s="15">
        <v>1620985</v>
      </c>
      <c r="BK54" s="22">
        <v>1407966</v>
      </c>
      <c r="BL54" s="1">
        <v>1547104</v>
      </c>
      <c r="BM54" s="1">
        <v>1380126</v>
      </c>
      <c r="BN54" s="1">
        <v>1445015</v>
      </c>
      <c r="BO54" s="1">
        <v>1401995</v>
      </c>
      <c r="BT54" s="1">
        <v>1102581</v>
      </c>
      <c r="BU54" s="1">
        <v>1233336</v>
      </c>
      <c r="BV54" s="1">
        <v>1382536</v>
      </c>
      <c r="BW54" s="1">
        <v>1405284</v>
      </c>
      <c r="BX54" s="1">
        <v>1380335</v>
      </c>
      <c r="BY54" s="1">
        <v>1479471</v>
      </c>
      <c r="BZ54" s="1">
        <v>1379996</v>
      </c>
      <c r="CA54" s="1">
        <v>1270279</v>
      </c>
      <c r="CD54" s="12">
        <v>1471904</v>
      </c>
      <c r="CE54" s="12">
        <v>1183061</v>
      </c>
      <c r="CF54" s="1">
        <v>0.53180000000000005</v>
      </c>
      <c r="CG54" s="1">
        <v>0.45610000000000001</v>
      </c>
    </row>
    <row r="55" spans="1:85" ht="15.75" customHeight="1" x14ac:dyDescent="0.35">
      <c r="A55" t="s">
        <v>67</v>
      </c>
      <c r="B55" s="30">
        <v>68160</v>
      </c>
      <c r="C55" s="30">
        <v>79347</v>
      </c>
      <c r="D55" s="40"/>
      <c r="E55" s="40"/>
      <c r="F55" s="10">
        <v>77418</v>
      </c>
      <c r="G55" s="10">
        <v>113882</v>
      </c>
      <c r="H55" s="10"/>
      <c r="J55" s="13">
        <v>79287</v>
      </c>
      <c r="K55" s="13">
        <v>118754</v>
      </c>
      <c r="L55" s="12">
        <v>81022</v>
      </c>
      <c r="M55" s="12">
        <v>104426</v>
      </c>
      <c r="N55" s="15">
        <v>77934</v>
      </c>
      <c r="O55" s="15">
        <v>105388</v>
      </c>
      <c r="P55" s="13">
        <v>89103</v>
      </c>
      <c r="Q55" s="13">
        <v>114116</v>
      </c>
      <c r="R55" s="13">
        <v>85724</v>
      </c>
      <c r="S55" s="15">
        <v>116004</v>
      </c>
      <c r="X55" s="1">
        <v>67399</v>
      </c>
      <c r="Y55" s="1">
        <v>100687</v>
      </c>
      <c r="Z55">
        <v>60481</v>
      </c>
      <c r="AA55">
        <v>147947</v>
      </c>
      <c r="AB55" s="21">
        <v>47087</v>
      </c>
      <c r="AC55" s="21">
        <v>157622</v>
      </c>
      <c r="AD55" s="21">
        <v>60638</v>
      </c>
      <c r="AE55" s="21">
        <v>141848</v>
      </c>
      <c r="AH55" s="1">
        <v>49570</v>
      </c>
      <c r="AI55" s="1">
        <v>133710</v>
      </c>
      <c r="AJ55" s="1">
        <v>65961</v>
      </c>
      <c r="AK55" s="1">
        <v>110229</v>
      </c>
      <c r="AL55">
        <v>70776</v>
      </c>
      <c r="AM55">
        <v>167629</v>
      </c>
      <c r="AP55" s="1">
        <v>99989</v>
      </c>
      <c r="AQ55" s="1">
        <v>132107</v>
      </c>
      <c r="AT55" s="1">
        <v>57671</v>
      </c>
      <c r="AU55" s="1">
        <v>135174</v>
      </c>
      <c r="AV55" s="1">
        <v>92324</v>
      </c>
      <c r="AW55" s="1">
        <v>93336</v>
      </c>
      <c r="AX55">
        <v>82868</v>
      </c>
      <c r="AY55">
        <v>164958</v>
      </c>
      <c r="AZ55" s="1">
        <v>126833</v>
      </c>
      <c r="BA55" s="1">
        <v>372109</v>
      </c>
      <c r="BB55" s="1">
        <v>106758</v>
      </c>
      <c r="BC55" s="1">
        <v>131244</v>
      </c>
      <c r="BH55" s="1">
        <v>45768</v>
      </c>
      <c r="BI55" s="1">
        <v>131661</v>
      </c>
      <c r="BJ55" s="15">
        <v>69286</v>
      </c>
      <c r="BK55" s="22">
        <v>170962</v>
      </c>
      <c r="BL55" s="1">
        <v>53019</v>
      </c>
      <c r="BM55" s="1">
        <v>185250</v>
      </c>
      <c r="BN55" s="1">
        <v>57573</v>
      </c>
      <c r="BO55" s="1">
        <v>166452</v>
      </c>
      <c r="BR55" s="1">
        <v>29377</v>
      </c>
      <c r="BS55" s="1">
        <v>121554</v>
      </c>
      <c r="BT55" s="1">
        <v>37803</v>
      </c>
      <c r="BU55" s="1">
        <v>113038</v>
      </c>
      <c r="BV55" s="1">
        <v>55973</v>
      </c>
      <c r="BW55" s="1">
        <v>174419</v>
      </c>
      <c r="BZ55" s="1">
        <v>75466</v>
      </c>
      <c r="CA55" s="1">
        <v>156176</v>
      </c>
      <c r="CD55" s="15">
        <v>61227</v>
      </c>
      <c r="CE55" s="15">
        <v>136210</v>
      </c>
      <c r="CF55" s="1">
        <v>0.29799999999999999</v>
      </c>
      <c r="CG55" s="1">
        <v>0.63600000000000001</v>
      </c>
    </row>
    <row r="56" spans="1:85" ht="15.75" customHeight="1" x14ac:dyDescent="0.35">
      <c r="A56" t="s">
        <v>68</v>
      </c>
      <c r="B56" s="11">
        <v>44857747</v>
      </c>
      <c r="C56" s="30">
        <v>38798913</v>
      </c>
      <c r="D56" s="30"/>
      <c r="E56" s="30"/>
      <c r="F56" s="10">
        <v>48550096</v>
      </c>
      <c r="G56" s="10">
        <v>43498015</v>
      </c>
      <c r="H56" s="10"/>
      <c r="J56" s="13">
        <v>36325809</v>
      </c>
      <c r="K56" s="13">
        <v>31542823</v>
      </c>
      <c r="L56" s="12">
        <v>31542823</v>
      </c>
      <c r="M56" s="12">
        <v>36325809</v>
      </c>
      <c r="N56" s="15">
        <v>47401898</v>
      </c>
      <c r="O56" s="15">
        <v>39198482</v>
      </c>
      <c r="P56" s="15"/>
      <c r="Q56" s="15"/>
      <c r="R56" s="12">
        <v>43393580</v>
      </c>
      <c r="S56" s="12">
        <v>43120872</v>
      </c>
      <c r="X56" s="1">
        <v>31391834</v>
      </c>
      <c r="Y56" s="1">
        <v>31983612</v>
      </c>
      <c r="Z56">
        <f>SUM(Z6:Z55)</f>
        <v>50827974</v>
      </c>
      <c r="AA56">
        <f>SUM(AA6:AA55)</f>
        <v>50437929</v>
      </c>
      <c r="AB56" s="21"/>
      <c r="AC56" s="21"/>
      <c r="AD56" s="1">
        <f>SUM(AD6:AD55)</f>
        <v>46578866</v>
      </c>
      <c r="AE56" s="1">
        <f>SUM(AE6:AE55)</f>
        <v>46720188</v>
      </c>
      <c r="AJ56" s="1">
        <f>SUM(AJ6:AJ55)</f>
        <v>33838312</v>
      </c>
      <c r="AK56" s="1">
        <f>SUM(AK6:AK55)</f>
        <v>37270585</v>
      </c>
      <c r="AL56">
        <v>59028444</v>
      </c>
      <c r="AM56" s="14">
        <v>62040610</v>
      </c>
      <c r="AP56">
        <f>SUM(AP6:AP55)</f>
        <v>53202635</v>
      </c>
      <c r="AQ56">
        <f>SUM(AQ6:AQ55)</f>
        <v>56001861</v>
      </c>
      <c r="AV56" s="1">
        <v>42255280</v>
      </c>
      <c r="AW56" s="1">
        <v>35657353</v>
      </c>
      <c r="AX56">
        <v>69498516</v>
      </c>
      <c r="AY56">
        <v>59948323</v>
      </c>
      <c r="BB56" s="1">
        <v>65028953</v>
      </c>
      <c r="BC56" s="1">
        <v>51958927</v>
      </c>
      <c r="BH56" s="1">
        <v>39038317</v>
      </c>
      <c r="BI56" s="1">
        <v>44763085</v>
      </c>
      <c r="BJ56">
        <v>65915795</v>
      </c>
      <c r="BK56">
        <v>60933504</v>
      </c>
      <c r="BN56" s="1">
        <v>60252696</v>
      </c>
      <c r="BO56" s="1">
        <v>58541130</v>
      </c>
      <c r="BT56" s="1">
        <f>SUM(BT6:BT55)</f>
        <v>35825999</v>
      </c>
      <c r="BU56" s="1">
        <f>SUM(BU6:BU55)</f>
        <v>40287592</v>
      </c>
      <c r="BV56" s="1">
        <v>65853514</v>
      </c>
      <c r="BW56" s="1">
        <v>62984828</v>
      </c>
      <c r="BZ56" s="1">
        <f>SUM(BZ6:BZ55)</f>
        <v>62014499</v>
      </c>
      <c r="CA56" s="1">
        <f>SUM(CA6:CA55)</f>
        <v>63397480</v>
      </c>
      <c r="CF56" s="12">
        <v>60589257</v>
      </c>
      <c r="CG56" s="1">
        <v>50844649</v>
      </c>
    </row>
    <row r="57" spans="1:85" ht="15.75" customHeight="1" x14ac:dyDescent="0.35">
      <c r="AB57" s="21"/>
      <c r="AC57" s="21"/>
    </row>
    <row r="58" spans="1:85" ht="15.75" customHeight="1" x14ac:dyDescent="0.35">
      <c r="AB58" s="21"/>
      <c r="AC58" s="21"/>
    </row>
    <row r="59" spans="1:85" ht="15.75" customHeight="1" x14ac:dyDescent="0.35">
      <c r="AB59" s="21"/>
      <c r="AC59" s="21"/>
    </row>
    <row r="60" spans="1:85" ht="15.75" customHeight="1" x14ac:dyDescent="0.35"/>
    <row r="61" spans="1:85" ht="15.75" customHeight="1" x14ac:dyDescent="0.35"/>
    <row r="62" spans="1:85" ht="15.75" customHeight="1" x14ac:dyDescent="0.35"/>
    <row r="63" spans="1:85" ht="15.75" customHeight="1" x14ac:dyDescent="0.35"/>
    <row r="64" spans="1:8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74">
    <mergeCell ref="AR2:AW2"/>
    <mergeCell ref="AV3:AW3"/>
    <mergeCell ref="AF2:AK2"/>
    <mergeCell ref="Z2:AE2"/>
    <mergeCell ref="BD3:BE3"/>
    <mergeCell ref="BB3:BC3"/>
    <mergeCell ref="BJ1:BO1"/>
    <mergeCell ref="BJ2:BO2"/>
    <mergeCell ref="BD1:BI1"/>
    <mergeCell ref="BD2:BI2"/>
    <mergeCell ref="BN3:BO3"/>
    <mergeCell ref="BJ3:BK3"/>
    <mergeCell ref="CH1:CM1"/>
    <mergeCell ref="CH2:CM2"/>
    <mergeCell ref="BX3:BY3"/>
    <mergeCell ref="BV3:BW3"/>
    <mergeCell ref="BP2:BU2"/>
    <mergeCell ref="BP1:BU1"/>
    <mergeCell ref="BV1:CA1"/>
    <mergeCell ref="BV2:CA2"/>
    <mergeCell ref="BZ3:CA3"/>
    <mergeCell ref="CD3:CE3"/>
    <mergeCell ref="CF3:CG3"/>
    <mergeCell ref="CJ3:CK3"/>
    <mergeCell ref="CL3:CM3"/>
    <mergeCell ref="CH3:CI3"/>
    <mergeCell ref="BR3:BS3"/>
    <mergeCell ref="BT3:BU3"/>
    <mergeCell ref="F3:G3"/>
    <mergeCell ref="B3:C3"/>
    <mergeCell ref="D3:E3"/>
    <mergeCell ref="CB1:CG1"/>
    <mergeCell ref="CB2:CG2"/>
    <mergeCell ref="AR1:AW1"/>
    <mergeCell ref="AX1:BC1"/>
    <mergeCell ref="AX3:AY3"/>
    <mergeCell ref="AZ3:BA3"/>
    <mergeCell ref="AL1:AQ1"/>
    <mergeCell ref="AF1:AK1"/>
    <mergeCell ref="AL2:AQ2"/>
    <mergeCell ref="AF3:AG3"/>
    <mergeCell ref="AX2:BC2"/>
    <mergeCell ref="AT3:AU3"/>
    <mergeCell ref="AJ3:AK3"/>
    <mergeCell ref="J1:M1"/>
    <mergeCell ref="T1:Y1"/>
    <mergeCell ref="B1:G1"/>
    <mergeCell ref="B2:G2"/>
    <mergeCell ref="N2:S2"/>
    <mergeCell ref="T2:Y2"/>
    <mergeCell ref="J2:M2"/>
    <mergeCell ref="CB3:CC3"/>
    <mergeCell ref="BF3:BG3"/>
    <mergeCell ref="BH3:BI3"/>
    <mergeCell ref="BL3:BM3"/>
    <mergeCell ref="N1:S1"/>
    <mergeCell ref="V3:W3"/>
    <mergeCell ref="X3:Y3"/>
    <mergeCell ref="N3:O3"/>
    <mergeCell ref="P3:Q3"/>
    <mergeCell ref="AR3:AS3"/>
    <mergeCell ref="AL3:AM3"/>
    <mergeCell ref="AP3:AQ3"/>
    <mergeCell ref="AN3:AO3"/>
    <mergeCell ref="AH3:AI3"/>
    <mergeCell ref="Z1:AE1"/>
    <mergeCell ref="Z3:AA3"/>
    <mergeCell ref="J3:K3"/>
    <mergeCell ref="L3:M3"/>
    <mergeCell ref="T3:U3"/>
    <mergeCell ref="R3:S3"/>
    <mergeCell ref="BP3:BQ3"/>
    <mergeCell ref="AB3:AC3"/>
    <mergeCell ref="AD3:AE3"/>
  </mergeCell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52"/>
  <sheetViews>
    <sheetView workbookViewId="0">
      <pane xSplit="1" topLeftCell="W1" activePane="topRight" state="frozen"/>
      <selection activeCell="A35" sqref="A35"/>
      <selection pane="topRight" activeCell="Y9" sqref="Y9"/>
    </sheetView>
  </sheetViews>
  <sheetFormatPr defaultColWidth="14.453125" defaultRowHeight="15" customHeight="1" x14ac:dyDescent="0.35"/>
  <sheetData>
    <row r="1" spans="1:39" x14ac:dyDescent="0.35">
      <c r="B1" s="1">
        <v>1992</v>
      </c>
      <c r="C1" s="1">
        <v>1992</v>
      </c>
      <c r="D1" s="1">
        <v>1992</v>
      </c>
      <c r="E1" s="1">
        <v>1994</v>
      </c>
      <c r="F1" s="1">
        <v>1994</v>
      </c>
      <c r="G1" s="1">
        <v>1996</v>
      </c>
      <c r="H1" s="1">
        <v>1996</v>
      </c>
      <c r="I1" s="1">
        <v>1996</v>
      </c>
      <c r="J1" s="1">
        <v>1998</v>
      </c>
      <c r="K1" s="1">
        <v>1998</v>
      </c>
      <c r="L1" s="1">
        <v>2000</v>
      </c>
      <c r="M1" s="1">
        <v>2000</v>
      </c>
      <c r="N1" s="1">
        <v>2000</v>
      </c>
      <c r="O1" s="1">
        <v>2002</v>
      </c>
      <c r="P1" s="1">
        <v>2002</v>
      </c>
      <c r="Q1" s="1">
        <v>2004</v>
      </c>
      <c r="R1" s="1">
        <v>2004</v>
      </c>
      <c r="S1" s="1">
        <v>2004</v>
      </c>
      <c r="T1" s="1">
        <v>2006</v>
      </c>
      <c r="U1" s="1">
        <v>2006</v>
      </c>
      <c r="V1" s="1">
        <v>2008</v>
      </c>
      <c r="W1" s="1">
        <v>2008</v>
      </c>
      <c r="X1" s="1">
        <v>2008</v>
      </c>
      <c r="Y1" s="1">
        <v>2010</v>
      </c>
      <c r="Z1" s="1">
        <v>2010</v>
      </c>
      <c r="AA1" s="1">
        <v>2012</v>
      </c>
      <c r="AB1" s="1">
        <v>2012</v>
      </c>
      <c r="AC1" s="1">
        <v>2012</v>
      </c>
      <c r="AD1" s="1">
        <v>2014</v>
      </c>
      <c r="AE1" s="1">
        <v>2014</v>
      </c>
      <c r="AF1" s="1">
        <v>2016</v>
      </c>
      <c r="AG1" s="1">
        <v>2016</v>
      </c>
      <c r="AH1" s="1">
        <v>2016</v>
      </c>
      <c r="AI1" s="1">
        <v>2018</v>
      </c>
      <c r="AJ1" s="1">
        <v>2018</v>
      </c>
      <c r="AK1" s="1"/>
      <c r="AL1" s="1"/>
      <c r="AM1" s="1"/>
    </row>
    <row r="2" spans="1:39" x14ac:dyDescent="0.35">
      <c r="A2" t="s">
        <v>0</v>
      </c>
      <c r="B2">
        <f>LN('Raw Data'!B6/'Raw Data'!C6)</f>
        <v>-0.15314366439522004</v>
      </c>
      <c r="C2">
        <f>LN('Raw Data'!D6/'Raw Data'!E6)</f>
        <v>0.67250318910038753</v>
      </c>
      <c r="D2">
        <f>LN('Raw Data'!F6/'Raw Data'!G6)</f>
        <v>0.33111702276914928</v>
      </c>
      <c r="F2" s="7">
        <f>LN('Raw Data'!L6/'Raw Data'!M6)</f>
        <v>-7.6991835401882753E-3</v>
      </c>
      <c r="G2" s="20">
        <f>LN('Raw Data'!N6/'Raw Data'!O6)</f>
        <v>-0.14963341544025804</v>
      </c>
      <c r="H2">
        <f>LN('Raw Data'!P6/'Raw Data'!Q6)</f>
        <v>-0.1429935493554777</v>
      </c>
      <c r="I2">
        <f>LN('Raw Data'!R6/'Raw Data'!S6)</f>
        <v>-0.18010457480782391</v>
      </c>
      <c r="J2">
        <f>LN('Raw Data'!V6/'Raw Data'!W6)</f>
        <v>-0.54442441219471605</v>
      </c>
      <c r="K2">
        <f>LN('Raw Data'!X6/'Raw Data'!Y6)</f>
        <v>-0.19908780700298001</v>
      </c>
      <c r="L2">
        <f>LN('Raw Data'!Z6/'Raw Data'!AA6)</f>
        <v>-0.30665845563362398</v>
      </c>
      <c r="M2" s="14"/>
      <c r="N2">
        <f>LN('Raw Data'!AD6/'Raw Data'!AE6)</f>
        <v>-0.55882008843712916</v>
      </c>
      <c r="O2">
        <f>LN('Raw Data'!AH6/'Raw Data'!AI6)</f>
        <v>-0.38578027419251137</v>
      </c>
      <c r="P2">
        <f>LN('Raw Data'!AJ6/'Raw Data'!AK6)</f>
        <v>-0.31460303213891</v>
      </c>
      <c r="Q2">
        <f>LN('Raw Data'!AL6/'Raw Data'!AM6)</f>
        <v>-0.52783369230121224</v>
      </c>
      <c r="R2">
        <f>LN('Raw Data'!AN6/'Raw Data'!AO6)</f>
        <v>-0.73604762293631809</v>
      </c>
      <c r="S2">
        <f>LN('Raw Data'!AP6/'Raw Data'!AQ6)</f>
        <v>-0.42135448100033146</v>
      </c>
      <c r="U2">
        <f>LN('Raw Data'!AV6/'Raw Data'!AW6)</f>
        <v>-0.22305351567039206</v>
      </c>
      <c r="V2">
        <f>LN('Raw Data'!AX6/'Raw Data'!AY6)</f>
        <v>-0.44272867740705296</v>
      </c>
      <c r="W2">
        <f>LN('Raw Data'!AZ6/'Raw Data'!BA6)</f>
        <v>-0.55099562765522203</v>
      </c>
      <c r="X2">
        <f>LN('Raw Data'!BB6/'Raw Data'!BC6)</f>
        <v>-0.44490930892330166</v>
      </c>
      <c r="Y2">
        <f>LN('Raw Data'!BF6/'Raw Data'!BG6)</f>
        <v>-0.63005093261081491</v>
      </c>
      <c r="Z2">
        <f>LN('Raw Data'!BH6/'Raw Data'!BI6)</f>
        <v>-0.78054903451065383</v>
      </c>
      <c r="AA2">
        <f>LN('Raw Data'!BJ6/'Raw Data'!BK6)</f>
        <v>-0.45641042851881342</v>
      </c>
      <c r="AC2">
        <f>LN('Raw Data'!BN6/'Raw Data'!BO6)</f>
        <v>-0.5759631020441387</v>
      </c>
      <c r="AE2" s="14">
        <f>LN('Raw Data'!BT6/'Raw Data'!BU6)</f>
        <v>-0.75311129919936937</v>
      </c>
      <c r="AF2">
        <f>LN('Raw Data'!BV6/'Raw Data'!BW6)</f>
        <v>-0.59164037773298506</v>
      </c>
      <c r="AG2">
        <f>LN('Raw Data'!BX6/'Raw Data'!BY6)</f>
        <v>-0.57841408042131537</v>
      </c>
      <c r="AH2">
        <f>LN('Raw Data'!BZ6/'Raw Data'!CA6)</f>
        <v>-0.67546187388939227</v>
      </c>
      <c r="AJ2">
        <f>LN('Raw Data'!CF6/'Raw Data'!CG6)</f>
        <v>-0.36433034373637274</v>
      </c>
    </row>
    <row r="3" spans="1:39" x14ac:dyDescent="0.35">
      <c r="A3" t="s">
        <v>19</v>
      </c>
      <c r="B3" s="7">
        <f>LN('Raw Data'!B7/'Raw Data'!C7)</f>
        <v>-0.26450184157610623</v>
      </c>
      <c r="C3" s="7">
        <f>LN('Raw Data'!D7/'Raw Data'!E7)</f>
        <v>-0.32297487876975445</v>
      </c>
      <c r="D3" s="7">
        <f>LN('Raw Data'!F7/'Raw Data'!G7)</f>
        <v>-8.8477901577615647E-2</v>
      </c>
      <c r="F3" s="7">
        <f>LN('Raw Data'!L7/'Raw Data'!M7)</f>
        <v>-0.55319122476351046</v>
      </c>
      <c r="G3" s="20">
        <f>LN('Raw Data'!N7/'Raw Data'!O7)</f>
        <v>-0.42335179056457661</v>
      </c>
      <c r="H3" s="14">
        <f>LN('Raw Data'!P7/'Raw Data'!Q7)</f>
        <v>-2.0040872084297194</v>
      </c>
      <c r="I3" s="14">
        <f>LN('Raw Data'!R7/'Raw Data'!S7)</f>
        <v>-0.4892874404609438</v>
      </c>
      <c r="J3" s="14">
        <f>LN('Raw Data'!V7/'Raw Data'!W7)</f>
        <v>-1.3289886859867015</v>
      </c>
      <c r="K3" s="14">
        <f>LN('Raw Data'!X7/'Raw Data'!Y7)</f>
        <v>-0.59251157587880465</v>
      </c>
      <c r="L3" s="14">
        <f>LN('Raw Data'!Z7/'Raw Data'!AA7)</f>
        <v>-0.75087572645609024</v>
      </c>
      <c r="M3" s="14"/>
      <c r="N3" s="14">
        <f>LN('Raw Data'!AD7/'Raw Data'!AE7)</f>
        <v>-1.4366554791224551</v>
      </c>
      <c r="O3" s="14">
        <f>LN('Raw Data'!AH7/'Raw Data'!AI7)</f>
        <v>-2.0062495458894696</v>
      </c>
      <c r="P3" s="14">
        <f>LN('Raw Data'!AJ7/'Raw Data'!AK7)</f>
        <v>-1.4612699272877112</v>
      </c>
      <c r="Q3" s="14">
        <f>LN('Raw Data'!AL7/'Raw Data'!AM7)</f>
        <v>-0.54193670610182298</v>
      </c>
      <c r="R3" s="14">
        <f>LN('Raw Data'!AN7/'Raw Data'!AO7)</f>
        <v>-6.4454397363408578E-2</v>
      </c>
      <c r="S3" s="14">
        <f>LN('Raw Data'!AP7/'Raw Data'!AQ7)</f>
        <v>-1.1565092488638828</v>
      </c>
      <c r="U3" s="14">
        <f>LN('Raw Data'!AV7/'Raw Data'!AW7)</f>
        <v>-0.34640820900488423</v>
      </c>
      <c r="V3" s="14">
        <f>LN('Raw Data'!AX7/'Raw Data'!AY7)</f>
        <v>-0.45003623523290948</v>
      </c>
      <c r="W3" s="14">
        <f>LN('Raw Data'!AZ7/'Raw Data'!BA7)</f>
        <v>2.6391723397962127E-2</v>
      </c>
      <c r="X3" s="14">
        <f>LN('Raw Data'!BB7/'Raw Data'!BC7)</f>
        <v>-0.10875751708734557</v>
      </c>
      <c r="Y3" s="14"/>
      <c r="Z3" s="14">
        <f>LN('Raw Data'!BH7/'Raw Data'!BI7)</f>
        <v>-0.81533311192106739</v>
      </c>
      <c r="AA3" s="14">
        <f>LN('Raw Data'!BJ7/'Raw Data'!BK7)</f>
        <v>-0.29472667251193779</v>
      </c>
      <c r="AC3" s="14">
        <f>LN('Raw Data'!BN7/'Raw Data'!BO7)</f>
        <v>-0.80399384372066685</v>
      </c>
      <c r="AD3">
        <f>LN('Raw Data'!BR7/'Raw Data'!BS7)</f>
        <v>-4.5417733250825952E-2</v>
      </c>
      <c r="AE3" s="14">
        <f>LN('Raw Data'!BT7/'Raw Data'!BU7)</f>
        <v>-0.21838187912881521</v>
      </c>
      <c r="AF3" s="19">
        <f>LN('Raw Data'!BV7/'Raw Data'!BW7)</f>
        <v>-0.3386252746507184</v>
      </c>
      <c r="AG3" s="19">
        <f>LN('Raw Data'!BX7/'Raw Data'!BY7)</f>
        <v>-1.3392736940026349</v>
      </c>
      <c r="AH3" s="19">
        <f>LN('Raw Data'!BZ7/'Raw Data'!CA7)</f>
        <v>-0.33429133991486026</v>
      </c>
      <c r="AJ3" s="25">
        <f>LN('Raw Data'!CF7/'Raw Data'!CG7)</f>
        <v>-0.13272461565458249</v>
      </c>
    </row>
    <row r="4" spans="1:39" x14ac:dyDescent="0.35">
      <c r="A4" t="s">
        <v>20</v>
      </c>
      <c r="B4" s="7">
        <f>LN('Raw Data'!B8/'Raw Data'!C8)</f>
        <v>-5.2087933002726558E-2</v>
      </c>
      <c r="C4" s="7">
        <f>LN('Raw Data'!D8/'Raw Data'!E8)</f>
        <v>-0.56982235304106754</v>
      </c>
      <c r="D4" s="7">
        <f>LN('Raw Data'!F8/'Raw Data'!G8)</f>
        <v>-0.23969872470466616</v>
      </c>
      <c r="E4">
        <f>LN('Raw Data'!J8/'Raw Data'!K8)</f>
        <v>-0.30613020757762244</v>
      </c>
      <c r="F4" s="7">
        <f>LN('Raw Data'!L8/'Raw Data'!M8)</f>
        <v>-0.46596145073990358</v>
      </c>
      <c r="G4" s="20">
        <f>LN('Raw Data'!N8/'Raw Data'!O8)</f>
        <v>4.8960624197217008E-2</v>
      </c>
      <c r="H4" s="14"/>
      <c r="I4" s="14">
        <f>LN('Raw Data'!R8/'Raw Data'!S8)</f>
        <v>-0.42934531052160452</v>
      </c>
      <c r="J4" s="14">
        <f>LN('Raw Data'!V8/'Raw Data'!W8)</f>
        <v>-0.92859302831416901</v>
      </c>
      <c r="K4" s="14">
        <f>LN('Raw Data'!X8/'Raw Data'!Y8)</f>
        <v>-0.34361595763061475</v>
      </c>
      <c r="L4" s="14">
        <f>LN('Raw Data'!Z8/'Raw Data'!AA8)</f>
        <v>-0.13149310409520801</v>
      </c>
      <c r="M4" s="14"/>
      <c r="N4" s="14">
        <f>LN('Raw Data'!AD8/'Raw Data'!AE8)</f>
        <v>-0.42667976359451665</v>
      </c>
      <c r="O4" s="14"/>
      <c r="P4" s="14">
        <f>LN('Raw Data'!AJ8/'Raw Data'!AK8)</f>
        <v>-0.36765032016164784</v>
      </c>
      <c r="Q4" s="14">
        <f>LN('Raw Data'!AL8/'Raw Data'!AM8)</f>
        <v>-0.21178830083309164</v>
      </c>
      <c r="R4" s="14">
        <f>LN('Raw Data'!AN8/'Raw Data'!AO8)</f>
        <v>-1.3141262810557208</v>
      </c>
      <c r="S4" s="14">
        <f>LN('Raw Data'!AP8/'Raw Data'!AQ8)</f>
        <v>-0.63504098015107968</v>
      </c>
      <c r="T4">
        <f>LN('Raw Data'!AT8/'Raw Data'!AU8)</f>
        <v>-0.20395471366648291</v>
      </c>
      <c r="U4" s="14">
        <f>LN('Raw Data'!AV8/'Raw Data'!AW8)</f>
        <v>-0.20664785533086102</v>
      </c>
      <c r="V4" s="14">
        <f>LN('Raw Data'!AX8/'Raw Data'!AY8)</f>
        <v>-0.17298611436318045</v>
      </c>
      <c r="W4" s="14"/>
      <c r="X4" s="14">
        <f>LN('Raw Data'!BB8/'Raw Data'!BC8)</f>
        <v>3.2266004090437249E-2</v>
      </c>
      <c r="Y4" s="14">
        <f>LN('Raw Data'!BF8/'Raw Data'!BG8)</f>
        <v>-0.52982935784010809</v>
      </c>
      <c r="Z4" s="14">
        <f>LN('Raw Data'!BH8/'Raw Data'!BI8)</f>
        <v>-0.23511231687740858</v>
      </c>
      <c r="AA4" s="14">
        <f>LN('Raw Data'!BJ8/'Raw Data'!BK8)</f>
        <v>-0.18506156874550497</v>
      </c>
      <c r="AB4">
        <f>LN('Raw Data'!BL8/'Raw Data'!BM8)</f>
        <v>-6.3463638420075852E-2</v>
      </c>
      <c r="AC4" s="14">
        <f>LN('Raw Data'!BN8/'Raw Data'!BO8)</f>
        <v>-0.17815075389177509</v>
      </c>
      <c r="AD4" s="14"/>
      <c r="AE4" s="14">
        <f>LN('Raw Data'!BT8/'Raw Data'!BU8)</f>
        <v>-0.34637477242040526</v>
      </c>
      <c r="AF4" s="19">
        <f>LN('Raw Data'!BV8/'Raw Data'!BW8)</f>
        <v>-7.5636975049248156E-2</v>
      </c>
      <c r="AG4" s="19">
        <f>LN('Raw Data'!BX8/'Raw Data'!BY8)</f>
        <v>-0.27617877369271715</v>
      </c>
      <c r="AH4" s="19">
        <f>LN('Raw Data'!BZ8/'Raw Data'!CA8)</f>
        <v>-0.20048133612923033</v>
      </c>
      <c r="AI4">
        <f>LN('Raw Data'!CD8/'Raw Data'!CE8)</f>
        <v>4.8068403041022403E-2</v>
      </c>
      <c r="AJ4" s="25">
        <f>LN('Raw Data'!CF8/'Raw Data'!CG8)</f>
        <v>3.4332935912196154E-2</v>
      </c>
    </row>
    <row r="5" spans="1:39" x14ac:dyDescent="0.35">
      <c r="A5" t="s">
        <v>21</v>
      </c>
      <c r="B5" s="7">
        <f>LN('Raw Data'!B9/'Raw Data'!C9)</f>
        <v>0.40514291290845755</v>
      </c>
      <c r="C5" s="7">
        <f>LN('Raw Data'!D9/'Raw Data'!E9)</f>
        <v>0.41285368471994655</v>
      </c>
      <c r="D5" s="7">
        <f>LN('Raw Data'!F9/'Raw Data'!G9)</f>
        <v>0.38631779980653985</v>
      </c>
      <c r="E5" s="26"/>
      <c r="F5" s="7">
        <f>LN('Raw Data'!L9/'Raw Data'!M9)</f>
        <v>-0.1038036238206333</v>
      </c>
      <c r="G5" s="20">
        <f>LN('Raw Data'!N9/'Raw Data'!O9)</f>
        <v>0.37857037542207134</v>
      </c>
      <c r="H5" s="14">
        <f>LN('Raw Data'!P9/'Raw Data'!Q9)</f>
        <v>-0.10812203304272318</v>
      </c>
      <c r="I5" s="14">
        <f>LN('Raw Data'!R9/'Raw Data'!S9)</f>
        <v>-0.14239921755429782</v>
      </c>
      <c r="J5" s="14">
        <f>LN('Raw Data'!V9/'Raw Data'!W9)</f>
        <v>0.26560108866743659</v>
      </c>
      <c r="K5" s="14">
        <f>LN('Raw Data'!X9/'Raw Data'!Y9)</f>
        <v>-0.64079087102791277</v>
      </c>
      <c r="L5" s="14">
        <f>LN('Raw Data'!Z9/'Raw Data'!AA9)</f>
        <v>-0.1121449653232533</v>
      </c>
      <c r="M5" s="14"/>
      <c r="N5" s="14">
        <f>LN('Raw Data'!AD9/'Raw Data'!AE9)</f>
        <v>0.24860380114599046</v>
      </c>
      <c r="O5" s="14">
        <f>LN('Raw Data'!AH9/'Raw Data'!AI9)</f>
        <v>0.15617786090992164</v>
      </c>
      <c r="P5" s="14">
        <f>LN('Raw Data'!AJ9/'Raw Data'!AK9)</f>
        <v>0.32342640195924249</v>
      </c>
      <c r="Q5" s="14">
        <f>LN('Raw Data'!AL9/'Raw Data'!AM9)</f>
        <v>-0.19807500069402001</v>
      </c>
      <c r="R5" s="14">
        <f>LN('Raw Data'!AN9/'Raw Data'!AO9)</f>
        <v>0.23775650052613623</v>
      </c>
      <c r="S5" s="14">
        <f>LN('Raw Data'!AP9/'Raw Data'!AQ9)</f>
        <v>0.1752450083118034</v>
      </c>
      <c r="T5" s="14"/>
      <c r="U5" s="14">
        <f>LN('Raw Data'!AV9/'Raw Data'!AW9)</f>
        <v>0.39871133447733492</v>
      </c>
      <c r="V5" s="14">
        <f>LN('Raw Data'!AX9/'Raw Data'!AY9)</f>
        <v>-0.4126252872498391</v>
      </c>
      <c r="W5" s="14"/>
      <c r="X5" s="14"/>
      <c r="Y5" s="14">
        <f>LN('Raw Data'!BF9/'Raw Data'!BG9)</f>
        <v>-0.44933468960867423</v>
      </c>
      <c r="Z5" s="14">
        <f>LN('Raw Data'!BH9/'Raw Data'!BI9)</f>
        <v>-0.31434291243627499</v>
      </c>
      <c r="AA5" s="14">
        <f>LN('Raw Data'!BJ9/'Raw Data'!BK9)</f>
        <v>-0.49610711462569917</v>
      </c>
      <c r="AB5" s="14"/>
      <c r="AC5" s="14">
        <f>LN('Raw Data'!BN9/'Raw Data'!BO9)</f>
        <v>-0.73813961817194507</v>
      </c>
      <c r="AD5" s="14">
        <f>LN('Raw Data'!BR9/'Raw Data'!BS9)</f>
        <v>-0.35966084002718884</v>
      </c>
      <c r="AE5" s="14">
        <f>LN('Raw Data'!BT9/'Raw Data'!BU9)</f>
        <v>-0.69331005675771518</v>
      </c>
      <c r="AF5" s="19">
        <f>LN('Raw Data'!BV9/'Raw Data'!BW9)</f>
        <v>-0.58776155103555472</v>
      </c>
      <c r="AG5" s="19">
        <f>LN('Raw Data'!BX9/'Raw Data'!BY9)</f>
        <v>-0.50227297073015031</v>
      </c>
      <c r="AH5" s="19"/>
      <c r="AJ5" s="25">
        <f>LN('Raw Data'!CF9/'Raw Data'!CG9)</f>
        <v>-0.57685620528907655</v>
      </c>
    </row>
    <row r="6" spans="1:39" x14ac:dyDescent="0.35">
      <c r="A6" t="s">
        <v>22</v>
      </c>
      <c r="B6" s="7">
        <f>LN('Raw Data'!B10/'Raw Data'!C10)</f>
        <v>0.34402243213599282</v>
      </c>
      <c r="C6" s="7">
        <f>LN('Raw Data'!D10/'Raw Data'!E10)</f>
        <v>0.10792780996117619</v>
      </c>
      <c r="D6" s="7">
        <f>LN('Raw Data'!F10/'Raw Data'!G10)</f>
        <v>0.22140487442789145</v>
      </c>
      <c r="E6" s="26">
        <f>LN('Raw Data'!J10/'Raw Data'!K10)</f>
        <v>4.1597407880108829E-2</v>
      </c>
      <c r="F6" s="7">
        <f>LN('Raw Data'!L10/'Raw Data'!M10)</f>
        <v>-2.7481840950072306E-2</v>
      </c>
      <c r="G6" s="20">
        <f>LN('Raw Data'!N10/'Raw Data'!O10)</f>
        <v>0.29068021355111745</v>
      </c>
      <c r="H6" s="14"/>
      <c r="I6" s="14">
        <f>LN('Raw Data'!R10/'Raw Data'!S10)</f>
        <v>9.2227060804854794E-2</v>
      </c>
      <c r="J6" s="14">
        <f>LN('Raw Data'!V10/'Raw Data'!W10)</f>
        <v>0.20990039370105273</v>
      </c>
      <c r="K6" s="14">
        <f>LN('Raw Data'!X10/'Raw Data'!Y10)</f>
        <v>0.14033103785631343</v>
      </c>
      <c r="L6" s="14">
        <f>LN('Raw Data'!Z10/'Raw Data'!AA10)</f>
        <v>0.2494044080816227</v>
      </c>
      <c r="M6" s="14">
        <f>LN('Raw Data'!AB10/'Raw Data'!AC10)</f>
        <v>0.42284958492088326</v>
      </c>
      <c r="N6" s="14">
        <f>LN('Raw Data'!AD10/'Raw Data'!AE10)</f>
        <v>0.19565339093468032</v>
      </c>
      <c r="O6" s="14"/>
      <c r="P6" s="14">
        <f>LN('Raw Data'!AJ10/'Raw Data'!AK10)</f>
        <v>0.14555856344563023</v>
      </c>
      <c r="Q6" s="14">
        <f>LN('Raw Data'!AL10/'Raw Data'!AM10)</f>
        <v>0.20234034847074112</v>
      </c>
      <c r="R6" s="14">
        <f>LN('Raw Data'!AN10/'Raw Data'!AO10)</f>
        <v>0.42313756763734317</v>
      </c>
      <c r="S6" s="14">
        <f>LN('Raw Data'!AP10/'Raw Data'!AQ10)</f>
        <v>0.21278107237942076</v>
      </c>
      <c r="T6" s="14">
        <f>LN('Raw Data'!AT10/'Raw Data'!AU10)</f>
        <v>0.52903221681762813</v>
      </c>
      <c r="U6" s="14">
        <f>LN('Raw Data'!AV10/'Raw Data'!AW10)</f>
        <v>0.35356753640315097</v>
      </c>
      <c r="V6" s="14">
        <f>LN('Raw Data'!AX10/'Raw Data'!AY10)</f>
        <v>0.50138389248701787</v>
      </c>
      <c r="W6" s="14"/>
      <c r="X6" s="14">
        <f>LN('Raw Data'!BB10/'Raw Data'!BC10)</f>
        <v>0.49097775000463351</v>
      </c>
      <c r="Y6" s="14">
        <f>LN('Raw Data'!BF10/'Raw Data'!BG10)</f>
        <v>0.21292493679860822</v>
      </c>
      <c r="Z6" s="14">
        <f>LN('Raw Data'!BH10/'Raw Data'!BI10)</f>
        <v>0.20467404969498257</v>
      </c>
      <c r="AA6" s="14">
        <f>LN('Raw Data'!BJ10/'Raw Data'!BK10)</f>
        <v>0.48415319973468279</v>
      </c>
      <c r="AB6" s="14">
        <f>LN('Raw Data'!BL10/'Raw Data'!BM10)</f>
        <v>0.51186189555188666</v>
      </c>
      <c r="AC6" s="14">
        <f>LN('Raw Data'!BN10/'Raw Data'!BO10)</f>
        <v>0.48976884413319344</v>
      </c>
      <c r="AD6" s="14"/>
      <c r="AE6" s="14">
        <f>LN('Raw Data'!BT10/'Raw Data'!BU10)</f>
        <v>0.3210515118039115</v>
      </c>
      <c r="AF6" s="19">
        <f>LN('Raw Data'!BV10/'Raw Data'!BW10)</f>
        <v>0.6690129543909541</v>
      </c>
      <c r="AG6" s="19"/>
      <c r="AH6" s="19">
        <f>LN('Raw Data'!BZ10/'Raw Data'!CA10)</f>
        <v>0.61086668836256908</v>
      </c>
      <c r="AI6">
        <f>LN('Raw Data'!CD10/'Raw Data'!CE10)</f>
        <v>0.64673891037174858</v>
      </c>
      <c r="AJ6" s="25">
        <f>LN('Raw Data'!CF10/'Raw Data'!CG10)</f>
        <v>0.62331608605660527</v>
      </c>
    </row>
    <row r="7" spans="1:39" x14ac:dyDescent="0.35">
      <c r="A7" t="s">
        <v>23</v>
      </c>
      <c r="B7" s="7">
        <f>LN('Raw Data'!B11/'Raw Data'!C11)</f>
        <v>0.11220017914036609</v>
      </c>
      <c r="C7" s="7">
        <f>LN('Raw Data'!D11/'Raw Data'!E11)</f>
        <v>0.19264358133951512</v>
      </c>
      <c r="D7" s="7">
        <f>LN('Raw Data'!F11/'Raw Data'!G11)</f>
        <v>-9.1409873409518519E-2</v>
      </c>
      <c r="E7" s="26"/>
      <c r="F7" s="7">
        <f>LN('Raw Data'!L11/'Raw Data'!M11)</f>
        <v>-0.6342087123701009</v>
      </c>
      <c r="G7" s="20">
        <f>LN('Raw Data'!N11/'Raw Data'!O11)</f>
        <v>-3.0370639422210473E-2</v>
      </c>
      <c r="H7" s="14">
        <f>LN('Raw Data'!P11/'Raw Data'!Q11)</f>
        <v>-0.11680392656736432</v>
      </c>
      <c r="I7" s="14">
        <f>LN('Raw Data'!R11/'Raw Data'!S11)</f>
        <v>-0.33354412080030899</v>
      </c>
      <c r="J7" s="14">
        <f>LN('Raw Data'!V11/'Raw Data'!W11)</f>
        <v>-0.57915814308992575</v>
      </c>
      <c r="K7" s="14">
        <f>LN('Raw Data'!X11/'Raw Data'!Y11)</f>
        <v>-0.29435024646801672</v>
      </c>
      <c r="L7" s="14">
        <f>LN('Raw Data'!Z11/'Raw Data'!AA11)</f>
        <v>-0.17992058874393135</v>
      </c>
      <c r="M7" s="14"/>
      <c r="N7" s="14">
        <f>LN('Raw Data'!AD11/'Raw Data'!AE11)</f>
        <v>-0.66923773348101112</v>
      </c>
      <c r="O7" s="14">
        <f>LN('Raw Data'!AH11/'Raw Data'!AI11)</f>
        <v>-0.10222923935797822</v>
      </c>
      <c r="P7" s="14">
        <f>LN('Raw Data'!AJ11/'Raw Data'!AK11)</f>
        <v>-0.24485061880138398</v>
      </c>
      <c r="Q7" s="14">
        <f>LN('Raw Data'!AL11/'Raw Data'!AM11)</f>
        <v>-9.4719936735412513E-2</v>
      </c>
      <c r="R7" s="14">
        <f>LN('Raw Data'!AN11/'Raw Data'!AO11)</f>
        <v>9.7581743449910871E-2</v>
      </c>
      <c r="S7" s="14">
        <f>LN('Raw Data'!AP11/'Raw Data'!AQ11)</f>
        <v>3.4703560236093965E-3</v>
      </c>
      <c r="T7" s="14"/>
      <c r="U7" s="14">
        <f>LN('Raw Data'!AV11/'Raw Data'!AW11)</f>
        <v>0.28909502474740817</v>
      </c>
      <c r="V7" s="14">
        <f>LN('Raw Data'!AX11/'Raw Data'!AY11)</f>
        <v>0.18253746778979307</v>
      </c>
      <c r="W7" s="14">
        <f>LN('Raw Data'!AZ11/'Raw Data'!BA11)</f>
        <v>0.21712538151080948</v>
      </c>
      <c r="X7" s="14">
        <f>LN('Raw Data'!BB11/'Raw Data'!BC11)</f>
        <v>0.240099510908516</v>
      </c>
      <c r="Y7" s="14">
        <f>LN('Raw Data'!BF11/'Raw Data'!BG11)</f>
        <v>3.560538395304199E-2</v>
      </c>
      <c r="Z7" s="14">
        <f>LN('Raw Data'!BH11/'Raw Data'!BI11)</f>
        <v>-9.709619622942478E-2</v>
      </c>
      <c r="AA7" s="14">
        <f>LN('Raw Data'!BJ11/'Raw Data'!BK11)</f>
        <v>0.11003116281099658</v>
      </c>
      <c r="AB7" s="14"/>
      <c r="AC7" s="14">
        <f>LN('Raw Data'!BN11/'Raw Data'!BO11)</f>
        <v>-5.6971232202455487E-2</v>
      </c>
      <c r="AD7" s="14">
        <f>LN('Raw Data'!BR11/'Raw Data'!BS11)</f>
        <v>-4.1173933158733973E-2</v>
      </c>
      <c r="AE7" s="14">
        <f>LN('Raw Data'!BT11/'Raw Data'!BU11)</f>
        <v>-6.5891369493451327E-2</v>
      </c>
      <c r="AF7" s="19">
        <f>LN('Raw Data'!BV11/'Raw Data'!BW11)</f>
        <v>0.10743655732115695</v>
      </c>
      <c r="AG7" s="19">
        <f>LN('Raw Data'!BX11/'Raw Data'!BY11)</f>
        <v>0.12032308282833741</v>
      </c>
      <c r="AH7" s="19">
        <f>LN('Raw Data'!BZ11/'Raw Data'!CA11)</f>
        <v>-1.9454392321094159E-2</v>
      </c>
      <c r="AJ7" s="25">
        <f>LN('Raw Data'!CF11/'Raw Data'!CG11)</f>
        <v>0.21829007902778105</v>
      </c>
    </row>
    <row r="8" spans="1:39" x14ac:dyDescent="0.35">
      <c r="A8" t="s">
        <v>24</v>
      </c>
      <c r="B8" s="7">
        <f>LN('Raw Data'!B12/'Raw Data'!C12)</f>
        <v>0.16538058023723601</v>
      </c>
      <c r="C8" s="7">
        <f>LN('Raw Data'!D12/'Raw Data'!E12)</f>
        <v>9.7869960759540877E-3</v>
      </c>
      <c r="D8" s="7">
        <f>LN('Raw Data'!F12/'Raw Data'!G12)</f>
        <v>-0.33149746825102694</v>
      </c>
      <c r="E8" s="26">
        <f>LN('Raw Data'!J12/'Raw Data'!K12)</f>
        <v>0.28172633743721354</v>
      </c>
      <c r="F8" s="7">
        <f>LN('Raw Data'!L12/'Raw Data'!M12)</f>
        <v>-0.19394181529926793</v>
      </c>
      <c r="G8" s="20">
        <f>LN('Raw Data'!N12/'Raw Data'!O12)</f>
        <v>0.42063449437786526</v>
      </c>
      <c r="H8" s="14"/>
      <c r="I8" s="14">
        <f>LN('Raw Data'!R12/'Raw Data'!S12)</f>
        <v>0.20908314129109501</v>
      </c>
      <c r="J8" s="14">
        <f>LN('Raw Data'!V12/'Raw Data'!W12)</f>
        <v>0.69945697429791576</v>
      </c>
      <c r="K8" s="14">
        <f>LN('Raw Data'!X12/'Raw Data'!Y12)</f>
        <v>0.11422319027449285</v>
      </c>
      <c r="L8" s="14">
        <f>LN('Raw Data'!Z12/'Raw Data'!AA12)</f>
        <v>0.37454428772939713</v>
      </c>
      <c r="M8">
        <f>LN('Raw Data'!AB12/'Raw Data'!AC12)</f>
        <v>0.61513684078468911</v>
      </c>
      <c r="N8" s="14">
        <f>LN('Raw Data'!AD12/'Raw Data'!AE12)</f>
        <v>0.16870008839550588</v>
      </c>
      <c r="O8" s="14"/>
      <c r="P8" s="14">
        <f>LN('Raw Data'!AJ12/'Raw Data'!AK12)</f>
        <v>8.8371734194835808E-2</v>
      </c>
      <c r="Q8" s="14">
        <f>LN('Raw Data'!AL12/'Raw Data'!AM12)</f>
        <v>0.21178597616299932</v>
      </c>
      <c r="R8" s="14">
        <f>LN('Raw Data'!AN12/'Raw Data'!AO12)</f>
        <v>0.72523105690741763</v>
      </c>
      <c r="S8" s="14">
        <f>LN('Raw Data'!AP12/'Raw Data'!AQ12)</f>
        <v>0.22101980566921112</v>
      </c>
      <c r="T8" s="14"/>
      <c r="U8" s="14">
        <f>LN('Raw Data'!AV12/'Raw Data'!AW12)</f>
        <v>0.42592073556560928</v>
      </c>
      <c r="V8" s="14">
        <f>LN('Raw Data'!AX12/'Raw Data'!AY12)</f>
        <v>0.46071332284374517</v>
      </c>
      <c r="W8" s="14"/>
      <c r="X8" s="14">
        <f>LN('Raw Data'!BB12/'Raw Data'!BC12)</f>
        <v>0.58794953726667054</v>
      </c>
      <c r="Y8" s="14">
        <f>LN('Raw Data'!BF12/'Raw Data'!BG12)</f>
        <v>0.19428100962396641</v>
      </c>
      <c r="Z8" s="14">
        <f>LN('Raw Data'!BH12/'Raw Data'!BI12)</f>
        <v>0.32672474984796118</v>
      </c>
      <c r="AA8" s="14">
        <f>LN('Raw Data'!BJ12/'Raw Data'!BK12)</f>
        <v>0.35457174651425022</v>
      </c>
      <c r="AB8" s="14">
        <f>LN('Raw Data'!BL12/'Raw Data'!BM12)</f>
        <v>0.27128597636472396</v>
      </c>
      <c r="AC8" s="14">
        <f>LN('Raw Data'!BN12/'Raw Data'!BO12)</f>
        <v>0.58931882297562543</v>
      </c>
      <c r="AD8" s="14"/>
      <c r="AE8" s="14">
        <f>LN('Raw Data'!BT12/'Raw Data'!BU12)</f>
        <v>0.37592616665874717</v>
      </c>
      <c r="AF8" s="19">
        <f>LN('Raw Data'!BV12/'Raw Data'!BW12)</f>
        <v>0.28762859627763199</v>
      </c>
      <c r="AG8" s="19">
        <f>LN('Raw Data'!BX12/'Raw Data'!BY12)</f>
        <v>0.51053351837359195</v>
      </c>
      <c r="AH8" s="19">
        <f>LN('Raw Data'!BZ12/'Raw Data'!CA12)</f>
        <v>0.49625646425666498</v>
      </c>
      <c r="AI8">
        <f>LN('Raw Data'!CD12/'Raw Data'!CE12)</f>
        <v>0.41386758350525082</v>
      </c>
      <c r="AJ8" s="25">
        <f>LN('Raw Data'!CF12/'Raw Data'!CG12)</f>
        <v>0.48953114837855138</v>
      </c>
    </row>
    <row r="9" spans="1:39" x14ac:dyDescent="0.35">
      <c r="A9" t="s">
        <v>25</v>
      </c>
      <c r="B9" s="7">
        <f>LN('Raw Data'!B13/'Raw Data'!C13)</f>
        <v>0.20867364446173953</v>
      </c>
      <c r="C9" s="7"/>
      <c r="D9" s="7">
        <f>LN('Raw Data'!F13/'Raw Data'!G13)</f>
        <v>-0.26487137427073093</v>
      </c>
      <c r="E9" s="26">
        <f>LN('Raw Data'!J13/'Raw Data'!K13)</f>
        <v>-0.27297185071685082</v>
      </c>
      <c r="F9" s="7">
        <f>LN('Raw Data'!L13/'Raw Data'!M13)</f>
        <v>-0.97960004999139116</v>
      </c>
      <c r="G9" s="20">
        <f>LN('Raw Data'!N13/'Raw Data'!O13)</f>
        <v>0.34842901065573595</v>
      </c>
      <c r="H9" s="14">
        <f>LN('Raw Data'!P13/'Raw Data'!Q13)</f>
        <v>0.45396159769954636</v>
      </c>
      <c r="I9" s="14">
        <f>LN('Raw Data'!R13/'Raw Data'!S13)</f>
        <v>-0.92948243330857461</v>
      </c>
      <c r="J9" s="14"/>
      <c r="K9" s="14">
        <f>LN('Raw Data'!X13/'Raw Data'!Y13)</f>
        <v>-0.73507012505643055</v>
      </c>
      <c r="L9" s="14">
        <f>LN('Raw Data'!Z13/'Raw Data'!AA13)</f>
        <v>0.27125364822792808</v>
      </c>
      <c r="M9" s="14">
        <f>LN('Raw Data'!AB13/'Raw Data'!AC13)</f>
        <v>0.23953712212210274</v>
      </c>
      <c r="N9" s="14">
        <f>LN('Raw Data'!AD13/'Raw Data'!AE13)</f>
        <v>-0.78620962048010046</v>
      </c>
      <c r="O9" s="14">
        <f>LN('Raw Data'!AH13/'Raw Data'!AI13)</f>
        <v>0.355451531754372</v>
      </c>
      <c r="P9" s="14">
        <f>LN('Raw Data'!AJ13/'Raw Data'!AK13)</f>
        <v>-0.99249448866727663</v>
      </c>
      <c r="Q9" s="14">
        <f>LN('Raw Data'!AL13/'Raw Data'!AM13)</f>
        <v>0.15356130160420475</v>
      </c>
      <c r="R9" s="14"/>
      <c r="S9" s="14">
        <f>LN('Raw Data'!AP13/'Raw Data'!AQ13)</f>
        <v>-0.84448584781123615</v>
      </c>
      <c r="T9" s="14">
        <f>LN('Raw Data'!AT13/'Raw Data'!AU13)</f>
        <v>0.89444017770470197</v>
      </c>
      <c r="U9" s="14">
        <f>LN('Raw Data'!AV13/'Raw Data'!AW13)</f>
        <v>-0.38857894331806159</v>
      </c>
      <c r="V9" s="14">
        <f>LN('Raw Data'!AX13/'Raw Data'!AY13)</f>
        <v>0.51672390207626262</v>
      </c>
      <c r="W9" s="14">
        <f>LN('Raw Data'!AZ13/'Raw Data'!BA13)</f>
        <v>0.60528774807956254</v>
      </c>
      <c r="X9" s="14">
        <f>LN('Raw Data'!BB13/'Raw Data'!BC13)</f>
        <v>-0.47486854674340412</v>
      </c>
      <c r="Y9" s="14">
        <f>LN('Raw Data'!BF13/'Raw Data'!BG13)</f>
        <v>0.34650910548069125</v>
      </c>
      <c r="Z9" s="14">
        <f>LN('Raw Data'!BH13/'Raw Data'!BI13)</f>
        <v>0.32458190694416567</v>
      </c>
      <c r="AA9" s="14">
        <f>LN('Raw Data'!BJ13/'Raw Data'!BK13)</f>
        <v>0.38247352874388213</v>
      </c>
      <c r="AB9" s="14">
        <f>LN('Raw Data'!BL13/'Raw Data'!BM13)</f>
        <v>0.83029400456406599</v>
      </c>
      <c r="AC9" s="14">
        <f>LN('Raw Data'!BN13/'Raw Data'!BO13)</f>
        <v>0.65552941144941368</v>
      </c>
      <c r="AD9" s="14">
        <f>LN('Raw Data'!BR13/'Raw Data'!BS13)</f>
        <v>0.27922989023797862</v>
      </c>
      <c r="AE9" s="14">
        <f>LN('Raw Data'!BT13/'Raw Data'!BU13)</f>
        <v>0.47744393625714099</v>
      </c>
      <c r="AF9" s="19">
        <f>LN('Raw Data'!BV13/'Raw Data'!BW13)</f>
        <v>0.24110610910213509</v>
      </c>
      <c r="AG9" s="19"/>
      <c r="AH9" s="19">
        <f>LN('Raw Data'!BZ13/'Raw Data'!CA13)</f>
        <v>0.30417036640742562</v>
      </c>
      <c r="AI9" s="25">
        <f>LN('Raw Data'!CD13/'Raw Data'!CE13)</f>
        <v>0.46076247134509668</v>
      </c>
      <c r="AJ9" s="25">
        <f>LN('Raw Data'!CF13/'Raw Data'!CG13)</f>
        <v>0.59713252732035682</v>
      </c>
    </row>
    <row r="10" spans="1:39" x14ac:dyDescent="0.35">
      <c r="A10" t="s">
        <v>26</v>
      </c>
      <c r="B10" s="7">
        <f>LN('Raw Data'!B14/'Raw Data'!C14)</f>
        <v>-4.7400210761220266E-2</v>
      </c>
      <c r="C10" s="7">
        <f>LN('Raw Data'!D14/'Raw Data'!E14)</f>
        <v>0.63699920220600537</v>
      </c>
      <c r="D10" s="7">
        <f>LN('Raw Data'!F14/'Raw Data'!G14)</f>
        <v>-0.10667640627076694</v>
      </c>
      <c r="E10" s="26">
        <f>LN('Raw Data'!J14/'Raw Data'!K14)</f>
        <v>-0.87195708781597481</v>
      </c>
      <c r="F10" s="7">
        <f>LN('Raw Data'!L14/'Raw Data'!M14)</f>
        <v>-0.38253994324081031</v>
      </c>
      <c r="G10" s="20">
        <f>LN('Raw Data'!N14/'Raw Data'!O14)</f>
        <v>0.12636633593680607</v>
      </c>
      <c r="H10" s="14"/>
      <c r="I10" s="14">
        <f>LN('Raw Data'!R14/'Raw Data'!S14)</f>
        <v>-0.25932331755882804</v>
      </c>
      <c r="J10" s="14">
        <f>LN('Raw Data'!V14/'Raw Data'!W14)</f>
        <v>0.50951936125969566</v>
      </c>
      <c r="K10" s="14">
        <f>LN('Raw Data'!X14/'Raw Data'!Y14)</f>
        <v>4.0025370213797783E-2</v>
      </c>
      <c r="L10" s="14">
        <f>LN('Raw Data'!Z14/'Raw Data'!AA14)</f>
        <v>-1.8437632186446443E-4</v>
      </c>
      <c r="M10" s="14">
        <f>LN('Raw Data'!AB14/'Raw Data'!AC14)</f>
        <v>9.9871246105487158E-2</v>
      </c>
      <c r="N10" s="14">
        <f>LN('Raw Data'!AD14/'Raw Data'!AE14)</f>
        <v>-0.36671806335116619</v>
      </c>
      <c r="O10" s="14"/>
      <c r="P10" s="14">
        <f>LN('Raw Data'!AJ14/'Raw Data'!AK14)</f>
        <v>-0.34081942584593267</v>
      </c>
      <c r="Q10" s="14">
        <f>LN('Raw Data'!AL14/'Raw Data'!AM14)</f>
        <v>-0.10103303808937839</v>
      </c>
      <c r="R10" s="14">
        <f>LN('Raw Data'!AN14/'Raw Data'!AO14)</f>
        <v>-2.2763549407763067E-2</v>
      </c>
      <c r="S10" s="14">
        <f>LN('Raw Data'!AP14/'Raw Data'!AQ14)</f>
        <v>-0.40570916553699238</v>
      </c>
      <c r="T10" s="14">
        <f>LN('Raw Data'!AT14/'Raw Data'!AU14)</f>
        <v>0.45924877284080201</v>
      </c>
      <c r="U10" s="14">
        <f>LN('Raw Data'!AV14/'Raw Data'!AW14)</f>
        <v>-0.31063994536673956</v>
      </c>
      <c r="V10" s="14">
        <f>LN('Raw Data'!AX14/'Raw Data'!AY14)</f>
        <v>5.6801668525245916E-2</v>
      </c>
      <c r="W10" s="14"/>
      <c r="X10" s="14">
        <f>LN('Raw Data'!BB14/'Raw Data'!BC14)</f>
        <v>-9.896989846120427E-2</v>
      </c>
      <c r="Y10" s="14">
        <f>LN('Raw Data'!BF14/'Raw Data'!BG14)</f>
        <v>-0.88408428019287955</v>
      </c>
      <c r="Z10" s="14">
        <f>LN('Raw Data'!BH14/'Raw Data'!BI14)</f>
        <v>-0.4828899370941398</v>
      </c>
      <c r="AA10" s="14">
        <f>LN('Raw Data'!BJ14/'Raw Data'!BK14)</f>
        <v>1.7690546922967926E-2</v>
      </c>
      <c r="AB10" s="14">
        <f>LN('Raw Data'!BL14/'Raw Data'!BM14)</f>
        <v>0.26850760156307485</v>
      </c>
      <c r="AC10" s="14">
        <f>LN('Raw Data'!BN14/'Raw Data'!BO14)</f>
        <v>-0.12041807157228664</v>
      </c>
      <c r="AD10" s="14"/>
      <c r="AE10" s="14">
        <f>LN('Raw Data'!BT14/'Raw Data'!BU14)</f>
        <v>-0.24180542324365398</v>
      </c>
      <c r="AF10" s="19">
        <f>LN('Raw Data'!BV14/'Raw Data'!BW14)</f>
        <v>-2.4754682961002625E-2</v>
      </c>
      <c r="AG10" s="19">
        <f>LN('Raw Data'!BX14/'Raw Data'!BY14)</f>
        <v>-0.15956080064429137</v>
      </c>
      <c r="AH10" s="19">
        <f>LN('Raw Data'!BZ14/'Raw Data'!CA14)</f>
        <v>-0.1721424908164737</v>
      </c>
      <c r="AI10" s="25">
        <f>LN('Raw Data'!CD14/'Raw Data'!CE14)</f>
        <v>-2.450368347621126E-3</v>
      </c>
      <c r="AJ10" s="25">
        <f>LN('Raw Data'!CF14/'Raw Data'!CG14)</f>
        <v>-0.10567893629417383</v>
      </c>
    </row>
    <row r="11" spans="1:39" x14ac:dyDescent="0.35">
      <c r="A11" t="s">
        <v>27</v>
      </c>
      <c r="B11" s="7">
        <f>LN('Raw Data'!B15/'Raw Data'!C15)</f>
        <v>1.3685351632678599E-2</v>
      </c>
      <c r="C11" s="7">
        <f>LN('Raw Data'!D15/'Raw Data'!E15)</f>
        <v>-2.5897964991868139E-2</v>
      </c>
      <c r="D11" s="7">
        <f>LN('Raw Data'!F15/'Raw Data'!G15)</f>
        <v>0.19539120346616826</v>
      </c>
      <c r="E11" s="26"/>
      <c r="F11" s="7">
        <f>LN('Raw Data'!L15/'Raw Data'!M15)</f>
        <v>-0.18137012316938644</v>
      </c>
      <c r="G11" s="20">
        <f>LN('Raw Data'!N15/'Raw Data'!O15)</f>
        <v>-2.5292116117803135E-2</v>
      </c>
      <c r="H11" s="14">
        <f>LN('Raw Data'!P15/'Raw Data'!Q15)</f>
        <v>2.7572475644584218E-2</v>
      </c>
      <c r="I11" s="14">
        <f>LN('Raw Data'!R15/'Raw Data'!S15)</f>
        <v>-0.1303656307452985</v>
      </c>
      <c r="J11" s="14">
        <f>LN('Raw Data'!V15/'Raw Data'!W15)</f>
        <v>-0.14834528062561389</v>
      </c>
      <c r="K11" s="14">
        <f>LN('Raw Data'!X15/'Raw Data'!Y15)</f>
        <v>-0.5631846772850142</v>
      </c>
      <c r="L11" s="14">
        <f>LN('Raw Data'!Z15/'Raw Data'!AA15)</f>
        <v>-0.24050273315663528</v>
      </c>
      <c r="M11" s="14"/>
      <c r="N11" s="14">
        <f>LN('Raw Data'!AD15/'Raw Data'!AE15)</f>
        <v>-0.48982112647147819</v>
      </c>
      <c r="O11" s="14">
        <f>LN('Raw Data'!AH15/'Raw Data'!AI15)</f>
        <v>-0.13889117934171907</v>
      </c>
      <c r="P11" s="14">
        <f>LN('Raw Data'!AJ15/'Raw Data'!AK15)</f>
        <v>-0.30493576576960335</v>
      </c>
      <c r="Q11" s="14">
        <f>LN('Raw Data'!AL15/'Raw Data'!AM15)</f>
        <v>-0.33733215780123804</v>
      </c>
      <c r="R11" s="14">
        <f>LN('Raw Data'!AN15/'Raw Data'!AO15)</f>
        <v>-0.38563673286082284</v>
      </c>
      <c r="S11" s="14">
        <f>LN('Raw Data'!AP15/'Raw Data'!AQ15)</f>
        <v>-0.466945693862933</v>
      </c>
      <c r="T11" s="14"/>
      <c r="U11" s="14">
        <f>LN('Raw Data'!AV15/'Raw Data'!AW15)</f>
        <v>-0.199583556666345</v>
      </c>
      <c r="V11" s="14">
        <f>LN('Raw Data'!AX15/'Raw Data'!AY15)</f>
        <v>-0.10523041825894271</v>
      </c>
      <c r="W11" s="14">
        <f>LN('Raw Data'!AZ15/'Raw Data'!BA15)</f>
        <v>-0.14875718511505329</v>
      </c>
      <c r="X11" s="14">
        <f>LN('Raw Data'!BB15/'Raw Data'!BC15)</f>
        <v>3.3681475943505124E-2</v>
      </c>
      <c r="Y11" s="14">
        <f>LN('Raw Data'!BF15/'Raw Data'!BG15)</f>
        <v>-0.40220177161299359</v>
      </c>
      <c r="Z11" s="14">
        <f>LN('Raw Data'!BH15/'Raw Data'!BI15)</f>
        <v>-0.48555894126421884</v>
      </c>
      <c r="AA11" s="14">
        <f>LN('Raw Data'!BJ15/'Raw Data'!BK15)</f>
        <v>-0.15859756606124709</v>
      </c>
      <c r="AB11" s="14"/>
      <c r="AC11" s="14">
        <f>LN('Raw Data'!BN15/'Raw Data'!BO15)</f>
        <v>-0.37310361966330624</v>
      </c>
      <c r="AD11" s="14">
        <f>LN('Raw Data'!BR15/'Raw Data'!BS15)</f>
        <v>-0.15695892944896575</v>
      </c>
      <c r="AE11" s="14">
        <f>LN('Raw Data'!BT15/'Raw Data'!BU15)</f>
        <v>-0.34403973581345942</v>
      </c>
      <c r="AF11" s="19">
        <f>LN('Raw Data'!BV15/'Raw Data'!BW15)</f>
        <v>-0.10654758713959238</v>
      </c>
      <c r="AG11" s="19">
        <f>LN('Raw Data'!BX15/'Raw Data'!BY15)</f>
        <v>-0.28901172842238432</v>
      </c>
      <c r="AH11" s="19">
        <f>LN('Raw Data'!BZ15/'Raw Data'!CA15)</f>
        <v>-0.41644038030566061</v>
      </c>
      <c r="AI11" s="25"/>
      <c r="AJ11" s="25">
        <f>LN('Raw Data'!CF15/'Raw Data'!CG15)</f>
        <v>-9.086246170702543E-2</v>
      </c>
    </row>
    <row r="12" spans="1:39" x14ac:dyDescent="0.35">
      <c r="A12" t="s">
        <v>28</v>
      </c>
      <c r="B12" s="7">
        <f>LN('Raw Data'!B16/'Raw Data'!C16)</f>
        <v>0.27043534053231516</v>
      </c>
      <c r="C12" s="7">
        <f>LN('Raw Data'!D16/'Raw Data'!E16)</f>
        <v>0.75458359405470399</v>
      </c>
      <c r="D12" s="7">
        <f>LN('Raw Data'!F16/'Raw Data'!G16)</f>
        <v>1.1613195670757543</v>
      </c>
      <c r="E12" s="26">
        <f>LN('Raw Data'!J16/'Raw Data'!K16)</f>
        <v>1.0878541323841426</v>
      </c>
      <c r="F12" s="7">
        <f>LN('Raw Data'!L16/'Raw Data'!M16)</f>
        <v>0.60648260275425003</v>
      </c>
      <c r="G12" s="20">
        <f>LN('Raw Data'!N16/'Raw Data'!O16)</f>
        <v>0.58737019065776175</v>
      </c>
      <c r="H12" s="14"/>
      <c r="I12" s="14">
        <f>LN('Raw Data'!R16/'Raw Data'!S16)</f>
        <v>0.36660471162509628</v>
      </c>
      <c r="J12" s="14">
        <f>LN('Raw Data'!V16/'Raw Data'!W16)</f>
        <v>1.4911996127977951</v>
      </c>
      <c r="K12" s="14">
        <f>LN('Raw Data'!X16/'Raw Data'!Y16)</f>
        <v>0.78244131757166757</v>
      </c>
      <c r="L12" s="14">
        <f>LN('Raw Data'!Z16/'Raw Data'!AA16)</f>
        <v>0.39827426330859961</v>
      </c>
      <c r="M12" s="14">
        <f>LN('Raw Data'!AB16/'Raw Data'!AC16)</f>
        <v>1.0871817382233104</v>
      </c>
      <c r="N12" s="14">
        <f>LN('Raw Data'!AD16/'Raw Data'!AE16)</f>
        <v>0.69126525394119664</v>
      </c>
      <c r="O12" s="14"/>
      <c r="P12" s="14">
        <f>LN('Raw Data'!AJ16/'Raw Data'!AK16)</f>
        <v>0.68867247745445304</v>
      </c>
      <c r="Q12" s="14">
        <f>LN('Raw Data'!AL16/'Raw Data'!AM16)</f>
        <v>0.17663574744037577</v>
      </c>
      <c r="R12" s="14">
        <f>LN('Raw Data'!AN16/'Raw Data'!AO16)</f>
        <v>1.280327580256982</v>
      </c>
      <c r="S12" s="14">
        <f>LN('Raw Data'!AP16/'Raw Data'!AQ16)</f>
        <v>0.56770061145351036</v>
      </c>
      <c r="T12" s="14">
        <f>LN('Raw Data'!AT16/'Raw Data'!AU16)</f>
        <v>0.5116262738414612</v>
      </c>
      <c r="U12" s="14">
        <f>LN('Raw Data'!AV16/'Raw Data'!AW16)</f>
        <v>0.6209439634522318</v>
      </c>
      <c r="V12" s="14">
        <f>LN('Raw Data'!AX16/'Raw Data'!AY16)</f>
        <v>0.99430427670278143</v>
      </c>
      <c r="W12" s="14"/>
      <c r="X12" s="14">
        <f>LN('Raw Data'!BB16/'Raw Data'!BC16)</f>
        <v>1.3549004620153449</v>
      </c>
      <c r="Y12" s="14">
        <f>LN('Raw Data'!BF16/'Raw Data'!BG16)</f>
        <v>1.2435764284926836</v>
      </c>
      <c r="Z12" s="14">
        <f>LN('Raw Data'!BH16/'Raw Data'!BI16)</f>
        <v>0.56163943019720219</v>
      </c>
      <c r="AA12" s="14">
        <f>LN('Raw Data'!BJ16/'Raw Data'!BK16)</f>
        <v>0.92981861525044185</v>
      </c>
      <c r="AB12" s="14">
        <f>LN('Raw Data'!BL16/'Raw Data'!BM16)</f>
        <v>0.51516047598022952</v>
      </c>
      <c r="AC12" s="14">
        <f>LN('Raw Data'!BN16/'Raw Data'!BO16)</f>
        <v>0.7286679038091054</v>
      </c>
      <c r="AD12" s="14">
        <f>LN('Raw Data'!BR16/'Raw Data'!BS16)</f>
        <v>0.92365898508537747</v>
      </c>
      <c r="AE12" s="14">
        <f>LN('Raw Data'!BT16/'Raw Data'!BU16)</f>
        <v>0.67309469692985691</v>
      </c>
      <c r="AF12" s="19">
        <f>LN('Raw Data'!BV16/'Raw Data'!BW16)</f>
        <v>0.72821468140711698</v>
      </c>
      <c r="AG12" s="19">
        <f>LN('Raw Data'!BX16/'Raw Data'!BY16)</f>
        <v>1.1966956805354303</v>
      </c>
      <c r="AH12" s="19">
        <f>LN('Raw Data'!BZ16/'Raw Data'!CA16)</f>
        <v>1.2676275146995755</v>
      </c>
      <c r="AI12" s="25">
        <f>LN('Raw Data'!CD16/'Raw Data'!CE16)</f>
        <v>0.90273381584656098</v>
      </c>
      <c r="AJ12" s="25">
        <f>LN('Raw Data'!CF16/'Raw Data'!CG16)</f>
        <v>1.1926618107730467</v>
      </c>
    </row>
    <row r="13" spans="1:39" x14ac:dyDescent="0.35">
      <c r="A13" t="s">
        <v>29</v>
      </c>
      <c r="B13" s="7">
        <f>LN('Raw Data'!B17/'Raw Data'!C17)</f>
        <v>-0.39137986785101009</v>
      </c>
      <c r="C13" s="7">
        <f>LN('Raw Data'!D17/'Raw Data'!E17)</f>
        <v>-0.26244265019482138</v>
      </c>
      <c r="D13" s="7">
        <f>LN('Raw Data'!F17/'Raw Data'!G17)</f>
        <v>-3.6769285995567128E-2</v>
      </c>
      <c r="E13" s="26"/>
      <c r="F13" s="7">
        <f>LN('Raw Data'!L17/'Raw Data'!M17)</f>
        <v>-0.61699401845743929</v>
      </c>
      <c r="G13" s="20">
        <f>LN('Raw Data'!N17/'Raw Data'!O17)</f>
        <v>-0.43887224179308193</v>
      </c>
      <c r="H13" s="14">
        <f>LN('Raw Data'!P17/'Raw Data'!Q17)</f>
        <v>-0.35692891577744262</v>
      </c>
      <c r="I13" s="14">
        <f>LN('Raw Data'!R17/'Raw Data'!S17)</f>
        <v>-0.40444490384097609</v>
      </c>
      <c r="J13" s="14">
        <f>LN('Raw Data'!V17/'Raw Data'!W17)</f>
        <v>-0.89569736594974037</v>
      </c>
      <c r="K13" s="14">
        <f>LN('Raw Data'!X17/'Raw Data'!Y17)</f>
        <v>-0.18870259350364829</v>
      </c>
      <c r="L13" s="14">
        <f>LN('Raw Data'!Z17/'Raw Data'!AA17)</f>
        <v>-0.88803696285950595</v>
      </c>
      <c r="M13" s="14"/>
      <c r="N13" s="14">
        <f>LN('Raw Data'!AD17/'Raw Data'!AE17)</f>
        <v>-0.84885222847360087</v>
      </c>
      <c r="O13" s="14">
        <f>LN('Raw Data'!AH17/'Raw Data'!AI17)</f>
        <v>-0.69414311235517434</v>
      </c>
      <c r="P13" s="14">
        <f>LN('Raw Data'!AJ17/'Raw Data'!AK17)</f>
        <v>-0.61900688679504401</v>
      </c>
      <c r="Q13" s="14">
        <f>LN('Raw Data'!AL17/'Raw Data'!AM17)</f>
        <v>-0.81525124196049925</v>
      </c>
      <c r="R13" s="14"/>
      <c r="S13" s="14">
        <f>LN('Raw Data'!AP17/'Raw Data'!AQ17)</f>
        <v>-0.85285935708443661</v>
      </c>
      <c r="T13" s="14"/>
      <c r="U13" s="14">
        <f>LN('Raw Data'!AV17/'Raw Data'!AW17)</f>
        <v>-0.33558027042133565</v>
      </c>
      <c r="V13" s="14">
        <f>LN('Raw Data'!AX17/'Raw Data'!AY17)</f>
        <v>-0.53327186222213585</v>
      </c>
      <c r="W13" s="14">
        <f>LN('Raw Data'!AZ17/'Raw Data'!BA17)</f>
        <v>-0.52501890529860551</v>
      </c>
      <c r="X13" s="14">
        <f>LN('Raw Data'!BB17/'Raw Data'!BC17)</f>
        <v>-0.37365547868677818</v>
      </c>
      <c r="Y13" s="14">
        <f>LN('Raw Data'!BF17/'Raw Data'!BG17)</f>
        <v>-1.0491664396002833</v>
      </c>
      <c r="Z13" s="14">
        <f>LN('Raw Data'!BH17/'Raw Data'!BI17)</f>
        <v>-0.55829697149554802</v>
      </c>
      <c r="AA13" s="14">
        <f>LN('Raw Data'!BJ17/'Raw Data'!BK17)</f>
        <v>-0.68212974453293063</v>
      </c>
      <c r="AB13" s="14"/>
      <c r="AC13" s="14">
        <f>LN('Raw Data'!BN17/'Raw Data'!BO17)</f>
        <v>-0.66939113266930028</v>
      </c>
      <c r="AD13" s="14">
        <f>LN('Raw Data'!BR17/'Raw Data'!BS17)</f>
        <v>-0.63350427022310685</v>
      </c>
      <c r="AE13" s="14">
        <f>LN('Raw Data'!BT17/'Raw Data'!BU17)</f>
        <v>-0.54137168513568368</v>
      </c>
      <c r="AF13" s="19">
        <f>LN('Raw Data'!BV17/'Raw Data'!BW17)</f>
        <v>-0.76806315679482573</v>
      </c>
      <c r="AG13" s="19">
        <f>LN('Raw Data'!BX17/'Raw Data'!BY17)</f>
        <v>-0.86929519435997704</v>
      </c>
      <c r="AH13" s="19">
        <f>LN('Raw Data'!BZ17/'Raw Data'!CA17)</f>
        <v>-0.76147888318351997</v>
      </c>
      <c r="AI13" s="25"/>
      <c r="AJ13" s="25">
        <f>LN('Raw Data'!CF17/'Raw Data'!CG17)</f>
        <v>-0.57229095202789471</v>
      </c>
    </row>
    <row r="14" spans="1:39" x14ac:dyDescent="0.35">
      <c r="A14" t="s">
        <v>30</v>
      </c>
      <c r="B14" s="7">
        <f>LN('Raw Data'!B18/'Raw Data'!C18)</f>
        <v>0.34696819738020318</v>
      </c>
      <c r="C14" s="7">
        <f>LN('Raw Data'!D18/'Raw Data'!E18)</f>
        <v>0.21281701862283872</v>
      </c>
      <c r="D14" s="7">
        <f>LN('Raw Data'!F18/'Raw Data'!G18)</f>
        <v>0.24457982714186174</v>
      </c>
      <c r="E14" s="26"/>
      <c r="F14" s="7">
        <f>LN('Raw Data'!L18/'Raw Data'!M18)</f>
        <v>-7.6918394795463946E-2</v>
      </c>
      <c r="G14" s="20">
        <f>LN('Raw Data'!N18/'Raw Data'!O18)</f>
        <v>0.38903727694652074</v>
      </c>
      <c r="H14" s="14">
        <f>LN('Raw Data'!P18/'Raw Data'!Q18)</f>
        <v>0.32135008552457273</v>
      </c>
      <c r="I14" s="14">
        <f>LN('Raw Data'!R18/'Raw Data'!S18)</f>
        <v>0.22381757699296104</v>
      </c>
      <c r="J14" s="14">
        <f>LN('Raw Data'!V18/'Raw Data'!W18)</f>
        <v>-5.9390188398164984E-2</v>
      </c>
      <c r="K14" s="14">
        <f>LN('Raw Data'!X18/'Raw Data'!Y18)</f>
        <v>-3.6712458354403919E-2</v>
      </c>
      <c r="L14" s="14">
        <f>LN('Raw Data'!Z18/'Raw Data'!AA18)</f>
        <v>0.24847090654395493</v>
      </c>
      <c r="M14" s="14"/>
      <c r="N14" s="14">
        <f>LN('Raw Data'!AD18/'Raw Data'!AE18)</f>
        <v>0.25189471792484469</v>
      </c>
      <c r="O14" s="14">
        <f>LN('Raw Data'!AH18/'Raw Data'!AI18)</f>
        <v>0.46178618718486009</v>
      </c>
      <c r="P14" s="14">
        <f>LN('Raw Data'!AJ18/'Raw Data'!AK18)</f>
        <v>4.9076811539666865E-2</v>
      </c>
      <c r="Q14" s="14">
        <f>LN('Raw Data'!AL18/'Raw Data'!AM18)</f>
        <v>0.20910395846601859</v>
      </c>
      <c r="R14" s="14">
        <f>LN('Raw Data'!AN18/'Raw Data'!AO18)</f>
        <v>0.95042690213566672</v>
      </c>
      <c r="S14" s="14">
        <f>LN('Raw Data'!AP18/'Raw Data'!AQ18)</f>
        <v>0.16353354615941734</v>
      </c>
      <c r="T14" s="14"/>
      <c r="U14" s="14">
        <f>LN('Raw Data'!AV18/'Raw Data'!AW18)</f>
        <v>0.31998053830843515</v>
      </c>
      <c r="V14" s="14">
        <f>LN('Raw Data'!AX18/'Raw Data'!AY18)</f>
        <v>0.52083347698606408</v>
      </c>
      <c r="W14" s="14">
        <f>LN('Raw Data'!AZ18/'Raw Data'!BA18)</f>
        <v>0.86620649595152266</v>
      </c>
      <c r="X14" s="14">
        <f>LN('Raw Data'!BB18/'Raw Data'!BC18)</f>
        <v>0.48214369460007189</v>
      </c>
      <c r="Y14" s="14">
        <f>LN('Raw Data'!BF18/'Raw Data'!BG18)</f>
        <v>-2.8007558962760096E-2</v>
      </c>
      <c r="Z14" s="14">
        <f>LN('Raw Data'!BH18/'Raw Data'!BI18)</f>
        <v>8.6976686788145019E-2</v>
      </c>
      <c r="AA14" s="14">
        <f>LN('Raw Data'!BJ18/'Raw Data'!BK18)</f>
        <v>0.34652741640249168</v>
      </c>
      <c r="AB14" s="14"/>
      <c r="AC14" s="14">
        <f>LN('Raw Data'!BN18/'Raw Data'!BO18)</f>
        <v>0.21730340590179717</v>
      </c>
      <c r="AD14" s="14">
        <f>LN('Raw Data'!BR18/'Raw Data'!BS18)</f>
        <v>0.22650968700520316</v>
      </c>
      <c r="AE14" s="14">
        <f>LN('Raw Data'!BT18/'Raw Data'!BU18)</f>
        <v>5.6954253884125609E-2</v>
      </c>
      <c r="AF14" s="19">
        <f>LN('Raw Data'!BV18/'Raw Data'!BW18)</f>
        <v>0.36479435148200701</v>
      </c>
      <c r="AG14" s="19">
        <f>LN('Raw Data'!BX18/'Raw Data'!BY18)</f>
        <v>0.32144148872940925</v>
      </c>
      <c r="AH14" s="19">
        <f>LN('Raw Data'!BZ18/'Raw Data'!CA18)</f>
        <v>0.15897537954091359</v>
      </c>
      <c r="AI14" s="25"/>
      <c r="AJ14" s="25">
        <f>LN('Raw Data'!CF18/'Raw Data'!CG18)</f>
        <v>0.44743521431788108</v>
      </c>
    </row>
    <row r="15" spans="1:39" x14ac:dyDescent="0.35">
      <c r="A15" t="s">
        <v>31</v>
      </c>
      <c r="B15" s="7">
        <f>LN('Raw Data'!B19/'Raw Data'!C19)</f>
        <v>-0.15369763443665649</v>
      </c>
      <c r="C15" s="7">
        <f>LN('Raw Data'!D19/'Raw Data'!E19)</f>
        <v>-0.34261485848518275</v>
      </c>
      <c r="D15" s="7">
        <f>LN('Raw Data'!F19/'Raw Data'!G19)</f>
        <v>0.18886785817739402</v>
      </c>
      <c r="E15" s="26">
        <f>LN('Raw Data'!J19/'Raw Data'!K19)</f>
        <v>-0.79218409884916585</v>
      </c>
      <c r="F15" s="7">
        <f>LN('Raw Data'!L19/'Raw Data'!M19)</f>
        <v>-0.27084712221036172</v>
      </c>
      <c r="G15" s="20">
        <f>LN('Raw Data'!N19/'Raw Data'!O19)</f>
        <v>-0.12610309641909329</v>
      </c>
      <c r="H15" s="14"/>
      <c r="I15" s="14">
        <f>LN('Raw Data'!R19/'Raw Data'!S19)</f>
        <v>-0.17510122838465081</v>
      </c>
      <c r="J15" s="14">
        <f>LN('Raw Data'!V19/'Raw Data'!W19)</f>
        <v>0.60505167274837701</v>
      </c>
      <c r="K15" s="14">
        <f>LN('Raw Data'!X19/'Raw Data'!Y19)</f>
        <v>-0.24697475459809873</v>
      </c>
      <c r="L15" s="14">
        <f>LN('Raw Data'!Z19/'Raw Data'!AA19)</f>
        <v>-0.32296972262897078</v>
      </c>
      <c r="M15" s="14">
        <f>LN('Raw Data'!AB19/'Raw Data'!AC19)</f>
        <v>-0.73709643956091109</v>
      </c>
      <c r="N15" s="14">
        <f>LN('Raw Data'!AD19/'Raw Data'!AE19)</f>
        <v>-0.17947926385942739</v>
      </c>
      <c r="O15" s="14"/>
      <c r="P15" s="14">
        <f>LN('Raw Data'!AJ19/'Raw Data'!AK19)</f>
        <v>-0.27187245844761271</v>
      </c>
      <c r="Q15" s="14">
        <f>LN('Raw Data'!AL19/'Raw Data'!AM19)</f>
        <v>-0.42314160117732175</v>
      </c>
      <c r="R15" s="14">
        <f>LN('Raw Data'!AN19/'Raw Data'!AO19)</f>
        <v>0.50446923540412547</v>
      </c>
      <c r="S15" s="14">
        <f>LN('Raw Data'!AP19/'Raw Data'!AQ19)</f>
        <v>-0.32423232295416632</v>
      </c>
      <c r="T15" s="14"/>
      <c r="U15" s="14">
        <f>LN('Raw Data'!AV19/'Raw Data'!AW19)</f>
        <v>-2.3463002850307255E-2</v>
      </c>
      <c r="V15" s="14">
        <f>LN('Raw Data'!AX19/'Raw Data'!AY19)</f>
        <v>2.0878896257222491E-2</v>
      </c>
      <c r="W15" s="14"/>
      <c r="X15" s="14">
        <f>LN('Raw Data'!BB19/'Raw Data'!BC19)</f>
        <v>0.11298083157983033</v>
      </c>
      <c r="Y15" s="14">
        <f>LN('Raw Data'!BF19/'Raw Data'!BG19)</f>
        <v>-0.31079017488152499</v>
      </c>
      <c r="Z15" s="14">
        <f>LN('Raw Data'!BH19/'Raw Data'!BI19)</f>
        <v>-0.38460359869957533</v>
      </c>
      <c r="AA15" s="14">
        <f>LN('Raw Data'!BJ19/'Raw Data'!BK19)</f>
        <v>-0.20876996160499209</v>
      </c>
      <c r="AB15" s="14">
        <f>LN('Raw Data'!BL19/'Raw Data'!BM19)</f>
        <v>0.12236537452020867</v>
      </c>
      <c r="AC15" s="14">
        <f>LN('Raw Data'!BN19/'Raw Data'!BO19)</f>
        <v>-0.16814133963073796</v>
      </c>
      <c r="AD15" s="14"/>
      <c r="AE15" s="14">
        <f>LN('Raw Data'!BT19/'Raw Data'!BU19)</f>
        <v>-0.45797261917584042</v>
      </c>
      <c r="AF15" s="19">
        <f>LN('Raw Data'!BV19/'Raw Data'!BW19)</f>
        <v>-0.41035540503053064</v>
      </c>
      <c r="AG15" s="19">
        <f>LN('Raw Data'!BX19/'Raw Data'!BY19)</f>
        <v>-0.20595165850987396</v>
      </c>
      <c r="AH15" s="19">
        <f>LN('Raw Data'!BZ19/'Raw Data'!CA19)</f>
        <v>-0.31516744511711825</v>
      </c>
      <c r="AI15" s="25">
        <f>LN('Raw Data'!CD19/'Raw Data'!CE19)</f>
        <v>-0.12337348572513129</v>
      </c>
      <c r="AJ15" s="25">
        <f>LN('Raw Data'!CF19/'Raw Data'!CG19)</f>
        <v>-0.22129207524962452</v>
      </c>
    </row>
    <row r="16" spans="1:39" x14ac:dyDescent="0.35">
      <c r="A16" t="s">
        <v>32</v>
      </c>
      <c r="B16" s="7">
        <f>LN('Raw Data'!B20/'Raw Data'!C20)</f>
        <v>0.14957943289798634</v>
      </c>
      <c r="C16" s="7">
        <f>LN('Raw Data'!D20/'Raw Data'!E20)</f>
        <v>-0.93974593434556442</v>
      </c>
      <c r="D16" s="7">
        <f>LN('Raw Data'!F20/'Raw Data'!G20)</f>
        <v>-0.39216321983394081</v>
      </c>
      <c r="E16" s="26"/>
      <c r="F16" s="7">
        <f>LN('Raw Data'!L20/'Raw Data'!M20)</f>
        <v>-0.31857357933325769</v>
      </c>
      <c r="G16" s="20">
        <f>LN('Raw Data'!N20/'Raw Data'!O20)</f>
        <v>0.23034871685116987</v>
      </c>
      <c r="H16" s="14">
        <f>LN('Raw Data'!P20/'Raw Data'!Q20)</f>
        <v>0.10350922796287065</v>
      </c>
      <c r="I16" s="14">
        <f>LN('Raw Data'!R20/'Raw Data'!S20)</f>
        <v>-0.19873501199413315</v>
      </c>
      <c r="J16" s="14">
        <f>LN('Raw Data'!V20/'Raw Data'!W20)</f>
        <v>-0.80803493896656198</v>
      </c>
      <c r="K16" s="14">
        <f>LN('Raw Data'!X20/'Raw Data'!Y20)</f>
        <v>-0.48880562461656335</v>
      </c>
      <c r="L16" s="14">
        <f>LN('Raw Data'!Z20/'Raw Data'!AA20)</f>
        <v>6.5111905044491292E-3</v>
      </c>
      <c r="M16" s="14"/>
      <c r="N16" s="14">
        <f>LN('Raw Data'!AD20/'Raw Data'!AE20)</f>
        <v>-0.2995545027420215</v>
      </c>
      <c r="O16" s="14">
        <f>LN('Raw Data'!AH20/'Raw Data'!AI20)</f>
        <v>0.21311423401535698</v>
      </c>
      <c r="P16" s="14">
        <f>LN('Raw Data'!AJ20/'Raw Data'!AK20)</f>
        <v>-0.18621284775402289</v>
      </c>
      <c r="Q16" s="14">
        <f>LN('Raw Data'!AL20/'Raw Data'!AM20)</f>
        <v>-1.3467374053144758E-2</v>
      </c>
      <c r="R16" s="14">
        <f>LN('Raw Data'!AN20/'Raw Data'!AO20)</f>
        <v>-0.92331076348243923</v>
      </c>
      <c r="S16" s="14">
        <f>LN('Raw Data'!AP20/'Raw Data'!AQ20)</f>
        <v>-0.27539101874791327</v>
      </c>
      <c r="T16" s="14"/>
      <c r="U16" s="14">
        <f>LN('Raw Data'!AV20/'Raw Data'!AW20)</f>
        <v>-5.8029229964542732E-2</v>
      </c>
      <c r="V16" s="14">
        <f>LN('Raw Data'!AX20/'Raw Data'!AY20)</f>
        <v>0.19456255419473742</v>
      </c>
      <c r="W16" s="14">
        <f>LN('Raw Data'!AZ20/'Raw Data'!BA20)</f>
        <v>0.51970208704184917</v>
      </c>
      <c r="X16" s="14">
        <f>LN('Raw Data'!BB20/'Raw Data'!BC20)</f>
        <v>8.4043339045186988E-2</v>
      </c>
      <c r="Y16" s="14">
        <f>LN('Raw Data'!BF20/'Raw Data'!BG20)</f>
        <v>-0.65871955531064064</v>
      </c>
      <c r="Z16" s="14">
        <f>LN('Raw Data'!BH20/'Raw Data'!BI20)</f>
        <v>-0.2190867709491352</v>
      </c>
      <c r="AA16" s="14">
        <f>LN('Raw Data'!BJ20/'Raw Data'!BK20)</f>
        <v>0.11851259401255242</v>
      </c>
      <c r="AB16" s="14"/>
      <c r="AC16" s="14">
        <f>LN('Raw Data'!BN20/'Raw Data'!BO20)</f>
        <v>6.1240354455920451E-2</v>
      </c>
      <c r="AD16" s="14">
        <f>LN('Raw Data'!BR20/'Raw Data'!BS20)</f>
        <v>-0.17442013654026542</v>
      </c>
      <c r="AE16" s="14">
        <f>LN('Raw Data'!BT20/'Raw Data'!BU20)</f>
        <v>-0.15719486740478922</v>
      </c>
      <c r="AF16" s="19">
        <f>LN('Raw Data'!BV20/'Raw Data'!BW20)</f>
        <v>-0.20323861624326772</v>
      </c>
      <c r="AG16" s="19">
        <f>LN('Raw Data'!BX20/'Raw Data'!BY20)</f>
        <v>-0.52194581626734093</v>
      </c>
      <c r="AH16" s="19">
        <f>LN('Raw Data'!BZ20/'Raw Data'!CA20)</f>
        <v>-0.18773516793459288</v>
      </c>
      <c r="AI16" s="25"/>
      <c r="AJ16" s="25">
        <f>LN('Raw Data'!CF20/'Raw Data'!CG20)</f>
        <v>8.2057139608144786E-2</v>
      </c>
    </row>
    <row r="17" spans="1:36" x14ac:dyDescent="0.35">
      <c r="A17" t="s">
        <v>33</v>
      </c>
      <c r="B17" s="7">
        <f>LN('Raw Data'!B21/'Raw Data'!C21)</f>
        <v>-0.14187974703590739</v>
      </c>
      <c r="C17" s="7">
        <f>LN('Raw Data'!D21/'Raw Data'!E21)</f>
        <v>-0.70338852885390934</v>
      </c>
      <c r="D17" s="7">
        <f>LN('Raw Data'!F21/'Raw Data'!G21)</f>
        <v>-0.19192419108365194</v>
      </c>
      <c r="E17" s="26"/>
      <c r="F17" s="7">
        <f>LN('Raw Data'!L21/'Raw Data'!M21)</f>
        <v>-0.55415279068567724</v>
      </c>
      <c r="G17" s="20">
        <f>LN('Raw Data'!N21/'Raw Data'!O21)</f>
        <v>-0.40848125099680022</v>
      </c>
      <c r="H17" s="14">
        <f>LN('Raw Data'!P21/'Raw Data'!Q21)</f>
        <v>-0.58838898177117682</v>
      </c>
      <c r="I17" s="14">
        <f>LN('Raw Data'!R21/'Raw Data'!S21)</f>
        <v>-0.3300115046571741</v>
      </c>
      <c r="J17" s="14">
        <f>LN('Raw Data'!V21/'Raw Data'!W21)</f>
        <v>-0.72570204538112459</v>
      </c>
      <c r="K17" s="14">
        <f>LN('Raw Data'!X21/'Raw Data'!Y21)</f>
        <v>-0.50257502880151717</v>
      </c>
      <c r="L17" s="14">
        <f>LN('Raw Data'!Z21/'Raw Data'!AA21)</f>
        <v>-0.44382080531804524</v>
      </c>
      <c r="M17" s="14"/>
      <c r="N17" s="14">
        <f>LN('Raw Data'!AD21/'Raw Data'!AE21)</f>
        <v>-0.6955665991626786</v>
      </c>
      <c r="O17" s="14"/>
      <c r="P17" s="14">
        <f>LN('Raw Data'!AJ21/'Raw Data'!AK21)</f>
        <v>-0.72384340263447111</v>
      </c>
      <c r="Q17" s="14">
        <f>LN('Raw Data'!AL21/'Raw Data'!AM21)</f>
        <v>-0.52651955308979292</v>
      </c>
      <c r="R17" s="14">
        <f>LN('Raw Data'!AN21/'Raw Data'!AO21)</f>
        <v>-0.92274091452773943</v>
      </c>
      <c r="S17" s="14">
        <f>LN('Raw Data'!AP21/'Raw Data'!AQ21)</f>
        <v>-0.62615965086737113</v>
      </c>
      <c r="T17" s="14"/>
      <c r="U17" s="14">
        <f>LN('Raw Data'!AV21/'Raw Data'!AW21)</f>
        <v>-0.21831761498531443</v>
      </c>
      <c r="V17" s="14">
        <f>LN('Raw Data'!AX21/'Raw Data'!AY21)</f>
        <v>-0.30687687056382029</v>
      </c>
      <c r="W17" s="14">
        <f>LN('Raw Data'!AZ21/'Raw Data'!BA21)</f>
        <v>-0.49914367279711397</v>
      </c>
      <c r="X17" s="14">
        <f>LN('Raw Data'!BB21/'Raw Data'!BC21)</f>
        <v>-0.3839001939660458</v>
      </c>
      <c r="Y17" s="14">
        <f>LN('Raw Data'!BF21/'Raw Data'!BG21)</f>
        <v>-0.9772914302741148</v>
      </c>
      <c r="Z17" s="14">
        <f>LN('Raw Data'!BH21/'Raw Data'!BI21)</f>
        <v>-0.65261181996256523</v>
      </c>
      <c r="AA17" s="14">
        <f>LN('Raw Data'!BJ21/'Raw Data'!BK21)</f>
        <v>-0.45207835398965679</v>
      </c>
      <c r="AB17" s="14"/>
      <c r="AC17" s="14"/>
      <c r="AD17" s="14"/>
      <c r="AE17" s="14">
        <f>LN('Raw Data'!BT21/'Raw Data'!BU21)</f>
        <v>-0.55147251869565939</v>
      </c>
      <c r="AF17" s="19">
        <f>LN('Raw Data'!BV21/'Raw Data'!BW21)</f>
        <v>-0.45200023948332274</v>
      </c>
      <c r="AG17" s="19">
        <f>LN('Raw Data'!BX21/'Raw Data'!BY21)</f>
        <v>-0.65680723526947171</v>
      </c>
      <c r="AH17" s="19">
        <f>LN('Raw Data'!BZ21/'Raw Data'!CA21)</f>
        <v>-0.78191479723746538</v>
      </c>
      <c r="AI17" s="25"/>
      <c r="AJ17" s="25">
        <f>LN('Raw Data'!CF21/'Raw Data'!CG21)</f>
        <v>-0.20637118800400089</v>
      </c>
    </row>
    <row r="18" spans="1:36" x14ac:dyDescent="0.35">
      <c r="A18" t="s">
        <v>34</v>
      </c>
      <c r="B18" s="7">
        <f>LN('Raw Data'!B22/'Raw Data'!C22)</f>
        <v>7.478594439948992E-2</v>
      </c>
      <c r="C18" s="7">
        <f>LN('Raw Data'!D22/'Raw Data'!E22)</f>
        <v>0.56300429289373854</v>
      </c>
      <c r="D18" s="7">
        <f>LN('Raw Data'!F22/'Raw Data'!G22)</f>
        <v>0.12307622438098495</v>
      </c>
      <c r="E18" s="26"/>
      <c r="F18" s="7">
        <f>LN('Raw Data'!L22/'Raw Data'!M22)</f>
        <v>-0.35480949924628741</v>
      </c>
      <c r="G18" s="20">
        <f>LN('Raw Data'!N22/'Raw Data'!O22)</f>
        <v>2.1162837180708844E-2</v>
      </c>
      <c r="H18" s="14">
        <f>LN('Raw Data'!P22/'Raw Data'!Q22)</f>
        <v>-0.25792926447777526</v>
      </c>
      <c r="I18" s="14">
        <f>LN('Raw Data'!R22/'Raw Data'!S22)</f>
        <v>-0.36469560976901583</v>
      </c>
      <c r="J18" s="14">
        <f>LN('Raw Data'!V22/'Raw Data'!W22)</f>
        <v>-1.1945046465925743E-2</v>
      </c>
      <c r="K18" s="14">
        <f>LN('Raw Data'!X22/'Raw Data'!Y22)</f>
        <v>-0.3339417370612241</v>
      </c>
      <c r="L18" s="14">
        <f>LN('Raw Data'!Z22/'Raw Data'!AA22)</f>
        <v>-0.31160866775704821</v>
      </c>
      <c r="M18" s="14"/>
      <c r="N18" s="14">
        <f>LN('Raw Data'!AD22/'Raw Data'!AE22)</f>
        <v>-0.38421987936193791</v>
      </c>
      <c r="O18" s="14">
        <f>LN('Raw Data'!AH22/'Raw Data'!AI22)</f>
        <v>-0.60479276495116741</v>
      </c>
      <c r="P18" s="14">
        <f>LN('Raw Data'!AJ22/'Raw Data'!AK22)</f>
        <v>-0.68170053524553409</v>
      </c>
      <c r="Q18" s="14">
        <f>LN('Raw Data'!AL22/'Raw Data'!AM22)</f>
        <v>-0.4057826146696335</v>
      </c>
      <c r="R18" s="14">
        <f>LN('Raw Data'!AN22/'Raw Data'!AO22)</f>
        <v>-2.6274417003193731E-2</v>
      </c>
      <c r="S18" s="14">
        <f>LN('Raw Data'!AP22/'Raw Data'!AQ22)</f>
        <v>-0.52458635997152481</v>
      </c>
      <c r="T18" s="14"/>
      <c r="U18" s="14">
        <f>LN('Raw Data'!AV22/'Raw Data'!AW22)</f>
        <v>-1.6575534235920685E-2</v>
      </c>
      <c r="V18" s="14">
        <f>LN('Raw Data'!AX22/'Raw Data'!AY22)</f>
        <v>-0.33236323049198485</v>
      </c>
      <c r="W18" s="14">
        <f>LN('Raw Data'!AZ22/'Raw Data'!BA22)</f>
        <v>-0.11876418290631532</v>
      </c>
      <c r="X18" s="14">
        <f>LN('Raw Data'!BB22/'Raw Data'!BC22)</f>
        <v>-0.22699393945090049</v>
      </c>
      <c r="Y18" s="14">
        <f>LN('Raw Data'!BF22/'Raw Data'!BG22)</f>
        <v>-0.23063609352627554</v>
      </c>
      <c r="Z18" s="14">
        <f>LN('Raw Data'!BH22/'Raw Data'!BI22)</f>
        <v>-0.51142269741214741</v>
      </c>
      <c r="AA18" s="14">
        <f>LN('Raw Data'!BJ22/'Raw Data'!BK22)</f>
        <v>-0.47018576671219187</v>
      </c>
      <c r="AB18" s="14"/>
      <c r="AC18" s="14">
        <f>LN('Raw Data'!BN22/'Raw Data'!BO22)</f>
        <v>-0.41774062524623545</v>
      </c>
      <c r="AD18" s="14">
        <f>LN('Raw Data'!BR22/'Raw Data'!BS22)</f>
        <v>-0.32196421829284944</v>
      </c>
      <c r="AE18" s="14">
        <f>LN('Raw Data'!BT22/'Raw Data'!BU22)</f>
        <v>-0.55724332026942724</v>
      </c>
      <c r="AF18" s="19">
        <f>LN('Raw Data'!BV22/'Raw Data'!BW22)</f>
        <v>-0.64865049399315033</v>
      </c>
      <c r="AG18" s="19">
        <f>LN('Raw Data'!BX22/'Raw Data'!BY22)</f>
        <v>-0.29306170055659175</v>
      </c>
      <c r="AH18" s="19">
        <f>LN('Raw Data'!BZ22/'Raw Data'!CA22)</f>
        <v>-0.89166922063963261</v>
      </c>
      <c r="AI18" s="25"/>
      <c r="AJ18" s="25">
        <f>LN('Raw Data'!CF22/'Raw Data'!CG22)</f>
        <v>-0.42264489847319259</v>
      </c>
    </row>
    <row r="19" spans="1:36" x14ac:dyDescent="0.35">
      <c r="A19" t="s">
        <v>35</v>
      </c>
      <c r="B19" s="7">
        <f>LN('Raw Data'!B23/'Raw Data'!C23)</f>
        <v>0.10670664883557418</v>
      </c>
      <c r="C19" s="7"/>
      <c r="D19" s="7">
        <f>LN('Raw Data'!F23/'Raw Data'!G23)</f>
        <v>-0.33598324089582376</v>
      </c>
      <c r="E19" s="26"/>
      <c r="F19" s="7"/>
      <c r="G19" s="20">
        <f>LN('Raw Data'!N23/'Raw Data'!O23)</f>
        <v>0.26395546419349347</v>
      </c>
      <c r="H19" s="14">
        <f>LN('Raw Data'!P23/'Raw Data'!Q23)</f>
        <v>6.8090295315772053E-3</v>
      </c>
      <c r="I19" s="14"/>
      <c r="J19" s="14">
        <f>LN('Raw Data'!V23/'Raw Data'!W23)</f>
        <v>0.69510819122763734</v>
      </c>
      <c r="K19" s="14"/>
      <c r="L19" s="14">
        <f>LN('Raw Data'!Z23/'Raw Data'!AA23)</f>
        <v>-0.1578970735539526</v>
      </c>
      <c r="M19" s="14"/>
      <c r="N19" s="14">
        <f>LN('Raw Data'!AD23/'Raw Data'!AE23)</f>
        <v>-0.73103773869432798</v>
      </c>
      <c r="O19" s="14">
        <f>LN('Raw Data'!AH23/'Raw Data'!AI23)</f>
        <v>5.038758714436202E-3</v>
      </c>
      <c r="P19" s="14"/>
      <c r="Q19" s="14">
        <f>LN('Raw Data'!AL23/'Raw Data'!AM23)</f>
        <v>-0.29536642754479026</v>
      </c>
      <c r="R19" s="14">
        <f>LN('Raw Data'!AN23/'Raw Data'!AO23)</f>
        <v>-7.2024686449554842E-2</v>
      </c>
      <c r="S19" s="14">
        <f>LN('Raw Data'!AP23/'Raw Data'!AQ23)</f>
        <v>-0.38367606629282813</v>
      </c>
      <c r="T19" s="14"/>
      <c r="U19" s="14">
        <f>LN('Raw Data'!AV23/'Raw Data'!AW23)</f>
        <v>-0.48218791727622368</v>
      </c>
      <c r="V19" s="14">
        <f>LN('Raw Data'!AX23/'Raw Data'!AY23)</f>
        <v>-0.38289744787019703</v>
      </c>
      <c r="W19" s="14">
        <f>LN('Raw Data'!AZ23/'Raw Data'!BA23)</f>
        <v>0.13074116350962725</v>
      </c>
      <c r="X19" s="14">
        <f>LN('Raw Data'!BB23/'Raw Data'!BC23)</f>
        <v>-0.39975208679856694</v>
      </c>
      <c r="Y19" s="14">
        <f>LN('Raw Data'!BF23/'Raw Data'!BG23)</f>
        <v>-0.40624398043276011</v>
      </c>
      <c r="Z19" s="14">
        <f>LN('Raw Data'!BH23/'Raw Data'!BI23)</f>
        <v>-0.7747811085321098</v>
      </c>
      <c r="AA19" s="14">
        <f>LN('Raw Data'!BJ23/'Raw Data'!BK23)</f>
        <v>-0.35350905483511563</v>
      </c>
      <c r="AB19" s="14"/>
      <c r="AC19" s="14"/>
      <c r="AD19" s="14">
        <f>LN('Raw Data'!BR23/'Raw Data'!BS23)</f>
        <v>-0.24398523847518055</v>
      </c>
      <c r="AE19" s="14"/>
      <c r="AF19" s="19">
        <f>LN('Raw Data'!BV23/'Raw Data'!BW23)</f>
        <v>-0.41262347743351774</v>
      </c>
      <c r="AG19" s="19">
        <f>LN('Raw Data'!BX23/'Raw Data'!BY23)</f>
        <v>-0.50133197911799465</v>
      </c>
      <c r="AH19" s="19"/>
      <c r="AI19" s="25"/>
      <c r="AJ19" s="25">
        <f>LN('Raw Data'!CF23/'Raw Data'!CG23)</f>
        <v>-0.41256946636673414</v>
      </c>
    </row>
    <row r="20" spans="1:36" x14ac:dyDescent="0.35">
      <c r="A20" t="s">
        <v>36</v>
      </c>
      <c r="B20" s="7">
        <f>LN('Raw Data'!B24/'Raw Data'!C24)</f>
        <v>0.24342993389736961</v>
      </c>
      <c r="C20" s="7"/>
      <c r="D20" s="7">
        <f>LN('Raw Data'!F24/'Raw Data'!G24)</f>
        <v>0.26728557522729252</v>
      </c>
      <c r="E20" s="26">
        <f>LN('Raw Data'!J24/'Raw Data'!K24)</f>
        <v>-0.50491922246044429</v>
      </c>
      <c r="F20" s="7">
        <f>LN('Raw Data'!L24/'Raw Data'!M24)</f>
        <v>8.1607403533941782E-3</v>
      </c>
      <c r="G20" s="20">
        <f>LN('Raw Data'!N24/'Raw Data'!O24)</f>
        <v>0.51774877522908447</v>
      </c>
      <c r="H20" s="14">
        <f>LN('Raw Data'!P24/'Raw Data'!Q24)</f>
        <v>-0.11416302003785855</v>
      </c>
      <c r="I20" s="14">
        <f>LN('Raw Data'!R24/'Raw Data'!S24)</f>
        <v>0.58516867620179325</v>
      </c>
      <c r="J20" s="14"/>
      <c r="K20" s="14">
        <f>LN('Raw Data'!X24/'Raw Data'!Y24)</f>
        <v>0.80972076884328192</v>
      </c>
      <c r="L20" s="14">
        <f>LN('Raw Data'!Z24/'Raw Data'!AA24)</f>
        <v>0.11002451829663956</v>
      </c>
      <c r="M20" s="14">
        <f>LN('Raw Data'!AB24/'Raw Data'!AC24)</f>
        <v>-0.79737638095657903</v>
      </c>
      <c r="N20" s="14">
        <f>LN('Raw Data'!AD24/'Raw Data'!AE24)</f>
        <v>0.73108392826159707</v>
      </c>
      <c r="O20" s="14">
        <f>LN('Raw Data'!AH24/'Raw Data'!AI24)</f>
        <v>-0.3406832182120309</v>
      </c>
      <c r="P20" s="14">
        <f>LN('Raw Data'!AJ24/'Raw Data'!AK24)</f>
        <v>0.34139601813618448</v>
      </c>
      <c r="Q20" s="14">
        <f>LN('Raw Data'!AL24/'Raw Data'!AM24)</f>
        <v>0.1838366566344995</v>
      </c>
      <c r="R20" s="14"/>
      <c r="S20" s="14">
        <f>LN('Raw Data'!AP24/'Raw Data'!AQ24)</f>
        <v>0.39020143853035572</v>
      </c>
      <c r="T20" s="14">
        <f>LN('Raw Data'!AT24/'Raw Data'!AU24)</f>
        <v>-1.2795825415362825</v>
      </c>
      <c r="U20" s="14">
        <f>LN('Raw Data'!AV24/'Raw Data'!AW24)</f>
        <v>0.76517630910499634</v>
      </c>
      <c r="V20" s="14">
        <f>LN('Raw Data'!AX24/'Raw Data'!AY24)</f>
        <v>0.35692248080428002</v>
      </c>
      <c r="W20" s="14">
        <f>LN('Raw Data'!AZ24/'Raw Data'!BA24)</f>
        <v>-0.46346193981141948</v>
      </c>
      <c r="X20" s="14">
        <f>LN('Raw Data'!BB24/'Raw Data'!BC24)</f>
        <v>0.43986793560396731</v>
      </c>
      <c r="Y20" s="14"/>
      <c r="Z20" s="14">
        <f>LN('Raw Data'!BH24/'Raw Data'!BI24)</f>
        <v>0.24212176745841277</v>
      </c>
      <c r="AA20" s="14">
        <f>LN('Raw Data'!BJ24/'Raw Data'!BK24)</f>
        <v>0.31702566724670239</v>
      </c>
      <c r="AB20" s="14">
        <f>LN('Raw Data'!BL24/'Raw Data'!BM24)</f>
        <v>0.76627111194288378</v>
      </c>
      <c r="AC20" s="14">
        <f>LN('Raw Data'!BN24/'Raw Data'!BO24)</f>
        <v>0.47527157162019223</v>
      </c>
      <c r="AD20" s="14">
        <f>LN('Raw Data'!BR24/'Raw Data'!BS24)</f>
        <v>-0.77633796369845376</v>
      </c>
      <c r="AE20" s="14">
        <f>LN('Raw Data'!BT24/'Raw Data'!BU24)</f>
        <v>0.29146122337017633</v>
      </c>
      <c r="AF20" s="19">
        <f>LN('Raw Data'!BV24/'Raw Data'!BW24)</f>
        <v>6.3893372625317885E-2</v>
      </c>
      <c r="AG20" s="19"/>
      <c r="AH20" s="19">
        <f>LN('Raw Data'!BZ24/'Raw Data'!CA24)</f>
        <v>7.8473304567645272E-2</v>
      </c>
      <c r="AI20" s="25">
        <f>LN('Raw Data'!CD24/'Raw Data'!CE24)</f>
        <v>0.60434018481488627</v>
      </c>
      <c r="AJ20" s="25">
        <f>LN('Raw Data'!CF24/'Raw Data'!CG24)</f>
        <v>0.30611312893305159</v>
      </c>
    </row>
    <row r="21" spans="1:36" x14ac:dyDescent="0.35">
      <c r="A21" t="s">
        <v>37</v>
      </c>
      <c r="B21" s="7">
        <f>LN('Raw Data'!B25/'Raw Data'!C25)</f>
        <v>0.33509685281885143</v>
      </c>
      <c r="C21" s="7">
        <f>LN('Raw Data'!D25/'Raw Data'!E25)</f>
        <v>0.89614492387422628</v>
      </c>
      <c r="D21" s="7">
        <f>LN('Raw Data'!F25/'Raw Data'!G25)</f>
        <v>0.12599107247331756</v>
      </c>
      <c r="E21" s="26">
        <f>LN('Raw Data'!J25/'Raw Data'!K25)</f>
        <v>0.36818093234714122</v>
      </c>
      <c r="F21" s="7">
        <f>LN('Raw Data'!L25/'Raw Data'!M25)</f>
        <v>-3.0140062239156773E-2</v>
      </c>
      <c r="G21" s="20">
        <f>LN('Raw Data'!N25/'Raw Data'!O25)</f>
        <v>0.34903782626026769</v>
      </c>
      <c r="H21" s="14"/>
      <c r="I21" s="14">
        <f>LN('Raw Data'!R25/'Raw Data'!S25)</f>
        <v>0.13995650695111897</v>
      </c>
      <c r="J21" s="14">
        <f>LN('Raw Data'!V25/'Raw Data'!W25)</f>
        <v>0.87141340400928347</v>
      </c>
      <c r="K21" s="14">
        <f>LN('Raw Data'!X25/'Raw Data'!Y25)</f>
        <v>0.1814509515287677</v>
      </c>
      <c r="L21" s="14">
        <f>LN('Raw Data'!Z25/'Raw Data'!AA25)</f>
        <v>0.34213170315180952</v>
      </c>
      <c r="M21" s="14">
        <f>LN('Raw Data'!AB25/'Raw Data'!AC25)</f>
        <v>0.54224855465651323</v>
      </c>
      <c r="N21" s="14">
        <f>LN('Raw Data'!AD25/'Raw Data'!AE25)</f>
        <v>0.21420456212199773</v>
      </c>
      <c r="O21" s="14"/>
      <c r="P21" s="14">
        <f>LN('Raw Data'!AJ25/'Raw Data'!AK25)</f>
        <v>0.18315884390886436</v>
      </c>
      <c r="Q21" s="14">
        <f>LN('Raw Data'!AL25/'Raw Data'!AM25)</f>
        <v>0.26414862993301697</v>
      </c>
      <c r="R21" s="14">
        <f>LN('Raw Data'!AN25/'Raw Data'!AO25)</f>
        <v>0.65313990430786917</v>
      </c>
      <c r="S21" s="14">
        <f>LN('Raw Data'!AP25/'Raw Data'!AQ25)</f>
        <v>0.3801867427349378</v>
      </c>
      <c r="T21" s="14">
        <f>LN('Raw Data'!AT25/'Raw Data'!AU25)</f>
        <v>0.20416280010790513</v>
      </c>
      <c r="U21" s="14">
        <f>LN('Raw Data'!AV25/'Raw Data'!AW25)</f>
        <v>0.698360662399375</v>
      </c>
      <c r="V21" s="14">
        <f>LN('Raw Data'!AX25/'Raw Data'!AY25)</f>
        <v>0.52921872233276557</v>
      </c>
      <c r="W21" s="14"/>
      <c r="X21" s="14">
        <f>LN('Raw Data'!BB25/'Raw Data'!BC25)</f>
        <v>0.78825001713435383</v>
      </c>
      <c r="Y21" s="14">
        <f>LN('Raw Data'!BF25/'Raw Data'!BG25)</f>
        <v>0.55359770947236753</v>
      </c>
      <c r="Z21" s="14">
        <f>LN('Raw Data'!BH25/'Raw Data'!BI25)</f>
        <v>0.49315092070364114</v>
      </c>
      <c r="AA21" s="14">
        <f>LN('Raw Data'!BJ25/'Raw Data'!BK25)</f>
        <v>0.54604389317144253</v>
      </c>
      <c r="AB21" s="14">
        <f>LN('Raw Data'!BL25/'Raw Data'!BM25)</f>
        <v>0.75430424402745577</v>
      </c>
      <c r="AC21" s="14">
        <f>LN('Raw Data'!BN25/'Raw Data'!BO25)</f>
        <v>0.63933725068057634</v>
      </c>
      <c r="AD21" s="14"/>
      <c r="AE21" s="14">
        <f>LN('Raw Data'!BT25/'Raw Data'!BU25)</f>
        <v>0.32843626228834183</v>
      </c>
      <c r="AF21" s="19">
        <f>LN('Raw Data'!BV25/'Raw Data'!BW25)</f>
        <v>0.57606949603575808</v>
      </c>
      <c r="AG21" s="19">
        <f>LN('Raw Data'!BX25/'Raw Data'!BY25)</f>
        <v>0.5345881700846068</v>
      </c>
      <c r="AH21" s="19">
        <f>LN('Raw Data'!BZ25/'Raw Data'!CA25)</f>
        <v>0.5310258365060978</v>
      </c>
      <c r="AI21" s="25">
        <f>LN('Raw Data'!CD25/'Raw Data'!CE25)</f>
        <v>0.76073545561775879</v>
      </c>
      <c r="AJ21" s="25">
        <f>LN('Raw Data'!CF25/'Raw Data'!CG25)</f>
        <v>0.70485403021851512</v>
      </c>
    </row>
    <row r="22" spans="1:36" x14ac:dyDescent="0.35">
      <c r="A22" t="s">
        <v>38</v>
      </c>
      <c r="B22" s="7">
        <f>LN('Raw Data'!B26/'Raw Data'!C26)</f>
        <v>0.49346469961571343</v>
      </c>
      <c r="C22" s="7"/>
      <c r="D22" s="7">
        <f>LN('Raw Data'!F26/'Raw Data'!G26)</f>
        <v>0.57234759368839572</v>
      </c>
      <c r="E22" s="26">
        <f>LN('Raw Data'!J26/'Raw Data'!K26)</f>
        <v>0.34790945785955318</v>
      </c>
      <c r="F22" s="7">
        <f>LN('Raw Data'!L26/'Raw Data'!M26)</f>
        <v>0.83234314790844566</v>
      </c>
      <c r="G22" s="20">
        <f>LN('Raw Data'!N26/'Raw Data'!O26)</f>
        <v>0.78324123750364172</v>
      </c>
      <c r="H22" s="14">
        <f>LN('Raw Data'!P26/'Raw Data'!Q26)</f>
        <v>0.15452177559484032</v>
      </c>
      <c r="I22" s="14">
        <f>LN('Raw Data'!R26/'Raw Data'!S26)</f>
        <v>0.70867598116777664</v>
      </c>
      <c r="J22" s="14"/>
      <c r="K22" s="14">
        <f>LN('Raw Data'!X26/'Raw Data'!Y26)</f>
        <v>1.1526838479628669</v>
      </c>
      <c r="L22" s="14">
        <f>LN('Raw Data'!Z26/'Raw Data'!AA26)</f>
        <v>0.60979237083454307</v>
      </c>
      <c r="M22" s="14">
        <f>LN('Raw Data'!AB26/'Raw Data'!AC26)</f>
        <v>1.7319029171039724</v>
      </c>
      <c r="N22" s="14"/>
      <c r="O22" s="14"/>
      <c r="P22" s="14"/>
      <c r="Q22" s="14">
        <f>LN('Raw Data'!AL26/'Raw Data'!AM26)</f>
        <v>0.52120099041953505</v>
      </c>
      <c r="R22" s="14"/>
      <c r="S22" s="14"/>
      <c r="T22" s="14">
        <f>LN('Raw Data'!AT26/'Raw Data'!AU26)</f>
        <v>0.81915390880748506</v>
      </c>
      <c r="U22" s="14"/>
      <c r="V22" s="14">
        <f>LN('Raw Data'!AX26/'Raw Data'!AY26)</f>
        <v>0.54068083088331986</v>
      </c>
      <c r="W22" s="14">
        <f>LN('Raw Data'!AZ26/'Raw Data'!BA26)</f>
        <v>0.75586860077546025</v>
      </c>
      <c r="X22" s="14"/>
      <c r="Y22" s="14"/>
      <c r="Z22" s="14">
        <f>LN('Raw Data'!BH26/'Raw Data'!BI26)</f>
        <v>0.5022997645377516</v>
      </c>
      <c r="AA22" s="14">
        <f>LN('Raw Data'!BJ26/'Raw Data'!BK26)</f>
        <v>0.48046133965163901</v>
      </c>
      <c r="AB22" s="14">
        <f>LN('Raw Data'!BL26/'Raw Data'!BM26)</f>
        <v>0.15137797114132373</v>
      </c>
      <c r="AC22" s="14">
        <f>LN('Raw Data'!BN26/'Raw Data'!BO26)</f>
        <v>1.0927097986700347</v>
      </c>
      <c r="AD22" s="14">
        <f>LN('Raw Data'!BR26/'Raw Data'!BS26)</f>
        <v>0.48785582705229691</v>
      </c>
      <c r="AE22" s="14"/>
      <c r="AF22" s="19">
        <f>LN('Raw Data'!BV26/'Raw Data'!BW26)</f>
        <v>0.60374566424923004</v>
      </c>
      <c r="AG22" s="19"/>
      <c r="AH22" s="19"/>
      <c r="AI22" s="25">
        <f>LN('Raw Data'!CD26/'Raw Data'!CE26)</f>
        <v>0.51165513226497628</v>
      </c>
      <c r="AJ22" s="25">
        <f>LN('Raw Data'!CF26/'Raw Data'!CG26)</f>
        <v>1.3621663669357931</v>
      </c>
    </row>
    <row r="23" spans="1:36" x14ac:dyDescent="0.35">
      <c r="A23" t="s">
        <v>39</v>
      </c>
      <c r="B23" s="7">
        <f>LN('Raw Data'!B27/'Raw Data'!C27)</f>
        <v>0.18513335706828785</v>
      </c>
      <c r="C23" s="7"/>
      <c r="D23" s="7">
        <f>LN('Raw Data'!F27/'Raw Data'!G27)</f>
        <v>3.0749558867834093E-2</v>
      </c>
      <c r="E23" s="26">
        <f>LN('Raw Data'!J27/'Raw Data'!K27)</f>
        <v>-0.19354360937512985</v>
      </c>
      <c r="F23" s="7">
        <f>LN('Raw Data'!L27/'Raw Data'!M27)</f>
        <v>-7.7281335962600867E-2</v>
      </c>
      <c r="G23" s="20">
        <f>LN('Raw Data'!N27/'Raw Data'!O27)</f>
        <v>0.29509958010876863</v>
      </c>
      <c r="H23" s="14">
        <f>LN('Raw Data'!P27/'Raw Data'!Q27)</f>
        <v>0.38098243641905616</v>
      </c>
      <c r="I23" s="14">
        <f>LN('Raw Data'!R27/'Raw Data'!S27)</f>
        <v>0.14728108179910368</v>
      </c>
      <c r="J23" s="14"/>
      <c r="K23" s="14">
        <f>LN('Raw Data'!X27/'Raw Data'!Y27)</f>
        <v>2.1207414894928101E-2</v>
      </c>
      <c r="L23" s="14">
        <f>LN('Raw Data'!Z27/'Raw Data'!AA27)</f>
        <v>0.10548195381339334</v>
      </c>
      <c r="M23" s="14">
        <f>LN('Raw Data'!AB27/'Raw Data'!AC27)</f>
        <v>3.316295316472842E-2</v>
      </c>
      <c r="N23" s="14">
        <f>LN('Raw Data'!AD27/'Raw Data'!AE27)</f>
        <v>0.19772597173332407</v>
      </c>
      <c r="O23" s="14">
        <f>LN('Raw Data'!AH27/'Raw Data'!AI27)</f>
        <v>0.46986760660039145</v>
      </c>
      <c r="P23" s="14">
        <f>LN('Raw Data'!AJ27/'Raw Data'!AK27)</f>
        <v>2.2135827846943484E-2</v>
      </c>
      <c r="Q23" s="14">
        <f>LN('Raw Data'!AL27/'Raw Data'!AM27)</f>
        <v>6.9061214308400315E-2</v>
      </c>
      <c r="R23" s="14"/>
      <c r="S23" s="14">
        <f>LN('Raw Data'!AP27/'Raw Data'!AQ27)</f>
        <v>-2.0375326184444618E-2</v>
      </c>
      <c r="T23" s="14">
        <f>LN('Raw Data'!AT27/'Raw Data'!AU27)</f>
        <v>0.32163462959315292</v>
      </c>
      <c r="U23" s="14">
        <f>LN('Raw Data'!AV27/'Raw Data'!AW27)</f>
        <v>0.16871390948788331</v>
      </c>
      <c r="V23" s="14">
        <f>LN('Raw Data'!AX27/'Raw Data'!AY27)</f>
        <v>0.33803456230792328</v>
      </c>
      <c r="W23" s="14">
        <f>LN('Raw Data'!AZ27/'Raw Data'!BA27)</f>
        <v>0.61597798526232417</v>
      </c>
      <c r="X23" s="14">
        <f>LN('Raw Data'!BB27/'Raw Data'!BC27)</f>
        <v>0.17420420085543048</v>
      </c>
      <c r="Y23" s="14"/>
      <c r="Z23" s="14">
        <f>LN('Raw Data'!BH27/'Raw Data'!BI27)</f>
        <v>-0.16656591687750871</v>
      </c>
      <c r="AA23" s="14">
        <f>LN('Raw Data'!BJ27/'Raw Data'!BK27)</f>
        <v>0.19261458795223313</v>
      </c>
      <c r="AB23" s="14">
        <f>LN('Raw Data'!BL27/'Raw Data'!BM27)</f>
        <v>0.43693178241657948</v>
      </c>
      <c r="AC23" s="14">
        <f>LN('Raw Data'!BN27/'Raw Data'!BO27)</f>
        <v>0.1053510004821596</v>
      </c>
      <c r="AD23" s="14">
        <f>LN('Raw Data'!BR27/'Raw Data'!BS27)</f>
        <v>0.2787311033319988</v>
      </c>
      <c r="AE23" s="14">
        <f>LN('Raw Data'!BT27/'Raw Data'!BU27)</f>
        <v>3.5023586209872934E-2</v>
      </c>
      <c r="AF23" s="19">
        <f>LN('Raw Data'!BV27/'Raw Data'!BW27)</f>
        <v>-4.7067373676197921E-3</v>
      </c>
      <c r="AG23" s="19"/>
      <c r="AH23" s="19">
        <f>LN('Raw Data'!BZ27/'Raw Data'!CA27)</f>
        <v>-2.2276217691348781E-2</v>
      </c>
      <c r="AI23" s="25">
        <f>LN('Raw Data'!CD27/'Raw Data'!CE27)</f>
        <v>0.13293820077006199</v>
      </c>
      <c r="AJ23" s="25">
        <f>LN('Raw Data'!CF27/'Raw Data'!CG27)</f>
        <v>0.15871551306160836</v>
      </c>
    </row>
    <row r="24" spans="1:36" x14ac:dyDescent="0.35">
      <c r="A24" t="s">
        <v>40</v>
      </c>
      <c r="B24" s="7">
        <f>LN('Raw Data'!B28/'Raw Data'!C28)</f>
        <v>0.31134449133053671</v>
      </c>
      <c r="C24" s="7"/>
      <c r="D24" s="7">
        <f>LN('Raw Data'!F28/'Raw Data'!G28)</f>
        <v>0.23557501074692022</v>
      </c>
      <c r="E24" s="26">
        <f>LN('Raw Data'!J28/'Raw Data'!K28)</f>
        <v>-0.10641858512700038</v>
      </c>
      <c r="F24" s="7">
        <f>LN('Raw Data'!L28/'Raw Data'!M28)</f>
        <v>4.2707929767012993E-2</v>
      </c>
      <c r="G24" s="20">
        <f>LN('Raw Data'!N28/'Raw Data'!O28)</f>
        <v>0.37972548983202503</v>
      </c>
      <c r="H24" s="14">
        <f>LN('Raw Data'!P28/'Raw Data'!Q28)</f>
        <v>0.19791661578894984</v>
      </c>
      <c r="I24" s="14">
        <f>LN('Raw Data'!R28/'Raw Data'!S28)</f>
        <v>0.27643184177290975</v>
      </c>
      <c r="J24" s="14"/>
      <c r="K24" s="14">
        <f>LN('Raw Data'!X28/'Raw Data'!Y28)</f>
        <v>0.23399833585695534</v>
      </c>
      <c r="L24" s="14">
        <f>LN('Raw Data'!Z28/'Raw Data'!AA28)</f>
        <v>5.1467837284073066E-2</v>
      </c>
      <c r="M24" s="14">
        <f>LN('Raw Data'!AB28/'Raw Data'!AC28)</f>
        <v>0.12044812336606431</v>
      </c>
      <c r="N24" s="14">
        <f>LN('Raw Data'!AD28/'Raw Data'!AE28)</f>
        <v>0.2170772972720193</v>
      </c>
      <c r="O24" s="14">
        <f>LN('Raw Data'!AH28/'Raw Data'!AI28)</f>
        <v>-3.4686284921875581E-2</v>
      </c>
      <c r="P24" s="14">
        <f>LN('Raw Data'!AJ28/'Raw Data'!AK28)</f>
        <v>6.4227251092267817E-2</v>
      </c>
      <c r="Q24" s="14">
        <f>LN('Raw Data'!AL28/'Raw Data'!AM28)</f>
        <v>7.0465567411196334E-2</v>
      </c>
      <c r="R24" s="14"/>
      <c r="S24" s="14">
        <f>LN('Raw Data'!AP28/'Raw Data'!AQ28)</f>
        <v>0.1242472211972324</v>
      </c>
      <c r="T24" s="14">
        <f>LN('Raw Data'!AT28/'Raw Data'!AU28)</f>
        <v>0.4255022784757162</v>
      </c>
      <c r="U24" s="14">
        <f>LN('Raw Data'!AV28/'Raw Data'!AW28)</f>
        <v>0.22039361196169024</v>
      </c>
      <c r="V24" s="14">
        <f>LN('Raw Data'!AX28/'Raw Data'!AY28)</f>
        <v>0.20994273495247603</v>
      </c>
      <c r="W24" s="14">
        <f>LN('Raw Data'!AZ28/'Raw Data'!BA28)</f>
        <v>2.5732531917950437E-4</v>
      </c>
      <c r="X24" s="14">
        <f>LN('Raw Data'!BB28/'Raw Data'!BC28)</f>
        <v>0.41103570276020723</v>
      </c>
      <c r="Y24" s="14"/>
      <c r="Z24" s="14">
        <f>LN('Raw Data'!BH28/'Raw Data'!BI28)</f>
        <v>3.1719532025232901E-2</v>
      </c>
      <c r="AA24" s="14">
        <f>LN('Raw Data'!BJ28/'Raw Data'!BK28)</f>
        <v>0.15797678841198293</v>
      </c>
      <c r="AB24" s="14">
        <f>LN('Raw Data'!BL28/'Raw Data'!BM28)</f>
        <v>0.75925986206868223</v>
      </c>
      <c r="AC24" s="14">
        <f>LN('Raw Data'!BN28/'Raw Data'!BO28)</f>
        <v>0.2543580726180602</v>
      </c>
      <c r="AD24" s="14">
        <f>LN('Raw Data'!BR28/'Raw Data'!BS28)</f>
        <v>0.2140898023932381</v>
      </c>
      <c r="AE24" s="14">
        <f>LN('Raw Data'!BT28/'Raw Data'!BU28)</f>
        <v>7.6086849420272121E-2</v>
      </c>
      <c r="AF24" s="19">
        <f>LN('Raw Data'!BV28/'Raw Data'!BW28)</f>
        <v>3.3277347898935279E-2</v>
      </c>
      <c r="AG24" s="19"/>
      <c r="AH24" s="19">
        <f>LN('Raw Data'!BZ28/'Raw Data'!CA28)</f>
        <v>7.2183035907331425E-2</v>
      </c>
      <c r="AI24" s="25">
        <f>LN('Raw Data'!CD28/'Raw Data'!CE28)</f>
        <v>0.36619553802578952</v>
      </c>
      <c r="AJ24" s="25">
        <f>LN('Raw Data'!CF28/'Raw Data'!CG28)</f>
        <v>0.23280370116494259</v>
      </c>
    </row>
    <row r="25" spans="1:36" x14ac:dyDescent="0.35">
      <c r="A25" t="s">
        <v>41</v>
      </c>
      <c r="B25" s="7">
        <f>LN('Raw Data'!B29/'Raw Data'!C29)</f>
        <v>-0.19778179635047008</v>
      </c>
      <c r="C25" s="7"/>
      <c r="D25" s="7">
        <f>LN('Raw Data'!F29/'Raw Data'!G29)</f>
        <v>0.8963250661885741</v>
      </c>
      <c r="E25" s="26">
        <f>LN('Raw Data'!J29/'Raw Data'!K29)</f>
        <v>-0.79055980968006301</v>
      </c>
      <c r="F25" s="7">
        <f>LN('Raw Data'!L29/'Raw Data'!M29)</f>
        <v>0.32383934952153937</v>
      </c>
      <c r="G25" s="20">
        <f>LN('Raw Data'!N29/'Raw Data'!O29)</f>
        <v>-0.10999973199603133</v>
      </c>
      <c r="H25" s="14">
        <f>LN('Raw Data'!P29/'Raw Data'!Q29)</f>
        <v>-0.95306600335823766</v>
      </c>
      <c r="I25" s="14">
        <f>LN('Raw Data'!R29/'Raw Data'!S29)</f>
        <v>-0.2053223220225899</v>
      </c>
      <c r="J25" s="14"/>
      <c r="K25" s="14">
        <f>LN('Raw Data'!X29/'Raw Data'!Y29)</f>
        <v>0.12224066876165589</v>
      </c>
      <c r="L25" s="14">
        <f>LN('Raw Data'!Z29/'Raw Data'!AA29)</f>
        <v>-0.34767990212759192</v>
      </c>
      <c r="M25" s="14">
        <f>LN('Raw Data'!AB29/'Raw Data'!AC29)</f>
        <v>-0.73486558619905196</v>
      </c>
      <c r="N25" s="14">
        <f>LN('Raw Data'!AD29/'Raw Data'!AE29)</f>
        <v>5.6444864142078749E-2</v>
      </c>
      <c r="O25" s="14"/>
      <c r="P25" s="14">
        <f>LN('Raw Data'!AJ29/'Raw Data'!AK29)</f>
        <v>-5.6648638138023642E-2</v>
      </c>
      <c r="Q25" s="14">
        <f>LN('Raw Data'!AL29/'Raw Data'!AM29)</f>
        <v>-0.40231669742128984</v>
      </c>
      <c r="R25" s="14"/>
      <c r="S25" s="14">
        <f>LN('Raw Data'!AP29/'Raw Data'!AQ29)</f>
        <v>-0.67227447701056731</v>
      </c>
      <c r="T25" s="14">
        <f>LN('Raw Data'!AT29/'Raw Data'!AU29)</f>
        <v>-0.60074099603913678</v>
      </c>
      <c r="U25" s="14">
        <f>LN('Raw Data'!AV29/'Raw Data'!AW29)</f>
        <v>-0.15609028941060865</v>
      </c>
      <c r="V25" s="14">
        <f>LN('Raw Data'!AX29/'Raw Data'!AY29)</f>
        <v>-0.26725671902100256</v>
      </c>
      <c r="W25" s="14">
        <f>LN('Raw Data'!AZ29/'Raw Data'!BA29)</f>
        <v>-0.4656365285454605</v>
      </c>
      <c r="X25" s="14">
        <f>LN('Raw Data'!BB29/'Raw Data'!BC29)</f>
        <v>0.3276875465026573</v>
      </c>
      <c r="Y25" s="14"/>
      <c r="Z25" s="14">
        <f>LN('Raw Data'!BH29/'Raw Data'!BI29)</f>
        <v>-0.18882313758293376</v>
      </c>
      <c r="AA25" s="14">
        <f>LN('Raw Data'!BJ29/'Raw Data'!BK29)</f>
        <v>-0.23312608476650667</v>
      </c>
      <c r="AB25" s="14">
        <f>LN('Raw Data'!BL29/'Raw Data'!BM29)</f>
        <v>-0.34321990188571611</v>
      </c>
      <c r="AC25" s="14">
        <f>LN('Raw Data'!BN29/'Raw Data'!BO29)</f>
        <v>-0.53669864004070011</v>
      </c>
      <c r="AD25" s="14">
        <f>LN('Raw Data'!BR29/'Raw Data'!BS29)</f>
        <v>-0.45786718634284451</v>
      </c>
      <c r="AE25" s="14">
        <f>LN('Raw Data'!BT29/'Raw Data'!BU29)</f>
        <v>-0.3584311200537022</v>
      </c>
      <c r="AF25" s="19">
        <f>LN('Raw Data'!BV29/'Raw Data'!BW29)</f>
        <v>-0.36768085763787683</v>
      </c>
      <c r="AG25" s="19"/>
      <c r="AH25" s="19">
        <f>LN('Raw Data'!BZ29/'Raw Data'!CA29)</f>
        <v>-0.41426682080996691</v>
      </c>
      <c r="AI25" s="25">
        <f>LN('Raw Data'!CD29/'Raw Data'!CE29)</f>
        <v>-0.12302164178842766</v>
      </c>
      <c r="AJ25" s="25">
        <f>LN('Raw Data'!CF29/'Raw Data'!CG29)</f>
        <v>-0.16681859661309642</v>
      </c>
    </row>
    <row r="26" spans="1:36" x14ac:dyDescent="0.35">
      <c r="A26" t="s">
        <v>42</v>
      </c>
      <c r="B26" s="7">
        <f>LN('Raw Data'!B30/'Raw Data'!C30)</f>
        <v>0.26176313932946926</v>
      </c>
      <c r="C26" s="7">
        <f>LN('Raw Data'!D30/'Raw Data'!E30)</f>
        <v>-0.1440587007141976</v>
      </c>
      <c r="D26" s="7">
        <f>LN('Raw Data'!F30/'Raw Data'!G30)</f>
        <v>0.20298629649582339</v>
      </c>
      <c r="E26" s="26">
        <f>LN('Raw Data'!J30/'Raw Data'!K30)</f>
        <v>-0.51459382104841334</v>
      </c>
      <c r="F26" s="7">
        <f>LN('Raw Data'!L30/'Raw Data'!M30)</f>
        <v>6.8683000875028183E-2</v>
      </c>
      <c r="G26" s="20">
        <f>LN('Raw Data'!N30/'Raw Data'!O30)</f>
        <v>0.14212023080464739</v>
      </c>
      <c r="H26" s="14"/>
      <c r="I26" s="14">
        <f>LN('Raw Data'!R30/'Raw Data'!S30)</f>
        <v>0.2924245268562386</v>
      </c>
      <c r="J26" s="14">
        <f>LN('Raw Data'!V30/'Raw Data'!W30)</f>
        <v>-0.18518542802754623</v>
      </c>
      <c r="K26" s="14">
        <f>LN('Raw Data'!X30/'Raw Data'!Y30)</f>
        <v>5.107982535970941E-2</v>
      </c>
      <c r="L26" s="14">
        <f>LN('Raw Data'!Z30/'Raw Data'!AA30)</f>
        <v>-6.8504724172717732E-2</v>
      </c>
      <c r="M26" s="14">
        <f>LN('Raw Data'!AB30/'Raw Data'!AC30)</f>
        <v>4.1947945469144307E-2</v>
      </c>
      <c r="N26" s="14">
        <f>LN('Raw Data'!AD30/'Raw Data'!AE30)</f>
        <v>2.6059274431888509E-4</v>
      </c>
      <c r="O26" s="14">
        <f>LN('Raw Data'!AH30/'Raw Data'!AI30)</f>
        <v>-2.2993099752610342E-2</v>
      </c>
      <c r="P26" s="14">
        <f>LN('Raw Data'!AJ30/'Raw Data'!AK30)</f>
        <v>-0.17312635847786018</v>
      </c>
      <c r="Q26" s="14">
        <f>LN('Raw Data'!AL30/'Raw Data'!AM30)</f>
        <v>-0.14504224703984497</v>
      </c>
      <c r="R26" s="14">
        <f>LN('Raw Data'!AN30/'Raw Data'!AO30)</f>
        <v>-0.27053256467515618</v>
      </c>
      <c r="S26" s="14">
        <f>LN('Raw Data'!AP30/'Raw Data'!AQ30)</f>
        <v>-0.18131364884726189</v>
      </c>
      <c r="T26" s="14">
        <f>LN('Raw Data'!AT30/'Raw Data'!AU30)</f>
        <v>4.6865421733871121E-2</v>
      </c>
      <c r="U26" s="14">
        <f>LN('Raw Data'!AV30/'Raw Data'!AW30)</f>
        <v>-5.5939237837691939E-2</v>
      </c>
      <c r="V26" s="14">
        <f>LN('Raw Data'!AX30/'Raw Data'!AY30)</f>
        <v>-2.7031676330945475E-3</v>
      </c>
      <c r="W26" s="14"/>
      <c r="X26" s="14">
        <f>LN('Raw Data'!BB30/'Raw Data'!BC30)</f>
        <v>7.3398122773712202E-2</v>
      </c>
      <c r="Y26" s="14">
        <f>LN('Raw Data'!BF30/'Raw Data'!BG30)</f>
        <v>-0.28880080784076789</v>
      </c>
      <c r="Z26" s="14">
        <f>LN('Raw Data'!BH30/'Raw Data'!BI30)</f>
        <v>-0.44351741891872704</v>
      </c>
      <c r="AA26" s="14">
        <f>LN('Raw Data'!BJ30/'Raw Data'!BK30)</f>
        <v>-0.19173187536230801</v>
      </c>
      <c r="AB26" s="14">
        <f>LN('Raw Data'!BL30/'Raw Data'!BM30)</f>
        <v>0.33747828087263754</v>
      </c>
      <c r="AC26" s="14">
        <f>LN('Raw Data'!BN30/'Raw Data'!BO30)</f>
        <v>-0.26795919694919806</v>
      </c>
      <c r="AD26" s="14"/>
      <c r="AE26" s="14">
        <f>LN('Raw Data'!BT30/'Raw Data'!BU30)</f>
        <v>-0.48991099992608839</v>
      </c>
      <c r="AF26" s="19">
        <f>LN('Raw Data'!BV30/'Raw Data'!BW30)</f>
        <v>-0.39791082464494171</v>
      </c>
      <c r="AG26" s="19">
        <f>LN('Raw Data'!BX30/'Raw Data'!BY30)</f>
        <v>-5.8447384329435983E-2</v>
      </c>
      <c r="AH26" s="19">
        <f>LN('Raw Data'!BZ30/'Raw Data'!CA30)</f>
        <v>-0.42985538106396981</v>
      </c>
      <c r="AI26" s="25">
        <f>LN('Raw Data'!CD30/'Raw Data'!CE30)</f>
        <v>-0.11608447973962205</v>
      </c>
      <c r="AJ26" s="25">
        <f>LN('Raw Data'!CF30/'Raw Data'!CG30)</f>
        <v>-0.25813914870096871</v>
      </c>
    </row>
    <row r="27" spans="1:36" x14ac:dyDescent="0.35">
      <c r="A27" t="s">
        <v>43</v>
      </c>
      <c r="B27" s="7">
        <f>LN('Raw Data'!B31/'Raw Data'!C31)</f>
        <v>6.898963539285223E-2</v>
      </c>
      <c r="C27" s="7"/>
      <c r="D27" s="7">
        <f>LN('Raw Data'!F31/'Raw Data'!G31)</f>
        <v>7.1943973303121952E-2</v>
      </c>
      <c r="E27" s="26">
        <f>LN('Raw Data'!J31/'Raw Data'!K31)</f>
        <v>-0.50535122554412537</v>
      </c>
      <c r="F27" s="7">
        <f>LN('Raw Data'!L31/'Raw Data'!M31)</f>
        <v>0.14180490963670817</v>
      </c>
      <c r="G27" s="20">
        <f>LN('Raw Data'!N31/'Raw Data'!O31)</f>
        <v>-6.7522060380711235E-2</v>
      </c>
      <c r="H27" s="14">
        <f>LN('Raw Data'!P31/'Raw Data'!Q31)</f>
        <v>0.10332947216069573</v>
      </c>
      <c r="I27" s="14">
        <f>LN('Raw Data'!R31/'Raw Data'!S31)</f>
        <v>-0.1944519152064933</v>
      </c>
      <c r="J27" s="14"/>
      <c r="K27" s="14">
        <f>LN('Raw Data'!X31/'Raw Data'!Y31)</f>
        <v>-0.1781220886712758</v>
      </c>
      <c r="L27" s="14">
        <f>LN('Raw Data'!Z31/'Raw Data'!AA31)</f>
        <v>-0.56048010392482006</v>
      </c>
      <c r="M27" s="14">
        <f>LN('Raw Data'!AB31/'Raw Data'!AC31)</f>
        <v>-6.7860031674282173E-2</v>
      </c>
      <c r="N27" s="14">
        <f>LN('Raw Data'!AD31/'Raw Data'!AE31)</f>
        <v>-0.10696578752065178</v>
      </c>
      <c r="O27" s="14">
        <f>LN('Raw Data'!AH31/'Raw Data'!AI31)</f>
        <v>0.68164914695262213</v>
      </c>
      <c r="P27" s="14">
        <f>LN('Raw Data'!AJ31/'Raw Data'!AK31)</f>
        <v>-0.68215688492562676</v>
      </c>
      <c r="Q27" s="14">
        <f>LN('Raw Data'!AL31/'Raw Data'!AM31)</f>
        <v>-0.42634588073046653</v>
      </c>
      <c r="R27" s="14"/>
      <c r="S27" s="14">
        <f>LN('Raw Data'!AP31/'Raw Data'!AQ31)</f>
        <v>-0.67535316607975493</v>
      </c>
      <c r="T27" s="14">
        <f>LN('Raw Data'!AT31/'Raw Data'!AU31)</f>
        <v>1.7984570687633736E-2</v>
      </c>
      <c r="U27" s="14">
        <f>LN('Raw Data'!AV31/'Raw Data'!AW31)</f>
        <v>-0.40860648510561981</v>
      </c>
      <c r="V27" s="14">
        <f>LN('Raw Data'!AX31/'Raw Data'!AY31)</f>
        <v>-4.6784663031058417E-2</v>
      </c>
      <c r="W27" s="14">
        <f>LN('Raw Data'!AZ31/'Raw Data'!BA31)</f>
        <v>0.99036380877106645</v>
      </c>
      <c r="X27" s="14">
        <f>LN('Raw Data'!BB31/'Raw Data'!BC31)</f>
        <v>-0.68221740528749597</v>
      </c>
      <c r="Y27" s="14"/>
      <c r="Z27" s="14">
        <f>LN('Raw Data'!BH31/'Raw Data'!BI31)</f>
        <v>-0.57945566971063678</v>
      </c>
      <c r="AA27" s="14">
        <f>LN('Raw Data'!BJ31/'Raw Data'!BK31)</f>
        <v>-0.2832479377985711</v>
      </c>
      <c r="AB27" s="14">
        <f>LN('Raw Data'!BL31/'Raw Data'!BM31)</f>
        <v>7.9623875313443726E-2</v>
      </c>
      <c r="AC27" s="14">
        <f>LN('Raw Data'!BN31/'Raw Data'!BO31)</f>
        <v>-0.22038478329885464</v>
      </c>
      <c r="AD27" s="14">
        <f>LN('Raw Data'!BR31/'Raw Data'!BS31)</f>
        <v>-0.36616053173251023</v>
      </c>
      <c r="AE27" s="14">
        <f>LN('Raw Data'!BT31/'Raw Data'!BU31)</f>
        <v>-0.31562383917446046</v>
      </c>
      <c r="AF27" s="19">
        <f>LN('Raw Data'!BV31/'Raw Data'!BW31)</f>
        <v>-0.4519242460659873</v>
      </c>
      <c r="AG27" s="19"/>
      <c r="AH27" s="19">
        <f>LN('Raw Data'!BZ31/'Raw Data'!CA31)</f>
        <v>-0.32626164475412994</v>
      </c>
      <c r="AI27" s="25">
        <f>LN('Raw Data'!CD31/'Raw Data'!CE31)</f>
        <v>7.316396485622309E-2</v>
      </c>
      <c r="AJ27" s="25">
        <f>LN('Raw Data'!CF31/'Raw Data'!CG31)</f>
        <v>-9.6883125468783873E-2</v>
      </c>
    </row>
    <row r="28" spans="1:36" x14ac:dyDescent="0.35">
      <c r="A28" t="s">
        <v>44</v>
      </c>
      <c r="B28" s="7">
        <f>LN('Raw Data'!B32/'Raw Data'!C32)</f>
        <v>-0.46043474354295721</v>
      </c>
      <c r="C28" s="7"/>
      <c r="D28" s="7">
        <f>LN('Raw Data'!F32/'Raw Data'!G32)</f>
        <v>-0.4112869157906896</v>
      </c>
      <c r="E28" s="26">
        <f>LN('Raw Data'!J32/'Raw Data'!K32)</f>
        <v>0.19659067681615852</v>
      </c>
      <c r="F28" s="7">
        <f>LN('Raw Data'!L32/'Raw Data'!M32)</f>
        <v>-0.58748676625247986</v>
      </c>
      <c r="G28" s="20">
        <f>LN('Raw Data'!N32/'Raw Data'!O32)</f>
        <v>-0.42863731530839877</v>
      </c>
      <c r="H28" s="14">
        <f>LN('Raw Data'!P32/'Raw Data'!Q32)</f>
        <v>-0.29842833393722834</v>
      </c>
      <c r="I28" s="14">
        <f>LN('Raw Data'!R32/'Raw Data'!S32)</f>
        <v>-0.78916105872143649</v>
      </c>
      <c r="J28" s="14"/>
      <c r="K28" s="14">
        <f>LN('Raw Data'!X32/'Raw Data'!Y32)</f>
        <v>-1.3234913343264891</v>
      </c>
      <c r="L28" s="14">
        <f>LN('Raw Data'!Z32/'Raw Data'!AA32)</f>
        <v>-0.62693786528000295</v>
      </c>
      <c r="M28" s="14">
        <f>LN('Raw Data'!AB32/'Raw Data'!AC32)</f>
        <v>4.3753632495071186E-2</v>
      </c>
      <c r="N28" s="14">
        <f>LN('Raw Data'!AD32/'Raw Data'!AE32)</f>
        <v>-1.0050812755824721</v>
      </c>
      <c r="O28" s="14">
        <f>LN('Raw Data'!AH32/'Raw Data'!AI32)</f>
        <v>-1.7324094058984645</v>
      </c>
      <c r="P28" s="14"/>
      <c r="Q28" s="14">
        <f>LN('Raw Data'!AL32/'Raw Data'!AM32)</f>
        <v>-0.70128843378519135</v>
      </c>
      <c r="R28" s="14"/>
      <c r="S28" s="14">
        <f>LN('Raw Data'!AP32/'Raw Data'!AQ32)</f>
        <v>-0.80328501551267284</v>
      </c>
      <c r="T28" s="14">
        <f>LN('Raw Data'!AT32/'Raw Data'!AU32)</f>
        <v>0.57028061438910638</v>
      </c>
      <c r="U28" s="14">
        <f>LN('Raw Data'!AV32/'Raw Data'!AW32)</f>
        <v>-0.24366985943064279</v>
      </c>
      <c r="V28" s="14">
        <f>LN('Raw Data'!AX32/'Raw Data'!AY32)</f>
        <v>-0.30674577740309167</v>
      </c>
      <c r="W28" s="14">
        <f>LN('Raw Data'!AZ32/'Raw Data'!BA32)</f>
        <v>-0.36183335675657607</v>
      </c>
      <c r="X28" s="14">
        <f>LN('Raw Data'!BB32/'Raw Data'!BC32)</f>
        <v>-0.65612033297745609</v>
      </c>
      <c r="Y28" s="14"/>
      <c r="Z28" s="14">
        <f>LN('Raw Data'!BH32/'Raw Data'!BI32)</f>
        <v>-0.86917247721648638</v>
      </c>
      <c r="AA28" s="14">
        <f>LN('Raw Data'!BJ32/'Raw Data'!BK32)</f>
        <v>-0.45275433846754098</v>
      </c>
      <c r="AB28" s="14">
        <f>LN('Raw Data'!BL32/'Raw Data'!BM32)</f>
        <v>-0.3135204421714749</v>
      </c>
      <c r="AC28" s="14">
        <f>LN('Raw Data'!BN32/'Raw Data'!BO32)</f>
        <v>-0.58586579054140098</v>
      </c>
      <c r="AD28" s="14">
        <f>LN('Raw Data'!BR32/'Raw Data'!BS32)</f>
        <v>-0.71461073838302214</v>
      </c>
      <c r="AE28" s="14">
        <f>LN('Raw Data'!BT32/'Raw Data'!BU32)</f>
        <v>-0.60972285153439598</v>
      </c>
      <c r="AF28" s="19">
        <f>LN('Raw Data'!BV32/'Raw Data'!BW32)</f>
        <v>-0.55578513088818027</v>
      </c>
      <c r="AG28" s="19"/>
      <c r="AH28" s="19">
        <f>LN('Raw Data'!BZ32/'Raw Data'!CA32)</f>
        <v>-0.92508987027769041</v>
      </c>
      <c r="AI28" s="25">
        <f>LN('Raw Data'!CD32/'Raw Data'!CE32)</f>
        <v>-0.41095498676116921</v>
      </c>
      <c r="AJ28" s="25">
        <f>LN('Raw Data'!CF32/'Raw Data'!CG32)</f>
        <v>-0.49082176474131511</v>
      </c>
    </row>
    <row r="29" spans="1:36" x14ac:dyDescent="0.35">
      <c r="A29" t="s">
        <v>45</v>
      </c>
      <c r="B29" s="7">
        <f>LN('Raw Data'!B33/'Raw Data'!C33)</f>
        <v>7.302353293577564E-2</v>
      </c>
      <c r="C29" s="7">
        <f>LN('Raw Data'!D33/'Raw Data'!E33)</f>
        <v>0.2386041474265598</v>
      </c>
      <c r="D29" s="7">
        <f>LN('Raw Data'!F33/'Raw Data'!G33)</f>
        <v>0.13819967674828909</v>
      </c>
      <c r="E29" s="26">
        <f>LN('Raw Data'!J33/'Raw Data'!K33)</f>
        <v>0.21686313491838166</v>
      </c>
      <c r="F29" s="7">
        <f>LN('Raw Data'!L33/'Raw Data'!M33)</f>
        <v>-0.44989971784976235</v>
      </c>
      <c r="G29" s="20">
        <f>LN('Raw Data'!N33/'Raw Data'!O33)</f>
        <v>2.3462330447799717E-2</v>
      </c>
      <c r="H29" s="14"/>
      <c r="I29" s="14">
        <f>LN('Raw Data'!R33/'Raw Data'!S33)</f>
        <v>-0.36430906161641208</v>
      </c>
      <c r="J29" s="14">
        <f>LN('Raw Data'!V33/'Raw Data'!W33)</f>
        <v>1.9239955940056174E-3</v>
      </c>
      <c r="K29" s="14"/>
      <c r="L29" s="14">
        <f>LN('Raw Data'!Z33/'Raw Data'!AA33)</f>
        <v>-7.4307712797665668E-2</v>
      </c>
      <c r="M29" s="14">
        <f>LN('Raw Data'!AB33/'Raw Data'!AC33)</f>
        <v>-0.32780979429048029</v>
      </c>
      <c r="N29" s="14">
        <f>LN('Raw Data'!AD33/'Raw Data'!AE33)</f>
        <v>-0.38634324242340434</v>
      </c>
      <c r="O29" s="14"/>
      <c r="P29" s="14">
        <f>LN('Raw Data'!AJ33/'Raw Data'!AK33)</f>
        <v>-0.56484364393907194</v>
      </c>
      <c r="Q29" s="14">
        <f>LN('Raw Data'!AL33/'Raw Data'!AM33)</f>
        <v>-5.2716033670658156E-2</v>
      </c>
      <c r="R29" s="14">
        <f>LN('Raw Data'!AN33/'Raw Data'!AO33)</f>
        <v>0.55293852164271851</v>
      </c>
      <c r="S29" s="14">
        <f>LN('Raw Data'!AP33/'Raw Data'!AQ33)</f>
        <v>-0.23106865194499285</v>
      </c>
      <c r="T29" s="14">
        <f>LN('Raw Data'!AT33/'Raw Data'!AU33)</f>
        <v>-0.30049660604681688</v>
      </c>
      <c r="U29" s="14">
        <f>LN('Raw Data'!AV33/'Raw Data'!AW33)</f>
        <v>0.10064013383747512</v>
      </c>
      <c r="V29" s="14">
        <f>LN('Raw Data'!AX33/'Raw Data'!AY33)</f>
        <v>0.25687271568548392</v>
      </c>
      <c r="W29" s="14"/>
      <c r="X29" s="14">
        <f>LN('Raw Data'!BB33/'Raw Data'!BC33)</f>
        <v>0.17591858872606908</v>
      </c>
      <c r="Y29" s="14">
        <f>LN('Raw Data'!BF33/'Raw Data'!BG33)</f>
        <v>0.12124527047139239</v>
      </c>
      <c r="Z29" s="14">
        <f>LN('Raw Data'!BH33/'Raw Data'!BI33)</f>
        <v>-0.11723648121733923</v>
      </c>
      <c r="AA29" s="14">
        <f>LN('Raw Data'!BJ33/'Raw Data'!BK33)</f>
        <v>0.13651329597305387</v>
      </c>
      <c r="AB29" s="14">
        <f>LN('Raw Data'!BL33/'Raw Data'!BM33)</f>
        <v>-2.5619502068331003E-2</v>
      </c>
      <c r="AC29" s="14">
        <f>LN('Raw Data'!BN33/'Raw Data'!BO33)</f>
        <v>-8.6300119708345654E-3</v>
      </c>
      <c r="AD29" s="14"/>
      <c r="AE29" s="14">
        <f>LN('Raw Data'!BT33/'Raw Data'!BU33)</f>
        <v>-0.28887338528372314</v>
      </c>
      <c r="AF29" s="19">
        <f>LN('Raw Data'!BV33/'Raw Data'!BW33)</f>
        <v>5.1759929498106615E-2</v>
      </c>
      <c r="AG29" s="19">
        <f>LN('Raw Data'!BX33/'Raw Data'!BY33)</f>
        <v>5.2938747769499715E-2</v>
      </c>
      <c r="AH29" s="19">
        <f>LN('Raw Data'!BZ33/'Raw Data'!CA33)</f>
        <v>1.9894973224091141E-2</v>
      </c>
      <c r="AI29" s="25">
        <f>LN('Raw Data'!CD33/'Raw Data'!CE33)</f>
        <v>0.10494743388284687</v>
      </c>
      <c r="AJ29" s="25">
        <f>LN('Raw Data'!CF33/'Raw Data'!CG33)</f>
        <v>0.11074255442635703</v>
      </c>
    </row>
    <row r="30" spans="1:36" x14ac:dyDescent="0.35">
      <c r="A30" t="s">
        <v>46</v>
      </c>
      <c r="B30" s="7">
        <f>LN('Raw Data'!B34/'Raw Data'!C34)</f>
        <v>3.1864750133082091E-2</v>
      </c>
      <c r="C30" s="7">
        <f>LN('Raw Data'!D34/'Raw Data'!E34)</f>
        <v>-6.0314662686996458E-2</v>
      </c>
      <c r="D30" s="7">
        <f>LN('Raw Data'!F34/'Raw Data'!G34)</f>
        <v>0.15791975492629182</v>
      </c>
      <c r="E30" s="26"/>
      <c r="F30" s="7">
        <f>LN('Raw Data'!L34/'Raw Data'!M34)</f>
        <v>-0.43391105014280812</v>
      </c>
      <c r="G30" s="20">
        <f>LN('Raw Data'!N34/'Raw Data'!O34)</f>
        <v>0.22541492315557365</v>
      </c>
      <c r="H30" s="14">
        <f>LN('Raw Data'!P34/'Raw Data'!Q34)</f>
        <v>-6.3486473570504839E-2</v>
      </c>
      <c r="I30" s="14">
        <f>LN('Raw Data'!R34/'Raw Data'!S34)</f>
        <v>-0.10951121281254295</v>
      </c>
      <c r="J30" s="14">
        <f>LN('Raw Data'!V34/'Raw Data'!W34)</f>
        <v>-0.87620820039124891</v>
      </c>
      <c r="K30" s="14">
        <f>LN('Raw Data'!X34/'Raw Data'!Y34)</f>
        <v>-0.42763684335914776</v>
      </c>
      <c r="L30" s="14">
        <f>LN('Raw Data'!Z34/'Raw Data'!AA34)</f>
        <v>-2.6713596300045814E-2</v>
      </c>
      <c r="M30" s="14"/>
      <c r="N30" s="14">
        <f>LN('Raw Data'!AD34/'Raw Data'!AE34)</f>
        <v>-0.23892593854677521</v>
      </c>
      <c r="O30" s="14">
        <f>LN('Raw Data'!AH34/'Raw Data'!AI34)</f>
        <v>-9.0933009593251471E-2</v>
      </c>
      <c r="P30" s="14">
        <f>LN('Raw Data'!AJ34/'Raw Data'!AK34)</f>
        <v>-0.370523073107212</v>
      </c>
      <c r="Q30" s="14">
        <f>LN('Raw Data'!AL34/'Raw Data'!AM34)</f>
        <v>2.7613299253647552E-2</v>
      </c>
      <c r="R30" s="14">
        <f>LN('Raw Data'!AN34/'Raw Data'!AO34)</f>
        <v>-0.67435046109980157</v>
      </c>
      <c r="S30" s="14">
        <f>LN('Raw Data'!AP34/'Raw Data'!AQ34)</f>
        <v>-0.48633323260246081</v>
      </c>
      <c r="T30" s="14"/>
      <c r="U30" s="14">
        <f>LN('Raw Data'!AV34/'Raw Data'!AW34)</f>
        <v>9.9412953312836977E-2</v>
      </c>
      <c r="V30" s="14">
        <f>LN('Raw Data'!AX34/'Raw Data'!AY34)</f>
        <v>0.19536062330144516</v>
      </c>
      <c r="W30" s="14">
        <f>LN('Raw Data'!AZ34/'Raw Data'!BA34)</f>
        <v>0.13108009977178742</v>
      </c>
      <c r="X30" s="14">
        <f>LN('Raw Data'!BB34/'Raw Data'!BC34)</f>
        <v>0.21377607609729263</v>
      </c>
      <c r="Y30" s="14">
        <f>LN('Raw Data'!BF34/'Raw Data'!BG34)</f>
        <v>-0.48901803942442562</v>
      </c>
      <c r="Z30" s="14">
        <f>LN('Raw Data'!BH34/'Raw Data'!BI34)</f>
        <v>-0.13810240773783641</v>
      </c>
      <c r="AA30" s="14">
        <f>LN('Raw Data'!BJ34/'Raw Data'!BK34)</f>
        <v>0.11347167598487158</v>
      </c>
      <c r="AB30" s="14"/>
      <c r="AC30" s="14">
        <f>LN('Raw Data'!BN34/'Raw Data'!BO34)</f>
        <v>8.9826671686421972E-2</v>
      </c>
      <c r="AD30" s="14">
        <f>LN('Raw Data'!BR34/'Raw Data'!BS34)</f>
        <v>6.5124717504647711E-2</v>
      </c>
      <c r="AE30" s="14">
        <f>LN('Raw Data'!BT34/'Raw Data'!BU34)</f>
        <v>6.2915662189608146E-2</v>
      </c>
      <c r="AF30" s="19">
        <f>LN('Raw Data'!BV34/'Raw Data'!BW34)</f>
        <v>7.8811784885944175E-3</v>
      </c>
      <c r="AG30" s="19">
        <f>LN('Raw Data'!BX34/'Raw Data'!BY34)</f>
        <v>2.8717435563727195E-3</v>
      </c>
      <c r="AH30" s="19">
        <f>LN('Raw Data'!BZ34/'Raw Data'!CA34)</f>
        <v>6.2607385421190445E-2</v>
      </c>
      <c r="AI30" s="25"/>
      <c r="AJ30" s="25">
        <f>LN('Raw Data'!CF34/'Raw Data'!CG34)</f>
        <v>0.22323524816448731</v>
      </c>
    </row>
    <row r="31" spans="1:36" x14ac:dyDescent="0.35">
      <c r="A31" t="s">
        <v>47</v>
      </c>
      <c r="B31" s="7">
        <f>LN('Raw Data'!B35/'Raw Data'!C35)</f>
        <v>5.6828022628854731E-2</v>
      </c>
      <c r="C31" s="7"/>
      <c r="D31" s="7">
        <f>LN('Raw Data'!F35/'Raw Data'!G35)</f>
        <v>-0.10382085810006585</v>
      </c>
      <c r="E31" s="26">
        <f>LN('Raw Data'!J35/'Raw Data'!K35)</f>
        <v>6.7277410117098951E-2</v>
      </c>
      <c r="F31" s="7">
        <f>LN('Raw Data'!L35/'Raw Data'!M35)</f>
        <v>-0.21532290236522766</v>
      </c>
      <c r="G31" s="20">
        <f>LN('Raw Data'!N35/'Raw Data'!O35)</f>
        <v>0.40408168277187151</v>
      </c>
      <c r="H31" s="14">
        <f>LN('Raw Data'!P35/'Raw Data'!Q35)</f>
        <v>0.21329541257318296</v>
      </c>
      <c r="I31" s="14">
        <f>LN('Raw Data'!R35/'Raw Data'!S35)</f>
        <v>-3.4277286878501803E-2</v>
      </c>
      <c r="J31" s="14"/>
      <c r="K31" s="14">
        <f>LN('Raw Data'!X35/'Raw Data'!Y35)</f>
        <v>4.9997321310497417E-2</v>
      </c>
      <c r="L31" s="14">
        <f>LN('Raw Data'!Z35/'Raw Data'!AA35)</f>
        <v>0.33145802389317541</v>
      </c>
      <c r="M31" s="14">
        <f>LN('Raw Data'!AB35/'Raw Data'!AC35)</f>
        <v>6.2083638652226117E-2</v>
      </c>
      <c r="N31" s="14">
        <f>LN('Raw Data'!AD35/'Raw Data'!AE35)</f>
        <v>0.10163003499012647</v>
      </c>
      <c r="O31" s="14">
        <f>LN('Raw Data'!AH35/'Raw Data'!AI35)</f>
        <v>0.20369251481535233</v>
      </c>
      <c r="P31" s="14">
        <f>LN('Raw Data'!AJ35/'Raw Data'!AK35)</f>
        <v>9.8074226276371135E-2</v>
      </c>
      <c r="Q31" s="14">
        <f>LN('Raw Data'!AL35/'Raw Data'!AM35)</f>
        <v>0.13502623019440949</v>
      </c>
      <c r="R31" s="14"/>
      <c r="S31" s="14">
        <f>LN('Raw Data'!AP35/'Raw Data'!AQ35)</f>
        <v>0.1278604113031673</v>
      </c>
      <c r="T31" s="14">
        <f>LN('Raw Data'!AT35/'Raw Data'!AU35)</f>
        <v>0.18525128914668307</v>
      </c>
      <c r="U31" s="14">
        <f>LN('Raw Data'!AV35/'Raw Data'!AW35)</f>
        <v>0.29062511426506482</v>
      </c>
      <c r="V31" s="14">
        <f>LN('Raw Data'!AX35/'Raw Data'!AY35)</f>
        <v>0.31721878132873377</v>
      </c>
      <c r="W31" s="14">
        <f>LN('Raw Data'!AZ35/'Raw Data'!BA35)</f>
        <v>0.28931554877969262</v>
      </c>
      <c r="X31" s="14">
        <f>LN('Raw Data'!BB35/'Raw Data'!BC35)</f>
        <v>0.26837709463122256</v>
      </c>
      <c r="Y31" s="14"/>
      <c r="Z31" s="14">
        <f>LN('Raw Data'!BH35/'Raw Data'!BI35)</f>
        <v>-2.9394975840122326E-2</v>
      </c>
      <c r="AA31" s="14">
        <f>LN('Raw Data'!BJ35/'Raw Data'!BK35)</f>
        <v>0.36342183773093606</v>
      </c>
      <c r="AB31" s="14">
        <f>LN('Raw Data'!BL35/'Raw Data'!BM35)</f>
        <v>0.40128182108566157</v>
      </c>
      <c r="AC31" s="14">
        <f>LN('Raw Data'!BN35/'Raw Data'!BO35)</f>
        <v>0.3154184151809683</v>
      </c>
      <c r="AD31" s="14">
        <f>LN('Raw Data'!BR35/'Raw Data'!BS35)</f>
        <v>0.27701303633593793</v>
      </c>
      <c r="AE31" s="14">
        <f>LN('Raw Data'!BT35/'Raw Data'!BU35)</f>
        <v>6.7754545849871561E-2</v>
      </c>
      <c r="AF31" s="19">
        <f>LN('Raw Data'!BV35/'Raw Data'!BW35)</f>
        <v>0.29345556594105376</v>
      </c>
      <c r="AG31" s="19"/>
      <c r="AH31" s="19">
        <f>LN('Raw Data'!BZ35/'Raw Data'!CA35)</f>
        <v>0.16688526817240321</v>
      </c>
      <c r="AI31" s="25">
        <f>LN('Raw Data'!CD35/'Raw Data'!CE35)</f>
        <v>0.21909699454106252</v>
      </c>
      <c r="AJ31" s="25">
        <f>LN('Raw Data'!CF35/'Raw Data'!CG35)</f>
        <v>0.43768766862387048</v>
      </c>
    </row>
    <row r="32" spans="1:36" x14ac:dyDescent="0.35">
      <c r="A32" t="s">
        <v>48</v>
      </c>
      <c r="B32" s="7">
        <f>LN('Raw Data'!B36/'Raw Data'!C36)</f>
        <v>0.20641606911813909</v>
      </c>
      <c r="C32" s="7"/>
      <c r="D32" s="7">
        <f>LN('Raw Data'!F36/'Raw Data'!G36)</f>
        <v>-1.8989016179193279E-2</v>
      </c>
      <c r="E32" s="26">
        <f>LN('Raw Data'!J36/'Raw Data'!K36)</f>
        <v>0.16000738718019841</v>
      </c>
      <c r="F32" s="7">
        <f>LN('Raw Data'!L36/'Raw Data'!M36)</f>
        <v>-0.34001658012897873</v>
      </c>
      <c r="G32" s="20">
        <f>LN('Raw Data'!N36/'Raw Data'!O36)</f>
        <v>0.16131412755590663</v>
      </c>
      <c r="H32" s="14">
        <f>LN('Raw Data'!P36/'Raw Data'!Q36)</f>
        <v>-0.77617985179896931</v>
      </c>
      <c r="I32" s="14">
        <f>LN('Raw Data'!R36/'Raw Data'!S36)</f>
        <v>3.8279074198529335E-2</v>
      </c>
      <c r="J32" s="14"/>
      <c r="K32" s="14">
        <f>LN('Raw Data'!X36/'Raw Data'!Y36)</f>
        <v>-7.6133680721833463E-2</v>
      </c>
      <c r="L32" s="14">
        <f>LN('Raw Data'!Z36/'Raw Data'!AA36)</f>
        <v>1.2770413459191783E-3</v>
      </c>
      <c r="M32" s="14">
        <f>LN('Raw Data'!AB36/'Raw Data'!AC36)</f>
        <v>0.47805477937649388</v>
      </c>
      <c r="N32" s="14">
        <f>LN('Raw Data'!AD36/'Raw Data'!AE36)</f>
        <v>9.006218589750177E-2</v>
      </c>
      <c r="O32" s="14">
        <f>LN('Raw Data'!AH36/'Raw Data'!AI36)</f>
        <v>-0.62022166794130118</v>
      </c>
      <c r="P32" s="14">
        <f>LN('Raw Data'!AJ36/'Raw Data'!AK36)</f>
        <v>0.4019877578235711</v>
      </c>
      <c r="Q32" s="14">
        <f>LN('Raw Data'!AL36/'Raw Data'!AM36)</f>
        <v>-1.6013777661282914E-2</v>
      </c>
      <c r="R32" s="14"/>
      <c r="S32" s="14">
        <f>LN('Raw Data'!AP36/'Raw Data'!AQ36)</f>
        <v>7.2995415025409821E-2</v>
      </c>
      <c r="T32" s="14">
        <f>LN('Raw Data'!AT36/'Raw Data'!AU36)</f>
        <v>0.87847198741573151</v>
      </c>
      <c r="U32" s="14">
        <f>LN('Raw Data'!AV36/'Raw Data'!AW36)</f>
        <v>0.23387642630229408</v>
      </c>
      <c r="V32" s="14">
        <f>LN('Raw Data'!AX36/'Raw Data'!AY36)</f>
        <v>0.30903214108905225</v>
      </c>
      <c r="W32" s="14">
        <f>LN('Raw Data'!AZ36/'Raw Data'!BA36)</f>
        <v>0.46112031609488685</v>
      </c>
      <c r="X32" s="14">
        <f>LN('Raw Data'!BB36/'Raw Data'!BC36)</f>
        <v>0.35327909539926872</v>
      </c>
      <c r="Y32" s="14"/>
      <c r="Z32" s="14">
        <f>LN('Raw Data'!BH36/'Raw Data'!BI36)</f>
        <v>6.4457047849796861E-2</v>
      </c>
      <c r="AA32" s="14">
        <f>LN('Raw Data'!BJ36/'Raw Data'!BK36)</f>
        <v>0.21260541506429767</v>
      </c>
      <c r="AB32" s="14">
        <f>LN('Raw Data'!BL36/'Raw Data'!BM36)</f>
        <v>0.11917261931473325</v>
      </c>
      <c r="AC32" s="14">
        <f>LN('Raw Data'!BN36/'Raw Data'!BO36)</f>
        <v>0.2669682871117845</v>
      </c>
      <c r="AD32" s="14">
        <f>LN('Raw Data'!BR36/'Raw Data'!BS36)</f>
        <v>0.22327536451850455</v>
      </c>
      <c r="AE32" s="14">
        <f>LN('Raw Data'!BT36/'Raw Data'!BU36)</f>
        <v>0.12004296324673711</v>
      </c>
      <c r="AF32" s="19">
        <f>LN('Raw Data'!BV36/'Raw Data'!BW36)</f>
        <v>0.18657111289704781</v>
      </c>
      <c r="AG32" s="19"/>
      <c r="AH32" s="19">
        <f>LN('Raw Data'!BZ36/'Raw Data'!CA36)</f>
        <v>0.2416856787105858</v>
      </c>
      <c r="AI32" s="25">
        <f>LN('Raw Data'!CD36/'Raw Data'!CE36)</f>
        <v>0.57182603656702979</v>
      </c>
      <c r="AJ32" s="25">
        <f>LN('Raw Data'!CF36/'Raw Data'!CG36)</f>
        <v>0.42190857683328042</v>
      </c>
    </row>
    <row r="33" spans="1:36" x14ac:dyDescent="0.35">
      <c r="A33" t="s">
        <v>49</v>
      </c>
      <c r="B33" s="7">
        <f>LN('Raw Data'!B37/'Raw Data'!C37)</f>
        <v>0.49425485530650048</v>
      </c>
      <c r="C33" s="7">
        <f>LN('Raw Data'!D37/'Raw Data'!E37)</f>
        <v>0.10380582999191144</v>
      </c>
      <c r="D33" s="7">
        <f>LN('Raw Data'!F37/'Raw Data'!G37)</f>
        <v>0.21708047627670904</v>
      </c>
      <c r="E33" s="26">
        <f>LN('Raw Data'!J37/'Raw Data'!K37)</f>
        <v>0.39005946903470995</v>
      </c>
      <c r="F33" s="7">
        <f>LN('Raw Data'!L37/'Raw Data'!M37)</f>
        <v>7.4232637903251839E-2</v>
      </c>
      <c r="G33" s="20">
        <f>LN('Raw Data'!N37/'Raw Data'!O37)</f>
        <v>0.66407399035401837</v>
      </c>
      <c r="H33" s="14"/>
      <c r="I33" s="14">
        <f>LN('Raw Data'!R37/'Raw Data'!S37)</f>
        <v>0.35874056739034527</v>
      </c>
      <c r="J33" s="14">
        <f>LN('Raw Data'!V37/'Raw Data'!W37)</f>
        <v>0.35083529657419749</v>
      </c>
      <c r="K33" s="14">
        <f>LN('Raw Data'!X37/'Raw Data'!Y37)</f>
        <v>0.30423480036633643</v>
      </c>
      <c r="L33" s="14">
        <f>LN('Raw Data'!Z37/'Raw Data'!AA37)</f>
        <v>0.53598894739733238</v>
      </c>
      <c r="M33" s="14">
        <f>LN('Raw Data'!AB37/'Raw Data'!AC37)</f>
        <v>0.26812109460920414</v>
      </c>
      <c r="N33" s="14">
        <f>LN('Raw Data'!AD37/'Raw Data'!AE37)</f>
        <v>0.31125569532293845</v>
      </c>
      <c r="O33" s="14"/>
      <c r="P33" s="14">
        <f>LN('Raw Data'!AJ37/'Raw Data'!AK37)</f>
        <v>0.14819222784108962</v>
      </c>
      <c r="Q33" s="14">
        <f>LN('Raw Data'!AL37/'Raw Data'!AM37)</f>
        <v>0.37587432858205605</v>
      </c>
      <c r="R33" s="14">
        <f>LN('Raw Data'!AN37/'Raw Data'!AO37)</f>
        <v>0.99261814051463615</v>
      </c>
      <c r="S33" s="14">
        <f>LN('Raw Data'!AP37/'Raw Data'!AQ37)</f>
        <v>0.44776537996894739</v>
      </c>
      <c r="T33" s="14">
        <f>LN('Raw Data'!AT37/'Raw Data'!AU37)</f>
        <v>0.79983993341309978</v>
      </c>
      <c r="U33" s="14">
        <f>LN('Raw Data'!AV37/'Raw Data'!AW37)</f>
        <v>0.78147426441687251</v>
      </c>
      <c r="V33" s="14">
        <f>LN('Raw Data'!AX37/'Raw Data'!AY37)</f>
        <v>0.55703755522938936</v>
      </c>
      <c r="W33" s="14"/>
      <c r="X33" s="14">
        <f>LN('Raw Data'!BB37/'Raw Data'!BC37)</f>
        <v>0.76231680506989197</v>
      </c>
      <c r="Y33" s="14">
        <f>LN('Raw Data'!BF37/'Raw Data'!BG37)</f>
        <v>0.69513615283787344</v>
      </c>
      <c r="Z33" s="14">
        <f>LN('Raw Data'!BH37/'Raw Data'!BI37)</f>
        <v>0.397653392581793</v>
      </c>
      <c r="AA33" s="14">
        <f>LN('Raw Data'!BJ37/'Raw Data'!BK37)</f>
        <v>0.58844791138783525</v>
      </c>
      <c r="AB33" s="14">
        <f>LN('Raw Data'!BL37/'Raw Data'!BM37)</f>
        <v>1.0718537561481909</v>
      </c>
      <c r="AC33" s="14">
        <f>LN('Raw Data'!BN37/'Raw Data'!BO37)</f>
        <v>0.69469915383149794</v>
      </c>
      <c r="AD33" s="14"/>
      <c r="AE33" s="14">
        <f>LN('Raw Data'!BT37/'Raw Data'!BU37)</f>
        <v>0.35210075943555158</v>
      </c>
      <c r="AF33" s="19">
        <f>LN('Raw Data'!BV37/'Raw Data'!BW37)</f>
        <v>0.47989967676226347</v>
      </c>
      <c r="AG33" s="19">
        <f>LN('Raw Data'!BX37/'Raw Data'!BY37)</f>
        <v>1.0207218167194694</v>
      </c>
      <c r="AH33" s="19">
        <f>LN('Raw Data'!BZ37/'Raw Data'!CA37)</f>
        <v>0.67437628234812086</v>
      </c>
      <c r="AI33" s="25">
        <f>LN('Raw Data'!CD37/'Raw Data'!CE37)</f>
        <v>0.70816999216376586</v>
      </c>
      <c r="AJ33" s="25">
        <f>LN('Raw Data'!CF37/'Raw Data'!CG37)</f>
        <v>0.76601891712205405</v>
      </c>
    </row>
    <row r="34" spans="1:36" x14ac:dyDescent="0.35">
      <c r="A34" t="s">
        <v>50</v>
      </c>
      <c r="B34" s="7">
        <f>LN('Raw Data'!B38/'Raw Data'!C38)</f>
        <v>-1.8339085136731968E-2</v>
      </c>
      <c r="C34" s="7">
        <f>LN('Raw Data'!D38/'Raw Data'!E38)</f>
        <v>-8.3419832183944193E-2</v>
      </c>
      <c r="D34" s="7">
        <f>LN('Raw Data'!F38/'Raw Data'!G38)</f>
        <v>6.3155797767188118E-2</v>
      </c>
      <c r="E34" s="26"/>
      <c r="F34" s="7">
        <f>LN('Raw Data'!L38/'Raw Data'!M38)</f>
        <v>-0.28658869951539362</v>
      </c>
      <c r="G34" s="20">
        <f>LN('Raw Data'!N38/'Raw Data'!O38)</f>
        <v>-0.10128596782332092</v>
      </c>
      <c r="H34" s="14">
        <f>LN('Raw Data'!P38/'Raw Data'!Q38)</f>
        <v>-0.13670291005997542</v>
      </c>
      <c r="I34" s="14">
        <f>LN('Raw Data'!R38/'Raw Data'!S38)</f>
        <v>-0.165031111664348</v>
      </c>
      <c r="J34" s="14">
        <f>LN('Raw Data'!V38/'Raw Data'!W38)</f>
        <v>8.4390716477254948E-2</v>
      </c>
      <c r="K34" s="14">
        <f>LN('Raw Data'!X38/'Raw Data'!Y38)</f>
        <v>-0.20376903865155915</v>
      </c>
      <c r="L34" s="14">
        <f>LN('Raw Data'!Z38/'Raw Data'!AA38)</f>
        <v>-0.26001496209988262</v>
      </c>
      <c r="M34" s="14"/>
      <c r="N34" s="14">
        <f>LN('Raw Data'!AD38/'Raw Data'!AE38)</f>
        <v>-0.23831342748923218</v>
      </c>
      <c r="O34" s="14">
        <f>LN('Raw Data'!AH38/'Raw Data'!AI38)</f>
        <v>-0.17520681534695123</v>
      </c>
      <c r="P34" s="14">
        <f>LN('Raw Data'!AJ38/'Raw Data'!AK38)</f>
        <v>-0.21954220199485655</v>
      </c>
      <c r="Q34" s="14">
        <f>LN('Raw Data'!AL38/'Raw Data'!AM38)</f>
        <v>-0.25098821786093267</v>
      </c>
      <c r="R34" s="14">
        <f>LN('Raw Data'!AN38/'Raw Data'!AO38)</f>
        <v>-9.2896226718192046E-2</v>
      </c>
      <c r="S34" s="14">
        <f>LN('Raw Data'!AP38/'Raw Data'!AQ38)</f>
        <v>-4.2940735500900412E-2</v>
      </c>
      <c r="T34" s="14"/>
      <c r="U34" s="14">
        <f>LN('Raw Data'!AV38/'Raw Data'!AW38)</f>
        <v>0.11660094439991069</v>
      </c>
      <c r="V34" s="14">
        <f>LN('Raw Data'!AX38/'Raw Data'!AY38)</f>
        <v>6.6385563829217988E-3</v>
      </c>
      <c r="W34" s="14">
        <f>LN('Raw Data'!AZ38/'Raw Data'!BA38)</f>
        <v>0.17536544695825459</v>
      </c>
      <c r="X34" s="14">
        <f>LN('Raw Data'!BB38/'Raw Data'!BC38)</f>
        <v>0.187632388296846</v>
      </c>
      <c r="Y34" s="14">
        <f>LN('Raw Data'!BF38/'Raw Data'!BG38)</f>
        <v>-0.24162791941854916</v>
      </c>
      <c r="Z34" s="14">
        <f>LN('Raw Data'!BH38/'Raw Data'!BI38)</f>
        <v>-0.17910032396154371</v>
      </c>
      <c r="AA34" s="14">
        <f>LN('Raw Data'!BJ38/'Raw Data'!BK38)</f>
        <v>-4.1367294269869209E-2</v>
      </c>
      <c r="AB34" s="14"/>
      <c r="AC34" s="14">
        <f>LN('Raw Data'!BN38/'Raw Data'!BO38)</f>
        <v>3.7285711573574659E-2</v>
      </c>
      <c r="AD34" s="14">
        <f>LN('Raw Data'!BR38/'Raw Data'!BS38)</f>
        <v>-3.2569437472308026E-2</v>
      </c>
      <c r="AE34" s="14">
        <f>LN('Raw Data'!BT38/'Raw Data'!BU38)</f>
        <v>-0.15936030321601263</v>
      </c>
      <c r="AF34" s="19">
        <f>LN('Raw Data'!BV38/'Raw Data'!BW38)</f>
        <v>-7.6186662307432193E-2</v>
      </c>
      <c r="AG34" s="19">
        <f>LN('Raw Data'!BX38/'Raw Data'!BY38)</f>
        <v>-0.11828010621010447</v>
      </c>
      <c r="AH34" s="19">
        <f>LN('Raw Data'!BZ38/'Raw Data'!CA38)</f>
        <v>-0.13294748541918064</v>
      </c>
      <c r="AI34" s="25"/>
      <c r="AJ34" s="25">
        <f>LN('Raw Data'!CF38/'Raw Data'!CG38)</f>
        <v>-4.1326520793203411E-2</v>
      </c>
    </row>
    <row r="35" spans="1:36" x14ac:dyDescent="0.35">
      <c r="A35" t="s">
        <v>51</v>
      </c>
      <c r="B35" s="7">
        <f>LN('Raw Data'!B39/'Raw Data'!C39)</f>
        <v>-0.31763201427112425</v>
      </c>
      <c r="C35" s="7">
        <f>LN('Raw Data'!D39/'Raw Data'!E39)</f>
        <v>0.41726591248677958</v>
      </c>
      <c r="D35" s="7">
        <f>LN('Raw Data'!F39/'Raw Data'!G39)</f>
        <v>0.3655682015141789</v>
      </c>
      <c r="E35" s="26">
        <f>LN('Raw Data'!J39/'Raw Data'!K39)</f>
        <v>0.32207475010963715</v>
      </c>
      <c r="F35" s="7">
        <f>LN('Raw Data'!L39/'Raw Data'!M39)</f>
        <v>0.14994731311109916</v>
      </c>
      <c r="G35" s="20">
        <f>LN('Raw Data'!N39/'Raw Data'!O39)</f>
        <v>-0.15677306770168439</v>
      </c>
      <c r="H35" s="14"/>
      <c r="I35" s="14">
        <f>LN('Raw Data'!R39/'Raw Data'!S39)</f>
        <v>0.24215868488051248</v>
      </c>
      <c r="J35" s="14">
        <f>LN('Raw Data'!V39/'Raw Data'!W39)</f>
        <v>4.5550706384281892</v>
      </c>
      <c r="K35" s="14">
        <f>LN('Raw Data'!X39/'Raw Data'!Y39)</f>
        <v>4.2474986259209579</v>
      </c>
      <c r="L35" s="14">
        <f>LN('Raw Data'!Z39/'Raw Data'!AA39)</f>
        <v>-0.60707799612574509</v>
      </c>
      <c r="M35" s="14">
        <f>LN('Raw Data'!AB39/'Raw Data'!AC39)</f>
        <v>0.46299926044787593</v>
      </c>
      <c r="N35" s="14">
        <f>LN('Raw Data'!AD39/'Raw Data'!AE39)</f>
        <v>0.17226336242516249</v>
      </c>
      <c r="O35" s="14"/>
      <c r="P35" s="14">
        <f>LN('Raw Data'!AJ39/'Raw Data'!AK39)</f>
        <v>9.6304289189462461E-2</v>
      </c>
      <c r="Q35" s="14">
        <f>LN('Raw Data'!AL39/'Raw Data'!AM39)</f>
        <v>-0.57143202395789094</v>
      </c>
      <c r="R35" s="14">
        <f>LN('Raw Data'!AN39/'Raw Data'!AO39)</f>
        <v>0.76666610104622968</v>
      </c>
      <c r="S35" s="14">
        <f>LN('Raw Data'!AP39/'Raw Data'!AQ39)</f>
        <v>0.38728746069831188</v>
      </c>
      <c r="T35" s="14">
        <f>LN('Raw Data'!AT39/'Raw Data'!AU39)</f>
        <v>0.84623058061757095</v>
      </c>
      <c r="U35" s="14">
        <f>LN('Raw Data'!AV39/'Raw Data'!AW39)</f>
        <v>0.64907693771395802</v>
      </c>
      <c r="V35" s="14">
        <f>LN('Raw Data'!AX39/'Raw Data'!AY39)</f>
        <v>-0.17680539627820965</v>
      </c>
      <c r="W35" s="14"/>
      <c r="X35" s="14">
        <f>LN('Raw Data'!BB39/'Raw Data'!BC39)</f>
        <v>0.48844927821019946</v>
      </c>
      <c r="Y35" s="14">
        <f>LN('Raw Data'!BF39/'Raw Data'!BG39)</f>
        <v>-1.2328539379233348</v>
      </c>
      <c r="Z35" s="14">
        <f>LN('Raw Data'!BH39/'Raw Data'!BI39)</f>
        <v>-0.19747093886702302</v>
      </c>
      <c r="AA35" s="14">
        <f>LN('Raw Data'!BJ39/'Raw Data'!BK39)</f>
        <v>-0.41037982977099163</v>
      </c>
      <c r="AB35" s="14">
        <f>LN('Raw Data'!BL39/'Raw Data'!BM39)</f>
        <v>1.8038022918221177E-2</v>
      </c>
      <c r="AC35" s="14">
        <f>LN('Raw Data'!BN39/'Raw Data'!BO39)</f>
        <v>-0.27398235209325528</v>
      </c>
      <c r="AD35" s="14"/>
      <c r="AE35" s="14">
        <f>LN('Raw Data'!BT39/'Raw Data'!BU39)</f>
        <v>-0.36698967344142924</v>
      </c>
      <c r="AF35" s="19">
        <f>LN('Raw Data'!BV39/'Raw Data'!BW39)</f>
        <v>-0.83823059936259914</v>
      </c>
      <c r="AG35" s="19">
        <f>LN('Raw Data'!BX39/'Raw Data'!BY39)</f>
        <v>-1.5314819515862372</v>
      </c>
      <c r="AH35" s="19">
        <f>LN('Raw Data'!BZ39/'Raw Data'!CA39)</f>
        <v>-1.0685075760120042</v>
      </c>
      <c r="AI35" s="25">
        <f>LN('Raw Data'!CD39/'Raw Data'!CE39)</f>
        <v>-0.21897907654296231</v>
      </c>
      <c r="AJ35" s="25">
        <f>LN('Raw Data'!CF39/'Raw Data'!CG39)</f>
        <v>-0.52532671445679058</v>
      </c>
    </row>
    <row r="36" spans="1:36" x14ac:dyDescent="0.35">
      <c r="A36" t="s">
        <v>52</v>
      </c>
      <c r="B36" s="7">
        <f>LN('Raw Data'!B40/'Raw Data'!C40)</f>
        <v>4.6735038435647802E-2</v>
      </c>
      <c r="C36" s="7">
        <f>LN('Raw Data'!D40/'Raw Data'!E40)</f>
        <v>0.1866094630944076</v>
      </c>
      <c r="D36" s="7">
        <f>LN('Raw Data'!F40/'Raw Data'!G40)</f>
        <v>2.0201880978323483E-2</v>
      </c>
      <c r="E36" s="26">
        <f>LN('Raw Data'!J40/'Raw Data'!K40)</f>
        <v>-0.3091120667208877</v>
      </c>
      <c r="F36" s="7">
        <f>LN('Raw Data'!L40/'Raw Data'!M40)</f>
        <v>-0.37152058043418201</v>
      </c>
      <c r="G36" s="20">
        <f>LN('Raw Data'!N40/'Raw Data'!O40)</f>
        <v>0.14412694074066765</v>
      </c>
      <c r="H36" s="14"/>
      <c r="I36" s="14">
        <f>LN('Raw Data'!R40/'Raw Data'!S40)</f>
        <v>-7.5367438196424913E-2</v>
      </c>
      <c r="J36" s="14">
        <f>LN('Raw Data'!V40/'Raw Data'!W40)</f>
        <v>-0.25998261141521256</v>
      </c>
      <c r="K36" s="14">
        <f>LN('Raw Data'!X40/'Raw Data'!Y40)</f>
        <v>-9.4843911016086399E-2</v>
      </c>
      <c r="L36" s="14">
        <f>LN('Raw Data'!Z40/'Raw Data'!AA40)</f>
        <v>-7.2769361227625534E-2</v>
      </c>
      <c r="M36" s="14">
        <f>LN('Raw Data'!AB40/'Raw Data'!AC40)</f>
        <v>-0.51265199312135146</v>
      </c>
      <c r="N36" s="14">
        <f>LN('Raw Data'!AD40/'Raw Data'!AE40)</f>
        <v>-6.2616471688558079E-2</v>
      </c>
      <c r="O36" s="14"/>
      <c r="P36" s="14">
        <f>LN('Raw Data'!AJ40/'Raw Data'!AK40)</f>
        <v>-0.2877213097795136</v>
      </c>
      <c r="Q36" s="14">
        <f>LN('Raw Data'!AL40/'Raw Data'!AM40)</f>
        <v>-4.2356760526534504E-2</v>
      </c>
      <c r="R36" s="14">
        <f>LN('Raw Data'!AN40/'Raw Data'!AO40)</f>
        <v>-0.56903039088232255</v>
      </c>
      <c r="S36" s="14">
        <f>LN('Raw Data'!AP40/'Raw Data'!AQ40)</f>
        <v>-5.2485966351678154E-2</v>
      </c>
      <c r="T36" s="14">
        <f>LN('Raw Data'!AT40/'Raw Data'!AU40)</f>
        <v>0.24829713574968559</v>
      </c>
      <c r="U36" s="14">
        <f>LN('Raw Data'!AV40/'Raw Data'!AW40)</f>
        <v>0.10705567609686874</v>
      </c>
      <c r="V36" s="14">
        <f>LN('Raw Data'!AX40/'Raw Data'!AY40)</f>
        <v>9.3421516554058628E-2</v>
      </c>
      <c r="W36" s="14"/>
      <c r="X36" s="14">
        <f>LN('Raw Data'!BB40/'Raw Data'!BC40)</f>
        <v>9.9484117550296181E-2</v>
      </c>
      <c r="Y36" s="14">
        <f>LN('Raw Data'!BF40/'Raw Data'!BG40)</f>
        <v>-0.36648657990542022</v>
      </c>
      <c r="Z36" s="14">
        <f>LN('Raw Data'!BH40/'Raw Data'!BI40)</f>
        <v>-0.24241404545975759</v>
      </c>
      <c r="AA36" s="14">
        <f>LN('Raw Data'!BJ40/'Raw Data'!BK40)</f>
        <v>6.0600640675909964E-2</v>
      </c>
      <c r="AB36" s="14">
        <f>LN('Raw Data'!BL40/'Raw Data'!BM40)</f>
        <v>0.12598009778779609</v>
      </c>
      <c r="AC36" s="14">
        <f>LN('Raw Data'!BN40/'Raw Data'!BO40)</f>
        <v>-8.2626871567143698E-2</v>
      </c>
      <c r="AD36" s="14"/>
      <c r="AE36" s="14">
        <f>LN('Raw Data'!BT40/'Raw Data'!BU40)</f>
        <v>-0.40633650238134195</v>
      </c>
      <c r="AF36" s="19">
        <f>LN('Raw Data'!BV40/'Raw Data'!BW40)</f>
        <v>-0.17112375342991479</v>
      </c>
      <c r="AG36" s="19">
        <f>LN('Raw Data'!BX40/'Raw Data'!BY40)</f>
        <v>-0.44577361717259012</v>
      </c>
      <c r="AH36" s="19">
        <f>LN('Raw Data'!BZ40/'Raw Data'!CA40)</f>
        <v>-0.32971438652370655</v>
      </c>
      <c r="AI36" s="25">
        <f>LN('Raw Data'!CD40/'Raw Data'!CE40)</f>
        <v>0.1280770997338454</v>
      </c>
      <c r="AJ36" s="25">
        <f>LN('Raw Data'!CF40/'Raw Data'!CG40)</f>
        <v>-9.5367873776282322E-2</v>
      </c>
    </row>
    <row r="37" spans="1:36" x14ac:dyDescent="0.35">
      <c r="A37" t="s">
        <v>53</v>
      </c>
      <c r="B37" s="7">
        <f>LN('Raw Data'!B41/'Raw Data'!C41)</f>
        <v>-0.22583974800242959</v>
      </c>
      <c r="C37" s="7">
        <f>LN('Raw Data'!D41/'Raw Data'!E41)</f>
        <v>-0.42727601552668809</v>
      </c>
      <c r="D37" s="7">
        <f>LN('Raw Data'!F41/'Raw Data'!G41)</f>
        <v>0.41605353015002033</v>
      </c>
      <c r="E37" s="26"/>
      <c r="F37" s="7">
        <f>LN('Raw Data'!L41/'Raw Data'!M41)</f>
        <v>-0.41035356927187516</v>
      </c>
      <c r="G37" s="20">
        <f>LN('Raw Data'!N41/'Raw Data'!O41)</f>
        <v>-0.1764809917857276</v>
      </c>
      <c r="H37" s="14">
        <f>LN('Raw Data'!P41/'Raw Data'!Q41)</f>
        <v>-0.34663871048385531</v>
      </c>
      <c r="I37" s="14">
        <f>LN('Raw Data'!R41/'Raw Data'!S41)</f>
        <v>-0.5185055907220455</v>
      </c>
      <c r="J37" s="14">
        <f>LN('Raw Data'!V41/'Raw Data'!W41)</f>
        <v>-0.75250001129351329</v>
      </c>
      <c r="K37" s="14">
        <f>LN('Raw Data'!X41/'Raw Data'!Y41)</f>
        <v>-0.53768662611349616</v>
      </c>
      <c r="L37" s="14">
        <f>LN('Raw Data'!Z41/'Raw Data'!AA41)</f>
        <v>-0.45070445855053676</v>
      </c>
      <c r="M37" s="14"/>
      <c r="N37" s="14">
        <f>LN('Raw Data'!AD41/'Raw Data'!AE41)</f>
        <v>-0.73372757061165772</v>
      </c>
      <c r="O37" s="14">
        <f>LN('Raw Data'!AH41/'Raw Data'!AI41)</f>
        <v>-0.45624725974876623</v>
      </c>
      <c r="P37" s="14">
        <f>LN('Raw Data'!AJ41/'Raw Data'!AK41)</f>
        <v>-0.33306602749032893</v>
      </c>
      <c r="Q37" s="14">
        <f>LN('Raw Data'!AL41/'Raw Data'!AM41)</f>
        <v>-0.6442077888412433</v>
      </c>
      <c r="R37" s="14">
        <f>LN('Raw Data'!AN41/'Raw Data'!AO41)</f>
        <v>-0.24632710182360731</v>
      </c>
      <c r="S37" s="14">
        <f>LN('Raw Data'!AP41/'Raw Data'!AQ41)</f>
        <v>-0.81060770896390466</v>
      </c>
      <c r="T37" s="14"/>
      <c r="U37" s="14">
        <f>LN('Raw Data'!AV41/'Raw Data'!AW41)</f>
        <v>-0.32874539718533657</v>
      </c>
      <c r="V37" s="14">
        <f>LN('Raw Data'!AX41/'Raw Data'!AY41)</f>
        <v>-0.6475174649905231</v>
      </c>
      <c r="W37" s="14">
        <f>LN('Raw Data'!AZ41/'Raw Data'!BA41)</f>
        <v>-0.36915323287871959</v>
      </c>
      <c r="X37" s="14">
        <f>LN('Raw Data'!BB41/'Raw Data'!BC41)</f>
        <v>-0.46595913585808002</v>
      </c>
      <c r="Y37" s="14">
        <f>LN('Raw Data'!BF41/'Raw Data'!BG41)</f>
        <v>-0.99434383693979511</v>
      </c>
      <c r="Z37" s="14">
        <f>LN('Raw Data'!BH41/'Raw Data'!BI41)</f>
        <v>-0.85046193195272979</v>
      </c>
      <c r="AA37" s="14">
        <f>LN('Raw Data'!BJ41/'Raw Data'!BK41)</f>
        <v>-0.69790534832866602</v>
      </c>
      <c r="AB37" s="14"/>
      <c r="AC37" s="14">
        <f>LN('Raw Data'!BN41/'Raw Data'!BO41)</f>
        <v>-0.73634145769387704</v>
      </c>
      <c r="AD37" s="14">
        <f>LN('Raw Data'!BR41/'Raw Data'!BS41)</f>
        <v>-0.85929419015513619</v>
      </c>
      <c r="AE37" s="14">
        <f>LN('Raw Data'!BT41/'Raw Data'!BU41)</f>
        <v>-0.96684212074928455</v>
      </c>
      <c r="AF37" s="19">
        <f>LN('Raw Data'!BV41/'Raw Data'!BW41)</f>
        <v>-0.8144049270278253</v>
      </c>
      <c r="AG37" s="19">
        <f>LN('Raw Data'!BX41/'Raw Data'!BY41)</f>
        <v>-1.0137816621648819</v>
      </c>
      <c r="AH37" s="19">
        <f>LN('Raw Data'!BZ41/'Raw Data'!CA41)</f>
        <v>-0.94042014109989835</v>
      </c>
      <c r="AI37" s="25"/>
      <c r="AJ37" s="25">
        <f>LN('Raw Data'!CF41/'Raw Data'!CG41)</f>
        <v>-0.53345619299448788</v>
      </c>
    </row>
    <row r="38" spans="1:36" x14ac:dyDescent="0.35">
      <c r="A38" t="s">
        <v>54</v>
      </c>
      <c r="B38" s="7">
        <f>LN('Raw Data'!B42/'Raw Data'!C42)</f>
        <v>0.2669293705353854</v>
      </c>
      <c r="C38" s="7">
        <f>LN('Raw Data'!D42/'Raw Data'!E42)</f>
        <v>-0.11447489114821927</v>
      </c>
      <c r="D38" s="7">
        <f>LN('Raw Data'!F42/'Raw Data'!G42)</f>
        <v>0.39959545804014712</v>
      </c>
      <c r="E38" s="26"/>
      <c r="F38" s="7">
        <f>LN('Raw Data'!L42/'Raw Data'!M42)</f>
        <v>0.25985052633055516</v>
      </c>
      <c r="G38" s="20">
        <f>LN('Raw Data'!N42/'Raw Data'!O42)</f>
        <v>0.18827885447995968</v>
      </c>
      <c r="H38" s="14">
        <f>LN('Raw Data'!P42/'Raw Data'!Q42)</f>
        <v>-8.1424315667641106E-2</v>
      </c>
      <c r="I38" s="14">
        <f>LN('Raw Data'!R42/'Raw Data'!S42)</f>
        <v>0.26196889531831496</v>
      </c>
      <c r="J38" s="14">
        <f>LN('Raw Data'!V42/'Raw Data'!W42)</f>
        <v>0.59144914997022413</v>
      </c>
      <c r="K38" s="14">
        <f>LN('Raw Data'!X42/'Raw Data'!Y42)</f>
        <v>0.45248561989209002</v>
      </c>
      <c r="L38" s="14">
        <f>LN('Raw Data'!Z42/'Raw Data'!AA42)</f>
        <v>9.4357494286445281E-3</v>
      </c>
      <c r="M38" s="14"/>
      <c r="N38" s="14">
        <f>LN('Raw Data'!AD42/'Raw Data'!AE42)</f>
        <v>0.26380463629591822</v>
      </c>
      <c r="O38" s="14">
        <f>LN('Raw Data'!AH42/'Raw Data'!AI42)</f>
        <v>-0.35008400828530528</v>
      </c>
      <c r="P38" s="14">
        <f>LN('Raw Data'!AJ42/'Raw Data'!AK42)</f>
        <v>0.24657033677517104</v>
      </c>
      <c r="Q38" s="14">
        <f>LN('Raw Data'!AL42/'Raw Data'!AM42)</f>
        <v>8.439508754290545E-2</v>
      </c>
      <c r="R38" s="14">
        <f>LN('Raw Data'!AN42/'Raw Data'!AO42)</f>
        <v>0.69157142630646151</v>
      </c>
      <c r="S38" s="14">
        <f>LN('Raw Data'!AP42/'Raw Data'!AQ42)</f>
        <v>0.22288798550048528</v>
      </c>
      <c r="T38" s="14"/>
      <c r="U38" s="14">
        <f>LN('Raw Data'!AV42/'Raw Data'!AW42)</f>
        <v>0.31754388561284747</v>
      </c>
      <c r="V38" s="14">
        <f>LN('Raw Data'!AX42/'Raw Data'!AY42)</f>
        <v>0.33978053703388539</v>
      </c>
      <c r="W38" s="14">
        <f>LN('Raw Data'!AZ42/'Raw Data'!BA42)</f>
        <v>7.0986596172464708E-2</v>
      </c>
      <c r="X38" s="14">
        <f>LN('Raw Data'!BB42/'Raw Data'!BC42)</f>
        <v>0.86582872683908441</v>
      </c>
      <c r="Y38" s="14">
        <f>LN('Raw Data'!BF42/'Raw Data'!BG42)</f>
        <v>0.37705213651762509</v>
      </c>
      <c r="Z38" s="14">
        <f>LN('Raw Data'!BH42/'Raw Data'!BI42)</f>
        <v>0.1099543129412659</v>
      </c>
      <c r="AA38" s="14">
        <f>LN('Raw Data'!BJ42/'Raw Data'!BK42)</f>
        <v>0.25217460120350726</v>
      </c>
      <c r="AB38" s="14"/>
      <c r="AC38" s="14">
        <f>LN('Raw Data'!BN42/'Raw Data'!BO42)</f>
        <v>0.32254922687769488</v>
      </c>
      <c r="AD38" s="14">
        <f>LN('Raw Data'!BR42/'Raw Data'!BS42)</f>
        <v>0.41318818203719154</v>
      </c>
      <c r="AE38" s="14">
        <f>LN('Raw Data'!BT42/'Raw Data'!BU42)</f>
        <v>0.28887408648560903</v>
      </c>
      <c r="AF38" s="19">
        <f>LN('Raw Data'!BV42/'Raw Data'!BW42)</f>
        <v>0.24748911140367846</v>
      </c>
      <c r="AG38" s="19">
        <f>LN('Raw Data'!BX42/'Raw Data'!BY42)</f>
        <v>0.52903584508646795</v>
      </c>
      <c r="AH38" s="19">
        <f>LN('Raw Data'!BZ42/'Raw Data'!CA42)</f>
        <v>0.23839386883004121</v>
      </c>
      <c r="AI38" s="25"/>
      <c r="AJ38" s="25">
        <f>LN('Raw Data'!CF42/'Raw Data'!CG42)</f>
        <v>0.41280266723448161</v>
      </c>
    </row>
    <row r="39" spans="1:36" x14ac:dyDescent="0.35">
      <c r="A39" t="s">
        <v>55</v>
      </c>
      <c r="B39" s="7">
        <f>LN('Raw Data'!B43/'Raw Data'!C43)</f>
        <v>0.22285899898181566</v>
      </c>
      <c r="C39" s="7">
        <f>LN('Raw Data'!D43/'Raw Data'!E43)</f>
        <v>-5.8125177133864898E-2</v>
      </c>
      <c r="D39" s="7">
        <f>LN('Raw Data'!F43/'Raw Data'!G43)</f>
        <v>-8.5826532891305429E-2</v>
      </c>
      <c r="E39" s="26">
        <f>LN('Raw Data'!J43/'Raw Data'!K43)</f>
        <v>-5.1551347169525488E-2</v>
      </c>
      <c r="F39" s="7">
        <f>LN('Raw Data'!L43/'Raw Data'!M43)</f>
        <v>-0.20471856604177388</v>
      </c>
      <c r="G39" s="20">
        <f>LN('Raw Data'!N43/'Raw Data'!O43)</f>
        <v>0.20718618830000674</v>
      </c>
      <c r="H39" s="14"/>
      <c r="I39" s="14">
        <f>LN('Raw Data'!R43/'Raw Data'!S43)</f>
        <v>8.7068512147359764E-2</v>
      </c>
      <c r="J39" s="14">
        <f>LN('Raw Data'!V43/'Raw Data'!W43)</f>
        <v>-0.56720259296973619</v>
      </c>
      <c r="K39" s="14">
        <f>LN('Raw Data'!X43/'Raw Data'!Y43)</f>
        <v>-6.4043724875079241E-2</v>
      </c>
      <c r="L39" s="14">
        <f>LN('Raw Data'!Z43/'Raw Data'!AA43)</f>
        <v>8.5992099577303222E-2</v>
      </c>
      <c r="M39" s="14">
        <f>LN('Raw Data'!AB43/'Raw Data'!AC43)</f>
        <v>-0.14130134520243667</v>
      </c>
      <c r="N39" s="14">
        <f>LN('Raw Data'!AD43/'Raw Data'!AE43)</f>
        <v>2.2257724311084044E-2</v>
      </c>
      <c r="O39" s="14"/>
      <c r="P39" s="14">
        <f>LN('Raw Data'!AJ43/'Raw Data'!AK43)</f>
        <v>-0.32106872328085106</v>
      </c>
      <c r="Q39" s="14">
        <f>LN('Raw Data'!AL43/'Raw Data'!AM43)</f>
        <v>5.0341913015692727E-2</v>
      </c>
      <c r="R39" s="14">
        <f>LN('Raw Data'!AN43/'Raw Data'!AO43)</f>
        <v>-0.22568431375406919</v>
      </c>
      <c r="S39" s="14">
        <f>LN('Raw Data'!AP43/'Raw Data'!AQ43)</f>
        <v>-3.4440270360274056E-2</v>
      </c>
      <c r="T39" s="14">
        <f>LN('Raw Data'!AT43/'Raw Data'!AU43)</f>
        <v>0.35090731835329986</v>
      </c>
      <c r="U39" s="14">
        <f>LN('Raw Data'!AV43/'Raw Data'!AW43)</f>
        <v>0.25222296248607534</v>
      </c>
      <c r="V39" s="14">
        <f>LN('Raw Data'!AX43/'Raw Data'!AY43)</f>
        <v>0.20995603322909046</v>
      </c>
      <c r="W39" s="14"/>
      <c r="X39" s="14">
        <f>LN('Raw Data'!BB43/'Raw Data'!BC43)</f>
        <v>0.24143341855896744</v>
      </c>
      <c r="Y39" s="14">
        <f>LN('Raw Data'!BF43/'Raw Data'!BG43)</f>
        <v>-4.0345259370857013E-2</v>
      </c>
      <c r="Z39" s="14">
        <f>LN('Raw Data'!BH43/'Raw Data'!BI43)</f>
        <v>-7.763321515943275E-2</v>
      </c>
      <c r="AA39" s="14">
        <f>LN('Raw Data'!BJ43/'Raw Data'!BK43)</f>
        <v>0.10938630028964567</v>
      </c>
      <c r="AB39" s="14">
        <f>LN('Raw Data'!BL43/'Raw Data'!BM43)</f>
        <v>0.18577150844798535</v>
      </c>
      <c r="AC39" s="14">
        <f>LN('Raw Data'!BN43/'Raw Data'!BO43)</f>
        <v>3.0334428015210156E-2</v>
      </c>
      <c r="AD39" s="14"/>
      <c r="AE39" s="14">
        <f>LN('Raw Data'!BT43/'Raw Data'!BU43)</f>
        <v>-0.22244147593700908</v>
      </c>
      <c r="AF39" s="19">
        <f>LN('Raw Data'!BV43/'Raw Data'!BW43)</f>
        <v>-1.5021714766457325E-2</v>
      </c>
      <c r="AG39" s="19">
        <f>LN('Raw Data'!BX43/'Raw Data'!BY43)</f>
        <v>-2.9809414493490588E-2</v>
      </c>
      <c r="AH39" s="19">
        <f>LN('Raw Data'!BZ43/'Raw Data'!CA43)</f>
        <v>-7.319151209247339E-2</v>
      </c>
      <c r="AI39" s="25">
        <f>LN('Raw Data'!CD43/'Raw Data'!CE43)</f>
        <v>0.26851404367572618</v>
      </c>
      <c r="AJ39" s="25">
        <f>LN('Raw Data'!CF43/'Raw Data'!CG43)</f>
        <v>0.20678704635080308</v>
      </c>
    </row>
    <row r="40" spans="1:36" x14ac:dyDescent="0.35">
      <c r="A40" t="s">
        <v>56</v>
      </c>
      <c r="B40" s="7">
        <f>LN('Raw Data'!B44/'Raw Data'!C44)</f>
        <v>0.48292031958723802</v>
      </c>
      <c r="C40" s="7"/>
      <c r="D40" s="7">
        <f>LN('Raw Data'!F44/'Raw Data'!G44)</f>
        <v>3.4675170697778056E-2</v>
      </c>
      <c r="E40" s="26">
        <f>LN('Raw Data'!J44/'Raw Data'!K44)</f>
        <v>-0.59815360260859063</v>
      </c>
      <c r="F40" s="7">
        <f>LN('Raw Data'!L44/'Raw Data'!M44)</f>
        <v>0.4587247449601729</v>
      </c>
      <c r="G40" s="20">
        <f>LN('Raw Data'!N44/'Raw Data'!O44)</f>
        <v>0.80031628679787614</v>
      </c>
      <c r="H40" s="14">
        <f>LN('Raw Data'!P44/'Raw Data'!Q44)</f>
        <v>0.59393359436502002</v>
      </c>
      <c r="I40" s="14">
        <f>LN('Raw Data'!R44/'Raw Data'!S44)</f>
        <v>0.80421880595356332</v>
      </c>
      <c r="J40" s="14"/>
      <c r="K40" s="14">
        <f>LN('Raw Data'!X44/'Raw Data'!Y44)</f>
        <v>0.97768422385003595</v>
      </c>
      <c r="L40" s="14">
        <f>LN('Raw Data'!Z44/'Raw Data'!AA44)</f>
        <v>0.64769638489194958</v>
      </c>
      <c r="M40" s="14">
        <f>LN('Raw Data'!AB44/'Raw Data'!AC44)</f>
        <v>-0.32377531710833141</v>
      </c>
      <c r="N40" s="14">
        <f>LN('Raw Data'!AD44/'Raw Data'!AE44)</f>
        <v>1.0166633102867437</v>
      </c>
      <c r="O40" s="14">
        <f>LN('Raw Data'!AH44/'Raw Data'!AI44)</f>
        <v>1.2902333378340125</v>
      </c>
      <c r="P40" s="14">
        <f>LN('Raw Data'!AJ44/'Raw Data'!AK44)</f>
        <v>0.83853701122858737</v>
      </c>
      <c r="Q40" s="14">
        <f>LN('Raw Data'!AL44/'Raw Data'!AM44)</f>
        <v>0.42960650891106544</v>
      </c>
      <c r="R40" s="14"/>
      <c r="S40" s="14">
        <f>LN('Raw Data'!AP44/'Raw Data'!AQ44)</f>
        <v>0.90532410899608184</v>
      </c>
      <c r="T40" s="14">
        <f>LN('Raw Data'!AT44/'Raw Data'!AU44)</f>
        <v>0.14101861443787722</v>
      </c>
      <c r="U40" s="14"/>
      <c r="V40" s="14">
        <f>LN('Raw Data'!AX44/'Raw Data'!AY44)</f>
        <v>0.5839742825765224</v>
      </c>
      <c r="W40" s="14">
        <f>LN('Raw Data'!AZ44/'Raw Data'!BA44)</f>
        <v>1.0152424061984322</v>
      </c>
      <c r="X40" s="14">
        <f>LN('Raw Data'!BB44/'Raw Data'!BC44)</f>
        <v>0.93872747710909887</v>
      </c>
      <c r="Y40" s="14"/>
      <c r="Z40" s="14">
        <f>LN('Raw Data'!BH44/'Raw Data'!BI44)</f>
        <v>0.3803905166934734</v>
      </c>
      <c r="AA40" s="14">
        <f>LN('Raw Data'!BJ44/'Raw Data'!BK44)</f>
        <v>0.57609104090101737</v>
      </c>
      <c r="AB40" s="14">
        <f>LN('Raw Data'!BL44/'Raw Data'!BM44)</f>
        <v>0.61711825947365906</v>
      </c>
      <c r="AC40" s="14">
        <f>LN('Raw Data'!BN44/'Raw Data'!BO44)</f>
        <v>0.36252038053680818</v>
      </c>
      <c r="AD40" s="14">
        <f>LN('Raw Data'!BR44/'Raw Data'!BS44)</f>
        <v>0.88099824754315736</v>
      </c>
      <c r="AE40" s="14">
        <f>LN('Raw Data'!BT44/'Raw Data'!BU44)</f>
        <v>0.45161540688342472</v>
      </c>
      <c r="AF40" s="19">
        <f>LN('Raw Data'!BV44/'Raw Data'!BW44)</f>
        <v>0.33554127716707871</v>
      </c>
      <c r="AG40" s="19"/>
      <c r="AH40" s="19">
        <f>LN('Raw Data'!BZ44/'Raw Data'!CA44)</f>
        <v>0.62355975348576775</v>
      </c>
      <c r="AI40" s="25">
        <f>LN('Raw Data'!CD44/'Raw Data'!CE44)</f>
        <v>0.47174787129092882</v>
      </c>
      <c r="AJ40" s="25">
        <f>LN('Raw Data'!CF44/'Raw Data'!CG44)</f>
        <v>0.62503702131481742</v>
      </c>
    </row>
    <row r="41" spans="1:36" x14ac:dyDescent="0.35">
      <c r="A41" t="s">
        <v>57</v>
      </c>
      <c r="B41" s="7">
        <f>LN('Raw Data'!B45/'Raw Data'!C45)</f>
        <v>-9.4343732278469969E-2</v>
      </c>
      <c r="C41" s="7">
        <f>LN('Raw Data'!D45/'Raw Data'!E45)</f>
        <v>6.4386256196279579E-2</v>
      </c>
      <c r="D41" s="7">
        <f>LN('Raw Data'!F45/'Raw Data'!G45)</f>
        <v>-0.1387110613154165</v>
      </c>
      <c r="E41" s="26"/>
      <c r="F41" s="7">
        <f>LN('Raw Data'!L45/'Raw Data'!M45)</f>
        <v>-0.56736145863373821</v>
      </c>
      <c r="G41" s="20">
        <f>LN('Raw Data'!N45/'Raw Data'!O45)</f>
        <v>-0.12464014537671474</v>
      </c>
      <c r="H41" s="14">
        <f>LN('Raw Data'!P45/'Raw Data'!Q45)</f>
        <v>-0.19321833762562959</v>
      </c>
      <c r="I41" s="14">
        <f>LN('Raw Data'!R45/'Raw Data'!S45)</f>
        <v>-0.68228142837279515</v>
      </c>
      <c r="J41" s="14">
        <f>LN('Raw Data'!V45/'Raw Data'!W45)</f>
        <v>0.14314603915600232</v>
      </c>
      <c r="K41" s="14">
        <f>LN('Raw Data'!X45/'Raw Data'!Y45)</f>
        <v>-0.44858382514922451</v>
      </c>
      <c r="L41" s="14">
        <f>LN('Raw Data'!Z45/'Raw Data'!AA45)</f>
        <v>-0.32905847766398427</v>
      </c>
      <c r="M41" s="14"/>
      <c r="N41" s="14">
        <f>LN('Raw Data'!AD45/'Raw Data'!AE45)</f>
        <v>-0.33324817869759199</v>
      </c>
      <c r="O41" s="14">
        <f>LN('Raw Data'!AH45/'Raw Data'!AI45)</f>
        <v>-0.20794530391054042</v>
      </c>
      <c r="P41" s="14">
        <f>LN('Raw Data'!AJ45/'Raw Data'!AK45)</f>
        <v>-0.49924372511364357</v>
      </c>
      <c r="Q41" s="14">
        <f>LN('Raw Data'!AL45/'Raw Data'!AM45)</f>
        <v>-0.34891146031395875</v>
      </c>
      <c r="R41" s="14">
        <f>LN('Raw Data'!AN45/'Raw Data'!AO45)</f>
        <v>-0.19630910342763341</v>
      </c>
      <c r="S41" s="14">
        <f>LN('Raw Data'!AP45/'Raw Data'!AQ45)</f>
        <v>-0.62972613720297643</v>
      </c>
      <c r="T41" s="14"/>
      <c r="U41" s="14">
        <f>LN('Raw Data'!AV45/'Raw Data'!AW45)</f>
        <v>-0.26158906739942617</v>
      </c>
      <c r="V41" s="14">
        <f>LN('Raw Data'!AX45/'Raw Data'!AY45)</f>
        <v>-0.18228020083645882</v>
      </c>
      <c r="W41" s="14">
        <f>LN('Raw Data'!AZ45/'Raw Data'!BA45)</f>
        <v>-0.30868318752761675</v>
      </c>
      <c r="X41" s="14">
        <f>LN('Raw Data'!BB45/'Raw Data'!BC45)</f>
        <v>-2.1702285465308828E-2</v>
      </c>
      <c r="Y41" s="14">
        <f>LN('Raw Data'!BF45/'Raw Data'!BG45)</f>
        <v>-0.79919027002862775</v>
      </c>
      <c r="Z41" s="14">
        <f>LN('Raw Data'!BH45/'Raw Data'!BI45)</f>
        <v>-0.33870277482027139</v>
      </c>
      <c r="AA41" s="14">
        <f>LN('Raw Data'!BJ45/'Raw Data'!BK45)</f>
        <v>-0.21313335315856274</v>
      </c>
      <c r="AB41" s="14"/>
      <c r="AC41" s="14">
        <f>LN('Raw Data'!BN45/'Raw Data'!BO45)</f>
        <v>-0.36239831525262101</v>
      </c>
      <c r="AD41" s="14">
        <f>LN('Raw Data'!BR45/'Raw Data'!BS45)</f>
        <v>-0.44518516417946996</v>
      </c>
      <c r="AE41" s="14">
        <f>LN('Raw Data'!BT45/'Raw Data'!BU45)</f>
        <v>-0.66681859087575246</v>
      </c>
      <c r="AF41" s="19">
        <f>LN('Raw Data'!BV45/'Raw Data'!BW45)</f>
        <v>-0.30065473167531942</v>
      </c>
      <c r="AG41" s="19">
        <f>LN('Raw Data'!BX45/'Raw Data'!BY45)</f>
        <v>-0.56661829053045354</v>
      </c>
      <c r="AH41" s="19">
        <f>LN('Raw Data'!BZ45/'Raw Data'!CA45)</f>
        <v>-0.42793504145111838</v>
      </c>
      <c r="AI41" s="25"/>
      <c r="AJ41" s="25">
        <f>LN('Raw Data'!CF45/'Raw Data'!CG45)</f>
        <v>0.20122374183996755</v>
      </c>
    </row>
    <row r="42" spans="1:36" x14ac:dyDescent="0.35">
      <c r="A42" t="s">
        <v>58</v>
      </c>
      <c r="B42" s="7">
        <f>LN('Raw Data'!B46/'Raw Data'!C46)</f>
        <v>-9.0503074608290462E-2</v>
      </c>
      <c r="C42" s="7">
        <f>LN('Raw Data'!D46/'Raw Data'!E46)</f>
        <v>0.6914397098474967</v>
      </c>
      <c r="D42" s="7">
        <f>LN('Raw Data'!F46/'Raw Data'!G46)</f>
        <v>0.94554260943070589</v>
      </c>
      <c r="E42" s="26"/>
      <c r="F42" s="7">
        <f>LN('Raw Data'!L46/'Raw Data'!M46)</f>
        <v>0.49070195684707996</v>
      </c>
      <c r="G42" s="20">
        <f>LN('Raw Data'!N46/'Raw Data'!O46)</f>
        <v>-7.7382006156803698E-2</v>
      </c>
      <c r="H42" s="14">
        <f>LN('Raw Data'!P46/'Raw Data'!Q46)</f>
        <v>5.2889636582824459E-2</v>
      </c>
      <c r="I42" s="14">
        <f>LN('Raw Data'!R46/'Raw Data'!S46)</f>
        <v>-0.44414774841168059</v>
      </c>
      <c r="J42" s="14">
        <f>LN('Raw Data'!V46/'Raw Data'!W46)</f>
        <v>0.5346348177580883</v>
      </c>
      <c r="K42" s="14">
        <f>LN('Raw Data'!X46/'Raw Data'!Y46)</f>
        <v>-1.1030411858976346</v>
      </c>
      <c r="L42" s="14">
        <f>LN('Raw Data'!Z46/'Raw Data'!AA46)</f>
        <v>-0.4732264362109817</v>
      </c>
      <c r="M42" s="14"/>
      <c r="N42" s="14">
        <f>LN('Raw Data'!AD46/'Raw Data'!AE46)</f>
        <v>-1.0819611870741812</v>
      </c>
      <c r="O42" s="14">
        <f>LN('Raw Data'!AH46/'Raw Data'!AI46)</f>
        <v>3.1336177634562292E-3</v>
      </c>
      <c r="P42" s="14">
        <f>LN('Raw Data'!AJ46/'Raw Data'!AK46)</f>
        <v>-0.15836828290255237</v>
      </c>
      <c r="Q42" s="14">
        <f>LN('Raw Data'!AL46/'Raw Data'!AM46)</f>
        <v>-0.4436688996407544</v>
      </c>
      <c r="R42" s="14">
        <f>LN('Raw Data'!AN46/'Raw Data'!AO46)</f>
        <v>-2.3048762075697993E-2</v>
      </c>
      <c r="S42" s="14">
        <f>LN('Raw Data'!AP46/'Raw Data'!AQ46)</f>
        <v>0.15035762882462397</v>
      </c>
      <c r="T42" s="14"/>
      <c r="U42" s="14">
        <f>LN('Raw Data'!AV46/'Raw Data'!AW46)</f>
        <v>0.85653326442109556</v>
      </c>
      <c r="V42" s="14">
        <f>LN('Raw Data'!AX46/'Raw Data'!AY46)</f>
        <v>-0.17225294025614674</v>
      </c>
      <c r="W42" s="14">
        <f>LN('Raw Data'!AZ46/'Raw Data'!BA46)</f>
        <v>0.51047117951474896</v>
      </c>
      <c r="X42" s="14">
        <f>LN('Raw Data'!BB46/'Raw Data'!BC46)</f>
        <v>0.73342969350954379</v>
      </c>
      <c r="Y42" s="14"/>
      <c r="Z42" s="14">
        <f>LN('Raw Data'!BH46/'Raw Data'!BI46)</f>
        <v>-4.7389416365741711E-2</v>
      </c>
      <c r="AA42" s="14">
        <f>LN('Raw Data'!BJ46/'Raw Data'!BK46)</f>
        <v>-0.37300541018031624</v>
      </c>
      <c r="AB42" s="14"/>
      <c r="AC42" s="14">
        <f>LN('Raw Data'!BN46/'Raw Data'!BO46)</f>
        <v>-0.30022427790170297</v>
      </c>
      <c r="AD42" s="14">
        <f>LN('Raw Data'!BR46/'Raw Data'!BS46)</f>
        <v>-0.53465650407922294</v>
      </c>
      <c r="AE42" s="14">
        <f>LN('Raw Data'!BT46/'Raw Data'!BU46)</f>
        <v>-0.68698670728561428</v>
      </c>
      <c r="AF42" s="19">
        <f>LN('Raw Data'!BV46/'Raw Data'!BW46)</f>
        <v>-0.66204037255468184</v>
      </c>
      <c r="AG42" s="19">
        <f>LN('Raw Data'!BX46/'Raw Data'!BY46)</f>
        <v>-0.93593895478494349</v>
      </c>
      <c r="AH42" s="19">
        <f>LN('Raw Data'!BZ46/'Raw Data'!CA46)</f>
        <v>-0.57982813303497527</v>
      </c>
      <c r="AI42" s="25"/>
      <c r="AJ42" s="25">
        <f>LN('Raw Data'!CF46/'Raw Data'!CG46)</f>
        <v>-0.51581316527702981</v>
      </c>
    </row>
    <row r="43" spans="1:36" x14ac:dyDescent="0.35">
      <c r="A43" t="s">
        <v>59</v>
      </c>
      <c r="B43" s="7">
        <f>LN('Raw Data'!B47/'Raw Data'!C47)</f>
        <v>0.10401514415483888</v>
      </c>
      <c r="C43" s="7"/>
      <c r="D43" s="7">
        <f>LN('Raw Data'!F47/'Raw Data'!G47)</f>
        <v>0.17977094040756103</v>
      </c>
      <c r="E43" s="26">
        <f>LN('Raw Data'!J47/'Raw Data'!K47)</f>
        <v>-0.29169462234199628</v>
      </c>
      <c r="F43" s="7">
        <f>LN('Raw Data'!L47/'Raw Data'!M47)</f>
        <v>-0.233121723239199</v>
      </c>
      <c r="G43" s="20">
        <f>LN('Raw Data'!N47/'Raw Data'!O47)</f>
        <v>5.1477058030737911E-2</v>
      </c>
      <c r="H43" s="14">
        <f>LN('Raw Data'!P47/'Raw Data'!Q47)</f>
        <v>-0.51081860016501179</v>
      </c>
      <c r="I43" s="14">
        <f>LN('Raw Data'!R47/'Raw Data'!S47)</f>
        <v>-3.6237822321675377E-2</v>
      </c>
      <c r="J43" s="14"/>
      <c r="K43" s="14">
        <f>LN('Raw Data'!X47/'Raw Data'!Y47)</f>
        <v>-0.12983651449292161</v>
      </c>
      <c r="L43" s="14">
        <f>LN('Raw Data'!Z47/'Raw Data'!AA47)</f>
        <v>-7.8555042736284969E-2</v>
      </c>
      <c r="M43" s="14">
        <f>LN('Raw Data'!AB47/'Raw Data'!AC47)</f>
        <v>-0.70366875537065388</v>
      </c>
      <c r="N43" s="14">
        <f>LN('Raw Data'!AD47/'Raw Data'!AE47)</f>
        <v>-0.19150080160098415</v>
      </c>
      <c r="O43" s="14">
        <f>LN('Raw Data'!AH47/'Raw Data'!AI47)</f>
        <v>-0.2021095109797732</v>
      </c>
      <c r="P43" s="14">
        <f>LN('Raw Data'!AJ47/'Raw Data'!AK47)</f>
        <v>-8.4204210266102808E-2</v>
      </c>
      <c r="Q43" s="14">
        <f>LN('Raw Data'!AL47/'Raw Data'!AM47)</f>
        <v>-0.28942131166658025</v>
      </c>
      <c r="R43" s="14"/>
      <c r="S43" s="14">
        <f>LN('Raw Data'!AP47/'Raw Data'!AQ47)</f>
        <v>-0.11766857580794957</v>
      </c>
      <c r="T43" s="14">
        <f>LN('Raw Data'!AT47/'Raw Data'!AU47)</f>
        <v>-5.5194248270064361E-2</v>
      </c>
      <c r="U43" s="14">
        <f>LN('Raw Data'!AV47/'Raw Data'!AW47)</f>
        <v>7.3887733921181073E-2</v>
      </c>
      <c r="V43" s="14">
        <f>LN('Raw Data'!AX47/'Raw Data'!AY47)</f>
        <v>-0.30766297680775051</v>
      </c>
      <c r="W43" s="14">
        <f>LN('Raw Data'!AZ47/'Raw Data'!BA47)</f>
        <v>-0.72205461221862377</v>
      </c>
      <c r="X43" s="14">
        <f>LN('Raw Data'!BB47/'Raw Data'!BC47)</f>
        <v>0.2011755683889441</v>
      </c>
      <c r="Y43" s="14"/>
      <c r="Z43" s="14">
        <f>LN('Raw Data'!BH47/'Raw Data'!BI47)</f>
        <v>-0.56740008584430002</v>
      </c>
      <c r="AA43" s="14">
        <f>LN('Raw Data'!BJ47/'Raw Data'!BK47)</f>
        <v>-0.42011477949260412</v>
      </c>
      <c r="AB43" s="14">
        <f>LN('Raw Data'!BL47/'Raw Data'!BM47)</f>
        <v>-0.75805843709694831</v>
      </c>
      <c r="AC43" s="14">
        <f>LN('Raw Data'!BN47/'Raw Data'!BO47)</f>
        <v>-0.54200280905240383</v>
      </c>
      <c r="AD43" s="14">
        <f>LN('Raw Data'!BR47/'Raw Data'!BS47)</f>
        <v>-0.66346687900438439</v>
      </c>
      <c r="AE43" s="14">
        <f>LN('Raw Data'!BT47/'Raw Data'!BU47)</f>
        <v>-0.63814525670175726</v>
      </c>
      <c r="AF43" s="19">
        <f>LN('Raw Data'!BV47/'Raw Data'!BW47)</f>
        <v>-0.55909636345918012</v>
      </c>
      <c r="AG43" s="19"/>
      <c r="AH43" s="19">
        <f>LN('Raw Data'!BZ47/'Raw Data'!CA47)</f>
        <v>-0.60685562108988023</v>
      </c>
      <c r="AI43" s="25">
        <f>LN('Raw Data'!CD47/'Raw Data'!CE47)</f>
        <v>-0.22087106780138821</v>
      </c>
      <c r="AJ43" s="25">
        <f>LN('Raw Data'!CF47/'Raw Data'!CG47)</f>
        <v>-0.41334416780370048</v>
      </c>
    </row>
    <row r="44" spans="1:36" x14ac:dyDescent="0.35">
      <c r="A44" t="s">
        <v>60</v>
      </c>
      <c r="B44" s="7">
        <f>LN('Raw Data'!B48/'Raw Data'!C48)</f>
        <v>-8.9746716699351095E-2</v>
      </c>
      <c r="C44" s="7"/>
      <c r="D44" s="7">
        <f>LN('Raw Data'!F48/'Raw Data'!G48)</f>
        <v>4.3732616313168375E-2</v>
      </c>
      <c r="E44" s="26">
        <f>LN('Raw Data'!J48/'Raw Data'!K48)</f>
        <v>-0.46267098002111118</v>
      </c>
      <c r="F44" s="7">
        <f>LN('Raw Data'!L48/'Raw Data'!M48)</f>
        <v>-0.27986891197119201</v>
      </c>
      <c r="G44" s="20">
        <f>LN('Raw Data'!N48/'Raw Data'!O48)</f>
        <v>-0.10652555605699633</v>
      </c>
      <c r="H44" s="14">
        <f>LN('Raw Data'!P48/'Raw Data'!Q48)</f>
        <v>-0.22040922292617596</v>
      </c>
      <c r="I44" s="14">
        <f>LN('Raw Data'!R48/'Raw Data'!S48)</f>
        <v>-0.16586034524939386</v>
      </c>
      <c r="J44" s="14"/>
      <c r="K44" s="14">
        <f>LN('Raw Data'!X48/'Raw Data'!Y48)</f>
        <v>-0.15431374695231714</v>
      </c>
      <c r="L44" s="14">
        <f>LN('Raw Data'!Z48/'Raw Data'!AA48)</f>
        <v>-0.44547442807081838</v>
      </c>
      <c r="M44" s="14">
        <f>LN('Raw Data'!AB48/'Raw Data'!AC48)</f>
        <v>-0.69841840370330321</v>
      </c>
      <c r="N44" s="14">
        <f>LN('Raw Data'!AD48/'Raw Data'!AE48)</f>
        <v>-4.6544520393360073E-2</v>
      </c>
      <c r="O44" s="14">
        <f>LN('Raw Data'!AH48/'Raw Data'!AI48)</f>
        <v>-0.24400895946059495</v>
      </c>
      <c r="P44" s="14">
        <f>LN('Raw Data'!AJ48/'Raw Data'!AK48)</f>
        <v>-0.19484524211093618</v>
      </c>
      <c r="Q44" s="14">
        <f>LN('Raw Data'!AL48/'Raw Data'!AM48)</f>
        <v>-0.46880940133860188</v>
      </c>
      <c r="R44" s="14"/>
      <c r="S44" s="14">
        <f>LN('Raw Data'!AP48/'Raw Data'!AQ48)</f>
        <v>-0.39101119131212914</v>
      </c>
      <c r="T44" s="14">
        <f>LN('Raw Data'!AT48/'Raw Data'!AU48)</f>
        <v>-0.53739301238844961</v>
      </c>
      <c r="U44" s="14">
        <f>LN('Raw Data'!AV48/'Raw Data'!AW48)</f>
        <v>-0.11019015315186304</v>
      </c>
      <c r="V44" s="14">
        <f>LN('Raw Data'!AX48/'Raw Data'!AY48)</f>
        <v>-0.23856249135667676</v>
      </c>
      <c r="W44" s="14">
        <f>LN('Raw Data'!AZ48/'Raw Data'!BA48)</f>
        <v>-0.24664841006099836</v>
      </c>
      <c r="X44" s="14">
        <f>LN('Raw Data'!BB48/'Raw Data'!BC48)</f>
        <v>-0.34429544303096499</v>
      </c>
      <c r="Y44" s="14"/>
      <c r="Z44" s="14">
        <f>LN('Raw Data'!BH48/'Raw Data'!BI48)</f>
        <v>-0.7461362539894778</v>
      </c>
      <c r="AA44" s="14">
        <f>LN('Raw Data'!BJ48/'Raw Data'!BK48)</f>
        <v>-0.32309758848617653</v>
      </c>
      <c r="AB44" s="14">
        <f>LN('Raw Data'!BL48/'Raw Data'!BM48)</f>
        <v>-0.32912099245579612</v>
      </c>
      <c r="AC44" s="14">
        <f>LN('Raw Data'!BN48/'Raw Data'!BO48)</f>
        <v>-0.40646351345328274</v>
      </c>
      <c r="AD44" s="14">
        <f>LN('Raw Data'!BR48/'Raw Data'!BS48)</f>
        <v>-0.58298762704386187</v>
      </c>
      <c r="AE44" s="14">
        <f>LN('Raw Data'!BT48/'Raw Data'!BU48)</f>
        <v>-0.5995381125821313</v>
      </c>
      <c r="AF44" s="19">
        <f>LN('Raw Data'!BV48/'Raw Data'!BW48)</f>
        <v>-0.18909042957999442</v>
      </c>
      <c r="AG44" s="19"/>
      <c r="AH44" s="19">
        <f>LN('Raw Data'!BZ48/'Raw Data'!CA48)</f>
        <v>-0.43391300363923396</v>
      </c>
      <c r="AI44" s="25">
        <f>LN('Raw Data'!CD48/'Raw Data'!CE48)</f>
        <v>-5.3084781848047657E-2</v>
      </c>
      <c r="AJ44" s="25">
        <f>LN('Raw Data'!CF48/'Raw Data'!CG48)</f>
        <v>-7.0680468055635756E-2</v>
      </c>
    </row>
    <row r="45" spans="1:36" x14ac:dyDescent="0.35">
      <c r="A45" t="s">
        <v>61</v>
      </c>
      <c r="B45" s="7">
        <f>LN('Raw Data'!B49/'Raw Data'!C49)</f>
        <v>-0.56468468317959941</v>
      </c>
      <c r="C45" s="7">
        <f>LN('Raw Data'!D49/'Raw Data'!E49)</f>
        <v>-0.33255153040580859</v>
      </c>
      <c r="D45" s="7">
        <f>LN('Raw Data'!F49/'Raw Data'!G49)</f>
        <v>-8.9082012623282664E-2</v>
      </c>
      <c r="E45" s="26">
        <f>LN('Raw Data'!J49/'Raw Data'!K49)</f>
        <v>-0.88855663958667475</v>
      </c>
      <c r="F45" s="7">
        <f>LN('Raw Data'!L49/'Raw Data'!M49)</f>
        <v>-0.15497014616265192</v>
      </c>
      <c r="G45" s="20">
        <f>LN('Raw Data'!N49/'Raw Data'!O49)</f>
        <v>-0.49037546449094527</v>
      </c>
      <c r="H45" s="14"/>
      <c r="I45" s="14">
        <f>LN('Raw Data'!R49/'Raw Data'!S49)</f>
        <v>-0.37945059432300882</v>
      </c>
      <c r="J45" s="14">
        <f>LN('Raw Data'!V49/'Raw Data'!W49)</f>
        <v>-0.66299851988141878</v>
      </c>
      <c r="K45" s="14">
        <f>LN('Raw Data'!X49/'Raw Data'!Y49)</f>
        <v>-0.87758761921951911</v>
      </c>
      <c r="L45" s="14">
        <f>LN('Raw Data'!Z49/'Raw Data'!AA49)</f>
        <v>-0.93088626234975735</v>
      </c>
      <c r="M45" s="14">
        <f>LN('Raw Data'!AB49/'Raw Data'!AC49)</f>
        <v>-0.73288204816974811</v>
      </c>
      <c r="N45" s="14">
        <f>LN('Raw Data'!AD49/'Raw Data'!AE49)</f>
        <v>-0.33631333604412572</v>
      </c>
      <c r="O45" s="14"/>
      <c r="P45" s="14">
        <f>LN('Raw Data'!AJ49/'Raw Data'!AK49)</f>
        <v>-0.37453252936216169</v>
      </c>
      <c r="Q45" s="14">
        <f>LN('Raw Data'!AL49/'Raw Data'!AM49)</f>
        <v>-1.0122712008453629</v>
      </c>
      <c r="R45" s="14">
        <f>LN('Raw Data'!AN49/'Raw Data'!AO49)</f>
        <v>-0.88371791162863178</v>
      </c>
      <c r="S45" s="14">
        <f>LN('Raw Data'!AP49/'Raw Data'!AQ49)</f>
        <v>-0.36398745226953294</v>
      </c>
      <c r="T45" s="14">
        <f>LN('Raw Data'!AT49/'Raw Data'!AU49)</f>
        <v>-0.69685945048638598</v>
      </c>
      <c r="U45" s="14">
        <f>LN('Raw Data'!AV49/'Raw Data'!AW49)</f>
        <v>-0.17841249627009165</v>
      </c>
      <c r="V45" s="14">
        <f>LN('Raw Data'!AX49/'Raw Data'!AY49)</f>
        <v>-0.59828399700173462</v>
      </c>
      <c r="W45" s="14"/>
      <c r="X45" s="14">
        <f>LN('Raw Data'!BB49/'Raw Data'!BC49)</f>
        <v>-0.24666744571246532</v>
      </c>
      <c r="Y45" s="14">
        <f>LN('Raw Data'!BF49/'Raw Data'!BG49)</f>
        <v>-0.63058309945946756</v>
      </c>
      <c r="Z45" s="14">
        <f>LN('Raw Data'!BH49/'Raw Data'!BI49)</f>
        <v>-0.58305122691338263</v>
      </c>
      <c r="AA45" s="14">
        <f>LN('Raw Data'!BJ49/'Raw Data'!BK49)</f>
        <v>-1.0787739199255493</v>
      </c>
      <c r="AB45" s="14">
        <f>LN('Raw Data'!BL49/'Raw Data'!BM49)</f>
        <v>-0.77860260999200248</v>
      </c>
      <c r="AC45" s="14">
        <f>LN('Raw Data'!BN49/'Raw Data'!BO49)</f>
        <v>-0.69199792448026709</v>
      </c>
      <c r="AD45" s="14"/>
      <c r="AE45" s="14">
        <f>LN('Raw Data'!BT49/'Raw Data'!BU49)</f>
        <v>-0.64871746490122562</v>
      </c>
      <c r="AF45" s="19">
        <f>LN('Raw Data'!BV49/'Raw Data'!BW49)</f>
        <v>-0.50586477530274998</v>
      </c>
      <c r="AG45" s="19">
        <f>LN('Raw Data'!BX49/'Raw Data'!BY49)</f>
        <v>-0.92367215454500484</v>
      </c>
      <c r="AH45" s="19">
        <f>LN('Raw Data'!BZ49/'Raw Data'!CA49)</f>
        <v>-0.69044348114251197</v>
      </c>
      <c r="AI45" s="25">
        <f>LN('Raw Data'!CD49/'Raw Data'!CE49)</f>
        <v>-0.70544865679584856</v>
      </c>
      <c r="AJ45" s="25">
        <f>LN('Raw Data'!CF49/'Raw Data'!CG49)</f>
        <v>-0.50092875237297929</v>
      </c>
    </row>
    <row r="46" spans="1:36" x14ac:dyDescent="0.35">
      <c r="A46" t="s">
        <v>62</v>
      </c>
      <c r="B46" s="7">
        <f>LN('Raw Data'!B50/'Raw Data'!C50)</f>
        <v>0.41606816107035088</v>
      </c>
      <c r="C46" s="7">
        <f>LN('Raw Data'!D50/'Raw Data'!E50)</f>
        <v>0.22278500043732943</v>
      </c>
      <c r="D46" s="7">
        <f>LN('Raw Data'!F50/'Raw Data'!G50)</f>
        <v>0.75560250147806185</v>
      </c>
      <c r="E46" s="26">
        <f>LN('Raw Data'!J50/'Raw Data'!K50)</f>
        <v>-0.21538069901240564</v>
      </c>
      <c r="F46" s="7"/>
      <c r="G46" s="20">
        <f>LN('Raw Data'!N50/'Raw Data'!O50)</f>
        <v>0.54006829108780063</v>
      </c>
      <c r="H46" s="14"/>
      <c r="I46" s="14">
        <f>LN('Raw Data'!R50/'Raw Data'!S50)</f>
        <v>0.68386561339912333</v>
      </c>
      <c r="J46" s="14">
        <f>LN('Raw Data'!V50/'Raw Data'!W50)</f>
        <v>1.1683647124394574</v>
      </c>
      <c r="K46" s="14"/>
      <c r="L46" s="14">
        <f>LN('Raw Data'!Z50/'Raw Data'!AA50)</f>
        <v>0.21847896328364766</v>
      </c>
      <c r="M46" s="14">
        <f>LN('Raw Data'!AB50/'Raw Data'!AC50)</f>
        <v>-0.94718070053239156</v>
      </c>
      <c r="N46" s="14">
        <f>LN('Raw Data'!AD50/'Raw Data'!AE50)</f>
        <v>1.4012274219943177</v>
      </c>
      <c r="O46" s="14"/>
      <c r="P46" s="14"/>
      <c r="Q46" s="14">
        <f>LN('Raw Data'!AL50/'Raw Data'!AM50)</f>
        <v>0.41802277824752759</v>
      </c>
      <c r="R46" s="14">
        <f>LN('Raw Data'!AN50/'Raw Data'!AO50)</f>
        <v>1.056987563493845</v>
      </c>
      <c r="S46" s="14">
        <f>LN('Raw Data'!AP50/'Raw Data'!AQ50)</f>
        <v>1.1192450399856138</v>
      </c>
      <c r="T46" s="14"/>
      <c r="U46" s="14">
        <f>LN('Raw Data'!AV50/'Raw Data'!AW50)</f>
        <v>0.17794962350644436</v>
      </c>
      <c r="V46" s="14">
        <f>LN('Raw Data'!AX50/'Raw Data'!AY50)</f>
        <v>0.79541017241595036</v>
      </c>
      <c r="W46" s="14"/>
      <c r="X46" s="14"/>
      <c r="Y46" s="14">
        <f>LN('Raw Data'!BF50/'Raw Data'!BG50)</f>
        <v>0.73281140530079036</v>
      </c>
      <c r="Z46" s="14">
        <f>LN('Raw Data'!BH50/'Raw Data'!BI50)</f>
        <v>0.70096960027637611</v>
      </c>
      <c r="AA46" s="14">
        <f>LN('Raw Data'!BJ50/'Raw Data'!BK50)</f>
        <v>0.76515821175397647</v>
      </c>
      <c r="AB46" s="14"/>
      <c r="AC46" s="14">
        <f>LN('Raw Data'!BN50/'Raw Data'!BO50)</f>
        <v>1.1276541104731119</v>
      </c>
      <c r="AD46" s="14"/>
      <c r="AE46" s="14">
        <f>LN('Raw Data'!BT50/'Raw Data'!BU50)</f>
        <v>0.73018493408043261</v>
      </c>
      <c r="AF46" s="19">
        <f>LN('Raw Data'!BV50/'Raw Data'!BW50)</f>
        <v>0.62724390314407918</v>
      </c>
      <c r="AG46" s="19">
        <f>LN('Raw Data'!BX50/'Raw Data'!BY50)</f>
        <v>0.61786578787738666</v>
      </c>
      <c r="AH46" s="19"/>
      <c r="AI46" s="25">
        <f>LN('Raw Data'!CD50/'Raw Data'!CE50)</f>
        <v>0.89914723093515792</v>
      </c>
      <c r="AJ46" s="25">
        <f>LN('Raw Data'!CF50/'Raw Data'!CG50)</f>
        <v>0.97890432460214183</v>
      </c>
    </row>
    <row r="47" spans="1:36" x14ac:dyDescent="0.35">
      <c r="A47" t="s">
        <v>63</v>
      </c>
      <c r="B47" s="7">
        <f>LN('Raw Data'!B51/'Raw Data'!C51)</f>
        <v>-0.10228961356982787</v>
      </c>
      <c r="C47" s="7"/>
      <c r="D47" s="7">
        <f>LN('Raw Data'!F51/'Raw Data'!G51)</f>
        <v>5.1684393159428087E-3</v>
      </c>
      <c r="E47" s="26">
        <f>LN('Raw Data'!J51/'Raw Data'!K51)</f>
        <v>6.171719811481706E-2</v>
      </c>
      <c r="F47" s="7">
        <f>LN('Raw Data'!L51/'Raw Data'!M51)</f>
        <v>-0.36956924987732687</v>
      </c>
      <c r="G47" s="20">
        <f>LN('Raw Data'!N51/'Raw Data'!O51)</f>
        <v>-4.243014478010463E-2</v>
      </c>
      <c r="H47" s="14">
        <f>LN('Raw Data'!P51/'Raw Data'!Q51)</f>
        <v>-0.10193848304535606</v>
      </c>
      <c r="I47" s="14">
        <f>LN('Raw Data'!R51/'Raw Data'!S51)</f>
        <v>-8.4152513834251499E-2</v>
      </c>
      <c r="J47" s="14"/>
      <c r="K47" s="14">
        <f>LN('Raw Data'!X51/'Raw Data'!Y51)</f>
        <v>-5.2595234991071424E-2</v>
      </c>
      <c r="L47" s="14">
        <f>LN('Raw Data'!Z51/'Raw Data'!AA51)</f>
        <v>-0.16627146064559348</v>
      </c>
      <c r="M47" s="14">
        <f>LN('Raw Data'!AB51/'Raw Data'!AC51)</f>
        <v>-9.1626408201952073E-2</v>
      </c>
      <c r="N47" s="14">
        <f>LN('Raw Data'!AD51/'Raw Data'!AE51)</f>
        <v>-6.5259688702596019E-2</v>
      </c>
      <c r="O47" s="14"/>
      <c r="P47" s="14">
        <f>LN('Raw Data'!AJ51/'Raw Data'!AK51)</f>
        <v>-0.8276139088044645</v>
      </c>
      <c r="Q47" s="14">
        <f>LN('Raw Data'!AL51/'Raw Data'!AM51)</f>
        <v>-0.16572613745890974</v>
      </c>
      <c r="R47" s="14"/>
      <c r="S47" s="14">
        <f>LN('Raw Data'!AP51/'Raw Data'!AQ51)</f>
        <v>-0.57449674744776436</v>
      </c>
      <c r="T47" s="14">
        <f>LN('Raw Data'!AT51/'Raw Data'!AU51)</f>
        <v>7.9671352895605198E-3</v>
      </c>
      <c r="U47" s="14">
        <f>LN('Raw Data'!AV51/'Raw Data'!AW51)</f>
        <v>-0.25548256023981697</v>
      </c>
      <c r="V47" s="14">
        <f>LN('Raw Data'!AX51/'Raw Data'!AY51)</f>
        <v>0.12747572019096415</v>
      </c>
      <c r="W47" s="14">
        <f>LN('Raw Data'!AZ51/'Raw Data'!BA51)</f>
        <v>0.6565434514005134</v>
      </c>
      <c r="X47" s="14">
        <f>LN('Raw Data'!BB51/'Raw Data'!BC51)</f>
        <v>0.1525255333055166</v>
      </c>
      <c r="Y47" s="14"/>
      <c r="Z47" s="14">
        <f>LN('Raw Data'!BH51/'Raw Data'!BI51)</f>
        <v>-0.26375398507995534</v>
      </c>
      <c r="AA47" s="14">
        <f>LN('Raw Data'!BJ51/'Raw Data'!BK51)</f>
        <v>7.8735717965488866E-2</v>
      </c>
      <c r="AB47" s="14">
        <f>LN('Raw Data'!BL51/'Raw Data'!BM51)</f>
        <v>0.11844604425032693</v>
      </c>
      <c r="AC47" s="14">
        <f>LN('Raw Data'!BN51/'Raw Data'!BO51)</f>
        <v>-3.841912100463013E-2</v>
      </c>
      <c r="AD47" s="14">
        <f>LN('Raw Data'!BR51/'Raw Data'!BS51)</f>
        <v>1.6648526655455697E-2</v>
      </c>
      <c r="AE47" s="14">
        <f>LN('Raw Data'!BT51/'Raw Data'!BU51)</f>
        <v>-0.32153165809616208</v>
      </c>
      <c r="AF47" s="19">
        <f>LN('Raw Data'!BV51/'Raw Data'!BW51)</f>
        <v>0.11317569971949543</v>
      </c>
      <c r="AG47" s="19"/>
      <c r="AH47" s="19">
        <f>LN('Raw Data'!BZ51/'Raw Data'!CA51)</f>
        <v>8.8677333381898382E-3</v>
      </c>
      <c r="AI47" s="25">
        <f>LN('Raw Data'!CD51/'Raw Data'!CE51)</f>
        <v>0.32934297068019752</v>
      </c>
      <c r="AJ47" s="25">
        <f>LN('Raw Data'!CF51/'Raw Data'!CG51)</f>
        <v>0.28178513355673218</v>
      </c>
    </row>
    <row r="48" spans="1:36" x14ac:dyDescent="0.35">
      <c r="A48" t="s">
        <v>64</v>
      </c>
      <c r="B48" s="7">
        <f>LN('Raw Data'!B52/'Raw Data'!C52)</f>
        <v>0.30603440621197797</v>
      </c>
      <c r="C48" s="7">
        <f>LN('Raw Data'!D52/'Raw Data'!E52)</f>
        <v>0.16001591958091169</v>
      </c>
      <c r="D48" s="7">
        <f>LN('Raw Data'!F52/'Raw Data'!G52)</f>
        <v>0.30462892843644612</v>
      </c>
      <c r="E48" s="26">
        <f>LN('Raw Data'!J52/'Raw Data'!K52)</f>
        <v>-0.2309613663225876</v>
      </c>
      <c r="F48" s="7">
        <f>LN('Raw Data'!L52/'Raw Data'!M52)</f>
        <v>-3.2087919855800701E-2</v>
      </c>
      <c r="G48" s="20">
        <f>LN('Raw Data'!N52/'Raw Data'!O52)</f>
        <v>0.28979738396411459</v>
      </c>
      <c r="H48" s="14"/>
      <c r="I48" s="14">
        <f>LN('Raw Data'!R52/'Raw Data'!S52)</f>
        <v>0.10152691790220637</v>
      </c>
      <c r="J48" s="14">
        <f>LN('Raw Data'!V52/'Raw Data'!W52)</f>
        <v>0.33979196583662202</v>
      </c>
      <c r="K48" s="14">
        <f>LN('Raw Data'!X52/'Raw Data'!Y52)</f>
        <v>0.18017583727264178</v>
      </c>
      <c r="L48" s="14">
        <f>LN('Raw Data'!Z52/'Raw Data'!AA52)</f>
        <v>0.11792731706308887</v>
      </c>
      <c r="M48" s="14">
        <f>LN('Raw Data'!AB52/'Raw Data'!AC52)</f>
        <v>1.8601008014874055E-3</v>
      </c>
      <c r="N48" s="14">
        <f>LN('Raw Data'!AD52/'Raw Data'!AE52)</f>
        <v>0.22196094311549383</v>
      </c>
      <c r="O48" s="14"/>
      <c r="P48" s="14">
        <f>LN('Raw Data'!AJ52/'Raw Data'!AK52)</f>
        <v>0.15271653576292341</v>
      </c>
      <c r="Q48" s="14">
        <f>LN('Raw Data'!AL52/'Raw Data'!AM52)</f>
        <v>0.1461209431289183</v>
      </c>
      <c r="R48" s="14">
        <f>LN('Raw Data'!AN52/'Raw Data'!AO52)</f>
        <v>0.25193224696543143</v>
      </c>
      <c r="S48" s="14">
        <f>LN('Raw Data'!AP52/'Raw Data'!AQ52)</f>
        <v>0.38425361127201613</v>
      </c>
      <c r="T48" s="14">
        <f>LN('Raw Data'!AT52/'Raw Data'!AU52)</f>
        <v>0.35325041189204759</v>
      </c>
      <c r="U48" s="14">
        <f>LN('Raw Data'!AV52/'Raw Data'!AW52)</f>
        <v>0.44404877384849312</v>
      </c>
      <c r="V48" s="14">
        <f>LN('Raw Data'!AX52/'Raw Data'!AY52)</f>
        <v>0.35372367421153544</v>
      </c>
      <c r="W48" s="14"/>
      <c r="X48" s="14">
        <f>LN('Raw Data'!BB52/'Raw Data'!BC52)</f>
        <v>0.37217397874019698</v>
      </c>
      <c r="Y48" s="14">
        <f>LN('Raw Data'!BF52/'Raw Data'!BG52)</f>
        <v>9.4663662400036583E-2</v>
      </c>
      <c r="Z48" s="14">
        <f>LN('Raw Data'!BH52/'Raw Data'!BI52)</f>
        <v>0.13289097286444407</v>
      </c>
      <c r="AA48" s="14">
        <f>LN('Raw Data'!BJ52/'Raw Data'!BK52)</f>
        <v>0.30753300910284875</v>
      </c>
      <c r="AB48" s="14">
        <f>LN('Raw Data'!BL52/'Raw Data'!BM52)</f>
        <v>0.42429234123110265</v>
      </c>
      <c r="AC48" s="14">
        <f>LN('Raw Data'!BN52/'Raw Data'!BO52)</f>
        <v>0.20387741125529441</v>
      </c>
      <c r="AD48" s="14"/>
      <c r="AE48" s="14">
        <f>LN('Raw Data'!BT52/'Raw Data'!BU52)</f>
        <v>6.495582087452037E-2</v>
      </c>
      <c r="AF48" s="19">
        <f>LN('Raw Data'!BV52/'Raw Data'!BW52)</f>
        <v>0.35516416176031129</v>
      </c>
      <c r="AG48" s="19">
        <f>LN('Raw Data'!BX52/'Raw Data'!BY52)</f>
        <v>0.36450324722682315</v>
      </c>
      <c r="AH48" s="19">
        <f>LN('Raw Data'!BZ52/'Raw Data'!CA52)</f>
        <v>0.2117081301899347</v>
      </c>
      <c r="AI48" s="25">
        <f>LN('Raw Data'!CD52/'Raw Data'!CE52)</f>
        <v>0.34094599881314019</v>
      </c>
      <c r="AJ48" s="25">
        <f>LN('Raw Data'!CF52/'Raw Data'!CG52)</f>
        <v>0.58842686978954239</v>
      </c>
    </row>
    <row r="49" spans="1:36" x14ac:dyDescent="0.35">
      <c r="A49" t="s">
        <v>65</v>
      </c>
      <c r="B49" s="7">
        <f>LN('Raw Data'!B53/'Raw Data'!C53)</f>
        <v>0.31329111415225513</v>
      </c>
      <c r="C49" s="7"/>
      <c r="D49" s="7">
        <f>LN('Raw Data'!F53/'Raw Data'!G53)</f>
        <v>1.2718236427824168</v>
      </c>
      <c r="E49" s="26">
        <f>LN('Raw Data'!J53/'Raw Data'!K53)</f>
        <v>0.80066534718813986</v>
      </c>
      <c r="F49" s="7">
        <f>LN('Raw Data'!L53/'Raw Data'!M53)</f>
        <v>0.66953461256684188</v>
      </c>
      <c r="G49" s="20">
        <f>LN('Raw Data'!N53/'Raw Data'!O53)</f>
        <v>0.33734995383168254</v>
      </c>
      <c r="H49" s="14">
        <f>LN('Raw Data'!P53/'Raw Data'!Q53)</f>
        <v>1.1885388271695345</v>
      </c>
      <c r="I49" s="14"/>
      <c r="J49" s="14"/>
      <c r="K49" s="14"/>
      <c r="L49" s="14">
        <f>LN('Raw Data'!Z53/'Raw Data'!AA53)</f>
        <v>-0.12986516760942518</v>
      </c>
      <c r="M49" s="14">
        <f>LN('Raw Data'!AB53/'Raw Data'!AC53)</f>
        <v>1.3500363285131454</v>
      </c>
      <c r="N49" s="14">
        <f>LN('Raw Data'!AD53/'Raw Data'!AE53)</f>
        <v>1.3528932705349312</v>
      </c>
      <c r="O49" s="14">
        <f>LN('Raw Data'!AH53/'Raw Data'!AI53)</f>
        <v>0.53699691014566953</v>
      </c>
      <c r="P49" s="14">
        <f>LN('Raw Data'!AJ53/'Raw Data'!AK53)</f>
        <v>0.66741014983496261</v>
      </c>
      <c r="Q49" s="14">
        <f>LN('Raw Data'!AL53/'Raw Data'!AM53)</f>
        <v>-0.26065421810257167</v>
      </c>
      <c r="R49" s="14"/>
      <c r="S49" s="14">
        <f>LN('Raw Data'!AP53/'Raw Data'!AQ53)</f>
        <v>0.31536087235791865</v>
      </c>
      <c r="T49" s="14">
        <f>LN('Raw Data'!AT53/'Raw Data'!AU53)</f>
        <v>0.64758895451096021</v>
      </c>
      <c r="U49" s="14">
        <f>LN('Raw Data'!AV53/'Raw Data'!AW53)</f>
        <v>0.32356157167181021</v>
      </c>
      <c r="V49" s="14">
        <f>LN('Raw Data'!AX53/'Raw Data'!AY53)</f>
        <v>-0.26855219984583167</v>
      </c>
      <c r="W49" s="14">
        <f>LN('Raw Data'!AZ53/'Raw Data'!BA53)</f>
        <v>0.56400302313940731</v>
      </c>
      <c r="X49" s="14">
        <f>LN('Raw Data'!BB53/'Raw Data'!BC53)</f>
        <v>0.70571673445372562</v>
      </c>
      <c r="Y49" s="14">
        <f>LN('Raw Data'!BF53/'Raw Data'!BG53)</f>
        <v>0.20857528678534989</v>
      </c>
      <c r="Z49" s="14">
        <f>LN('Raw Data'!BH53/'Raw Data'!BI53)</f>
        <v>-0.21702896669890087</v>
      </c>
      <c r="AA49" s="14">
        <f>LN('Raw Data'!BJ53/'Raw Data'!BK53)</f>
        <v>-0.56125544535864302</v>
      </c>
      <c r="AB49" s="14">
        <f>LN('Raw Data'!BL53/'Raw Data'!BM53)</f>
        <v>0.50729678932358613</v>
      </c>
      <c r="AC49" s="14">
        <f>LN('Raw Data'!BN53/'Raw Data'!BO53)</f>
        <v>-0.40183218600384907</v>
      </c>
      <c r="AD49" s="14">
        <f>LN('Raw Data'!BR53/'Raw Data'!BS53)</f>
        <v>-0.5891075283422047</v>
      </c>
      <c r="AE49" s="14">
        <f>LN('Raw Data'!BT53/'Raw Data'!BU53)</f>
        <v>-0.28567028492392538</v>
      </c>
      <c r="AF49" s="19">
        <f>LN('Raw Data'!BV53/'Raw Data'!BW53)</f>
        <v>-0.95246441947533123</v>
      </c>
      <c r="AG49" s="19"/>
      <c r="AH49" s="19">
        <f>LN('Raw Data'!BZ53/'Raw Data'!CA53)</f>
        <v>-0.68446397380099189</v>
      </c>
      <c r="AI49" s="25" t="e">
        <f>LN('Raw Data'!#REF!/'Raw Data'!#REF!)</f>
        <v>#REF!</v>
      </c>
      <c r="AJ49" s="25">
        <f>LN('Raw Data'!CF53/'Raw Data'!CG53)</f>
        <v>-0.36284120636787764</v>
      </c>
    </row>
    <row r="50" spans="1:36" x14ac:dyDescent="0.35">
      <c r="A50" t="s">
        <v>66</v>
      </c>
      <c r="B50" s="7">
        <f>LN('Raw Data'!B54/'Raw Data'!C54)</f>
        <v>0.11189694854341597</v>
      </c>
      <c r="C50" s="7">
        <f>LN('Raw Data'!D54/'Raw Data'!E54)</f>
        <v>0.13329256254987795</v>
      </c>
      <c r="D50" s="7">
        <f>LN('Raw Data'!F54/'Raw Data'!G54)</f>
        <v>-4.8189020343339196E-2</v>
      </c>
      <c r="E50" s="26">
        <f>LN('Raw Data'!J54/'Raw Data'!K54)</f>
        <v>0.35961321696866039</v>
      </c>
      <c r="F50" s="7">
        <f>LN('Raw Data'!L54/'Raw Data'!M54)</f>
        <v>-0.48908411261815915</v>
      </c>
      <c r="G50" s="20">
        <f>LN('Raw Data'!N54/'Raw Data'!O54)</f>
        <v>0.23788334273112327</v>
      </c>
      <c r="H50" s="14"/>
      <c r="I50" s="14">
        <f>LN('Raw Data'!R54/'Raw Data'!S54)</f>
        <v>-0.10180802687191379</v>
      </c>
      <c r="J50" s="14">
        <f>LN('Raw Data'!V54/'Raw Data'!W54)</f>
        <v>4.3382027957246903E-2</v>
      </c>
      <c r="K50" s="14">
        <f>LN('Raw Data'!X54/'Raw Data'!Y54)</f>
        <v>-0.1445738577812844</v>
      </c>
      <c r="L50" s="14">
        <f>LN('Raw Data'!Z54/'Raw Data'!AA54)</f>
        <v>4.6027402521329475E-3</v>
      </c>
      <c r="M50" s="14">
        <f>LN('Raw Data'!AB54/'Raw Data'!AC54)</f>
        <v>0.50784353853934927</v>
      </c>
      <c r="N50" s="14">
        <f>LN('Raw Data'!AD54/'Raw Data'!AE54)</f>
        <v>-9.8972687800067224E-2</v>
      </c>
      <c r="O50" s="14"/>
      <c r="P50" s="14">
        <f>LN('Raw Data'!AJ54/'Raw Data'!AK54)</f>
        <v>-0.27270096759122076</v>
      </c>
      <c r="Q50" s="14">
        <f>LN('Raw Data'!AL54/'Raw Data'!AM54)</f>
        <v>7.6721686039233853E-3</v>
      </c>
      <c r="R50" s="14">
        <f>LN('Raw Data'!AN54/'Raw Data'!AO54)</f>
        <v>0.22695939803261006</v>
      </c>
      <c r="S50" s="14">
        <f>LN('Raw Data'!AP54/'Raw Data'!AQ54)</f>
        <v>-8.9345153565829789E-3</v>
      </c>
      <c r="T50" s="14">
        <f>LN('Raw Data'!AT54/'Raw Data'!AU54)</f>
        <v>0.82565810024375286</v>
      </c>
      <c r="U50" s="14">
        <f>LN('Raw Data'!AV54/'Raw Data'!AW54)</f>
        <v>-3.6137949768278818E-2</v>
      </c>
      <c r="V50" s="14">
        <f>LN('Raw Data'!AX54/'Raw Data'!AY54)</f>
        <v>0.28412316874249127</v>
      </c>
      <c r="W50" s="14"/>
      <c r="X50" s="14">
        <f>LN('Raw Data'!BB54/'Raw Data'!BC54)</f>
        <v>8.1706558387656433E-2</v>
      </c>
      <c r="Y50" s="14">
        <f>LN('Raw Data'!BF54/'Raw Data'!BG54)</f>
        <v>-9.7929239422261033E-2</v>
      </c>
      <c r="Z50" s="14">
        <f>LN('Raw Data'!BH54/'Raw Data'!BI54)</f>
        <v>-0.21664408537391378</v>
      </c>
      <c r="AA50" s="14">
        <f>LN('Raw Data'!BJ54/'Raw Data'!BK54)</f>
        <v>0.14088787944651468</v>
      </c>
      <c r="AB50" s="14">
        <f>LN('Raw Data'!BL54/'Raw Data'!BM54)</f>
        <v>0.11420999687310815</v>
      </c>
      <c r="AC50" s="14">
        <f>LN('Raw Data'!BN54/'Raw Data'!BO54)</f>
        <v>3.0223479861124385E-2</v>
      </c>
      <c r="AD50" s="14"/>
      <c r="AE50" s="14">
        <f>LN('Raw Data'!BT54/'Raw Data'!BU54)</f>
        <v>-0.11206889811401798</v>
      </c>
      <c r="AF50" s="19">
        <f>LN('Raw Data'!BV54/'Raw Data'!BW54)</f>
        <v>-1.6319923732127168E-2</v>
      </c>
      <c r="AG50" s="19">
        <f>LN('Raw Data'!BX54/'Raw Data'!BY54)</f>
        <v>-6.9358368116985231E-2</v>
      </c>
      <c r="AH50" s="19">
        <f>LN('Raw Data'!BZ54/'Raw Data'!CA54)</f>
        <v>8.2844039231542557E-2</v>
      </c>
      <c r="AI50" s="25">
        <f>LN('Raw Data'!CD53/'Raw Data'!CE53)</f>
        <v>6.9088768213627055E-2</v>
      </c>
      <c r="AJ50" s="25">
        <f>LN('Raw Data'!CF54/'Raw Data'!CG54)</f>
        <v>0.15355539509126476</v>
      </c>
    </row>
    <row r="51" spans="1:36" x14ac:dyDescent="0.35">
      <c r="A51" t="s">
        <v>67</v>
      </c>
      <c r="B51" s="7">
        <f>LN('Raw Data'!B55/'Raw Data'!C55)</f>
        <v>-0.15197275655328343</v>
      </c>
      <c r="C51" s="7"/>
      <c r="D51" s="7">
        <f>LN('Raw Data'!F55/'Raw Data'!G55)</f>
        <v>-0.3859435129041861</v>
      </c>
      <c r="E51" s="26">
        <f>LN('Raw Data'!J55/'Raw Data'!K55)</f>
        <v>-0.40397994578212065</v>
      </c>
      <c r="F51" s="7">
        <f>LN('Raw Data'!L55/'Raw Data'!M55)</f>
        <v>-0.2537579638555183</v>
      </c>
      <c r="G51" s="20">
        <f>LN('Raw Data'!N55/'Raw Data'!O55)</f>
        <v>-0.30178646298002004</v>
      </c>
      <c r="H51" s="14">
        <f>LN('Raw Data'!P55/'Raw Data'!Q55)</f>
        <v>-0.2474224709636996</v>
      </c>
      <c r="I51" s="14">
        <f>LN('Raw Data'!R55/'Raw Data'!S55)</f>
        <v>-0.30249184019803926</v>
      </c>
      <c r="J51" s="14"/>
      <c r="K51" s="14">
        <f>LN('Raw Data'!X55/'Raw Data'!Y55)</f>
        <v>-0.40138651405220599</v>
      </c>
      <c r="L51" s="14">
        <f>LN('Raw Data'!Z55/'Raw Data'!AA55)</f>
        <v>-0.89452483539386574</v>
      </c>
      <c r="M51" s="26">
        <f>LN('Raw Data'!AB55/'Raw Data'!AC55)</f>
        <v>-1.2082028071576363</v>
      </c>
      <c r="N51" s="14">
        <f>LN('Raw Data'!AD55/'Raw Data'!AE55)</f>
        <v>-0.84983430249481684</v>
      </c>
      <c r="O51" s="14">
        <f>LN('Raw Data'!AH55/'Raw Data'!AI55)</f>
        <v>-0.99228746359409159</v>
      </c>
      <c r="P51" s="14">
        <f>LN('Raw Data'!AJ55/'Raw Data'!AK55)</f>
        <v>-0.5134963617136532</v>
      </c>
      <c r="Q51" s="14">
        <f>LN('Raw Data'!AL55/'Raw Data'!AM55)</f>
        <v>-0.86223324392500933</v>
      </c>
      <c r="R51" s="14"/>
      <c r="S51" s="14">
        <f>LN('Raw Data'!AP55/'Raw Data'!AQ55)</f>
        <v>-0.2785520203456735</v>
      </c>
      <c r="T51" s="14">
        <f>LN('Raw Data'!AT55/'Raw Data'!AU55)</f>
        <v>-0.85180838990792818</v>
      </c>
      <c r="U51" s="14">
        <f>LN('Raw Data'!AV55/'Raw Data'!AW55)</f>
        <v>-1.0901756144052045E-2</v>
      </c>
      <c r="V51" s="14">
        <f>LN('Raw Data'!AX55/'Raw Data'!AY55)</f>
        <v>-0.68844191566019997</v>
      </c>
      <c r="W51" s="14">
        <f>LN('Raw Data'!AZ55/'Raw Data'!BA55)</f>
        <v>-1.0763155615972841</v>
      </c>
      <c r="X51" s="14">
        <f>LN('Raw Data'!BB55/'Raw Data'!BC55)</f>
        <v>-0.20649359538833481</v>
      </c>
      <c r="Y51" s="14"/>
      <c r="Z51" s="14">
        <f>LN('Raw Data'!BH55/'Raw Data'!BI55)</f>
        <v>-1.0566452803659407</v>
      </c>
      <c r="AA51" s="14">
        <f>LN('Raw Data'!BJ55/'Raw Data'!BK55)</f>
        <v>-0.90319844400041338</v>
      </c>
      <c r="AB51" s="14">
        <f>LN('Raw Data'!BL55/'Raw Data'!BM55)</f>
        <v>-1.2510559243004267</v>
      </c>
      <c r="AC51" s="14">
        <f>LN('Raw Data'!BN55/'Raw Data'!BO55)</f>
        <v>-1.0616532717649334</v>
      </c>
      <c r="AD51" s="14">
        <f>LN('Raw Data'!BR55/'Raw Data'!BS55)</f>
        <v>-1.4201465532358493</v>
      </c>
      <c r="AE51" s="14">
        <f>LN('Raw Data'!BT55/'Raw Data'!BU55)</f>
        <v>-1.095335580811998</v>
      </c>
      <c r="AF51" s="19">
        <f>LN('Raw Data'!BV55/'Raw Data'!BW55)</f>
        <v>-1.1365910188851716</v>
      </c>
      <c r="AG51" s="19"/>
      <c r="AH51" s="19">
        <f>LN('Raw Data'!BZ55/'Raw Data'!CA55)</f>
        <v>-0.72730135273297192</v>
      </c>
      <c r="AI51" s="25">
        <f>LN('Raw Data'!CD54/'Raw Data'!CE54)</f>
        <v>0.21845165330095745</v>
      </c>
      <c r="AJ51" s="25">
        <f>LN('Raw Data'!CF55/'Raw Data'!CG55)</f>
        <v>-0.75810507683471784</v>
      </c>
    </row>
    <row r="52" spans="1:36" x14ac:dyDescent="0.35">
      <c r="A52" s="1" t="s">
        <v>69</v>
      </c>
      <c r="B52" s="7">
        <f>LN('Raw Data'!B56/'Raw Data'!C56)</f>
        <v>0.14510407414224172</v>
      </c>
      <c r="C52" s="7">
        <v>0.10988086699999999</v>
      </c>
      <c r="D52" s="7">
        <f>LN('Raw Data'!F56/'Raw Data'!G56)</f>
        <v>0.10988086720877373</v>
      </c>
      <c r="E52" s="7">
        <v>-0.14118239699999999</v>
      </c>
      <c r="F52" s="7">
        <f>LN('Raw Data'!L56/'Raw Data'!M56)</f>
        <v>-0.14118239745195391</v>
      </c>
      <c r="G52" s="20">
        <f>LN('Raw Data'!N56/'Raw Data'!O56)</f>
        <v>0.19002424853664784</v>
      </c>
      <c r="H52" s="14">
        <f>I52</f>
        <v>6.3043548661334157E-3</v>
      </c>
      <c r="I52" s="14">
        <f>LN('Raw Data'!R56/'Raw Data'!S56)</f>
        <v>6.3043548661334157E-3</v>
      </c>
      <c r="J52" s="1">
        <f>K52</f>
        <v>-1.8675851221416049E-2</v>
      </c>
      <c r="K52" s="14">
        <f>LN('Raw Data'!X56/'Raw Data'!Y56)</f>
        <v>-1.8675851221416049E-2</v>
      </c>
      <c r="L52" s="14">
        <f>LN('Raw Data'!Z56/'Raw Data'!AA56)</f>
        <v>7.7034207428750435E-3</v>
      </c>
      <c r="M52">
        <f>N52</f>
        <v>-3.029443537170376E-3</v>
      </c>
      <c r="N52" s="14">
        <f>LN('Raw Data'!AD56/'Raw Data'!AE56)</f>
        <v>-3.029443537170376E-3</v>
      </c>
      <c r="O52" s="1">
        <f>P52</f>
        <v>-9.6610757941246669E-2</v>
      </c>
      <c r="P52" s="14">
        <f>LN('Raw Data'!AJ56/'Raw Data'!AK56)</f>
        <v>-9.6610757941246669E-2</v>
      </c>
      <c r="Q52" s="14">
        <f>LN('Raw Data'!AL56/'Raw Data'!AM56)</f>
        <v>-4.9769741199266596E-2</v>
      </c>
      <c r="R52" s="1">
        <f>S52</f>
        <v>-5.1276997129617939E-2</v>
      </c>
      <c r="S52" s="14">
        <f>LN('Raw Data'!AP56/'Raw Data'!AQ56)</f>
        <v>-5.1276997129617939E-2</v>
      </c>
      <c r="T52" s="1">
        <f>U52</f>
        <v>0.16977393555715206</v>
      </c>
      <c r="U52" s="14">
        <f>LN('Raw Data'!AV56/'Raw Data'!AW56)</f>
        <v>0.16977393555715206</v>
      </c>
      <c r="V52" s="14">
        <f>LN('Raw Data'!AX56/'Raw Data'!AY56)</f>
        <v>0.14782249205362227</v>
      </c>
      <c r="W52" s="14">
        <f>X52</f>
        <v>0.22437906040124264</v>
      </c>
      <c r="X52" s="14">
        <f>LN('Raw Data'!BB56/'Raw Data'!BC56)</f>
        <v>0.22437906040124264</v>
      </c>
      <c r="Y52" s="1">
        <f>Z52</f>
        <v>-0.136840153229802</v>
      </c>
      <c r="Z52" s="14">
        <f>LN('Raw Data'!BH56/'Raw Data'!BI56)</f>
        <v>-0.136840153229802</v>
      </c>
      <c r="AA52" s="14">
        <f>LN('Raw Data'!BJ56/'Raw Data'!BK56)</f>
        <v>7.8594922901544614E-2</v>
      </c>
      <c r="AB52" s="1">
        <f>AC52</f>
        <v>2.8817734139524664E-2</v>
      </c>
      <c r="AC52" s="14">
        <f>LN('Raw Data'!BN56/'Raw Data'!BO56)</f>
        <v>2.8817734139524664E-2</v>
      </c>
      <c r="AD52" s="1">
        <f>AE52</f>
        <v>-0.11736967184544843</v>
      </c>
      <c r="AE52">
        <f>LN('Raw Data'!BT56/'Raw Data'!BU56)</f>
        <v>-0.11736967184544843</v>
      </c>
      <c r="AF52" s="19">
        <f>LN('Raw Data'!BV56/'Raw Data'!BW56)</f>
        <v>4.4538918479274416E-2</v>
      </c>
      <c r="AG52" s="1">
        <f>AH52</f>
        <v>-2.2055900475131982E-2</v>
      </c>
      <c r="AH52" s="19">
        <f>LN('Raw Data'!BZ56/'Raw Data'!CA56)</f>
        <v>-2.2055900475131982E-2</v>
      </c>
      <c r="AI52" s="1">
        <f>AJ52</f>
        <v>0.17534271424646944</v>
      </c>
      <c r="AJ52" s="25">
        <f>LN('Raw Data'!CF56/'Raw Data'!CG56)</f>
        <v>0.17534271424646944</v>
      </c>
    </row>
  </sheetData>
  <pageMargins left="0.7" right="0.7" top="0.75" bottom="0.75" header="0.3" footer="0.3"/>
  <pageSetup orientation="portrait" horizontalDpi="300" verticalDpi="300" r:id="rId1"/>
  <ignoredErrors>
    <ignoredError sqref="X52 AH52 AC52 S52 N52 I5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Logarithms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 Math Stat</dc:creator>
  <cp:lastModifiedBy>UNR Math Stat</cp:lastModifiedBy>
  <dcterms:created xsi:type="dcterms:W3CDTF">2019-03-19T02:36:05Z</dcterms:created>
  <dcterms:modified xsi:type="dcterms:W3CDTF">2019-04-19T04:11:39Z</dcterms:modified>
</cp:coreProperties>
</file>