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urbhiasati/Desktop/PA Project/"/>
    </mc:Choice>
  </mc:AlternateContent>
  <bookViews>
    <workbookView xWindow="0" yWindow="0" windowWidth="25600" windowHeight="16000" tabRatio="500" activeTab="2"/>
  </bookViews>
  <sheets>
    <sheet name="Sheet2" sheetId="2" r:id="rId1"/>
    <sheet name="Sheet2_STS" sheetId="3" state="veryHidden" r:id="rId2"/>
    <sheet name="STS_1" sheetId="4" r:id="rId3"/>
  </sheets>
  <definedNames>
    <definedName name="ChartData" localSheetId="2">STS_1!$K$5:$K$25</definedName>
    <definedName name="InputValues" localSheetId="2">STS_1!$A$5:$A$25</definedName>
    <definedName name="OutputAddresses" localSheetId="2">STS_1!$B$4</definedName>
    <definedName name="OutputValues" localSheetId="2">STS_1!$B$5:$B$25</definedName>
    <definedName name="solver_adj" localSheetId="0" hidden="1">Sheet2!$A$5:$F$5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Sheet2!$A$5:$F$5</definedName>
    <definedName name="solver_lhs2" localSheetId="0" hidden="1">Sheet2!$A$5:$F$5</definedName>
    <definedName name="solver_lhs3" localSheetId="0" hidden="1">Sheet2!$B$21:$B$26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Sheet2!$D$18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hs1" localSheetId="0" hidden="1">integer</definedName>
    <definedName name="solver_rhs2" localSheetId="0" hidden="1">1</definedName>
    <definedName name="solver_rhs3" localSheetId="0" hidden="1">Sheet2!$D$21:$D$26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4" l="1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J4" i="4"/>
  <c r="B26" i="2"/>
  <c r="B25" i="2"/>
  <c r="B24" i="2"/>
  <c r="B23" i="2"/>
  <c r="B22" i="2"/>
  <c r="B21" i="2"/>
  <c r="B10" i="2"/>
  <c r="G10" i="2"/>
  <c r="B11" i="2"/>
  <c r="C11" i="2"/>
  <c r="D18" i="2"/>
  <c r="F15" i="2"/>
  <c r="G15" i="2"/>
  <c r="E14" i="2"/>
  <c r="F14" i="2"/>
  <c r="D13" i="2"/>
  <c r="E13" i="2"/>
  <c r="C12" i="2"/>
  <c r="D12" i="2"/>
</calcChain>
</file>

<file path=xl/comments1.xml><?xml version="1.0" encoding="utf-8"?>
<comments xmlns="http://schemas.openxmlformats.org/spreadsheetml/2006/main">
  <authors>
    <author>Surabhi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4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5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6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7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8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9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0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1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2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3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4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25" authorId="0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</commentList>
</comments>
</file>

<file path=xl/sharedStrings.xml><?xml version="1.0" encoding="utf-8"?>
<sst xmlns="http://schemas.openxmlformats.org/spreadsheetml/2006/main" count="39" uniqueCount="32">
  <si>
    <t>Let the number of attendents from 12 midnight to 8 Am be x1</t>
  </si>
  <si>
    <t>Let the number of attendents from 4 AM to 12 Noon be x2</t>
  </si>
  <si>
    <t>Let the number of attendents from 8 Am to 4 PM be x3</t>
  </si>
  <si>
    <t>Let the number of attendents from 12 noon to 8 PM be x4</t>
  </si>
  <si>
    <t>Let the number of attendents from 4  PM to 12 midnight be x5</t>
  </si>
  <si>
    <t>Let the number of attendents from 8 PM to 4 AM be x6</t>
  </si>
  <si>
    <t>4:00 AM - 8:00 AM</t>
  </si>
  <si>
    <t>4:00 PM - 8:00 PM</t>
  </si>
  <si>
    <t>8:00 PM -  12:00 AM</t>
  </si>
  <si>
    <t>12:00 AM- 4:00 AM</t>
  </si>
  <si>
    <t>8:00 AM 12:00 PM</t>
  </si>
  <si>
    <t>12:00 PM - 4:00 PM</t>
  </si>
  <si>
    <t>Constraints</t>
  </si>
  <si>
    <t>&gt;=</t>
  </si>
  <si>
    <t>x1 + x6</t>
  </si>
  <si>
    <t>x1 + x2</t>
  </si>
  <si>
    <t>x2 + x3</t>
  </si>
  <si>
    <t>x3 + x4</t>
  </si>
  <si>
    <t>x4 + x5</t>
  </si>
  <si>
    <t>x5 + x6</t>
  </si>
  <si>
    <t>Total</t>
  </si>
  <si>
    <t>Values</t>
  </si>
  <si>
    <t>$D$21</t>
  </si>
  <si>
    <t>$D$18</t>
  </si>
  <si>
    <t xml:space="preserve"> number of doctors needed from midnight to 4 Am</t>
  </si>
  <si>
    <t>Oneway analysis for Solver model in Sheet2 worksheet</t>
  </si>
  <si>
    <t>Data for chart</t>
  </si>
  <si>
    <t>Scientists scheduling optimization</t>
  </si>
  <si>
    <t>Decision variable: Number of Scientists starting their shifts at various times:</t>
  </si>
  <si>
    <t>Results of decisions: Number of Scientists working various shifts (along top) who started their  shift along side</t>
  </si>
  <si>
    <t>Objective: The total number of Scientists x1+x2+x3+x4+x5+x6 has to be  minimized</t>
  </si>
  <si>
    <t xml:space="preserve"> number of scientists needed from midnight to 4 Am (cell $D$21) values along side, output cell(s) along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</si>
</sst>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2" borderId="0" xfId="0" applyFill="1" applyAlignment="1">
      <alignment horizontal="right" textRotation="90"/>
    </xf>
    <xf numFmtId="0" fontId="6" fillId="0" borderId="0" xfId="0" applyFon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18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8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Sensitivity of $D$18 to  number of Scientists needed from midnight to 4 Am</a:t>
            </a:r>
          </a:p>
        </c:rich>
      </c:tx>
      <c:layout>
        <c:manualLayout>
          <c:xMode val="edge"/>
          <c:yMode val="edge"/>
          <c:x val="0.104820871176269"/>
          <c:y val="0.043103448275862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STS_1!$A$5:$A$25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STS_1!$K$5:$K$25</c:f>
              <c:numCache>
                <c:formatCode>General</c:formatCode>
                <c:ptCount val="21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DF-45F3-9469-C1A0626D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9333520"/>
        <c:axId val="-431467552"/>
      </c:lineChart>
      <c:catAx>
        <c:axId val="-46933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number of scientists needed from midnight to 4 Am ($D$21)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431467552"/>
        <c:crosses val="autoZero"/>
        <c:auto val="1"/>
        <c:lblAlgn val="ctr"/>
        <c:lblOffset val="100"/>
        <c:noMultiLvlLbl val="0"/>
      </c:catAx>
      <c:valAx>
        <c:axId val="-4314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9333520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197757</xdr:colOff>
      <xdr:row>5</xdr:row>
      <xdr:rowOff>10886</xdr:rowOff>
    </xdr:from>
    <xdr:to>
      <xdr:col>9</xdr:col>
      <xdr:colOff>451757</xdr:colOff>
      <xdr:row>19</xdr:row>
      <xdr:rowOff>112486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xmlns="" id="{4997A317-9EB5-45D5-B9CF-07E780389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558800</xdr:colOff>
      <xdr:row>2</xdr:row>
      <xdr:rowOff>177800</xdr:rowOff>
    </xdr:from>
    <xdr:to>
      <xdr:col>15</xdr:col>
      <xdr:colOff>355600</xdr:colOff>
      <xdr:row>5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A4A1B9A0-1400-462C-93ED-7405C2F97AEC}"/>
            </a:ext>
          </a:extLst>
        </xdr:cNvPr>
        <xdr:cNvSpPr txBox="1"/>
      </xdr:nvSpPr>
      <xdr:spPr>
        <a:xfrm>
          <a:off x="7823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90" zoomScaleNormal="90" zoomScalePageLayoutView="90" workbookViewId="0">
      <selection activeCell="B36" sqref="B36"/>
    </sheetView>
  </sheetViews>
  <sheetFormatPr baseColWidth="10" defaultColWidth="10.6640625" defaultRowHeight="16" x14ac:dyDescent="0.2"/>
  <cols>
    <col min="1" max="1" width="62.33203125" style="2" bestFit="1" customWidth="1"/>
    <col min="2" max="2" width="20.1640625" style="2" customWidth="1"/>
    <col min="3" max="3" width="18.1640625" style="2" customWidth="1"/>
    <col min="4" max="4" width="18.6640625" style="2" customWidth="1"/>
    <col min="5" max="5" width="20.5" style="2" customWidth="1"/>
    <col min="6" max="6" width="18" style="2" customWidth="1"/>
    <col min="7" max="7" width="19.1640625" style="2" customWidth="1"/>
    <col min="8" max="16384" width="10.6640625" style="2"/>
  </cols>
  <sheetData>
    <row r="1" spans="1:7" s="14" customFormat="1" ht="26" x14ac:dyDescent="0.3">
      <c r="A1" s="26" t="s">
        <v>27</v>
      </c>
      <c r="B1" s="26"/>
      <c r="C1" s="26"/>
      <c r="D1" s="26"/>
      <c r="E1" s="26"/>
      <c r="F1" s="26"/>
      <c r="G1" s="26"/>
    </row>
    <row r="3" spans="1:7" ht="32" x14ac:dyDescent="0.2">
      <c r="A3" s="18" t="s">
        <v>28</v>
      </c>
      <c r="B3" s="16" t="s">
        <v>21</v>
      </c>
    </row>
    <row r="4" spans="1:7" x14ac:dyDescent="0.2">
      <c r="A4" s="15">
        <v>0</v>
      </c>
      <c r="B4" s="15">
        <v>0.16666666666666666</v>
      </c>
      <c r="C4" s="15">
        <v>0.33333333333333331</v>
      </c>
      <c r="D4" s="15">
        <v>0.5</v>
      </c>
      <c r="E4" s="15">
        <v>0.66666666666666663</v>
      </c>
      <c r="F4" s="15">
        <v>0.83333333333333337</v>
      </c>
    </row>
    <row r="5" spans="1:7" x14ac:dyDescent="0.2">
      <c r="A5" s="25">
        <v>7</v>
      </c>
      <c r="B5" s="25">
        <v>1</v>
      </c>
      <c r="C5" s="25">
        <v>5</v>
      </c>
      <c r="D5" s="25">
        <v>1</v>
      </c>
      <c r="E5" s="25">
        <v>4</v>
      </c>
      <c r="F5" s="25">
        <v>1</v>
      </c>
    </row>
    <row r="7" spans="1:7" x14ac:dyDescent="0.2">
      <c r="A7" s="19" t="s">
        <v>29</v>
      </c>
      <c r="B7" s="19"/>
      <c r="C7" s="19"/>
      <c r="D7" s="19"/>
      <c r="E7" s="19"/>
      <c r="F7" s="19"/>
      <c r="G7" s="19"/>
    </row>
    <row r="9" spans="1:7" x14ac:dyDescent="0.2">
      <c r="A9" s="16"/>
      <c r="B9" s="21" t="s">
        <v>9</v>
      </c>
      <c r="C9" s="21" t="s">
        <v>6</v>
      </c>
      <c r="D9" s="21" t="s">
        <v>10</v>
      </c>
      <c r="E9" s="21" t="s">
        <v>11</v>
      </c>
      <c r="F9" s="21" t="s">
        <v>7</v>
      </c>
      <c r="G9" s="21" t="s">
        <v>8</v>
      </c>
    </row>
    <row r="10" spans="1:7" x14ac:dyDescent="0.2">
      <c r="A10" s="21">
        <v>0</v>
      </c>
      <c r="B10" s="23">
        <f>$A$5</f>
        <v>7</v>
      </c>
      <c r="C10" s="24">
        <v>0</v>
      </c>
      <c r="D10" s="24">
        <v>0</v>
      </c>
      <c r="E10" s="24">
        <v>0</v>
      </c>
      <c r="F10" s="24">
        <v>0</v>
      </c>
      <c r="G10" s="24">
        <f>$F$5</f>
        <v>1</v>
      </c>
    </row>
    <row r="11" spans="1:7" x14ac:dyDescent="0.2">
      <c r="A11" s="21">
        <v>0.16666666666666666</v>
      </c>
      <c r="B11" s="23">
        <f>$A$5</f>
        <v>7</v>
      </c>
      <c r="C11" s="24">
        <f>$B$5</f>
        <v>1</v>
      </c>
      <c r="D11" s="24">
        <v>0</v>
      </c>
      <c r="E11" s="24">
        <v>0</v>
      </c>
      <c r="F11" s="24">
        <v>0</v>
      </c>
      <c r="G11" s="24">
        <v>0</v>
      </c>
    </row>
    <row r="12" spans="1:7" x14ac:dyDescent="0.2">
      <c r="A12" s="21">
        <v>0.33333333333333331</v>
      </c>
      <c r="B12" s="23">
        <v>0</v>
      </c>
      <c r="C12" s="24">
        <f>$B$5</f>
        <v>1</v>
      </c>
      <c r="D12" s="24">
        <f>$C$5</f>
        <v>5</v>
      </c>
      <c r="E12" s="24">
        <v>0</v>
      </c>
      <c r="F12" s="24">
        <v>0</v>
      </c>
      <c r="G12" s="24">
        <v>0</v>
      </c>
    </row>
    <row r="13" spans="1:7" x14ac:dyDescent="0.2">
      <c r="A13" s="21">
        <v>0.5</v>
      </c>
      <c r="B13" s="23">
        <v>0</v>
      </c>
      <c r="C13" s="24">
        <v>0</v>
      </c>
      <c r="D13" s="24">
        <f>$C$5</f>
        <v>5</v>
      </c>
      <c r="E13" s="24">
        <f>$D$5</f>
        <v>1</v>
      </c>
      <c r="F13" s="24">
        <v>0</v>
      </c>
      <c r="G13" s="24">
        <v>0</v>
      </c>
    </row>
    <row r="14" spans="1:7" x14ac:dyDescent="0.2">
      <c r="A14" s="21">
        <v>0.66666666666666663</v>
      </c>
      <c r="B14" s="23">
        <v>0</v>
      </c>
      <c r="C14" s="24">
        <v>0</v>
      </c>
      <c r="D14" s="24">
        <v>0</v>
      </c>
      <c r="E14" s="24">
        <f>$D$5</f>
        <v>1</v>
      </c>
      <c r="F14" s="24">
        <f>$E$5</f>
        <v>4</v>
      </c>
      <c r="G14" s="24">
        <v>0</v>
      </c>
    </row>
    <row r="15" spans="1:7" x14ac:dyDescent="0.2">
      <c r="A15" s="21">
        <v>0.83333333333333337</v>
      </c>
      <c r="B15" s="23">
        <v>0</v>
      </c>
      <c r="C15" s="24">
        <v>0</v>
      </c>
      <c r="D15" s="24">
        <v>0</v>
      </c>
      <c r="E15" s="24">
        <v>0</v>
      </c>
      <c r="F15" s="24">
        <f>$E$5</f>
        <v>4</v>
      </c>
      <c r="G15" s="24">
        <f>$F$5</f>
        <v>1</v>
      </c>
    </row>
    <row r="17" spans="1:5" x14ac:dyDescent="0.2">
      <c r="A17" s="19" t="s">
        <v>30</v>
      </c>
      <c r="B17" s="19"/>
      <c r="C17" s="19"/>
      <c r="D17" s="20" t="s">
        <v>20</v>
      </c>
    </row>
    <row r="18" spans="1:5" x14ac:dyDescent="0.2">
      <c r="D18" s="22">
        <f>SUM(A5:F5)</f>
        <v>19</v>
      </c>
    </row>
    <row r="20" spans="1:5" x14ac:dyDescent="0.2">
      <c r="A20" s="20" t="s">
        <v>12</v>
      </c>
    </row>
    <row r="21" spans="1:5" ht="19" x14ac:dyDescent="0.25">
      <c r="A21" s="17" t="s">
        <v>14</v>
      </c>
      <c r="B21" s="25">
        <f>SUM(A5,F5)</f>
        <v>8</v>
      </c>
      <c r="C21" s="16" t="s">
        <v>13</v>
      </c>
      <c r="D21" s="16">
        <v>8</v>
      </c>
    </row>
    <row r="22" spans="1:5" x14ac:dyDescent="0.2">
      <c r="A22" s="16" t="s">
        <v>15</v>
      </c>
      <c r="B22" s="25">
        <f>SUM(A5,B5)</f>
        <v>8</v>
      </c>
      <c r="C22" s="16" t="s">
        <v>13</v>
      </c>
      <c r="D22" s="16">
        <v>7</v>
      </c>
    </row>
    <row r="23" spans="1:5" x14ac:dyDescent="0.2">
      <c r="A23" s="16" t="s">
        <v>16</v>
      </c>
      <c r="B23" s="25">
        <f>SUM(B5,C5)</f>
        <v>6</v>
      </c>
      <c r="C23" s="16" t="s">
        <v>13</v>
      </c>
      <c r="D23" s="16">
        <v>6</v>
      </c>
    </row>
    <row r="24" spans="1:5" x14ac:dyDescent="0.2">
      <c r="A24" s="16" t="s">
        <v>17</v>
      </c>
      <c r="B24" s="25">
        <f>SUM(C5,D5)</f>
        <v>6</v>
      </c>
      <c r="C24" s="16" t="s">
        <v>13</v>
      </c>
      <c r="D24" s="16">
        <v>6</v>
      </c>
    </row>
    <row r="25" spans="1:5" x14ac:dyDescent="0.2">
      <c r="A25" s="16" t="s">
        <v>18</v>
      </c>
      <c r="B25" s="25">
        <f>SUM(D5,E5)</f>
        <v>5</v>
      </c>
      <c r="C25" s="16" t="s">
        <v>13</v>
      </c>
      <c r="D25" s="16">
        <v>5</v>
      </c>
    </row>
    <row r="26" spans="1:5" x14ac:dyDescent="0.2">
      <c r="A26" s="16" t="s">
        <v>19</v>
      </c>
      <c r="B26" s="25">
        <f>SUM(E5,F5)</f>
        <v>5</v>
      </c>
      <c r="C26" s="16" t="s">
        <v>13</v>
      </c>
      <c r="D26" s="16">
        <v>4</v>
      </c>
    </row>
    <row r="28" spans="1:5" ht="19" x14ac:dyDescent="0.25">
      <c r="A28" s="13" t="s">
        <v>0</v>
      </c>
      <c r="E28" s="11"/>
    </row>
    <row r="29" spans="1:5" ht="19" x14ac:dyDescent="0.25">
      <c r="A29" s="13" t="s">
        <v>1</v>
      </c>
      <c r="E29" s="11"/>
    </row>
    <row r="30" spans="1:5" ht="19" x14ac:dyDescent="0.25">
      <c r="A30" s="13" t="s">
        <v>2</v>
      </c>
      <c r="E30" s="11"/>
    </row>
    <row r="31" spans="1:5" ht="19" x14ac:dyDescent="0.25">
      <c r="A31" s="12" t="s">
        <v>3</v>
      </c>
      <c r="E31" s="11"/>
    </row>
    <row r="32" spans="1:5" ht="19" x14ac:dyDescent="0.25">
      <c r="A32" s="12" t="s">
        <v>4</v>
      </c>
      <c r="E32" s="11"/>
    </row>
    <row r="33" spans="1:5" ht="19" x14ac:dyDescent="0.25">
      <c r="A33" s="12" t="s">
        <v>5</v>
      </c>
      <c r="E33" s="11"/>
    </row>
  </sheetData>
  <mergeCells count="3">
    <mergeCell ref="A1:G1"/>
    <mergeCell ref="A7:G7"/>
    <mergeCell ref="A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6" x14ac:dyDescent="0.2"/>
  <sheetData>
    <row r="1" spans="1:2" x14ac:dyDescent="0.35">
      <c r="A1">
        <v>1</v>
      </c>
    </row>
    <row r="2" spans="1:2" x14ac:dyDescent="0.35">
      <c r="A2" t="s">
        <v>22</v>
      </c>
    </row>
    <row r="3" spans="1:2" x14ac:dyDescent="0.35">
      <c r="A3">
        <v>1</v>
      </c>
    </row>
    <row r="4" spans="1:2" x14ac:dyDescent="0.35">
      <c r="A4">
        <v>0</v>
      </c>
    </row>
    <row r="5" spans="1:2" x14ac:dyDescent="0.35">
      <c r="A5">
        <v>20</v>
      </c>
    </row>
    <row r="6" spans="1:2" x14ac:dyDescent="0.35">
      <c r="A6">
        <v>1</v>
      </c>
    </row>
    <row r="8" spans="1:2" x14ac:dyDescent="0.35">
      <c r="A8" s="3"/>
      <c r="B8" s="3"/>
    </row>
    <row r="9" spans="1:2" x14ac:dyDescent="0.35">
      <c r="A9" t="s">
        <v>23</v>
      </c>
    </row>
    <row r="10" spans="1:2" x14ac:dyDescent="0.35">
      <c r="A10" t="s">
        <v>24</v>
      </c>
    </row>
    <row r="15" spans="1:2" x14ac:dyDescent="0.35">
      <c r="B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G27" sqref="G27"/>
    </sheetView>
  </sheetViews>
  <sheetFormatPr baseColWidth="10" defaultColWidth="8.83203125" defaultRowHeight="16" x14ac:dyDescent="0.2"/>
  <sheetData>
    <row r="1" spans="1:11" x14ac:dyDescent="0.2">
      <c r="A1" s="1" t="s">
        <v>25</v>
      </c>
      <c r="K1" s="7" t="str">
        <f>CONCATENATE("Sensitivity of ",$K$4," to "," number of doctors needed from midnight to 4 Am")</f>
        <v>Sensitivity of $D$18 to  number of doctors needed from midnight to 4 Am</v>
      </c>
    </row>
    <row r="3" spans="1:11" x14ac:dyDescent="0.2">
      <c r="A3" t="s">
        <v>31</v>
      </c>
      <c r="K3" t="s">
        <v>26</v>
      </c>
    </row>
    <row r="4" spans="1:11" ht="39" x14ac:dyDescent="0.2">
      <c r="B4" s="5" t="s">
        <v>23</v>
      </c>
      <c r="J4" s="7">
        <f>MATCH($K$4,OutputAddresses,0)</f>
        <v>1</v>
      </c>
      <c r="K4" s="6" t="s">
        <v>23</v>
      </c>
    </row>
    <row r="5" spans="1:11" x14ac:dyDescent="0.2">
      <c r="A5" s="4">
        <v>0</v>
      </c>
      <c r="B5" s="8">
        <v>17</v>
      </c>
      <c r="K5">
        <f>INDEX(OutputValues,1,$J$4)</f>
        <v>17</v>
      </c>
    </row>
    <row r="6" spans="1:11" x14ac:dyDescent="0.2">
      <c r="A6" s="4">
        <v>1</v>
      </c>
      <c r="B6" s="9">
        <v>17</v>
      </c>
      <c r="K6">
        <f>INDEX(OutputValues,2,$J$4)</f>
        <v>17</v>
      </c>
    </row>
    <row r="7" spans="1:11" x14ac:dyDescent="0.2">
      <c r="A7" s="4">
        <v>2</v>
      </c>
      <c r="B7" s="9">
        <v>17</v>
      </c>
      <c r="K7">
        <f>INDEX(OutputValues,3,$J$4)</f>
        <v>17</v>
      </c>
    </row>
    <row r="8" spans="1:11" x14ac:dyDescent="0.2">
      <c r="A8" s="4">
        <v>3</v>
      </c>
      <c r="B8" s="9">
        <v>17</v>
      </c>
      <c r="K8">
        <f>INDEX(OutputValues,4,$J$4)</f>
        <v>17</v>
      </c>
    </row>
    <row r="9" spans="1:11" x14ac:dyDescent="0.2">
      <c r="A9" s="4">
        <v>4</v>
      </c>
      <c r="B9" s="9">
        <v>17</v>
      </c>
      <c r="K9">
        <f>INDEX(OutputValues,5,$J$4)</f>
        <v>17</v>
      </c>
    </row>
    <row r="10" spans="1:11" x14ac:dyDescent="0.2">
      <c r="A10" s="4">
        <v>5</v>
      </c>
      <c r="B10" s="9">
        <v>17</v>
      </c>
      <c r="K10">
        <f>INDEX(OutputValues,6,$J$4)</f>
        <v>17</v>
      </c>
    </row>
    <row r="11" spans="1:11" x14ac:dyDescent="0.2">
      <c r="A11" s="4">
        <v>6</v>
      </c>
      <c r="B11" s="9">
        <v>17</v>
      </c>
      <c r="K11">
        <f>INDEX(OutputValues,7,$J$4)</f>
        <v>17</v>
      </c>
    </row>
    <row r="12" spans="1:11" x14ac:dyDescent="0.2">
      <c r="A12" s="4">
        <v>7</v>
      </c>
      <c r="B12" s="9">
        <v>18</v>
      </c>
      <c r="K12">
        <f>INDEX(OutputValues,8,$J$4)</f>
        <v>18</v>
      </c>
    </row>
    <row r="13" spans="1:11" x14ac:dyDescent="0.2">
      <c r="A13" s="4">
        <v>8</v>
      </c>
      <c r="B13" s="9">
        <v>19</v>
      </c>
      <c r="K13">
        <f>INDEX(OutputValues,9,$J$4)</f>
        <v>19</v>
      </c>
    </row>
    <row r="14" spans="1:11" x14ac:dyDescent="0.2">
      <c r="A14" s="4">
        <v>9</v>
      </c>
      <c r="B14" s="9">
        <v>20</v>
      </c>
      <c r="K14">
        <f>INDEX(OutputValues,10,$J$4)</f>
        <v>20</v>
      </c>
    </row>
    <row r="15" spans="1:11" x14ac:dyDescent="0.2">
      <c r="A15" s="4">
        <v>10</v>
      </c>
      <c r="B15" s="9">
        <v>21</v>
      </c>
      <c r="K15">
        <f>INDEX(OutputValues,11,$J$4)</f>
        <v>21</v>
      </c>
    </row>
    <row r="16" spans="1:11" x14ac:dyDescent="0.2">
      <c r="A16" s="4">
        <v>11</v>
      </c>
      <c r="B16" s="9">
        <v>22</v>
      </c>
      <c r="K16">
        <f>INDEX(OutputValues,12,$J$4)</f>
        <v>22</v>
      </c>
    </row>
    <row r="17" spans="1:11" x14ac:dyDescent="0.2">
      <c r="A17" s="4">
        <v>12</v>
      </c>
      <c r="B17" s="9">
        <v>23</v>
      </c>
      <c r="K17">
        <f>INDEX(OutputValues,13,$J$4)</f>
        <v>23</v>
      </c>
    </row>
    <row r="18" spans="1:11" x14ac:dyDescent="0.2">
      <c r="A18" s="4">
        <v>13</v>
      </c>
      <c r="B18" s="9">
        <v>24</v>
      </c>
      <c r="K18">
        <f>INDEX(OutputValues,14,$J$4)</f>
        <v>24</v>
      </c>
    </row>
    <row r="19" spans="1:11" x14ac:dyDescent="0.2">
      <c r="A19" s="4">
        <v>14</v>
      </c>
      <c r="B19" s="9">
        <v>25</v>
      </c>
      <c r="K19">
        <f>INDEX(OutputValues,15,$J$4)</f>
        <v>25</v>
      </c>
    </row>
    <row r="20" spans="1:11" x14ac:dyDescent="0.2">
      <c r="A20" s="4">
        <v>15</v>
      </c>
      <c r="B20" s="9">
        <v>26</v>
      </c>
      <c r="K20">
        <f>INDEX(OutputValues,16,$J$4)</f>
        <v>26</v>
      </c>
    </row>
    <row r="21" spans="1:11" x14ac:dyDescent="0.2">
      <c r="A21" s="4">
        <v>16</v>
      </c>
      <c r="B21" s="9">
        <v>27</v>
      </c>
      <c r="K21">
        <f>INDEX(OutputValues,17,$J$4)</f>
        <v>27</v>
      </c>
    </row>
    <row r="22" spans="1:11" x14ac:dyDescent="0.2">
      <c r="A22" s="4">
        <v>17</v>
      </c>
      <c r="B22" s="9">
        <v>28</v>
      </c>
      <c r="K22">
        <f>INDEX(OutputValues,18,$J$4)</f>
        <v>28</v>
      </c>
    </row>
    <row r="23" spans="1:11" x14ac:dyDescent="0.2">
      <c r="A23" s="4">
        <v>18</v>
      </c>
      <c r="B23" s="9">
        <v>29</v>
      </c>
      <c r="K23">
        <f>INDEX(OutputValues,19,$J$4)</f>
        <v>29</v>
      </c>
    </row>
    <row r="24" spans="1:11" x14ac:dyDescent="0.2">
      <c r="A24" s="4">
        <v>19</v>
      </c>
      <c r="B24" s="9">
        <v>30</v>
      </c>
      <c r="K24">
        <f>INDEX(OutputValues,20,$J$4)</f>
        <v>30</v>
      </c>
    </row>
    <row r="25" spans="1:11" x14ac:dyDescent="0.2">
      <c r="A25" s="4">
        <v>20</v>
      </c>
      <c r="B25" s="10">
        <v>31</v>
      </c>
      <c r="K25">
        <f>INDEX(OutputValues,21,$J$4)</f>
        <v>31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STS_1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2018-03-04T23:20:54Z</dcterms:created>
  <dcterms:modified xsi:type="dcterms:W3CDTF">2018-03-13T02:24:15Z</dcterms:modified>
</cp:coreProperties>
</file>