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029330E-C97E-4B03-94BC-5DB22947C0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F37" i="1"/>
  <c r="F38" i="1"/>
  <c r="F39" i="1"/>
  <c r="F40" i="1"/>
  <c r="E37" i="1"/>
  <c r="D37" i="1"/>
  <c r="C37" i="1"/>
  <c r="B37" i="1"/>
  <c r="D36" i="1"/>
  <c r="B36" i="1"/>
  <c r="C36" i="1" s="1"/>
  <c r="B35" i="1"/>
  <c r="F11" i="1"/>
  <c r="F10" i="1"/>
  <c r="F9" i="1"/>
  <c r="F8" i="1"/>
  <c r="C8" i="1"/>
  <c r="B13" i="1"/>
  <c r="B17" i="1" s="1"/>
  <c r="F20" i="1"/>
  <c r="D21" i="1" s="1"/>
  <c r="E20" i="1"/>
  <c r="D20" i="1"/>
  <c r="C20" i="1"/>
  <c r="E17" i="1"/>
  <c r="E16" i="1"/>
  <c r="E15" i="1"/>
  <c r="E14" i="1"/>
  <c r="E13" i="1"/>
  <c r="C11" i="1"/>
  <c r="D11" i="1"/>
  <c r="B11" i="1"/>
  <c r="B16" i="1" s="1"/>
  <c r="E10" i="1"/>
  <c r="B15" i="1" s="1"/>
  <c r="C10" i="1"/>
  <c r="B10" i="1"/>
  <c r="E9" i="1"/>
  <c r="D9" i="1"/>
  <c r="B9" i="1"/>
  <c r="E8" i="1"/>
  <c r="D8" i="1"/>
  <c r="C9" i="1"/>
  <c r="B8" i="1"/>
  <c r="F36" i="1" l="1"/>
  <c r="E36" i="1"/>
  <c r="E21" i="1"/>
  <c r="F21" i="1"/>
  <c r="B14" i="1"/>
  <c r="B38" i="1" l="1"/>
  <c r="E22" i="1"/>
  <c r="D22" i="1"/>
  <c r="G22" i="1" s="1"/>
  <c r="C22" i="1"/>
  <c r="H21" i="1"/>
  <c r="G21" i="1"/>
  <c r="F22" i="1"/>
  <c r="C38" i="1" l="1"/>
  <c r="F23" i="1"/>
  <c r="C23" i="1"/>
  <c r="H22" i="1"/>
  <c r="D23" i="1"/>
  <c r="E23" i="1"/>
  <c r="G23" i="1" l="1"/>
  <c r="D38" i="1"/>
  <c r="E38" i="1" s="1"/>
  <c r="F24" i="1"/>
  <c r="C24" i="1"/>
  <c r="E24" i="1"/>
  <c r="D24" i="1"/>
  <c r="H23" i="1"/>
  <c r="B39" i="1" l="1"/>
  <c r="H24" i="1"/>
  <c r="C31" i="1" s="1"/>
  <c r="G24" i="1"/>
  <c r="C30" i="1" s="1"/>
  <c r="C39" i="1" l="1"/>
  <c r="D39" i="1" l="1"/>
  <c r="E39" i="1" s="1"/>
  <c r="B40" i="1" l="1"/>
  <c r="C40" i="1" l="1"/>
  <c r="D40" i="1" l="1"/>
  <c r="E40" i="1" s="1"/>
</calcChain>
</file>

<file path=xl/sharedStrings.xml><?xml version="1.0" encoding="utf-8"?>
<sst xmlns="http://schemas.openxmlformats.org/spreadsheetml/2006/main" count="31" uniqueCount="24">
  <si>
    <t>Х</t>
  </si>
  <si>
    <t>C</t>
  </si>
  <si>
    <t>Ac=</t>
  </si>
  <si>
    <t>A1=</t>
  </si>
  <si>
    <t>Значит условие сходимости выполнено</t>
  </si>
  <si>
    <t>&lt;1</t>
  </si>
  <si>
    <t>D=X(0)=B</t>
  </si>
  <si>
    <t>e=0,01</t>
  </si>
  <si>
    <t>k</t>
  </si>
  <si>
    <t>x1k()</t>
  </si>
  <si>
    <t>x2(k)</t>
  </si>
  <si>
    <t>x3(k)</t>
  </si>
  <si>
    <t>x4(k)</t>
  </si>
  <si>
    <t>Pc</t>
  </si>
  <si>
    <t>P1</t>
  </si>
  <si>
    <t>-</t>
  </si>
  <si>
    <t>Точное решение:  X = (-1;0;1;2)</t>
  </si>
  <si>
    <t>Погрешность вычислений</t>
  </si>
  <si>
    <t>Pc(X*; X(k))</t>
  </si>
  <si>
    <t>P1(X*; X(k))</t>
  </si>
  <si>
    <t>Решение методом Зейделя</t>
  </si>
  <si>
    <t>x1(k)</t>
  </si>
  <si>
    <t>||x(k) - x(k-1)||</t>
  </si>
  <si>
    <t>e = 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</si>
</sst>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5" zoomScale="80" workbookViewId="0">
      <selection activeCell="A42" sqref="A42"/>
    </sheetView>
  </sheetViews>
  <sheetFormatPr defaultRowHeight="14.4" x14ac:dyDescent="0.3"/>
  <cols>
    <col min="4" max="4" width="10.44140625" bestFit="1" customWidth="1"/>
  </cols>
  <sheetData>
    <row r="1" spans="1:6" x14ac:dyDescent="0.3">
      <c r="A1" t="s">
        <v>7</v>
      </c>
    </row>
    <row r="2" spans="1:6" x14ac:dyDescent="0.3">
      <c r="F2" t="s">
        <v>0</v>
      </c>
    </row>
    <row r="3" spans="1:6" x14ac:dyDescent="0.3">
      <c r="B3">
        <v>17.2</v>
      </c>
      <c r="C3">
        <v>-1.2</v>
      </c>
      <c r="D3">
        <v>-2.1</v>
      </c>
      <c r="E3">
        <v>-0.9</v>
      </c>
      <c r="F3">
        <v>-21.1</v>
      </c>
    </row>
    <row r="4" spans="1:6" x14ac:dyDescent="0.3">
      <c r="B4">
        <v>1.2</v>
      </c>
      <c r="C4">
        <v>21.2</v>
      </c>
      <c r="D4">
        <v>1.5</v>
      </c>
      <c r="E4">
        <v>-2.5</v>
      </c>
      <c r="F4">
        <v>-4.7</v>
      </c>
    </row>
    <row r="5" spans="1:6" x14ac:dyDescent="0.3">
      <c r="B5">
        <v>2.1</v>
      </c>
      <c r="C5">
        <v>1.5</v>
      </c>
      <c r="D5">
        <v>15.8</v>
      </c>
      <c r="E5">
        <v>1.3</v>
      </c>
      <c r="F5">
        <v>16.3</v>
      </c>
    </row>
    <row r="6" spans="1:6" x14ac:dyDescent="0.3">
      <c r="B6">
        <v>0.9</v>
      </c>
      <c r="C6">
        <v>2.5</v>
      </c>
      <c r="D6">
        <v>1.3</v>
      </c>
      <c r="E6">
        <v>21.1</v>
      </c>
      <c r="F6">
        <v>42.6</v>
      </c>
    </row>
    <row r="7" spans="1:6" x14ac:dyDescent="0.3">
      <c r="B7" t="s">
        <v>1</v>
      </c>
      <c r="F7" t="s">
        <v>6</v>
      </c>
    </row>
    <row r="8" spans="1:6" x14ac:dyDescent="0.3">
      <c r="B8">
        <f>0</f>
        <v>0</v>
      </c>
      <c r="C8">
        <f>-C3/$B$3</f>
        <v>6.9767441860465115E-2</v>
      </c>
      <c r="D8">
        <f>-D3/$B$3</f>
        <v>0.12209302325581396</v>
      </c>
      <c r="E8">
        <f>-E3/$B$3</f>
        <v>5.232558139534884E-2</v>
      </c>
      <c r="F8">
        <f>F3/$B$3</f>
        <v>-1.2267441860465118</v>
      </c>
    </row>
    <row r="9" spans="1:6" x14ac:dyDescent="0.3">
      <c r="B9">
        <f>-B4/$C$4</f>
        <v>-5.6603773584905662E-2</v>
      </c>
      <c r="C9">
        <f>0</f>
        <v>0</v>
      </c>
      <c r="D9">
        <f>-D4/$C$4</f>
        <v>-7.0754716981132074E-2</v>
      </c>
      <c r="E9">
        <f>-E4/$C$4</f>
        <v>0.11792452830188679</v>
      </c>
      <c r="F9">
        <f>F4/$C$4</f>
        <v>-0.22169811320754718</v>
      </c>
    </row>
    <row r="10" spans="1:6" x14ac:dyDescent="0.3">
      <c r="B10">
        <f>-B5/$D$5</f>
        <v>-0.13291139240506328</v>
      </c>
      <c r="C10">
        <f>-C5/$D$5</f>
        <v>-9.4936708860759486E-2</v>
      </c>
      <c r="D10">
        <v>0</v>
      </c>
      <c r="E10">
        <f>-E5/$D$5</f>
        <v>-8.2278481012658222E-2</v>
      </c>
      <c r="F10">
        <f>F5/$D$5</f>
        <v>1.0316455696202531</v>
      </c>
    </row>
    <row r="11" spans="1:6" x14ac:dyDescent="0.3">
      <c r="B11">
        <f>-B6/$E$6</f>
        <v>-4.2654028436018954E-2</v>
      </c>
      <c r="C11">
        <f t="shared" ref="C11:D11" si="0">-C6/$E$6</f>
        <v>-0.11848341232227487</v>
      </c>
      <c r="D11">
        <f t="shared" si="0"/>
        <v>-6.1611374407582936E-2</v>
      </c>
      <c r="E11">
        <v>0</v>
      </c>
      <c r="F11">
        <f>F6/$E$6</f>
        <v>2.0189573459715637</v>
      </c>
    </row>
    <row r="13" spans="1:6" x14ac:dyDescent="0.3">
      <c r="B13">
        <f>SUM(ABS(B8)+ABS(C8)+ABS(D8)+ABS(E8))</f>
        <v>0.24418604651162792</v>
      </c>
      <c r="E13">
        <f>SUM(ABS(B8)+ABS(B9)+ABS(B10)+ABS(B11))</f>
        <v>0.23216919442598788</v>
      </c>
    </row>
    <row r="14" spans="1:6" x14ac:dyDescent="0.3">
      <c r="B14">
        <f>SUM(ABS(B9)+ABS(C9)+ABS(D9)+ABS(E9))</f>
        <v>0.24528301886792453</v>
      </c>
      <c r="E14">
        <f>SUM(ABS(C8)+ABS(C9)+ABS(C10)+ABS(C11))</f>
        <v>0.28318756304349946</v>
      </c>
    </row>
    <row r="15" spans="1:6" x14ac:dyDescent="0.3">
      <c r="B15">
        <f t="shared" ref="B15:B16" si="1">SUM(ABS(B10)+ABS(C10)+ABS(D10)+ABS(E10))</f>
        <v>0.310126582278481</v>
      </c>
      <c r="E15">
        <f>SUM(ABS(D8)+ABS(D9)+ABS(D10)+ABS(D11))</f>
        <v>0.25445911464452897</v>
      </c>
    </row>
    <row r="16" spans="1:6" x14ac:dyDescent="0.3">
      <c r="B16">
        <f t="shared" si="1"/>
        <v>0.22274881516587677</v>
      </c>
      <c r="E16">
        <f>SUM(ABS(E8)+ABS(E9)+ABS(E10)+ABS(E11))</f>
        <v>0.25252859070989386</v>
      </c>
    </row>
    <row r="17" spans="1:8" x14ac:dyDescent="0.3">
      <c r="A17" t="s">
        <v>2</v>
      </c>
      <c r="B17">
        <f>MAX(B13:B16)</f>
        <v>0.310126582278481</v>
      </c>
      <c r="C17" t="s">
        <v>5</v>
      </c>
      <c r="D17" t="s">
        <v>3</v>
      </c>
      <c r="E17">
        <f>MAX(E13:E16)</f>
        <v>0.28318756304349946</v>
      </c>
      <c r="F17" t="s">
        <v>5</v>
      </c>
      <c r="G17" t="s">
        <v>4</v>
      </c>
    </row>
    <row r="19" spans="1:8" x14ac:dyDescent="0.3"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</row>
    <row r="20" spans="1:8" x14ac:dyDescent="0.3">
      <c r="B20">
        <v>0</v>
      </c>
      <c r="C20">
        <f>F8</f>
        <v>-1.2267441860465118</v>
      </c>
      <c r="D20">
        <f>F9</f>
        <v>-0.22169811320754718</v>
      </c>
      <c r="E20">
        <f>F10</f>
        <v>1.0316455696202531</v>
      </c>
      <c r="F20">
        <f>F11</f>
        <v>2.0189573459715637</v>
      </c>
      <c r="G20" t="s">
        <v>15</v>
      </c>
      <c r="H20" t="s">
        <v>15</v>
      </c>
    </row>
    <row r="21" spans="1:8" x14ac:dyDescent="0.3">
      <c r="B21">
        <v>1</v>
      </c>
      <c r="C21">
        <f>SUMPRODUCT($B$8:$E$8,C20:F20)+$F$8</f>
        <v>-1.0106116528065185</v>
      </c>
      <c r="D21">
        <f>SUMPRODUCT($B$9:$E$9,C20:F20)+$F$9</f>
        <v>1.2831039328035088E-2</v>
      </c>
      <c r="E21">
        <f>SUMPRODUCT($B$10:$E$10,C20:F20)+$F$10</f>
        <v>1.0496243930851874</v>
      </c>
      <c r="F21">
        <f>SUMPRODUCT($B$11:$E$11,C20:F20)+$F$11</f>
        <v>2.0339893748793552</v>
      </c>
      <c r="G21">
        <f>MAX(ABS(C20-C21), ABS(D20-D21), ABS(E20-E21), ABS(F20-F21))</f>
        <v>0.23452915253558226</v>
      </c>
      <c r="H21">
        <f>SUM(ABS(C20-C21), ABS(D20-D21), ABS(E20-E21), ABS(F20-F21))</f>
        <v>0.48367253814830125</v>
      </c>
    </row>
    <row r="22" spans="1:8" x14ac:dyDescent="0.3">
      <c r="B22">
        <v>2</v>
      </c>
      <c r="C22">
        <f t="shared" ref="C22:C24" si="2">SUMPRODUCT($B$8:$E$8,C21:F21)+$F$8</f>
        <v>-0.99126750522884</v>
      </c>
      <c r="D22">
        <f t="shared" ref="D22:D24" si="3">SUMPRODUCT($B$9:$E$9,C21:F21)+$F$9</f>
        <v>1.0976807046428616E-3</v>
      </c>
      <c r="E22">
        <f t="shared" ref="E22:E24" si="4">SUMPRODUCT($B$10:$E$10,C21:F21)+$F$10</f>
        <v>0.99739567876952362</v>
      </c>
      <c r="F22">
        <f t="shared" ref="F22:F24" si="5">SUMPRODUCT($B$11:$E$11,C21:F21)+$F$11</f>
        <v>1.9958749373552147</v>
      </c>
      <c r="G22">
        <f t="shared" ref="G22:G24" si="6">MAX(ABS(C21-C22), ABS(D21-D22), ABS(E21-E22), ABS(F21-F22))</f>
        <v>5.2228714315663782E-2</v>
      </c>
      <c r="H22">
        <f t="shared" ref="H22:H24" si="7">SUM(ABS(C21-C22), ABS(D21-D22), ABS(E21-E22), ABS(F21-F22))</f>
        <v>0.12142065804087501</v>
      </c>
    </row>
    <row r="23" spans="1:8" x14ac:dyDescent="0.3">
      <c r="B23">
        <v>3</v>
      </c>
      <c r="C23">
        <f t="shared" si="2"/>
        <v>-1.0004572333789965</v>
      </c>
      <c r="D23">
        <f t="shared" si="3"/>
        <v>-7.9647021186982081E-4</v>
      </c>
      <c r="E23">
        <f t="shared" si="4"/>
        <v>0.99907454565581133</v>
      </c>
      <c r="F23">
        <f t="shared" si="5"/>
        <v>1.9996579227745954</v>
      </c>
      <c r="G23">
        <f t="shared" si="6"/>
        <v>9.1897281501565065E-3</v>
      </c>
      <c r="H23">
        <f t="shared" si="7"/>
        <v>1.6545731372337613E-2</v>
      </c>
    </row>
    <row r="24" spans="1:8" x14ac:dyDescent="0.3">
      <c r="B24">
        <v>4</v>
      </c>
      <c r="C24">
        <f t="shared" si="2"/>
        <v>-1.000186458597669</v>
      </c>
      <c r="D24" s="1">
        <f t="shared" si="3"/>
        <v>5.102209941354463E-5</v>
      </c>
      <c r="E24">
        <f t="shared" si="4"/>
        <v>1.0001645313801724</v>
      </c>
      <c r="F24">
        <f t="shared" si="5"/>
        <v>2.0001708898681616</v>
      </c>
      <c r="G24">
        <f t="shared" si="6"/>
        <v>1.0899857243610311E-3</v>
      </c>
      <c r="H24">
        <f t="shared" si="7"/>
        <v>2.7212199105381141E-3</v>
      </c>
    </row>
    <row r="27" spans="1:8" x14ac:dyDescent="0.3">
      <c r="A27" t="s">
        <v>16</v>
      </c>
    </row>
    <row r="29" spans="1:8" x14ac:dyDescent="0.3">
      <c r="A29" t="s">
        <v>17</v>
      </c>
    </row>
    <row r="30" spans="1:8" x14ac:dyDescent="0.3">
      <c r="A30" t="s">
        <v>18</v>
      </c>
      <c r="C30">
        <f>B17/(1 - B17) * G24</f>
        <v>4.8999358251092218E-4</v>
      </c>
    </row>
    <row r="31" spans="1:8" x14ac:dyDescent="0.3">
      <c r="A31" t="s">
        <v>19</v>
      </c>
      <c r="C31">
        <f>E17/(1 - E17) * H24</f>
        <v>1.0750589627639268E-3</v>
      </c>
    </row>
    <row r="33" spans="1:6" x14ac:dyDescent="0.3">
      <c r="A33" t="s">
        <v>20</v>
      </c>
      <c r="D33" t="s">
        <v>23</v>
      </c>
    </row>
    <row r="34" spans="1:6" x14ac:dyDescent="0.3">
      <c r="A34" s="2" t="s">
        <v>8</v>
      </c>
      <c r="B34" s="3" t="s">
        <v>21</v>
      </c>
      <c r="C34" s="3" t="s">
        <v>10</v>
      </c>
      <c r="D34" s="3" t="s">
        <v>11</v>
      </c>
      <c r="E34" s="2" t="s">
        <v>12</v>
      </c>
      <c r="F34" s="2" t="s">
        <v>22</v>
      </c>
    </row>
    <row r="35" spans="1:6" x14ac:dyDescent="0.3">
      <c r="A35" s="3">
        <v>0</v>
      </c>
      <c r="B35" s="4">
        <f>F8</f>
        <v>-1.2267441860465118</v>
      </c>
      <c r="C35" s="5">
        <v>0</v>
      </c>
      <c r="D35" s="5">
        <v>0</v>
      </c>
      <c r="E35" s="5">
        <v>0</v>
      </c>
      <c r="F35" s="4" t="s">
        <v>15</v>
      </c>
    </row>
    <row r="36" spans="1:6" x14ac:dyDescent="0.3">
      <c r="A36" s="3">
        <v>1</v>
      </c>
      <c r="B36" s="4">
        <f>SUMPRODUCT($B$8:$E$8,B35:E35) + $F$8</f>
        <v>-1.2267441860465118</v>
      </c>
      <c r="C36" s="4">
        <f>$B$9*B36 + SUMPRODUCT($C$9:$E$9,C35:E35) + $F$9</f>
        <v>-0.15225976305397104</v>
      </c>
      <c r="D36" s="4">
        <f>$B$10*B36 + $C$10*C36 + SUMPRODUCT($D$10:$E$10,D35:E35) + $F$10</f>
        <v>1.209148888308774</v>
      </c>
      <c r="E36" s="4">
        <f>SUMPRODUCT($B$11:$D$11,B36:D36) + $F$11</f>
        <v>2.0148258587808234</v>
      </c>
      <c r="F36" s="4">
        <f>SQRT(SUMSQ(ABS(B35-B36), ABS(C35-C36), ABS(D36-D35), ABS(E35-E36)))</f>
        <v>2.3547287127725518</v>
      </c>
    </row>
    <row r="37" spans="1:6" x14ac:dyDescent="0.3">
      <c r="A37" s="3">
        <v>2</v>
      </c>
      <c r="B37" s="4">
        <f t="shared" ref="B37:B40" si="8">SUMPRODUCT($B$8:$E$8,B36:E36) + $F$8</f>
        <v>-0.98431138240195359</v>
      </c>
      <c r="C37" s="4">
        <f t="shared" ref="C37:C40" si="9">$B$9*B37 + SUMPRODUCT($C$9:$E$9,C36:E36) + $F$9</f>
        <v>-1.3937972954186695E-2</v>
      </c>
      <c r="D37" s="4">
        <f t="shared" ref="D37:D40" si="10">$B$10*B37 + $C$10*C37 + SUMPRODUCT($D$10:$E$10,D36:E36) + $F$10</f>
        <v>0.99801818013039945</v>
      </c>
      <c r="E37" s="4">
        <f t="shared" ref="E37:E40" si="11">SUMPRODUCT($B$11:$D$11,B37:D37) + $F$11</f>
        <v>2.001104338501313</v>
      </c>
      <c r="F37" s="4">
        <f t="shared" ref="F37:F40" si="12">SQRT(SUMSQ(ABS(B36-B37), ABS(C36-C37), ABS(D37-D36), ABS(E36-E37)))</f>
        <v>0.35024425470527376</v>
      </c>
    </row>
    <row r="38" spans="1:6" x14ac:dyDescent="0.3">
      <c r="A38" s="3">
        <v>3</v>
      </c>
      <c r="B38" s="4">
        <f t="shared" si="8"/>
        <v>-1.0011565979430237</v>
      </c>
      <c r="C38" s="4">
        <f t="shared" si="9"/>
        <v>3.3591950892977729E-4</v>
      </c>
      <c r="D38" s="4">
        <f t="shared" si="10"/>
        <v>1.0000309706560282</v>
      </c>
      <c r="E38" s="4">
        <f t="shared" si="11"/>
        <v>2.0000076245271825</v>
      </c>
      <c r="F38" s="4">
        <f t="shared" si="12"/>
        <v>2.2198184608540332E-2</v>
      </c>
    </row>
    <row r="39" spans="1:6" x14ac:dyDescent="0.3">
      <c r="A39" s="3">
        <v>4</v>
      </c>
      <c r="B39" s="4">
        <f t="shared" si="8"/>
        <v>-0.99997238349634676</v>
      </c>
      <c r="C39" s="4">
        <f t="shared" si="9"/>
        <v>-2.855399550472093E-6</v>
      </c>
      <c r="D39" s="4">
        <f t="shared" si="10"/>
        <v>0.99999597319976674</v>
      </c>
      <c r="E39" s="4">
        <f t="shared" si="11"/>
        <v>1.9999994084590467</v>
      </c>
      <c r="F39" s="4">
        <f t="shared" si="12"/>
        <v>1.2322437340293293E-3</v>
      </c>
    </row>
    <row r="40" spans="1:6" x14ac:dyDescent="0.3">
      <c r="A40" s="3">
        <v>5</v>
      </c>
      <c r="B40" s="4">
        <f t="shared" si="8"/>
        <v>-1.0000007218108611</v>
      </c>
      <c r="C40" s="4">
        <f t="shared" si="9"/>
        <v>2.560151414754408E-7</v>
      </c>
      <c r="D40" s="4">
        <f t="shared" si="10"/>
        <v>1.0000001203027427</v>
      </c>
      <c r="E40" s="4">
        <f t="shared" si="11"/>
        <v>1.9999999930425758</v>
      </c>
      <c r="F40" s="4">
        <f t="shared" si="12"/>
        <v>2.8814599978017767E-5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superpando4ka@gmail.com</cp:lastModifiedBy>
  <dcterms:created xsi:type="dcterms:W3CDTF">2015-06-05T18:17:20Z</dcterms:created>
  <dcterms:modified xsi:type="dcterms:W3CDTF">2024-03-18T13:33:46Z</dcterms:modified>
</cp:coreProperties>
</file>