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137489D-9F62-42DB-BF44-F0618FC00A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25" i="1" l="1"/>
  <c r="AO25" i="1"/>
  <c r="A25" i="1" a="1"/>
  <c r="N38" i="1" s="1"/>
  <c r="V22" i="1"/>
  <c r="R22" i="1"/>
  <c r="V21" i="1"/>
  <c r="R21" i="1"/>
  <c r="V20" i="1"/>
  <c r="R20" i="1"/>
  <c r="V19" i="1"/>
  <c r="R19" i="1"/>
  <c r="V18" i="1"/>
  <c r="R18" i="1"/>
  <c r="V17" i="1"/>
  <c r="R17" i="1"/>
  <c r="V16" i="1"/>
  <c r="R16" i="1"/>
  <c r="V15" i="1"/>
  <c r="R15" i="1"/>
  <c r="V14" i="1"/>
  <c r="R14" i="1"/>
  <c r="V13" i="1"/>
  <c r="R13" i="1"/>
  <c r="V12" i="1"/>
  <c r="R12" i="1"/>
  <c r="V11" i="1"/>
  <c r="R11" i="1"/>
  <c r="P11" i="1"/>
  <c r="V10" i="1"/>
  <c r="W8" i="1" s="1"/>
  <c r="R10" i="1"/>
  <c r="V9" i="1"/>
  <c r="B9" i="1"/>
  <c r="R9" i="1" s="1"/>
  <c r="T8" i="1" s="1"/>
  <c r="F5" i="1"/>
  <c r="J42" i="1" s="1"/>
  <c r="E5" i="1"/>
  <c r="I41" i="1" s="1"/>
  <c r="D5" i="1"/>
  <c r="H41" i="1" s="1"/>
  <c r="C5" i="1"/>
  <c r="G41" i="1" s="1"/>
  <c r="H4" i="1"/>
  <c r="H5" i="1" s="1"/>
  <c r="F4" i="1"/>
  <c r="E4" i="1"/>
  <c r="D4" i="1"/>
  <c r="C4" i="1"/>
  <c r="B4" i="1"/>
  <c r="B5" i="1" s="1"/>
  <c r="G3" i="1"/>
  <c r="G5" i="1" s="1"/>
  <c r="K43" i="1" l="1"/>
  <c r="P17" i="1"/>
  <c r="P9" i="1"/>
  <c r="F41" i="1"/>
  <c r="K44" i="1"/>
  <c r="P22" i="1"/>
  <c r="P10" i="1"/>
  <c r="E25" i="1"/>
  <c r="C26" i="1"/>
  <c r="A27" i="1"/>
  <c r="M27" i="1"/>
  <c r="K28" i="1"/>
  <c r="I29" i="1"/>
  <c r="G30" i="1"/>
  <c r="E31" i="1"/>
  <c r="C32" i="1"/>
  <c r="A33" i="1"/>
  <c r="M33" i="1"/>
  <c r="K34" i="1"/>
  <c r="I35" i="1"/>
  <c r="G36" i="1"/>
  <c r="E37" i="1"/>
  <c r="C38" i="1"/>
  <c r="F25" i="1"/>
  <c r="D26" i="1"/>
  <c r="B27" i="1"/>
  <c r="N27" i="1"/>
  <c r="L28" i="1"/>
  <c r="J29" i="1"/>
  <c r="H30" i="1"/>
  <c r="F31" i="1"/>
  <c r="D32" i="1"/>
  <c r="B33" i="1"/>
  <c r="N33" i="1"/>
  <c r="L34" i="1"/>
  <c r="J35" i="1"/>
  <c r="H36" i="1"/>
  <c r="F37" i="1"/>
  <c r="D38" i="1"/>
  <c r="C27" i="1"/>
  <c r="G31" i="1"/>
  <c r="M34" i="1"/>
  <c r="F26" i="1"/>
  <c r="J30" i="1"/>
  <c r="B34" i="1"/>
  <c r="J36" i="1"/>
  <c r="G26" i="1"/>
  <c r="J25" i="1"/>
  <c r="H26" i="1"/>
  <c r="F27" i="1"/>
  <c r="D28" i="1"/>
  <c r="B29" i="1"/>
  <c r="N29" i="1"/>
  <c r="L30" i="1"/>
  <c r="J31" i="1"/>
  <c r="H32" i="1"/>
  <c r="F33" i="1"/>
  <c r="D34" i="1"/>
  <c r="B35" i="1"/>
  <c r="N35" i="1"/>
  <c r="L36" i="1"/>
  <c r="J37" i="1"/>
  <c r="H38" i="1"/>
  <c r="K29" i="1"/>
  <c r="A34" i="1"/>
  <c r="H25" i="1"/>
  <c r="D33" i="1"/>
  <c r="A29" i="1"/>
  <c r="R29" i="1" s="1"/>
  <c r="G32" i="1"/>
  <c r="C34" i="1"/>
  <c r="K36" i="1"/>
  <c r="G38" i="1"/>
  <c r="P12" i="1"/>
  <c r="G27" i="1"/>
  <c r="A30" i="1"/>
  <c r="I32" i="1"/>
  <c r="A36" i="1"/>
  <c r="K37" i="1"/>
  <c r="L25" i="1"/>
  <c r="J26" i="1"/>
  <c r="H27" i="1"/>
  <c r="F28" i="1"/>
  <c r="D29" i="1"/>
  <c r="B30" i="1"/>
  <c r="N30" i="1"/>
  <c r="L31" i="1"/>
  <c r="J32" i="1"/>
  <c r="H33" i="1"/>
  <c r="F34" i="1"/>
  <c r="D35" i="1"/>
  <c r="B36" i="1"/>
  <c r="N36" i="1"/>
  <c r="L37" i="1"/>
  <c r="J38" i="1"/>
  <c r="M28" i="1"/>
  <c r="L29" i="1"/>
  <c r="I25" i="1"/>
  <c r="K30" i="1"/>
  <c r="A35" i="1"/>
  <c r="I26" i="1"/>
  <c r="M36" i="1"/>
  <c r="A25" i="1"/>
  <c r="M25" i="1"/>
  <c r="K26" i="1"/>
  <c r="I27" i="1"/>
  <c r="G28" i="1"/>
  <c r="E29" i="1"/>
  <c r="C30" i="1"/>
  <c r="A31" i="1"/>
  <c r="M31" i="1"/>
  <c r="K32" i="1"/>
  <c r="I33" i="1"/>
  <c r="G34" i="1"/>
  <c r="E35" i="1"/>
  <c r="C36" i="1"/>
  <c r="A37" i="1"/>
  <c r="M37" i="1"/>
  <c r="K38" i="1"/>
  <c r="E26" i="1"/>
  <c r="E32" i="1"/>
  <c r="G37" i="1"/>
  <c r="B28" i="1"/>
  <c r="F32" i="1"/>
  <c r="F38" i="1"/>
  <c r="E27" i="1"/>
  <c r="M29" i="1"/>
  <c r="E33" i="1"/>
  <c r="I37" i="1"/>
  <c r="E28" i="1"/>
  <c r="K31" i="1"/>
  <c r="E34" i="1"/>
  <c r="I38" i="1"/>
  <c r="B25" i="1"/>
  <c r="N25" i="1"/>
  <c r="L26" i="1"/>
  <c r="J27" i="1"/>
  <c r="H28" i="1"/>
  <c r="F29" i="1"/>
  <c r="D30" i="1"/>
  <c r="B31" i="1"/>
  <c r="N31" i="1"/>
  <c r="L32" i="1"/>
  <c r="J33" i="1"/>
  <c r="H34" i="1"/>
  <c r="F35" i="1"/>
  <c r="D36" i="1"/>
  <c r="B37" i="1"/>
  <c r="N37" i="1"/>
  <c r="L38" i="1"/>
  <c r="G25" i="1"/>
  <c r="I30" i="1"/>
  <c r="C33" i="1"/>
  <c r="K35" i="1"/>
  <c r="E38" i="1"/>
  <c r="D27" i="1"/>
  <c r="H31" i="1"/>
  <c r="N34" i="1"/>
  <c r="H37" i="1"/>
  <c r="C28" i="1"/>
  <c r="K25" i="1"/>
  <c r="C29" i="1"/>
  <c r="G33" i="1"/>
  <c r="C25" i="1"/>
  <c r="A26" i="1"/>
  <c r="M26" i="1"/>
  <c r="K27" i="1"/>
  <c r="I28" i="1"/>
  <c r="G29" i="1"/>
  <c r="E30" i="1"/>
  <c r="C31" i="1"/>
  <c r="A32" i="1"/>
  <c r="M32" i="1"/>
  <c r="K33" i="1"/>
  <c r="I34" i="1"/>
  <c r="G35" i="1"/>
  <c r="E36" i="1"/>
  <c r="C37" i="1"/>
  <c r="A38" i="1"/>
  <c r="R38" i="1" s="1"/>
  <c r="M38" i="1"/>
  <c r="A28" i="1"/>
  <c r="I36" i="1"/>
  <c r="N28" i="1"/>
  <c r="L35" i="1"/>
  <c r="I31" i="1"/>
  <c r="M35" i="1"/>
  <c r="M30" i="1"/>
  <c r="C35" i="1"/>
  <c r="D25" i="1"/>
  <c r="B26" i="1"/>
  <c r="N26" i="1"/>
  <c r="L27" i="1"/>
  <c r="J28" i="1"/>
  <c r="H29" i="1"/>
  <c r="F30" i="1"/>
  <c r="D31" i="1"/>
  <c r="B32" i="1"/>
  <c r="N32" i="1"/>
  <c r="L33" i="1"/>
  <c r="J34" i="1"/>
  <c r="H35" i="1"/>
  <c r="F36" i="1"/>
  <c r="D37" i="1"/>
  <c r="B38" i="1"/>
  <c r="AB25" i="1" l="1"/>
  <c r="AJ25" i="1"/>
  <c r="R26" i="1"/>
  <c r="AA25" i="1"/>
  <c r="AF25" i="1"/>
  <c r="R36" i="1"/>
  <c r="AI25" i="1"/>
  <c r="R27" i="1"/>
  <c r="R37" i="1"/>
  <c r="AE25" i="1"/>
  <c r="P25" i="1" a="1"/>
  <c r="R25" i="1"/>
  <c r="Y25" i="1"/>
  <c r="R34" i="1"/>
  <c r="R30" i="1"/>
  <c r="R32" i="1"/>
  <c r="AC25" i="1"/>
  <c r="R35" i="1"/>
  <c r="AL25" i="1"/>
  <c r="V26" i="1"/>
  <c r="Z25" i="1"/>
  <c r="R31" i="1"/>
  <c r="AG25" i="1"/>
  <c r="AK25" i="1"/>
  <c r="R33" i="1"/>
  <c r="R28" i="1"/>
  <c r="AH25" i="1"/>
  <c r="AD25" i="1"/>
  <c r="P36" i="1" l="1"/>
  <c r="H44" i="1" s="1"/>
  <c r="P35" i="1"/>
  <c r="G44" i="1" s="1"/>
  <c r="P34" i="1"/>
  <c r="F44" i="1" s="1"/>
  <c r="P38" i="1"/>
  <c r="J44" i="1" s="1"/>
  <c r="P33" i="1"/>
  <c r="J43" i="1" s="1"/>
  <c r="P32" i="1"/>
  <c r="I43" i="1" s="1"/>
  <c r="P28" i="1"/>
  <c r="I42" i="1" s="1"/>
  <c r="P26" i="1"/>
  <c r="G42" i="1" s="1"/>
  <c r="P31" i="1"/>
  <c r="H43" i="1" s="1"/>
  <c r="P30" i="1"/>
  <c r="G43" i="1" s="1"/>
  <c r="P29" i="1"/>
  <c r="F43" i="1" s="1"/>
  <c r="P27" i="1"/>
  <c r="H42" i="1" s="1"/>
  <c r="P37" i="1"/>
  <c r="I44" i="1" s="1"/>
  <c r="P25" i="1"/>
  <c r="F42" i="1" s="1"/>
  <c r="AP25" i="1"/>
  <c r="T25" i="1"/>
  <c r="Y27" i="1"/>
  <c r="V28" i="1" s="1"/>
  <c r="T27" i="1" l="1"/>
  <c r="AR25" i="1" s="1"/>
</calcChain>
</file>

<file path=xl/sharedStrings.xml><?xml version="1.0" encoding="utf-8"?>
<sst xmlns="http://schemas.openxmlformats.org/spreadsheetml/2006/main" count="61" uniqueCount="32">
  <si>
    <t>Граничные условия</t>
  </si>
  <si>
    <t>ВАРИК 26</t>
  </si>
  <si>
    <t>Точки</t>
  </si>
  <si>
    <t>A</t>
  </si>
  <si>
    <t>B</t>
  </si>
  <si>
    <t>C</t>
  </si>
  <si>
    <t>D</t>
  </si>
  <si>
    <t>E</t>
  </si>
  <si>
    <t>F</t>
  </si>
  <si>
    <t>K</t>
  </si>
  <si>
    <t>x</t>
  </si>
  <si>
    <t>y</t>
  </si>
  <si>
    <t>Коэффициенты при неизвестных</t>
  </si>
  <si>
    <t>Св. члены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</si>
  <si>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</si>
  <si>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</si>
  <si>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</si>
  <si>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</si>
  <si>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</si>
  <si>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</si>
  <si>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</si>
  <si>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</si>
  <si>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</si>
  <si>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</si>
  <si>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</si>
  <si>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</si>
  <si>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</si>
  <si>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</si>
  <si>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Обратная матрица</t>
  </si>
  <si>
    <t>A-1</t>
  </si>
  <si>
    <t>Решение</t>
  </si>
  <si>
    <t>Приближенное решение задачи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</si>
</sst>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0" xfId="0" applyNumberFormat="1" applyFont="1"/>
    <xf numFmtId="0" fontId="1" fillId="0" borderId="2" xfId="0" applyFont="1" applyBorder="1" applyAlignment="1">
      <alignment horizontal="center"/>
    </xf>
    <xf numFmtId="16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2" borderId="0" xfId="0" applyNumberFormat="1" applyFont="1" applyFill="1"/>
    <xf numFmtId="2" fontId="2" fillId="3" borderId="3" xfId="0" applyNumberFormat="1" applyFont="1" applyFill="1" applyBorder="1"/>
    <xf numFmtId="2" fontId="2" fillId="3" borderId="4" xfId="0" applyNumberFormat="1" applyFont="1" applyFill="1" applyBorder="1"/>
    <xf numFmtId="2" fontId="2" fillId="3" borderId="5" xfId="0" applyNumberFormat="1" applyFont="1" applyFill="1" applyBorder="1"/>
    <xf numFmtId="0" fontId="2" fillId="0" borderId="6" xfId="0" applyFont="1" applyBorder="1"/>
    <xf numFmtId="0" fontId="2" fillId="0" borderId="7" xfId="0" applyFont="1" applyBorder="1"/>
    <xf numFmtId="164" fontId="2" fillId="0" borderId="8" xfId="0" applyNumberFormat="1" applyFont="1" applyBorder="1"/>
    <xf numFmtId="2" fontId="2" fillId="3" borderId="7" xfId="0" applyNumberFormat="1" applyFont="1" applyFill="1" applyBorder="1"/>
    <xf numFmtId="164" fontId="2" fillId="0" borderId="6" xfId="0" applyNumberFormat="1" applyFont="1" applyBorder="1"/>
    <xf numFmtId="164" fontId="2" fillId="0" borderId="9" xfId="0" applyNumberFormat="1" applyFont="1" applyBorder="1"/>
    <xf numFmtId="2" fontId="2" fillId="3" borderId="10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30480</xdr:colOff>
          <xdr:row>4</xdr:row>
          <xdr:rowOff>38100</xdr:rowOff>
        </xdr:from>
        <xdr:to>
          <xdr:col>1</xdr:col>
          <xdr:colOff>76200</xdr:colOff>
          <xdr:row>5</xdr:row>
          <xdr:rowOff>129540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E52F49D-5253-4539-818E-2750DDD8CE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60960</xdr:colOff>
          <xdr:row>4</xdr:row>
          <xdr:rowOff>45720</xdr:rowOff>
        </xdr:from>
        <xdr:to>
          <xdr:col>19</xdr:col>
          <xdr:colOff>137160</xdr:colOff>
          <xdr:row>6</xdr:row>
          <xdr:rowOff>22860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245C35A7-B6CA-4312-801A-159C89975E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21</xdr:col>
      <xdr:colOff>95250</xdr:colOff>
      <xdr:row>4</xdr:row>
      <xdr:rowOff>95250</xdr:rowOff>
    </xdr:from>
    <xdr:to>
      <xdr:col>23</xdr:col>
      <xdr:colOff>352626</xdr:colOff>
      <xdr:row>7</xdr:row>
      <xdr:rowOff>116286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0E7AC24-49AB-40D6-925C-25C2D9660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6750" y="1009650"/>
          <a:ext cx="1476576" cy="5696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w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4"/>
  <sheetViews>
    <sheetView tabSelected="1" zoomScale="42" workbookViewId="0">
      <selection sqref="A1:AR44"/>
    </sheetView>
  </sheetViews>
  <sheetFormatPr defaultRowHeight="14.4" x14ac:dyDescent="0.3"/>
  <sheetData>
    <row r="1" spans="1:44" ht="18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ht="18" x14ac:dyDescent="0.3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ht="18" x14ac:dyDescent="0.35">
      <c r="A3" s="3" t="s">
        <v>10</v>
      </c>
      <c r="B3" s="3">
        <v>0</v>
      </c>
      <c r="C3" s="3">
        <v>1</v>
      </c>
      <c r="D3" s="3">
        <v>2</v>
      </c>
      <c r="E3" s="3">
        <v>3</v>
      </c>
      <c r="F3" s="3">
        <v>4</v>
      </c>
      <c r="G3" s="3">
        <f>5*SQRT(1-G4*G4/9)</f>
        <v>4.714045207910317</v>
      </c>
      <c r="H3" s="3">
        <v>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8" x14ac:dyDescent="0.35">
      <c r="A4" s="3" t="s">
        <v>11</v>
      </c>
      <c r="B4" s="3">
        <f>3*SQRT(1-B3*B3/25)</f>
        <v>3</v>
      </c>
      <c r="C4" s="3">
        <f>3*SQRT(1-C3*C3/25)</f>
        <v>2.9393876913398138</v>
      </c>
      <c r="D4" s="3">
        <f>3*SQRT(1-D3*D3/25)</f>
        <v>2.7495454169735041</v>
      </c>
      <c r="E4" s="3">
        <f>3*SQRT(1-E3*E3/25)</f>
        <v>2.4000000000000004</v>
      </c>
      <c r="F4" s="3">
        <f>3*SQRT(1-F3*F3/25)</f>
        <v>1.7999999999999998</v>
      </c>
      <c r="G4" s="3">
        <v>1</v>
      </c>
      <c r="H4" s="3">
        <f>3*SQRT(1-H3*H3/25)</f>
        <v>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</row>
    <row r="5" spans="1:44" ht="18" x14ac:dyDescent="0.35">
      <c r="A5" s="3"/>
      <c r="B5" s="4">
        <f t="shared" ref="B5:H5" si="0">0.5*ABS(B3)*ABS(B4)</f>
        <v>0</v>
      </c>
      <c r="C5" s="4">
        <f t="shared" si="0"/>
        <v>1.4696938456699069</v>
      </c>
      <c r="D5" s="4">
        <f t="shared" si="0"/>
        <v>2.7495454169735041</v>
      </c>
      <c r="E5" s="4">
        <f t="shared" si="0"/>
        <v>3.6000000000000005</v>
      </c>
      <c r="F5" s="4">
        <f t="shared" si="0"/>
        <v>3.5999999999999996</v>
      </c>
      <c r="G5" s="4">
        <f t="shared" si="0"/>
        <v>2.3570226039551585</v>
      </c>
      <c r="H5" s="4">
        <f t="shared" si="0"/>
        <v>0</v>
      </c>
      <c r="I5" s="5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</row>
    <row r="6" spans="1:44" ht="18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</row>
    <row r="7" spans="1:44" ht="18" x14ac:dyDescent="0.35">
      <c r="A7" s="1" t="s">
        <v>12</v>
      </c>
      <c r="B7" s="1"/>
      <c r="C7" s="1"/>
      <c r="D7" s="1"/>
      <c r="E7" s="1"/>
      <c r="F7" s="1"/>
      <c r="G7" s="1"/>
      <c r="H7" s="1"/>
      <c r="I7" s="6" t="s">
        <v>3</v>
      </c>
      <c r="J7" s="6"/>
      <c r="K7" s="6"/>
      <c r="L7" s="6"/>
      <c r="M7" s="6"/>
      <c r="N7" s="6"/>
      <c r="O7" s="2"/>
      <c r="P7" s="1" t="s">
        <v>13</v>
      </c>
      <c r="Q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</row>
    <row r="8" spans="1:44" ht="18" x14ac:dyDescent="0.35">
      <c r="A8" s="3" t="s">
        <v>14</v>
      </c>
      <c r="B8" s="3" t="s">
        <v>15</v>
      </c>
      <c r="C8" s="3" t="s">
        <v>16</v>
      </c>
      <c r="D8" s="3" t="s">
        <v>17</v>
      </c>
      <c r="E8" s="3" t="s">
        <v>18</v>
      </c>
      <c r="F8" s="3" t="s">
        <v>19</v>
      </c>
      <c r="G8" s="3" t="s">
        <v>20</v>
      </c>
      <c r="H8" s="3" t="s">
        <v>21</v>
      </c>
      <c r="I8" s="3" t="s">
        <v>22</v>
      </c>
      <c r="J8" s="3" t="s">
        <v>23</v>
      </c>
      <c r="K8" s="3" t="s">
        <v>24</v>
      </c>
      <c r="L8" s="3" t="s">
        <v>25</v>
      </c>
      <c r="M8" s="3" t="s">
        <v>26</v>
      </c>
      <c r="N8" s="3" t="s">
        <v>27</v>
      </c>
      <c r="O8" s="2"/>
      <c r="P8" s="2"/>
      <c r="Q8" s="2"/>
      <c r="R8" s="2"/>
      <c r="S8" s="2"/>
      <c r="T8" s="2">
        <f>MAX(R9:R22)</f>
        <v>0.5</v>
      </c>
      <c r="U8" s="2"/>
      <c r="V8" s="2"/>
      <c r="W8" s="2">
        <f>MAX(V9:V22)</f>
        <v>0.5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</row>
    <row r="9" spans="1:44" ht="18" x14ac:dyDescent="0.35">
      <c r="A9" s="3">
        <v>1</v>
      </c>
      <c r="B9" s="3">
        <f>-2/4</f>
        <v>-0.5</v>
      </c>
      <c r="C9" s="3">
        <v>0</v>
      </c>
      <c r="D9" s="3">
        <v>0</v>
      </c>
      <c r="E9" s="3">
        <v>-0.25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2"/>
      <c r="P9" s="7">
        <f>B5/4</f>
        <v>0</v>
      </c>
      <c r="Q9" s="8" t="s">
        <v>14</v>
      </c>
      <c r="R9" s="2">
        <f>SUM(A9:N9)</f>
        <v>0.25</v>
      </c>
      <c r="S9" s="2"/>
      <c r="T9" s="2"/>
      <c r="U9" s="2"/>
      <c r="V9" s="2">
        <f>SUM(A9:A22)</f>
        <v>0.5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</row>
    <row r="10" spans="1:44" ht="18" x14ac:dyDescent="0.35">
      <c r="A10" s="3">
        <v>-0.25</v>
      </c>
      <c r="B10" s="3">
        <v>1</v>
      </c>
      <c r="C10" s="3">
        <v>-0.25</v>
      </c>
      <c r="D10" s="3">
        <v>0</v>
      </c>
      <c r="E10" s="3">
        <v>0</v>
      </c>
      <c r="F10" s="3">
        <v>-0.25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2"/>
      <c r="P10" s="7">
        <f>C5/4</f>
        <v>0.36742346141747673</v>
      </c>
      <c r="Q10" s="8" t="s">
        <v>15</v>
      </c>
      <c r="R10" s="2">
        <f t="shared" ref="R10:R22" si="1">SUM(A10:N10)</f>
        <v>0.25</v>
      </c>
      <c r="S10" s="2"/>
      <c r="T10" s="2"/>
      <c r="U10" s="2"/>
      <c r="V10" s="2">
        <f>SUM(B9:B22)</f>
        <v>0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</row>
    <row r="11" spans="1:44" ht="18" x14ac:dyDescent="0.35">
      <c r="A11" s="3">
        <v>0</v>
      </c>
      <c r="B11" s="3">
        <v>-0.25</v>
      </c>
      <c r="C11" s="3">
        <v>1</v>
      </c>
      <c r="D11" s="3">
        <v>-0.25</v>
      </c>
      <c r="E11" s="3">
        <v>0</v>
      </c>
      <c r="F11" s="3">
        <v>0</v>
      </c>
      <c r="G11" s="3">
        <v>-0.25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2"/>
      <c r="P11" s="7">
        <f>D5/4</f>
        <v>0.68738635424337602</v>
      </c>
      <c r="Q11" s="8" t="s">
        <v>16</v>
      </c>
      <c r="R11" s="2">
        <f t="shared" si="1"/>
        <v>0.25</v>
      </c>
      <c r="S11" s="2"/>
      <c r="T11" s="2"/>
      <c r="U11" s="2"/>
      <c r="V11" s="2">
        <f>SUM(C9:C22)</f>
        <v>0.25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</row>
    <row r="12" spans="1:44" ht="18" x14ac:dyDescent="0.35">
      <c r="A12" s="3">
        <v>0</v>
      </c>
      <c r="B12" s="3">
        <v>0</v>
      </c>
      <c r="C12" s="3">
        <v>-0.25</v>
      </c>
      <c r="D12" s="3">
        <v>1</v>
      </c>
      <c r="E12" s="3">
        <v>0</v>
      </c>
      <c r="F12" s="3">
        <v>0</v>
      </c>
      <c r="G12" s="3">
        <v>0</v>
      </c>
      <c r="H12" s="3">
        <v>-0.25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2"/>
      <c r="P12" s="7">
        <f>(E5+F5)/4</f>
        <v>1.8</v>
      </c>
      <c r="Q12" s="8" t="s">
        <v>17</v>
      </c>
      <c r="R12" s="2">
        <f t="shared" si="1"/>
        <v>0.5</v>
      </c>
      <c r="S12" s="2"/>
      <c r="T12" s="2"/>
      <c r="U12" s="2"/>
      <c r="V12" s="2">
        <f>SUM(D9:D22)</f>
        <v>0.5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</row>
    <row r="13" spans="1:44" ht="18" x14ac:dyDescent="0.35">
      <c r="A13" s="3">
        <v>-0.25</v>
      </c>
      <c r="B13" s="3">
        <v>0</v>
      </c>
      <c r="C13" s="3">
        <v>0</v>
      </c>
      <c r="D13" s="3">
        <v>0</v>
      </c>
      <c r="E13" s="3">
        <v>1</v>
      </c>
      <c r="F13" s="3">
        <v>-0.5</v>
      </c>
      <c r="G13" s="3">
        <v>0</v>
      </c>
      <c r="H13" s="3">
        <v>0</v>
      </c>
      <c r="I13" s="3">
        <v>0</v>
      </c>
      <c r="J13" s="3">
        <v>-0.25</v>
      </c>
      <c r="K13" s="3">
        <v>0</v>
      </c>
      <c r="L13" s="3">
        <v>0</v>
      </c>
      <c r="M13" s="3">
        <v>0</v>
      </c>
      <c r="N13" s="3">
        <v>0</v>
      </c>
      <c r="O13" s="2"/>
      <c r="P13" s="7">
        <v>0</v>
      </c>
      <c r="Q13" s="8" t="s">
        <v>18</v>
      </c>
      <c r="R13" s="2">
        <f t="shared" si="1"/>
        <v>0</v>
      </c>
      <c r="S13" s="2"/>
      <c r="T13" s="2"/>
      <c r="U13" s="2"/>
      <c r="V13" s="2">
        <f>SUM(E9:E22)</f>
        <v>0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</row>
    <row r="14" spans="1:44" ht="18" x14ac:dyDescent="0.35">
      <c r="A14" s="3">
        <v>0</v>
      </c>
      <c r="B14" s="3">
        <v>-0.25</v>
      </c>
      <c r="C14" s="3">
        <v>0</v>
      </c>
      <c r="D14" s="3">
        <v>0</v>
      </c>
      <c r="E14" s="3">
        <v>-0.25</v>
      </c>
      <c r="F14" s="3">
        <v>1</v>
      </c>
      <c r="G14" s="3">
        <v>-0.25</v>
      </c>
      <c r="H14" s="3">
        <v>0</v>
      </c>
      <c r="I14" s="3">
        <v>0</v>
      </c>
      <c r="J14" s="3">
        <v>0</v>
      </c>
      <c r="K14" s="3">
        <v>-0.25</v>
      </c>
      <c r="L14" s="3">
        <v>0</v>
      </c>
      <c r="M14" s="3">
        <v>0</v>
      </c>
      <c r="N14" s="3">
        <v>0</v>
      </c>
      <c r="O14" s="2"/>
      <c r="P14" s="7">
        <v>0</v>
      </c>
      <c r="Q14" s="8" t="s">
        <v>19</v>
      </c>
      <c r="R14" s="2">
        <f t="shared" si="1"/>
        <v>0</v>
      </c>
      <c r="S14" s="2"/>
      <c r="T14" s="2"/>
      <c r="U14" s="2"/>
      <c r="V14" s="2">
        <f>SUM(F9:F22)</f>
        <v>-0.5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</row>
    <row r="15" spans="1:44" ht="18" x14ac:dyDescent="0.35">
      <c r="A15" s="3">
        <v>0</v>
      </c>
      <c r="B15" s="3">
        <v>0</v>
      </c>
      <c r="C15" s="3">
        <v>-0.25</v>
      </c>
      <c r="D15" s="3">
        <v>0</v>
      </c>
      <c r="E15" s="3">
        <v>0</v>
      </c>
      <c r="F15" s="3">
        <v>-0.25</v>
      </c>
      <c r="G15" s="3">
        <v>1</v>
      </c>
      <c r="H15" s="3">
        <v>-0.25</v>
      </c>
      <c r="I15" s="3">
        <v>0</v>
      </c>
      <c r="J15" s="3">
        <v>0</v>
      </c>
      <c r="K15" s="3">
        <v>0</v>
      </c>
      <c r="L15" s="3">
        <v>-0.25</v>
      </c>
      <c r="M15" s="3">
        <v>0</v>
      </c>
      <c r="N15" s="3">
        <v>0</v>
      </c>
      <c r="O15" s="2"/>
      <c r="P15" s="7">
        <v>0</v>
      </c>
      <c r="Q15" s="8" t="s">
        <v>20</v>
      </c>
      <c r="R15" s="2">
        <f t="shared" si="1"/>
        <v>0</v>
      </c>
      <c r="S15" s="2"/>
      <c r="T15" s="2"/>
      <c r="U15" s="2"/>
      <c r="V15" s="2">
        <f>SUM(G9:G22)</f>
        <v>-0.25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</row>
    <row r="16" spans="1:44" ht="18" x14ac:dyDescent="0.35">
      <c r="A16" s="3">
        <v>0</v>
      </c>
      <c r="B16" s="3">
        <v>0</v>
      </c>
      <c r="C16" s="3">
        <v>0</v>
      </c>
      <c r="D16" s="3">
        <v>-0.25</v>
      </c>
      <c r="E16" s="3">
        <v>0</v>
      </c>
      <c r="F16" s="3">
        <v>0</v>
      </c>
      <c r="G16" s="3">
        <v>-0.25</v>
      </c>
      <c r="H16" s="3">
        <v>1</v>
      </c>
      <c r="I16" s="3">
        <v>-0.25</v>
      </c>
      <c r="J16" s="3">
        <v>0</v>
      </c>
      <c r="K16" s="3">
        <v>0</v>
      </c>
      <c r="L16" s="3">
        <v>0</v>
      </c>
      <c r="M16" s="3">
        <v>-0.25</v>
      </c>
      <c r="N16" s="3">
        <v>0</v>
      </c>
      <c r="O16" s="2"/>
      <c r="P16" s="7">
        <v>0</v>
      </c>
      <c r="Q16" s="8" t="s">
        <v>21</v>
      </c>
      <c r="R16" s="2">
        <f t="shared" si="1"/>
        <v>0</v>
      </c>
      <c r="S16" s="2"/>
      <c r="T16" s="2"/>
      <c r="U16" s="2"/>
      <c r="V16" s="2">
        <f>SUM(H9:H22)</f>
        <v>-0.25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</row>
    <row r="17" spans="1:44" ht="18" x14ac:dyDescent="0.35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-0.25</v>
      </c>
      <c r="I17" s="3">
        <v>1</v>
      </c>
      <c r="J17" s="3">
        <v>0</v>
      </c>
      <c r="K17" s="3">
        <v>0</v>
      </c>
      <c r="L17" s="3">
        <v>0</v>
      </c>
      <c r="M17" s="3">
        <v>0</v>
      </c>
      <c r="N17" s="3">
        <v>-0.25</v>
      </c>
      <c r="O17" s="2"/>
      <c r="P17" s="7">
        <f>(G5+F5)/4</f>
        <v>1.4892556509887895</v>
      </c>
      <c r="Q17" s="8" t="s">
        <v>22</v>
      </c>
      <c r="R17" s="2">
        <f t="shared" si="1"/>
        <v>0.5</v>
      </c>
      <c r="S17" s="2"/>
      <c r="T17" s="2"/>
      <c r="U17" s="2"/>
      <c r="V17" s="2">
        <f>SUM(I9:I22)</f>
        <v>0.25</v>
      </c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</row>
    <row r="18" spans="1:44" ht="18" x14ac:dyDescent="0.35">
      <c r="A18" s="3">
        <v>0</v>
      </c>
      <c r="B18" s="3">
        <v>0</v>
      </c>
      <c r="C18" s="3">
        <v>0</v>
      </c>
      <c r="D18" s="3">
        <v>0</v>
      </c>
      <c r="E18" s="3">
        <v>-0.5</v>
      </c>
      <c r="F18" s="3">
        <v>0</v>
      </c>
      <c r="G18" s="3">
        <v>0</v>
      </c>
      <c r="H18" s="3">
        <v>0</v>
      </c>
      <c r="I18" s="3">
        <v>0</v>
      </c>
      <c r="J18" s="3">
        <v>1</v>
      </c>
      <c r="K18" s="3">
        <v>-0.5</v>
      </c>
      <c r="L18" s="3">
        <v>0</v>
      </c>
      <c r="M18" s="3">
        <v>0</v>
      </c>
      <c r="N18" s="3">
        <v>0</v>
      </c>
      <c r="O18" s="2"/>
      <c r="P18" s="7">
        <v>0</v>
      </c>
      <c r="Q18" s="8" t="s">
        <v>23</v>
      </c>
      <c r="R18" s="2">
        <f t="shared" si="1"/>
        <v>0</v>
      </c>
      <c r="S18" s="2"/>
      <c r="T18" s="2"/>
      <c r="U18" s="2"/>
      <c r="V18" s="2">
        <f>SUM(J9:J22)</f>
        <v>0.5</v>
      </c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</row>
    <row r="19" spans="1:44" ht="18" x14ac:dyDescent="0.35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-0.5</v>
      </c>
      <c r="G19" s="3">
        <v>0</v>
      </c>
      <c r="H19" s="3">
        <v>0</v>
      </c>
      <c r="I19" s="3">
        <v>0</v>
      </c>
      <c r="J19" s="3">
        <v>-0.25</v>
      </c>
      <c r="K19" s="3">
        <v>1</v>
      </c>
      <c r="L19" s="3">
        <v>-0.25</v>
      </c>
      <c r="M19" s="3">
        <v>0</v>
      </c>
      <c r="N19" s="3">
        <v>0</v>
      </c>
      <c r="O19" s="2"/>
      <c r="P19" s="7">
        <v>0</v>
      </c>
      <c r="Q19" s="8" t="s">
        <v>24</v>
      </c>
      <c r="R19" s="2">
        <f t="shared" si="1"/>
        <v>0</v>
      </c>
      <c r="S19" s="2"/>
      <c r="T19" s="2"/>
      <c r="U19" s="2"/>
      <c r="V19" s="2">
        <f>SUM(K9:K22)</f>
        <v>0</v>
      </c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</row>
    <row r="20" spans="1:44" ht="18" x14ac:dyDescent="0.35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-0.5</v>
      </c>
      <c r="H20" s="3">
        <v>0</v>
      </c>
      <c r="I20" s="3">
        <v>0</v>
      </c>
      <c r="J20" s="3">
        <v>0</v>
      </c>
      <c r="K20" s="3">
        <v>-0.25</v>
      </c>
      <c r="L20" s="3">
        <v>1</v>
      </c>
      <c r="M20" s="3">
        <v>-0.25</v>
      </c>
      <c r="N20" s="3">
        <v>0</v>
      </c>
      <c r="O20" s="2"/>
      <c r="P20" s="7">
        <v>0</v>
      </c>
      <c r="Q20" s="8" t="s">
        <v>25</v>
      </c>
      <c r="R20" s="2">
        <f t="shared" si="1"/>
        <v>0</v>
      </c>
      <c r="S20" s="2"/>
      <c r="T20" s="2"/>
      <c r="U20" s="2"/>
      <c r="V20" s="2">
        <f>SUM(L9:L22)</f>
        <v>0.25</v>
      </c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</row>
    <row r="21" spans="1:44" ht="18" x14ac:dyDescent="0.35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-0.5</v>
      </c>
      <c r="I21" s="3">
        <v>0</v>
      </c>
      <c r="J21" s="3">
        <v>0</v>
      </c>
      <c r="K21" s="3">
        <v>0</v>
      </c>
      <c r="L21" s="3">
        <v>-0.25</v>
      </c>
      <c r="M21" s="3">
        <v>1</v>
      </c>
      <c r="N21" s="3">
        <v>-0.25</v>
      </c>
      <c r="O21" s="2"/>
      <c r="P21" s="7">
        <v>0</v>
      </c>
      <c r="Q21" s="8" t="s">
        <v>26</v>
      </c>
      <c r="R21" s="2">
        <f t="shared" si="1"/>
        <v>0</v>
      </c>
      <c r="S21" s="2"/>
      <c r="T21" s="2"/>
      <c r="U21" s="2"/>
      <c r="V21" s="2">
        <f>SUM(M9:M22)</f>
        <v>0.25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</row>
    <row r="22" spans="1:44" ht="18" x14ac:dyDescent="0.35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-0.5</v>
      </c>
      <c r="J22" s="3">
        <v>0</v>
      </c>
      <c r="K22" s="3">
        <v>0</v>
      </c>
      <c r="L22" s="3">
        <v>0</v>
      </c>
      <c r="M22" s="3">
        <v>-0.25</v>
      </c>
      <c r="N22" s="3">
        <v>1</v>
      </c>
      <c r="O22" s="2"/>
      <c r="P22" s="7">
        <f>H5/4</f>
        <v>0</v>
      </c>
      <c r="Q22" s="8" t="s">
        <v>27</v>
      </c>
      <c r="R22" s="2">
        <f t="shared" si="1"/>
        <v>0.25</v>
      </c>
      <c r="S22" s="2"/>
      <c r="T22" s="2"/>
      <c r="U22" s="2"/>
      <c r="V22" s="2">
        <f>SUM(N9:N22)</f>
        <v>0.5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</row>
    <row r="23" spans="1:44" ht="18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</row>
    <row r="24" spans="1:44" ht="18" x14ac:dyDescent="0.35">
      <c r="A24" s="1" t="s">
        <v>28</v>
      </c>
      <c r="B24" s="2"/>
      <c r="C24" s="2"/>
      <c r="D24" s="2"/>
      <c r="E24" s="2"/>
      <c r="F24" s="2"/>
      <c r="G24" s="2"/>
      <c r="H24" s="2"/>
      <c r="I24" s="9" t="s">
        <v>29</v>
      </c>
      <c r="J24" s="9"/>
      <c r="K24" s="9"/>
      <c r="L24" s="9"/>
      <c r="M24" s="9"/>
      <c r="N24" s="9"/>
      <c r="O24" s="2"/>
      <c r="P24" s="1" t="s">
        <v>30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</row>
    <row r="25" spans="1:44" ht="18" x14ac:dyDescent="0.35">
      <c r="A25" s="7">
        <f t="array" ref="A25:N38">MINVERSE(A9:N22)</f>
        <v>1.5050145681503244</v>
      </c>
      <c r="B25" s="7">
        <v>1.1759295530051146</v>
      </c>
      <c r="C25" s="7">
        <v>0.5238077290087495</v>
      </c>
      <c r="D25" s="7">
        <v>0.22218138328414888</v>
      </c>
      <c r="E25" s="7">
        <v>0.84412871959618307</v>
      </c>
      <c r="F25" s="7">
        <v>1.1698813467110596</v>
      </c>
      <c r="G25" s="7">
        <v>0.69711997974573492</v>
      </c>
      <c r="H25" s="7">
        <v>0.36491780412784608</v>
      </c>
      <c r="I25" s="7">
        <v>0.13333607133285902</v>
      </c>
      <c r="J25" s="7">
        <v>0.35080948176167376</v>
      </c>
      <c r="K25" s="7">
        <v>0.5591092074505124</v>
      </c>
      <c r="L25" s="7">
        <v>0.364936519567642</v>
      </c>
      <c r="M25" s="7">
        <v>0.2035168910743208</v>
      </c>
      <c r="N25" s="7">
        <v>8.421324060179497E-2</v>
      </c>
      <c r="O25" s="2"/>
      <c r="P25" s="7">
        <f t="array" ref="P25:P38">MMULT(A25:N38,P9:P22)</f>
        <v>1.3906203795406447</v>
      </c>
      <c r="Q25" s="8" t="s">
        <v>14</v>
      </c>
      <c r="R25" s="7">
        <f>SUM(A25:N25)</f>
        <v>8.198902495417963</v>
      </c>
      <c r="S25" s="2"/>
      <c r="T25" s="7">
        <f>MAX(R25:R38)</f>
        <v>14.478087469207248</v>
      </c>
      <c r="U25" s="2"/>
      <c r="V25" s="2"/>
      <c r="W25" s="2"/>
      <c r="X25" s="2"/>
      <c r="Y25" s="7">
        <f>SUM(A25:A38)</f>
        <v>6.4061250435718806</v>
      </c>
      <c r="Z25" s="7">
        <f t="shared" ref="Z25:AR25" si="2">SUM(B25:B38)</f>
        <v>11.16555652049821</v>
      </c>
      <c r="AA25" s="7">
        <f t="shared" si="2"/>
        <v>9.2778268047207586</v>
      </c>
      <c r="AB25" s="7">
        <f t="shared" si="2"/>
        <v>6.2527119841979291</v>
      </c>
      <c r="AC25" s="7">
        <f t="shared" si="2"/>
        <v>10.458943653789316</v>
      </c>
      <c r="AD25" s="7">
        <f t="shared" si="2"/>
        <v>18.572149190128325</v>
      </c>
      <c r="AE25" s="7">
        <f t="shared" si="2"/>
        <v>15.693038714186898</v>
      </c>
      <c r="AF25" s="7">
        <f t="shared" si="2"/>
        <v>11.733021132070958</v>
      </c>
      <c r="AG25" s="7">
        <f t="shared" si="2"/>
        <v>6.1278945572121906</v>
      </c>
      <c r="AH25" s="7">
        <f t="shared" si="2"/>
        <v>6.4287501907285245</v>
      </c>
      <c r="AI25" s="7">
        <f t="shared" si="2"/>
        <v>11.256057109124788</v>
      </c>
      <c r="AJ25" s="7">
        <f t="shared" si="2"/>
        <v>9.5945788649137729</v>
      </c>
      <c r="AK25" s="7">
        <f t="shared" si="2"/>
        <v>7.4292196363434098</v>
      </c>
      <c r="AL25" s="7">
        <f t="shared" si="2"/>
        <v>4.3892785483889005</v>
      </c>
      <c r="AM25" s="7"/>
      <c r="AN25" s="7"/>
      <c r="AO25" s="7">
        <f t="shared" si="2"/>
        <v>0</v>
      </c>
      <c r="AP25" s="7">
        <f t="shared" si="2"/>
        <v>134.78515194987585</v>
      </c>
      <c r="AQ25" s="7">
        <f t="shared" si="2"/>
        <v>0</v>
      </c>
      <c r="AR25" s="7">
        <f t="shared" si="2"/>
        <v>21.717131203810872</v>
      </c>
    </row>
    <row r="26" spans="1:44" ht="18" x14ac:dyDescent="0.35">
      <c r="A26" s="7">
        <v>0.58796477650255718</v>
      </c>
      <c r="B26" s="7">
        <v>1.7674393457290194</v>
      </c>
      <c r="C26" s="7">
        <v>0.70243308515447112</v>
      </c>
      <c r="D26" s="7">
        <v>0.27743144105507239</v>
      </c>
      <c r="E26" s="7">
        <v>0.58441976028120968</v>
      </c>
      <c r="F26" s="7">
        <v>1.1913947447564919</v>
      </c>
      <c r="G26" s="7">
        <v>0.76486155383379262</v>
      </c>
      <c r="H26" s="7">
        <v>0.40729267906581867</v>
      </c>
      <c r="I26" s="7">
        <v>0.14773656250917902</v>
      </c>
      <c r="J26" s="7">
        <v>0.2791597599328946</v>
      </c>
      <c r="K26" s="7">
        <v>0.53221927945036895</v>
      </c>
      <c r="L26" s="7">
        <v>0.37916285317919424</v>
      </c>
      <c r="M26" s="7">
        <v>0.21957057943261546</v>
      </c>
      <c r="N26" s="7">
        <v>9.182678548544862E-2</v>
      </c>
      <c r="O26" s="2"/>
      <c r="P26" s="7">
        <v>1.8516357042310392</v>
      </c>
      <c r="Q26" s="8" t="s">
        <v>15</v>
      </c>
      <c r="R26" s="7">
        <f t="shared" ref="R26:R38" si="3">SUM(A26:N26)</f>
        <v>7.9329132063681334</v>
      </c>
      <c r="S26" s="2"/>
      <c r="T26" s="2"/>
      <c r="U26" s="2"/>
      <c r="V26" s="7">
        <f>SUM(B25:B38)</f>
        <v>11.16555652049821</v>
      </c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</row>
    <row r="27" spans="1:44" ht="18" x14ac:dyDescent="0.35">
      <c r="A27" s="7">
        <v>0.26190386450437475</v>
      </c>
      <c r="B27" s="7">
        <v>0.702433085154471</v>
      </c>
      <c r="C27" s="7">
        <v>1.5270925486296008</v>
      </c>
      <c r="D27" s="7">
        <v>0.51301619847307989</v>
      </c>
      <c r="E27" s="7">
        <v>0.34518237286302805</v>
      </c>
      <c r="F27" s="7">
        <v>0.75883206297953398</v>
      </c>
      <c r="G27" s="7">
        <v>0.89292091089085202</v>
      </c>
      <c r="H27" s="7">
        <v>0.52497224526271924</v>
      </c>
      <c r="I27" s="7">
        <v>0.18625605684918811</v>
      </c>
      <c r="J27" s="7">
        <v>0.17999678198410166</v>
      </c>
      <c r="K27" s="7">
        <v>0.37480475507337868</v>
      </c>
      <c r="L27" s="7">
        <v>0.38039339334577721</v>
      </c>
      <c r="M27" s="7">
        <v>0.25384790741887836</v>
      </c>
      <c r="N27" s="7">
        <v>0.11002599106701662</v>
      </c>
      <c r="O27" s="2"/>
      <c r="P27" s="7">
        <v>2.5086050176014263</v>
      </c>
      <c r="Q27" s="8" t="s">
        <v>16</v>
      </c>
      <c r="R27" s="7">
        <f t="shared" si="3"/>
        <v>7.0116781744959997</v>
      </c>
      <c r="S27" s="2"/>
      <c r="T27" s="10">
        <f>T25*T8</f>
        <v>7.2390437346036238</v>
      </c>
      <c r="U27" s="2"/>
      <c r="V27" s="7"/>
      <c r="W27" s="2"/>
      <c r="X27" s="2"/>
      <c r="Y27" s="7">
        <f>MAX(Y25:AL25)</f>
        <v>18.572149190128325</v>
      </c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</row>
    <row r="28" spans="1:44" ht="18" x14ac:dyDescent="0.35">
      <c r="A28" s="7">
        <v>0.11109069164207444</v>
      </c>
      <c r="B28" s="7">
        <v>0.27743144105507239</v>
      </c>
      <c r="C28" s="7">
        <v>0.51301619847308</v>
      </c>
      <c r="D28" s="7">
        <v>1.2823777758311408</v>
      </c>
      <c r="E28" s="7">
        <v>0.16693132551322537</v>
      </c>
      <c r="F28" s="7">
        <v>0.3745281824630608</v>
      </c>
      <c r="G28" s="7">
        <v>0.49225557700610667</v>
      </c>
      <c r="H28" s="7">
        <v>0.61649490485148384</v>
      </c>
      <c r="I28" s="7">
        <v>0.21048839239830824</v>
      </c>
      <c r="J28" s="7">
        <v>9.1053213973883079E-2</v>
      </c>
      <c r="K28" s="7">
        <v>0.19728153038230697</v>
      </c>
      <c r="L28" s="7">
        <v>0.23249151111840083</v>
      </c>
      <c r="M28" s="7">
        <v>0.24042893708518984</v>
      </c>
      <c r="N28" s="7">
        <v>0.11272933237087453</v>
      </c>
      <c r="O28" s="2"/>
      <c r="P28" s="7">
        <v>3.0763261790574798</v>
      </c>
      <c r="Q28" s="8" t="s">
        <v>17</v>
      </c>
      <c r="R28" s="7">
        <f t="shared" si="3"/>
        <v>4.9185990141642071</v>
      </c>
      <c r="S28" s="2"/>
      <c r="T28" s="2"/>
      <c r="U28" s="2"/>
      <c r="V28" s="11">
        <f>W8*Y27</f>
        <v>9.2860745950641626</v>
      </c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</row>
    <row r="29" spans="1:44" ht="18" x14ac:dyDescent="0.35">
      <c r="A29" s="7">
        <v>0.84412871959618296</v>
      </c>
      <c r="B29" s="7">
        <v>1.1688395205624191</v>
      </c>
      <c r="C29" s="7">
        <v>0.69036474572605599</v>
      </c>
      <c r="D29" s="7">
        <v>0.33386265102645074</v>
      </c>
      <c r="E29" s="7">
        <v>2.2076753578223127</v>
      </c>
      <c r="F29" s="7">
        <v>2.2967358973312546</v>
      </c>
      <c r="G29" s="7">
        <v>1.2587568113153544</v>
      </c>
      <c r="H29" s="7">
        <v>0.64508585837974697</v>
      </c>
      <c r="I29" s="7">
        <v>0.23787116031307803</v>
      </c>
      <c r="J29" s="7">
        <v>0.84491840718090583</v>
      </c>
      <c r="K29" s="7">
        <v>1.1719982709013117</v>
      </c>
      <c r="L29" s="7">
        <v>0.70142037191217954</v>
      </c>
      <c r="M29" s="7">
        <v>0.37492640543205236</v>
      </c>
      <c r="N29" s="7">
        <v>0.15319939143628264</v>
      </c>
      <c r="O29" s="2"/>
      <c r="P29" s="7">
        <v>1.8592101097004998</v>
      </c>
      <c r="Q29" s="8" t="s">
        <v>18</v>
      </c>
      <c r="R29" s="7">
        <f t="shared" si="3"/>
        <v>12.929783568935591</v>
      </c>
      <c r="S29" s="2"/>
      <c r="T29" s="2"/>
      <c r="U29" s="2"/>
      <c r="V29" s="7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</row>
    <row r="30" spans="1:44" ht="18" x14ac:dyDescent="0.35">
      <c r="A30" s="7">
        <v>0.58494067335552991</v>
      </c>
      <c r="B30" s="7">
        <v>1.1913947447564919</v>
      </c>
      <c r="C30" s="7">
        <v>0.75883206297953398</v>
      </c>
      <c r="D30" s="7">
        <v>0.3745281824630608</v>
      </c>
      <c r="E30" s="7">
        <v>1.1483679486656275</v>
      </c>
      <c r="F30" s="7">
        <v>2.8368655693353739</v>
      </c>
      <c r="G30" s="7">
        <v>1.4694053246985832</v>
      </c>
      <c r="H30" s="7">
        <v>0.73928066687270955</v>
      </c>
      <c r="I30" s="7">
        <v>0.27135412185466884</v>
      </c>
      <c r="J30" s="7">
        <v>0.58583277598580297</v>
      </c>
      <c r="K30" s="7">
        <v>1.1949631552775846</v>
      </c>
      <c r="L30" s="7">
        <v>0.77132149980335751</v>
      </c>
      <c r="M30" s="7">
        <v>0.42091751923726262</v>
      </c>
      <c r="N30" s="7">
        <v>0.17306791027298288</v>
      </c>
      <c r="O30" s="2"/>
      <c r="P30" s="7">
        <v>2.0376235741121786</v>
      </c>
      <c r="Q30" s="8" t="s">
        <v>19</v>
      </c>
      <c r="R30" s="7">
        <f t="shared" si="3"/>
        <v>12.521072155558571</v>
      </c>
      <c r="S30" s="2"/>
      <c r="T30" s="2"/>
      <c r="U30" s="2"/>
      <c r="V30" s="7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</row>
    <row r="31" spans="1:44" ht="18" x14ac:dyDescent="0.35">
      <c r="A31" s="7">
        <v>0.3485599898728674</v>
      </c>
      <c r="B31" s="7">
        <v>0.7648615538337924</v>
      </c>
      <c r="C31" s="7">
        <v>0.89292091089085213</v>
      </c>
      <c r="D31" s="7">
        <v>0.4922555770061065</v>
      </c>
      <c r="E31" s="7">
        <v>0.62937840565767711</v>
      </c>
      <c r="F31" s="7">
        <v>1.4694053246985832</v>
      </c>
      <c r="G31" s="7">
        <v>2.3145665127235096</v>
      </c>
      <c r="H31" s="7">
        <v>1.0761013971335744</v>
      </c>
      <c r="I31" s="7">
        <v>0.38679927248926527</v>
      </c>
      <c r="J31" s="7">
        <v>0.34977415402962897</v>
      </c>
      <c r="K31" s="7">
        <v>0.76971821046083888</v>
      </c>
      <c r="L31" s="7">
        <v>0.90991920908551405</v>
      </c>
      <c r="M31" s="7">
        <v>0.55539211315770809</v>
      </c>
      <c r="N31" s="7">
        <v>0.23554784641174337</v>
      </c>
      <c r="O31" s="2"/>
      <c r="P31" s="7">
        <v>2.3569127701436816</v>
      </c>
      <c r="Q31" s="8" t="s">
        <v>20</v>
      </c>
      <c r="R31" s="7">
        <f t="shared" si="3"/>
        <v>11.19520047745166</v>
      </c>
      <c r="S31" s="2"/>
      <c r="T31" s="2"/>
      <c r="U31" s="2"/>
      <c r="V31" s="7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</row>
    <row r="32" spans="1:44" ht="18" x14ac:dyDescent="0.35">
      <c r="A32" s="7">
        <v>0.18245890206392301</v>
      </c>
      <c r="B32" s="7">
        <v>0.40729267906581862</v>
      </c>
      <c r="C32" s="7">
        <v>0.52497224526271924</v>
      </c>
      <c r="D32" s="7">
        <v>0.61649490485148373</v>
      </c>
      <c r="E32" s="7">
        <v>0.32254292918987343</v>
      </c>
      <c r="F32" s="7">
        <v>0.73928066687270944</v>
      </c>
      <c r="G32" s="7">
        <v>1.0761013971335744</v>
      </c>
      <c r="H32" s="7">
        <v>1.9410073741432163</v>
      </c>
      <c r="I32" s="7">
        <v>0.65569751274404486</v>
      </c>
      <c r="J32" s="7">
        <v>0.18421607391143069</v>
      </c>
      <c r="K32" s="7">
        <v>0.41432136645584927</v>
      </c>
      <c r="L32" s="7">
        <v>0.54957265112782616</v>
      </c>
      <c r="M32" s="7">
        <v>0.70786784092188115</v>
      </c>
      <c r="N32" s="7">
        <v>0.3408913384164815</v>
      </c>
      <c r="O32" s="2"/>
      <c r="P32" s="7">
        <v>2.5966996986284938</v>
      </c>
      <c r="Q32" s="8" t="s">
        <v>21</v>
      </c>
      <c r="R32" s="7">
        <f t="shared" si="3"/>
        <v>8.6627178821608322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</row>
    <row r="33" spans="1:44" ht="18" x14ac:dyDescent="0.35">
      <c r="A33" s="7">
        <v>6.6668035666429482E-2</v>
      </c>
      <c r="B33" s="7">
        <v>0.14773656250917899</v>
      </c>
      <c r="C33" s="7">
        <v>0.18625605684918811</v>
      </c>
      <c r="D33" s="7">
        <v>0.21048839239830822</v>
      </c>
      <c r="E33" s="7">
        <v>0.11893558015653899</v>
      </c>
      <c r="F33" s="7">
        <v>0.27135412185466878</v>
      </c>
      <c r="G33" s="7">
        <v>0.38679927248926527</v>
      </c>
      <c r="H33" s="7">
        <v>0.65569751274404497</v>
      </c>
      <c r="I33" s="7">
        <v>1.3765528291376525</v>
      </c>
      <c r="J33" s="7">
        <v>6.8860081552528901E-2</v>
      </c>
      <c r="K33" s="7">
        <v>0.15650474605357656</v>
      </c>
      <c r="L33" s="7">
        <v>0.21694469925457965</v>
      </c>
      <c r="M33" s="7">
        <v>0.32447477847547679</v>
      </c>
      <c r="N33" s="7">
        <v>0.4252569019032823</v>
      </c>
      <c r="O33" s="2"/>
      <c r="P33" s="7">
        <v>2.6112299370431615</v>
      </c>
      <c r="Q33" s="8" t="s">
        <v>22</v>
      </c>
      <c r="R33" s="7">
        <f t="shared" si="3"/>
        <v>4.6125295710447194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</row>
    <row r="34" spans="1:44" ht="18" x14ac:dyDescent="0.35">
      <c r="A34" s="7">
        <v>0.70161896352334752</v>
      </c>
      <c r="B34" s="7">
        <v>1.1166390397315782</v>
      </c>
      <c r="C34" s="7">
        <v>0.71998712793640662</v>
      </c>
      <c r="D34" s="7">
        <v>0.36421285589553232</v>
      </c>
      <c r="E34" s="7">
        <v>1.6898368143618119</v>
      </c>
      <c r="F34" s="7">
        <v>2.3433311039432119</v>
      </c>
      <c r="G34" s="7">
        <v>1.3990966161185161</v>
      </c>
      <c r="H34" s="7">
        <v>0.73686429564572276</v>
      </c>
      <c r="I34" s="7">
        <v>0.27544032621011549</v>
      </c>
      <c r="J34" s="7">
        <v>1.857198594990344</v>
      </c>
      <c r="K34" s="7">
        <v>1.7389575655995655</v>
      </c>
      <c r="L34" s="7">
        <v>0.89810196847436119</v>
      </c>
      <c r="M34" s="7">
        <v>0.45435369217936356</v>
      </c>
      <c r="N34" s="7">
        <v>0.1824485045973698</v>
      </c>
      <c r="O34" s="2"/>
      <c r="P34" s="7">
        <v>1.9709729110369978</v>
      </c>
      <c r="Q34" s="8" t="s">
        <v>23</v>
      </c>
      <c r="R34" s="7">
        <f t="shared" si="3"/>
        <v>14.478087469207248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</row>
    <row r="35" spans="1:44" ht="18" x14ac:dyDescent="0.35">
      <c r="A35" s="7">
        <v>0.5591092074505124</v>
      </c>
      <c r="B35" s="7">
        <v>1.0644385589007377</v>
      </c>
      <c r="C35" s="7">
        <v>0.74960951014675747</v>
      </c>
      <c r="D35" s="7">
        <v>0.39456306076461395</v>
      </c>
      <c r="E35" s="7">
        <v>1.1719982709013115</v>
      </c>
      <c r="F35" s="7">
        <v>2.3899263105551691</v>
      </c>
      <c r="G35" s="7">
        <v>1.5394364209216778</v>
      </c>
      <c r="H35" s="7">
        <v>0.82864273291169854</v>
      </c>
      <c r="I35" s="7">
        <v>0.31300949210715312</v>
      </c>
      <c r="J35" s="7">
        <v>0.86947878279978286</v>
      </c>
      <c r="K35" s="7">
        <v>2.3059168602978195</v>
      </c>
      <c r="L35" s="7">
        <v>1.0947835650365429</v>
      </c>
      <c r="M35" s="7">
        <v>0.53378097892667475</v>
      </c>
      <c r="N35" s="7">
        <v>0.21169761775845697</v>
      </c>
      <c r="O35" s="2"/>
      <c r="P35" s="7">
        <v>2.0827357123734962</v>
      </c>
      <c r="Q35" s="8" t="s">
        <v>24</v>
      </c>
      <c r="R35" s="7">
        <f t="shared" si="3"/>
        <v>14.026391369478908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</row>
    <row r="36" spans="1:44" ht="18" x14ac:dyDescent="0.35">
      <c r="A36" s="7">
        <v>0.364936519567642</v>
      </c>
      <c r="B36" s="7">
        <v>0.75832570635838836</v>
      </c>
      <c r="C36" s="7">
        <v>0.76078678669155464</v>
      </c>
      <c r="D36" s="7">
        <v>0.46498302223680171</v>
      </c>
      <c r="E36" s="7">
        <v>0.70142037191217954</v>
      </c>
      <c r="F36" s="7">
        <v>1.542642999606715</v>
      </c>
      <c r="G36" s="7">
        <v>1.8198384181710281</v>
      </c>
      <c r="H36" s="7">
        <v>1.0991453022556523</v>
      </c>
      <c r="I36" s="7">
        <v>0.43388939850915931</v>
      </c>
      <c r="J36" s="7">
        <v>0.44905098423718065</v>
      </c>
      <c r="K36" s="7">
        <v>1.0947835650365429</v>
      </c>
      <c r="L36" s="7">
        <v>1.9383892920650954</v>
      </c>
      <c r="M36" s="7">
        <v>0.83893518505281028</v>
      </c>
      <c r="N36" s="7">
        <v>0.3182061458904924</v>
      </c>
      <c r="O36" s="2"/>
      <c r="P36" s="7">
        <v>2.2847227902326281</v>
      </c>
      <c r="Q36" s="8" t="s">
        <v>25</v>
      </c>
      <c r="R36" s="7">
        <f t="shared" si="3"/>
        <v>12.585333697591244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</row>
    <row r="37" spans="1:44" ht="18" x14ac:dyDescent="0.35">
      <c r="A37" s="7">
        <v>0.20351689107432078</v>
      </c>
      <c r="B37" s="7">
        <v>0.43914115886523086</v>
      </c>
      <c r="C37" s="7">
        <v>0.50769581483775672</v>
      </c>
      <c r="D37" s="7">
        <v>0.48085787417037967</v>
      </c>
      <c r="E37" s="7">
        <v>0.37492640543205225</v>
      </c>
      <c r="F37" s="7">
        <v>0.84183503847452512</v>
      </c>
      <c r="G37" s="7">
        <v>1.1107842263154162</v>
      </c>
      <c r="H37" s="7">
        <v>1.4157356818437623</v>
      </c>
      <c r="I37" s="7">
        <v>0.64894955695095347</v>
      </c>
      <c r="J37" s="7">
        <v>0.22717684608968181</v>
      </c>
      <c r="K37" s="7">
        <v>0.53378097892667475</v>
      </c>
      <c r="L37" s="7">
        <v>0.83893518505281017</v>
      </c>
      <c r="M37" s="7">
        <v>1.71117553496915</v>
      </c>
      <c r="N37" s="7">
        <v>0.59003127298002589</v>
      </c>
      <c r="O37" s="2"/>
      <c r="P37" s="7">
        <v>2.3423299082696531</v>
      </c>
      <c r="Q37" s="8" t="s">
        <v>26</v>
      </c>
      <c r="R37" s="7">
        <f t="shared" si="3"/>
        <v>9.924542465982741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</row>
    <row r="38" spans="1:44" ht="18" x14ac:dyDescent="0.35">
      <c r="A38" s="7">
        <v>8.4213240601794942E-2</v>
      </c>
      <c r="B38" s="7">
        <v>0.18365357097089721</v>
      </c>
      <c r="C38" s="7">
        <v>0.22005198213403324</v>
      </c>
      <c r="D38" s="7">
        <v>0.22545866474174903</v>
      </c>
      <c r="E38" s="7">
        <v>0.15319939143628258</v>
      </c>
      <c r="F38" s="7">
        <v>0.34613582054596576</v>
      </c>
      <c r="G38" s="7">
        <v>0.47109569282348668</v>
      </c>
      <c r="H38" s="7">
        <v>0.68178267683296312</v>
      </c>
      <c r="I38" s="7">
        <v>0.85051380380656449</v>
      </c>
      <c r="J38" s="7">
        <v>9.1224252298684902E-2</v>
      </c>
      <c r="K38" s="7">
        <v>0.21169761775845697</v>
      </c>
      <c r="L38" s="7">
        <v>0.3182061458904924</v>
      </c>
      <c r="M38" s="7">
        <v>0.59003127298002589</v>
      </c>
      <c r="N38" s="7">
        <v>1.3601362691966477</v>
      </c>
      <c r="O38" s="2"/>
      <c r="P38" s="7">
        <v>1.8911974455889939</v>
      </c>
      <c r="Q38" s="8" t="s">
        <v>27</v>
      </c>
      <c r="R38" s="7">
        <f t="shared" si="3"/>
        <v>5.7874004020180454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</row>
    <row r="39" spans="1:44" ht="18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</row>
    <row r="40" spans="1:44" ht="18.600000000000001" thickBot="1" x14ac:dyDescent="0.4">
      <c r="A40" s="2"/>
      <c r="B40" s="2"/>
      <c r="C40" s="2"/>
      <c r="D40" s="2"/>
      <c r="E40" s="1"/>
      <c r="F40" s="1" t="s">
        <v>31</v>
      </c>
      <c r="G40" s="1"/>
      <c r="H40" s="1"/>
      <c r="I40" s="1"/>
      <c r="J40" s="1"/>
      <c r="K40" s="1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</row>
    <row r="41" spans="1:44" ht="18.600000000000001" thickBot="1" x14ac:dyDescent="0.4">
      <c r="A41" s="2"/>
      <c r="B41" s="2"/>
      <c r="C41" s="2"/>
      <c r="D41" s="2"/>
      <c r="E41" s="2"/>
      <c r="F41" s="12">
        <f>B5</f>
        <v>0</v>
      </c>
      <c r="G41" s="13">
        <f>C5</f>
        <v>1.4696938456699069</v>
      </c>
      <c r="H41" s="13">
        <f>D5</f>
        <v>2.7495454169735041</v>
      </c>
      <c r="I41" s="14">
        <f>E5</f>
        <v>3.6000000000000005</v>
      </c>
      <c r="J41" s="15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</row>
    <row r="42" spans="1:44" ht="18.600000000000001" thickBot="1" x14ac:dyDescent="0.4">
      <c r="A42" s="2"/>
      <c r="B42" s="2"/>
      <c r="C42" s="2"/>
      <c r="D42" s="2"/>
      <c r="E42" s="16"/>
      <c r="F42" s="7">
        <f>P25</f>
        <v>1.3906203795406447</v>
      </c>
      <c r="G42" s="7">
        <f>P26</f>
        <v>1.8516357042310392</v>
      </c>
      <c r="H42" s="7">
        <f>P27</f>
        <v>2.5086050176014263</v>
      </c>
      <c r="I42" s="7">
        <f>P28</f>
        <v>3.0763261790574798</v>
      </c>
      <c r="J42" s="14">
        <f>F5</f>
        <v>3.5999999999999996</v>
      </c>
      <c r="K42" s="15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</row>
    <row r="43" spans="1:44" ht="18" x14ac:dyDescent="0.35">
      <c r="A43" s="2"/>
      <c r="B43" s="2"/>
      <c r="C43" s="2"/>
      <c r="D43" s="2"/>
      <c r="E43" s="2"/>
      <c r="F43" s="17">
        <f>P29</f>
        <v>1.8592101097004998</v>
      </c>
      <c r="G43" s="7">
        <f>P30</f>
        <v>2.0376235741121786</v>
      </c>
      <c r="H43" s="7">
        <f>P31</f>
        <v>2.3569127701436816</v>
      </c>
      <c r="I43" s="7">
        <f>P32</f>
        <v>2.5966996986284938</v>
      </c>
      <c r="J43" s="7">
        <f>P33</f>
        <v>2.6112299370431615</v>
      </c>
      <c r="K43" s="18">
        <f>G5</f>
        <v>2.3570226039551585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</row>
    <row r="44" spans="1:44" ht="18.600000000000001" thickBot="1" x14ac:dyDescent="0.4">
      <c r="A44" s="2"/>
      <c r="B44" s="2"/>
      <c r="C44" s="2"/>
      <c r="D44" s="2"/>
      <c r="E44" s="2"/>
      <c r="F44" s="19">
        <f>P34</f>
        <v>1.9709729110369978</v>
      </c>
      <c r="G44" s="20">
        <f>P35</f>
        <v>2.0827357123734962</v>
      </c>
      <c r="H44" s="20">
        <f>P36</f>
        <v>2.2847227902326281</v>
      </c>
      <c r="I44" s="20">
        <f>P37</f>
        <v>2.3423299082696531</v>
      </c>
      <c r="J44" s="20">
        <f>P38</f>
        <v>1.8911974455889939</v>
      </c>
      <c r="K44" s="21">
        <f>H5</f>
        <v>0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</row>
  </sheetData>
  <mergeCells count="2">
    <mergeCell ref="I7:N7"/>
    <mergeCell ref="I24:N24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autoPict="0" r:id="rId4">
            <anchor moveWithCells="1">
              <from>
                <xdr:col>0</xdr:col>
                <xdr:colOff>30480</xdr:colOff>
                <xdr:row>4</xdr:row>
                <xdr:rowOff>38100</xdr:rowOff>
              </from>
              <to>
                <xdr:col>1</xdr:col>
                <xdr:colOff>76200</xdr:colOff>
                <xdr:row>5</xdr:row>
                <xdr:rowOff>83820</xdr:rowOff>
              </to>
            </anchor>
          </objectPr>
        </oleObject>
      </mc:Choice>
      <mc:Fallback>
        <oleObject progId="Equation.3" shapeId="1025" r:id="rId3"/>
      </mc:Fallback>
    </mc:AlternateContent>
    <mc:AlternateContent xmlns:mc="http://schemas.openxmlformats.org/markup-compatibility/2006">
      <mc:Choice Requires="x14">
        <oleObject progId="Equation.DSMT4" shapeId="1026" r:id="rId5">
          <objectPr defaultSize="0" autoPict="0" r:id="rId6">
            <anchor moveWithCells="1" sizeWithCells="1">
              <from>
                <xdr:col>17</xdr:col>
                <xdr:colOff>60960</xdr:colOff>
                <xdr:row>4</xdr:row>
                <xdr:rowOff>45720</xdr:rowOff>
              </from>
              <to>
                <xdr:col>19</xdr:col>
                <xdr:colOff>137160</xdr:colOff>
                <xdr:row>6</xdr:row>
                <xdr:rowOff>22860</xdr:rowOff>
              </to>
            </anchor>
          </objectPr>
        </oleObject>
      </mc:Choice>
      <mc:Fallback>
        <oleObject progId="Equation.DSMT4" shapeId="1026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superpando4ka@gmail.com</cp:lastModifiedBy>
  <dcterms:created xsi:type="dcterms:W3CDTF">2015-06-05T18:17:20Z</dcterms:created>
  <dcterms:modified xsi:type="dcterms:W3CDTF">2024-05-23T06:50:00Z</dcterms:modified>
</cp:coreProperties>
</file>