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J4" i="3"/>
  <c r="B5" i="3" s="1"/>
  <c r="I4" i="3"/>
  <c r="B6" i="3" s="1"/>
  <c r="J3" i="3"/>
  <c r="J5" i="3" s="1"/>
  <c r="I3" i="3"/>
  <c r="D9" i="2"/>
  <c r="D8" i="2"/>
  <c r="B8" i="2"/>
  <c r="B6" i="2"/>
  <c r="B9" i="2" s="1"/>
  <c r="B8" i="1"/>
  <c r="B7" i="1"/>
  <c r="E6" i="1"/>
  <c r="B10" i="1" s="1"/>
  <c r="C5" i="1"/>
</calcChain>
</file>

<file path=xl/sharedStrings.xml><?xml version="1.0" encoding="utf-8"?>
<sst xmlns="http://schemas.openxmlformats.org/spreadsheetml/2006/main" count="35" uniqueCount="31">
  <si>
    <t>Задание 1</t>
  </si>
  <si>
    <t>норма</t>
  </si>
  <si>
    <t>Среднее знач. X</t>
  </si>
  <si>
    <t>n</t>
  </si>
  <si>
    <t>s2</t>
  </si>
  <si>
    <t>alpha=</t>
  </si>
  <si>
    <t>X прав</t>
  </si>
  <si>
    <t>X лев</t>
  </si>
  <si>
    <t>x расчетн</t>
  </si>
  <si>
    <t>Задание 2</t>
  </si>
  <si>
    <t>̅̅̅</t>
  </si>
  <si>
    <t>Завод</t>
  </si>
  <si>
    <t>x-</t>
  </si>
  <si>
    <t>s^2</t>
  </si>
  <si>
    <t>А</t>
  </si>
  <si>
    <t>Б</t>
  </si>
  <si>
    <t>Sобщ^2</t>
  </si>
  <si>
    <t>Fрас</t>
  </si>
  <si>
    <t>Fтаб</t>
  </si>
  <si>
    <t>Tрасч</t>
  </si>
  <si>
    <t>Tтаб</t>
  </si>
  <si>
    <t>Задание 3</t>
  </si>
  <si>
    <t>Прочность на сжатие</t>
  </si>
  <si>
    <t>_
x</t>
  </si>
  <si>
    <t>si2</t>
  </si>
  <si>
    <t>fi</t>
  </si>
  <si>
    <t>Марка 1</t>
  </si>
  <si>
    <t>Марка 3</t>
  </si>
  <si>
    <t>Fтабл</t>
  </si>
  <si>
    <t>Si2общ</t>
  </si>
  <si>
    <t>Tтабл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</si>
</sst>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5" xfId="0" applyFont="1" applyFill="1" applyBorder="1"/>
    <xf numFmtId="0" fontId="0" fillId="0" borderId="5" xfId="0" applyBorder="1"/>
    <xf numFmtId="0" fontId="0" fillId="0" borderId="7" xfId="0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0" borderId="0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0" xfId="0" applyFill="1"/>
    <xf numFmtId="0" fontId="1" fillId="0" borderId="0" xfId="0" applyFont="1"/>
    <xf numFmtId="0" fontId="0" fillId="6" borderId="4" xfId="0" applyFill="1" applyBorder="1"/>
    <xf numFmtId="0" fontId="1" fillId="6" borderId="4" xfId="0" applyFont="1" applyFill="1" applyBorder="1" applyAlignment="1">
      <alignment wrapText="1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53163</xdr:rowOff>
    </xdr:from>
    <xdr:to>
      <xdr:col>7</xdr:col>
      <xdr:colOff>589268</xdr:colOff>
      <xdr:row>18</xdr:row>
      <xdr:rowOff>52588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30303"/>
          <a:ext cx="5037221" cy="1115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68431</xdr:rowOff>
    </xdr:from>
    <xdr:to>
      <xdr:col>6</xdr:col>
      <xdr:colOff>262407</xdr:colOff>
      <xdr:row>13</xdr:row>
      <xdr:rowOff>120140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97231"/>
          <a:ext cx="4019067" cy="600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9</xdr:row>
      <xdr:rowOff>0</xdr:rowOff>
    </xdr:from>
    <xdr:to>
      <xdr:col>7</xdr:col>
      <xdr:colOff>164612</xdr:colOff>
      <xdr:row>13</xdr:row>
      <xdr:rowOff>169992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377440"/>
          <a:ext cx="4582439" cy="901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86" zoomScaleNormal="100" workbookViewId="0">
      <selection activeCell="G8" sqref="G8"/>
    </sheetView>
  </sheetViews>
  <sheetFormatPr defaultRowHeight="14.4" x14ac:dyDescent="0.3"/>
  <cols>
    <col min="1" max="1" width="11.33203125" customWidth="1"/>
  </cols>
  <sheetData>
    <row r="1" spans="1:15" ht="15" thickBot="1" x14ac:dyDescent="0.35">
      <c r="A1" s="1" t="s">
        <v>0</v>
      </c>
    </row>
    <row r="2" spans="1:15" x14ac:dyDescent="0.3">
      <c r="A2" s="2" t="s">
        <v>1</v>
      </c>
      <c r="B2" s="3">
        <v>40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3">
      <c r="A3" s="5">
        <v>42</v>
      </c>
      <c r="B3" s="5">
        <v>40</v>
      </c>
      <c r="C3" s="5">
        <v>42</v>
      </c>
      <c r="D3" s="5">
        <v>46</v>
      </c>
      <c r="E3" s="5">
        <v>43</v>
      </c>
      <c r="F3" s="5">
        <v>42</v>
      </c>
      <c r="G3" s="5">
        <v>41</v>
      </c>
      <c r="H3" s="5">
        <v>39</v>
      </c>
      <c r="I3" s="5">
        <v>41</v>
      </c>
      <c r="J3" s="5">
        <v>40</v>
      </c>
      <c r="K3" s="5">
        <v>39</v>
      </c>
      <c r="L3" s="5">
        <v>41</v>
      </c>
      <c r="M3" s="5">
        <v>43</v>
      </c>
      <c r="N3" s="5">
        <v>44</v>
      </c>
      <c r="O3" s="5">
        <v>38</v>
      </c>
    </row>
    <row r="4" spans="1:15" ht="15" thickBot="1" x14ac:dyDescent="0.35"/>
    <row r="5" spans="1:15" ht="15" thickBot="1" x14ac:dyDescent="0.35">
      <c r="A5" s="6" t="s">
        <v>2</v>
      </c>
      <c r="B5" s="7"/>
      <c r="C5" s="8">
        <f>(A3+B3+C3+D3+E3+F3+G3+H3+I3+J3+K3+L3+M3+N3+O3)/15</f>
        <v>41.4</v>
      </c>
    </row>
    <row r="6" spans="1:15" ht="15" thickBot="1" x14ac:dyDescent="0.35">
      <c r="A6" s="9" t="s">
        <v>3</v>
      </c>
      <c r="B6" s="10"/>
      <c r="C6" s="11">
        <v>15</v>
      </c>
      <c r="D6" s="12" t="s">
        <v>4</v>
      </c>
      <c r="E6" s="11">
        <f>((A3-C5)^2+(B3-C5)^2+(C3-C5)^2+(D3-C5)^2+(E3-C5)^2+(F3-C5)^2+(G3-C5)^2+(H3-C5)^2+(I3-C5)^2+(J3-C5)^2+(K3-C5)^2+(L3-C5)^2+(M3-C5)^2+(N3-C5)^2+(O3-C5)^2)/(C6-1)</f>
        <v>4.3999999999999995</v>
      </c>
      <c r="G6" s="13" t="s">
        <v>5</v>
      </c>
      <c r="H6" s="14">
        <v>0.5</v>
      </c>
    </row>
    <row r="7" spans="1:15" x14ac:dyDescent="0.3">
      <c r="A7" s="15" t="s">
        <v>6</v>
      </c>
      <c r="B7" s="16">
        <f>CHIINV(0.05,14)</f>
        <v>23.68479130484058</v>
      </c>
      <c r="C7" s="17"/>
      <c r="D7" s="17"/>
      <c r="E7" s="17"/>
    </row>
    <row r="8" spans="1:15" x14ac:dyDescent="0.3">
      <c r="A8" s="18" t="s">
        <v>7</v>
      </c>
      <c r="B8" s="19">
        <f>CHIINV(0.95,14)</f>
        <v>6.5706313837893431</v>
      </c>
      <c r="C8" s="17"/>
      <c r="D8" s="17"/>
      <c r="E8" s="17"/>
    </row>
    <row r="9" spans="1:15" x14ac:dyDescent="0.3">
      <c r="A9" s="20"/>
      <c r="B9" s="21"/>
    </row>
    <row r="10" spans="1:15" ht="15" thickBot="1" x14ac:dyDescent="0.35">
      <c r="A10" s="22" t="s">
        <v>8</v>
      </c>
      <c r="B10" s="23">
        <f>((C6-1)*E6)/B3</f>
        <v>1.5399999999999998</v>
      </c>
    </row>
  </sheetData>
  <mergeCells count="2">
    <mergeCell ref="A5:B5"/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8" sqref="B18"/>
    </sheetView>
  </sheetViews>
  <sheetFormatPr defaultRowHeight="14.4" x14ac:dyDescent="0.3"/>
  <cols>
    <col min="1" max="1" width="10.33203125" customWidth="1"/>
  </cols>
  <sheetData>
    <row r="1" spans="1:4" x14ac:dyDescent="0.3">
      <c r="A1" s="24" t="s">
        <v>9</v>
      </c>
      <c r="B1" s="25" t="s">
        <v>10</v>
      </c>
    </row>
    <row r="3" spans="1:4" x14ac:dyDescent="0.3">
      <c r="A3" s="26" t="s">
        <v>11</v>
      </c>
      <c r="B3" s="27" t="s">
        <v>12</v>
      </c>
      <c r="C3" s="26" t="s">
        <v>13</v>
      </c>
      <c r="D3" s="26" t="s">
        <v>3</v>
      </c>
    </row>
    <row r="4" spans="1:4" x14ac:dyDescent="0.3">
      <c r="A4" s="26" t="s">
        <v>14</v>
      </c>
      <c r="B4" s="26">
        <v>1282</v>
      </c>
      <c r="C4" s="26">
        <v>6400</v>
      </c>
      <c r="D4" s="26">
        <v>50</v>
      </c>
    </row>
    <row r="5" spans="1:4" x14ac:dyDescent="0.3">
      <c r="A5" s="26" t="s">
        <v>15</v>
      </c>
      <c r="B5" s="26">
        <v>1208</v>
      </c>
      <c r="C5" s="26">
        <v>8836</v>
      </c>
      <c r="D5" s="26">
        <v>50</v>
      </c>
    </row>
    <row r="6" spans="1:4" x14ac:dyDescent="0.3">
      <c r="A6" s="26" t="s">
        <v>16</v>
      </c>
      <c r="B6" s="26">
        <f>((D4-1)*C4+(D5-1)*C5)/(D4+D5-2)</f>
        <v>7618</v>
      </c>
      <c r="C6" s="26"/>
      <c r="D6" s="26"/>
    </row>
    <row r="8" spans="1:4" x14ac:dyDescent="0.3">
      <c r="A8" t="s">
        <v>17</v>
      </c>
      <c r="B8">
        <f>8836/6400</f>
        <v>1.380625</v>
      </c>
      <c r="C8" t="s">
        <v>18</v>
      </c>
      <c r="D8">
        <f>_xlfn.T.INV.2T(0.025,49)</f>
        <v>2.3123751638001573</v>
      </c>
    </row>
    <row r="9" spans="1:4" x14ac:dyDescent="0.3">
      <c r="A9" t="s">
        <v>19</v>
      </c>
      <c r="B9">
        <f>(B4-B5)/SQRT(B6*((1/D4)+(1/D5)))</f>
        <v>4.2391739710637113</v>
      </c>
      <c r="C9" t="s">
        <v>20</v>
      </c>
      <c r="D9">
        <f>_xlfn.T.INV.2T(0.05,98)</f>
        <v>1.9844674545084788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="86" workbookViewId="0">
      <selection activeCell="B23" sqref="B23"/>
    </sheetView>
  </sheetViews>
  <sheetFormatPr defaultRowHeight="14.4" x14ac:dyDescent="0.3"/>
  <cols>
    <col min="1" max="1" width="11.109375" customWidth="1"/>
  </cols>
  <sheetData>
    <row r="1" spans="1:11" x14ac:dyDescent="0.3">
      <c r="A1" s="24" t="s">
        <v>21</v>
      </c>
    </row>
    <row r="2" spans="1:11" ht="28.8" x14ac:dyDescent="0.3">
      <c r="A2" s="28"/>
      <c r="B2" s="29" t="s">
        <v>22</v>
      </c>
      <c r="C2" s="29"/>
      <c r="D2" s="29"/>
      <c r="E2" s="29"/>
      <c r="F2" s="29"/>
      <c r="H2" s="30" t="s">
        <v>3</v>
      </c>
      <c r="I2" s="31" t="s">
        <v>23</v>
      </c>
      <c r="J2" t="s">
        <v>24</v>
      </c>
      <c r="K2" t="s">
        <v>25</v>
      </c>
    </row>
    <row r="3" spans="1:11" x14ac:dyDescent="0.3">
      <c r="A3" s="28" t="s">
        <v>26</v>
      </c>
      <c r="B3" s="28">
        <v>195</v>
      </c>
      <c r="C3" s="28">
        <v>200</v>
      </c>
      <c r="D3" s="28">
        <v>204</v>
      </c>
      <c r="E3" s="28">
        <v>205</v>
      </c>
      <c r="F3" s="28">
        <v>201</v>
      </c>
      <c r="H3">
        <v>5</v>
      </c>
      <c r="I3">
        <f>AVERAGE(B3:F3)</f>
        <v>201</v>
      </c>
      <c r="J3">
        <f>_xlfn.VAR.S(B3:F3)</f>
        <v>15.5</v>
      </c>
      <c r="K3">
        <v>4</v>
      </c>
    </row>
    <row r="4" spans="1:11" x14ac:dyDescent="0.3">
      <c r="A4" s="28" t="s">
        <v>27</v>
      </c>
      <c r="B4" s="28">
        <v>201</v>
      </c>
      <c r="C4" s="28">
        <v>204</v>
      </c>
      <c r="D4" s="28">
        <v>221</v>
      </c>
      <c r="E4" s="28">
        <v>210</v>
      </c>
      <c r="F4" s="28">
        <v>199</v>
      </c>
      <c r="H4">
        <v>5</v>
      </c>
      <c r="I4">
        <f>AVERAGE(B4:F4)</f>
        <v>207</v>
      </c>
      <c r="J4">
        <f>_xlfn.VAR.S(B4:F4)</f>
        <v>78.5</v>
      </c>
      <c r="K4">
        <v>4</v>
      </c>
    </row>
    <row r="5" spans="1:11" x14ac:dyDescent="0.3">
      <c r="A5" t="s">
        <v>17</v>
      </c>
      <c r="B5">
        <f>J4/J3</f>
        <v>5.064516129032258</v>
      </c>
      <c r="C5" t="s">
        <v>28</v>
      </c>
      <c r="D5">
        <f>_xlfn.T.INV.2T(0.025,4)</f>
        <v>3.4954059325164377</v>
      </c>
      <c r="I5" t="s">
        <v>29</v>
      </c>
      <c r="J5">
        <f>((H3-1)*J3+(H4-1)*J4)/(H3+H4-2)</f>
        <v>47</v>
      </c>
    </row>
    <row r="6" spans="1:11" x14ac:dyDescent="0.3">
      <c r="A6" t="s">
        <v>19</v>
      </c>
      <c r="B6">
        <f>(I4-I3)/SQRT(J3/4+J4/4)</f>
        <v>1.237705495510552</v>
      </c>
      <c r="C6" t="s">
        <v>30</v>
      </c>
      <c r="D6">
        <f>_xlfn.T.INV.2T(0.05,4)</f>
        <v>2.7764451051977934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2023-12-14T10:30:48Z</dcterms:modified>
</cp:coreProperties>
</file>