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7629"/>
  <workbookPr autoCompressPictures="0"/>
  <bookViews>
    <workbookView xWindow="18300" yWindow="840" windowWidth="30240" windowHeight="24880" tabRatio="692" firstSheet="2" activeTab="9"/>
  </bookViews>
  <sheets>
    <sheet name="1" sheetId="1" r:id="rId1"/>
    <sheet name="2" sheetId="2" r:id="rId2"/>
    <sheet name="3" sheetId="3" r:id="rId3"/>
    <sheet name="4" sheetId="4" r:id="rId4"/>
    <sheet name="5" sheetId="5" r:id="rId5"/>
    <sheet name="6" sheetId="6" r:id="rId6"/>
    <sheet name="Compiled data - 1st round" sheetId="8" r:id="rId7"/>
    <sheet name="Calculations 1st round" sheetId="9" r:id="rId8"/>
    <sheet name="Compiled data - 2nd round" sheetId="10" r:id="rId9"/>
    <sheet name="Calculations 2nd round" sheetId="11" r:id="rId10"/>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34" i="11" l="1"/>
  <c r="J234" i="11"/>
  <c r="I234" i="11"/>
  <c r="H234" i="11"/>
  <c r="G234" i="11"/>
  <c r="K233" i="11"/>
  <c r="J233" i="11"/>
  <c r="I233" i="11"/>
  <c r="H233" i="11"/>
  <c r="G233" i="11"/>
  <c r="K232" i="11"/>
  <c r="J232" i="11"/>
  <c r="I232" i="11"/>
  <c r="H232" i="11"/>
  <c r="G232" i="11"/>
  <c r="D234" i="11"/>
  <c r="E234" i="11"/>
  <c r="F234" i="11"/>
  <c r="D233" i="11"/>
  <c r="E233" i="11"/>
  <c r="F233" i="11"/>
  <c r="D232" i="11"/>
  <c r="E232" i="11"/>
  <c r="F232" i="11"/>
  <c r="C232" i="11"/>
  <c r="G220" i="11"/>
  <c r="K222" i="11"/>
  <c r="J222" i="11"/>
  <c r="I222" i="11"/>
  <c r="H222" i="11"/>
  <c r="G222" i="11"/>
  <c r="K221" i="11"/>
  <c r="J221" i="11"/>
  <c r="I221" i="11"/>
  <c r="H221" i="11"/>
  <c r="G221" i="11"/>
  <c r="K220" i="11"/>
  <c r="J220" i="11"/>
  <c r="I220" i="11"/>
  <c r="H220" i="11"/>
  <c r="K201" i="11"/>
  <c r="J201" i="11"/>
  <c r="I201" i="11"/>
  <c r="H201" i="11"/>
  <c r="G201" i="11"/>
  <c r="K200" i="11"/>
  <c r="J200" i="11"/>
  <c r="I200" i="11"/>
  <c r="H200" i="11"/>
  <c r="G200" i="11"/>
  <c r="K199" i="11"/>
  <c r="J199" i="11"/>
  <c r="I199" i="11"/>
  <c r="H199" i="11"/>
  <c r="G199" i="11"/>
  <c r="K188" i="11"/>
  <c r="J188" i="11"/>
  <c r="I188" i="11"/>
  <c r="H188" i="11"/>
  <c r="G188" i="11"/>
  <c r="K187" i="11"/>
  <c r="J187" i="11"/>
  <c r="I187" i="11"/>
  <c r="H187" i="11"/>
  <c r="G187" i="11"/>
  <c r="K186" i="11"/>
  <c r="J186" i="11"/>
  <c r="I186" i="11"/>
  <c r="H186" i="11"/>
  <c r="G186" i="11"/>
  <c r="K176" i="11"/>
  <c r="J176" i="11"/>
  <c r="I176" i="11"/>
  <c r="H176" i="11"/>
  <c r="G176" i="11"/>
  <c r="K175" i="11"/>
  <c r="J175" i="11"/>
  <c r="I175" i="11"/>
  <c r="H175" i="11"/>
  <c r="G175" i="11"/>
  <c r="K174" i="11"/>
  <c r="J174" i="11"/>
  <c r="I174" i="11"/>
  <c r="H174" i="11"/>
  <c r="G174" i="11"/>
  <c r="K164" i="11"/>
  <c r="J164" i="11"/>
  <c r="I164" i="11"/>
  <c r="H164" i="11"/>
  <c r="G164" i="11"/>
  <c r="K163" i="11"/>
  <c r="J163" i="11"/>
  <c r="I163" i="11"/>
  <c r="H163" i="11"/>
  <c r="G163" i="11"/>
  <c r="K162" i="11"/>
  <c r="J162" i="11"/>
  <c r="I162" i="11"/>
  <c r="H162" i="11"/>
  <c r="G162" i="11"/>
  <c r="K152" i="11"/>
  <c r="J152" i="11"/>
  <c r="I152" i="11"/>
  <c r="H152" i="11"/>
  <c r="G152" i="11"/>
  <c r="K151" i="11"/>
  <c r="J151" i="11"/>
  <c r="I151" i="11"/>
  <c r="H151" i="11"/>
  <c r="G151" i="11"/>
  <c r="K150" i="11"/>
  <c r="J150" i="11"/>
  <c r="I150" i="11"/>
  <c r="H150" i="11"/>
  <c r="G150" i="11"/>
  <c r="K140" i="11"/>
  <c r="J140" i="11"/>
  <c r="I140" i="11"/>
  <c r="H140" i="11"/>
  <c r="G140" i="11"/>
  <c r="K139" i="11"/>
  <c r="J139" i="11"/>
  <c r="I139" i="11"/>
  <c r="H139" i="11"/>
  <c r="G139" i="11"/>
  <c r="K138" i="11"/>
  <c r="J138" i="11"/>
  <c r="I138" i="11"/>
  <c r="H138" i="11"/>
  <c r="G138" i="11"/>
  <c r="K128" i="11"/>
  <c r="J128" i="11"/>
  <c r="I128" i="11"/>
  <c r="H128" i="11"/>
  <c r="G128" i="11"/>
  <c r="K127" i="11"/>
  <c r="J127" i="11"/>
  <c r="I127" i="11"/>
  <c r="H127" i="11"/>
  <c r="G127" i="11"/>
  <c r="K126" i="11"/>
  <c r="J126" i="11"/>
  <c r="I126" i="11"/>
  <c r="H126" i="11"/>
  <c r="G126" i="11"/>
  <c r="K116" i="11"/>
  <c r="J116" i="11"/>
  <c r="I116" i="11"/>
  <c r="H116" i="11"/>
  <c r="G116" i="11"/>
  <c r="K115" i="11"/>
  <c r="J115" i="11"/>
  <c r="I115" i="11"/>
  <c r="H115" i="11"/>
  <c r="G115" i="11"/>
  <c r="K114" i="11"/>
  <c r="J114" i="11"/>
  <c r="I114" i="11"/>
  <c r="H114" i="11"/>
  <c r="G114" i="11"/>
  <c r="K104" i="11"/>
  <c r="J104" i="11"/>
  <c r="I104" i="11"/>
  <c r="H104" i="11"/>
  <c r="G104" i="11"/>
  <c r="K103" i="11"/>
  <c r="J103" i="11"/>
  <c r="I103" i="11"/>
  <c r="H103" i="11"/>
  <c r="G103" i="11"/>
  <c r="K102" i="11"/>
  <c r="J102" i="11"/>
  <c r="I102" i="11"/>
  <c r="H102" i="11"/>
  <c r="G102" i="11"/>
  <c r="K92" i="11"/>
  <c r="J92" i="11"/>
  <c r="I92" i="11"/>
  <c r="H92" i="11"/>
  <c r="G92" i="11"/>
  <c r="K91" i="11"/>
  <c r="J91" i="11"/>
  <c r="I91" i="11"/>
  <c r="H91" i="11"/>
  <c r="G91" i="11"/>
  <c r="K90" i="11"/>
  <c r="J90" i="11"/>
  <c r="I90" i="11"/>
  <c r="H90" i="11"/>
  <c r="G90" i="11"/>
  <c r="K80" i="11"/>
  <c r="J80" i="11"/>
  <c r="I80" i="11"/>
  <c r="H80" i="11"/>
  <c r="G80" i="11"/>
  <c r="K79" i="11"/>
  <c r="J79" i="11"/>
  <c r="I79" i="11"/>
  <c r="H79" i="11"/>
  <c r="G79" i="11"/>
  <c r="K78" i="11"/>
  <c r="J78" i="11"/>
  <c r="I78" i="11"/>
  <c r="H78" i="11"/>
  <c r="G78" i="11"/>
  <c r="K58" i="11"/>
  <c r="J58" i="11"/>
  <c r="I58" i="11"/>
  <c r="H58" i="11"/>
  <c r="G58" i="11"/>
  <c r="K57" i="11"/>
  <c r="J57" i="11"/>
  <c r="I57" i="11"/>
  <c r="H57" i="11"/>
  <c r="G57" i="11"/>
  <c r="K56" i="11"/>
  <c r="J56" i="11"/>
  <c r="I56" i="11"/>
  <c r="H56" i="11"/>
  <c r="G56" i="11"/>
  <c r="K46" i="11"/>
  <c r="J46" i="11"/>
  <c r="I46" i="11"/>
  <c r="H46" i="11"/>
  <c r="G46" i="11"/>
  <c r="K45" i="11"/>
  <c r="J45" i="11"/>
  <c r="I45" i="11"/>
  <c r="H45" i="11"/>
  <c r="G45" i="11"/>
  <c r="K44" i="11"/>
  <c r="J44" i="11"/>
  <c r="I44" i="11"/>
  <c r="H44" i="11"/>
  <c r="G44" i="11"/>
  <c r="K25" i="11"/>
  <c r="J25" i="11"/>
  <c r="I25" i="11"/>
  <c r="H25" i="11"/>
  <c r="G25" i="11"/>
  <c r="K24" i="11"/>
  <c r="J24" i="11"/>
  <c r="I24" i="11"/>
  <c r="H24" i="11"/>
  <c r="G24" i="11"/>
  <c r="K23" i="11"/>
  <c r="J23" i="11"/>
  <c r="I23" i="11"/>
  <c r="H23" i="11"/>
  <c r="G23" i="11"/>
  <c r="K13" i="11"/>
  <c r="J13" i="11"/>
  <c r="I13" i="11"/>
  <c r="H13" i="11"/>
  <c r="G13" i="11"/>
  <c r="K12" i="11"/>
  <c r="J12" i="11"/>
  <c r="I12" i="11"/>
  <c r="H12" i="11"/>
  <c r="G12" i="11"/>
  <c r="K11" i="11"/>
  <c r="J11" i="11"/>
  <c r="I11" i="11"/>
  <c r="H11" i="11"/>
  <c r="G11" i="11"/>
  <c r="F222" i="11"/>
  <c r="E222" i="11"/>
  <c r="E221" i="11"/>
  <c r="E220" i="11"/>
  <c r="F220" i="11"/>
  <c r="E201" i="11"/>
  <c r="E200" i="11"/>
  <c r="E199" i="11"/>
  <c r="E188" i="11"/>
  <c r="E187" i="11"/>
  <c r="E186" i="11"/>
  <c r="E150" i="11"/>
  <c r="E163" i="11"/>
  <c r="E164" i="11"/>
  <c r="E162" i="11"/>
  <c r="E152" i="11"/>
  <c r="E151" i="11"/>
  <c r="E140" i="11"/>
  <c r="E139" i="11"/>
  <c r="E138" i="11"/>
  <c r="E128" i="11"/>
  <c r="E127" i="11"/>
  <c r="E126" i="11"/>
  <c r="E116" i="11"/>
  <c r="E115" i="11"/>
  <c r="E114" i="11"/>
  <c r="E104" i="11"/>
  <c r="E103" i="11"/>
  <c r="E102" i="11"/>
  <c r="E176" i="11"/>
  <c r="E175" i="11"/>
  <c r="E174" i="11"/>
  <c r="F90" i="11"/>
  <c r="E92" i="11"/>
  <c r="F92" i="11"/>
  <c r="E91" i="11"/>
  <c r="F91" i="11"/>
  <c r="E90" i="11"/>
  <c r="D57" i="11"/>
  <c r="C57" i="11"/>
  <c r="B57" i="11"/>
  <c r="E57" i="11"/>
  <c r="C11" i="11"/>
  <c r="E80" i="11"/>
  <c r="F80" i="11"/>
  <c r="E79" i="11"/>
  <c r="F79" i="11"/>
  <c r="E78" i="11"/>
  <c r="E58" i="11"/>
  <c r="F58" i="11"/>
  <c r="E56" i="11"/>
  <c r="F56" i="11"/>
  <c r="E46" i="11"/>
  <c r="F46" i="11"/>
  <c r="E45" i="11"/>
  <c r="F45" i="11"/>
  <c r="E44" i="11"/>
  <c r="F44" i="11"/>
  <c r="E25" i="11"/>
  <c r="F25" i="11"/>
  <c r="E24" i="11"/>
  <c r="E23" i="11"/>
  <c r="F23" i="11"/>
  <c r="E13" i="11"/>
  <c r="F13" i="11"/>
  <c r="E12" i="11"/>
  <c r="F12" i="11"/>
  <c r="E11" i="11"/>
  <c r="F11" i="11"/>
  <c r="C13" i="11"/>
  <c r="B13" i="11"/>
  <c r="C234" i="11"/>
  <c r="B234" i="11"/>
  <c r="C233" i="11"/>
  <c r="B233" i="11"/>
  <c r="B232" i="11"/>
  <c r="C222" i="11"/>
  <c r="B222" i="11"/>
  <c r="F221" i="11"/>
  <c r="C221" i="11"/>
  <c r="B221" i="11"/>
  <c r="C220" i="11"/>
  <c r="B220" i="11"/>
  <c r="F201" i="11"/>
  <c r="D201" i="11"/>
  <c r="C201" i="11"/>
  <c r="B201" i="11"/>
  <c r="F200" i="11"/>
  <c r="D200" i="11"/>
  <c r="C200" i="11"/>
  <c r="B200" i="11"/>
  <c r="F199" i="11"/>
  <c r="D199" i="11"/>
  <c r="C199" i="11"/>
  <c r="B199" i="11"/>
  <c r="F188" i="11"/>
  <c r="D188" i="11"/>
  <c r="C188" i="11"/>
  <c r="B188" i="11"/>
  <c r="F187" i="11"/>
  <c r="D187" i="11"/>
  <c r="C187" i="11"/>
  <c r="B187" i="11"/>
  <c r="F186" i="11"/>
  <c r="D186" i="11"/>
  <c r="C186" i="11"/>
  <c r="B186" i="11"/>
  <c r="F176" i="11"/>
  <c r="D176" i="11"/>
  <c r="C176" i="11"/>
  <c r="B176" i="11"/>
  <c r="F175" i="11"/>
  <c r="D175" i="11"/>
  <c r="C175" i="11"/>
  <c r="B175" i="11"/>
  <c r="F174" i="11"/>
  <c r="D174" i="11"/>
  <c r="C174" i="11"/>
  <c r="B174" i="11"/>
  <c r="F164" i="11"/>
  <c r="D164" i="11"/>
  <c r="C164" i="11"/>
  <c r="B164" i="11"/>
  <c r="F163" i="11"/>
  <c r="D163" i="11"/>
  <c r="C163" i="11"/>
  <c r="B163" i="11"/>
  <c r="F162" i="11"/>
  <c r="D162" i="11"/>
  <c r="C162" i="11"/>
  <c r="B162" i="11"/>
  <c r="F152" i="11"/>
  <c r="D152" i="11"/>
  <c r="C152" i="11"/>
  <c r="B152" i="11"/>
  <c r="F151" i="11"/>
  <c r="D151" i="11"/>
  <c r="C151" i="11"/>
  <c r="B151" i="11"/>
  <c r="F150" i="11"/>
  <c r="D150" i="11"/>
  <c r="C150" i="11"/>
  <c r="B150" i="11"/>
  <c r="F140" i="11"/>
  <c r="D140" i="11"/>
  <c r="C140" i="11"/>
  <c r="B140" i="11"/>
  <c r="F139" i="11"/>
  <c r="D139" i="11"/>
  <c r="C139" i="11"/>
  <c r="B139" i="11"/>
  <c r="F138" i="11"/>
  <c r="D138" i="11"/>
  <c r="C138" i="11"/>
  <c r="B138" i="11"/>
  <c r="G143" i="11"/>
  <c r="H143" i="11"/>
  <c r="I143" i="11"/>
  <c r="J143" i="11"/>
  <c r="K143" i="11"/>
  <c r="G144" i="11"/>
  <c r="H144" i="11"/>
  <c r="I144" i="11"/>
  <c r="J144" i="11"/>
  <c r="K144" i="11"/>
  <c r="G145" i="11"/>
  <c r="H145" i="11"/>
  <c r="I145" i="11"/>
  <c r="J145" i="11"/>
  <c r="K145" i="11"/>
  <c r="F128" i="11"/>
  <c r="D128" i="11"/>
  <c r="C128" i="11"/>
  <c r="B128" i="11"/>
  <c r="F127" i="11"/>
  <c r="D127" i="11"/>
  <c r="C127" i="11"/>
  <c r="B127" i="11"/>
  <c r="F126" i="11"/>
  <c r="D126" i="11"/>
  <c r="C126" i="11"/>
  <c r="B126" i="11"/>
  <c r="G131" i="11"/>
  <c r="H131" i="11"/>
  <c r="I131" i="11"/>
  <c r="J131" i="11"/>
  <c r="K131" i="11"/>
  <c r="G132" i="11"/>
  <c r="H132" i="11"/>
  <c r="I132" i="11"/>
  <c r="J132" i="11"/>
  <c r="K132" i="11"/>
  <c r="G133" i="11"/>
  <c r="H133" i="11"/>
  <c r="I133" i="11"/>
  <c r="J133" i="11"/>
  <c r="K133" i="11"/>
  <c r="B107" i="9"/>
  <c r="C107" i="9"/>
  <c r="D107" i="9"/>
  <c r="E107" i="9"/>
  <c r="G107" i="9"/>
  <c r="B108" i="9"/>
  <c r="C108" i="9"/>
  <c r="D108" i="9"/>
  <c r="E108" i="9"/>
  <c r="G108" i="9"/>
  <c r="B109" i="9"/>
  <c r="C109" i="9"/>
  <c r="D109" i="9"/>
  <c r="E109" i="9"/>
  <c r="G109" i="9"/>
  <c r="F116" i="11"/>
  <c r="D116" i="11"/>
  <c r="C116" i="11"/>
  <c r="B116" i="11"/>
  <c r="F115" i="11"/>
  <c r="D115" i="11"/>
  <c r="C115" i="11"/>
  <c r="B115" i="11"/>
  <c r="F114" i="11"/>
  <c r="D114" i="11"/>
  <c r="C114" i="11"/>
  <c r="B114" i="11"/>
  <c r="G119" i="11"/>
  <c r="H119" i="11"/>
  <c r="I119" i="11"/>
  <c r="J119" i="11"/>
  <c r="K119" i="11"/>
  <c r="G120" i="11"/>
  <c r="H120" i="11"/>
  <c r="I120" i="11"/>
  <c r="J120" i="11"/>
  <c r="K120" i="11"/>
  <c r="G121" i="11"/>
  <c r="H121" i="11"/>
  <c r="I121" i="11"/>
  <c r="J121" i="11"/>
  <c r="K121" i="11"/>
  <c r="B95" i="9"/>
  <c r="C95" i="9"/>
  <c r="D95" i="9"/>
  <c r="E95" i="9"/>
  <c r="G95" i="9"/>
  <c r="B96" i="9"/>
  <c r="C96" i="9"/>
  <c r="D96" i="9"/>
  <c r="E96" i="9"/>
  <c r="G96" i="9"/>
  <c r="B97" i="9"/>
  <c r="C97" i="9"/>
  <c r="D97" i="9"/>
  <c r="E97" i="9"/>
  <c r="G97" i="9"/>
  <c r="F104" i="11"/>
  <c r="D104" i="11"/>
  <c r="C104" i="11"/>
  <c r="B104" i="11"/>
  <c r="F103" i="11"/>
  <c r="D103" i="11"/>
  <c r="C103" i="11"/>
  <c r="B103" i="11"/>
  <c r="F102" i="11"/>
  <c r="D102" i="11"/>
  <c r="C102" i="11"/>
  <c r="B102" i="11"/>
  <c r="D92" i="11"/>
  <c r="C92" i="11"/>
  <c r="B92" i="11"/>
  <c r="D91" i="11"/>
  <c r="C91" i="11"/>
  <c r="B91" i="11"/>
  <c r="D90" i="11"/>
  <c r="C90" i="11"/>
  <c r="B90" i="11"/>
  <c r="G95" i="11"/>
  <c r="H95" i="11"/>
  <c r="I95" i="11"/>
  <c r="J95" i="11"/>
  <c r="K95" i="11"/>
  <c r="G96" i="11"/>
  <c r="H96" i="11"/>
  <c r="I96" i="11"/>
  <c r="J96" i="11"/>
  <c r="K96" i="11"/>
  <c r="G97" i="11"/>
  <c r="H97" i="11"/>
  <c r="I97" i="11"/>
  <c r="J97" i="11"/>
  <c r="K97" i="11"/>
  <c r="D80" i="11"/>
  <c r="C80" i="11"/>
  <c r="B80" i="11"/>
  <c r="D79" i="11"/>
  <c r="C79" i="11"/>
  <c r="B79" i="11"/>
  <c r="F78" i="11"/>
  <c r="D78" i="11"/>
  <c r="C78" i="11"/>
  <c r="B78" i="11"/>
  <c r="C58" i="11"/>
  <c r="G61" i="9"/>
  <c r="E61" i="9"/>
  <c r="D61" i="9"/>
  <c r="C61" i="9"/>
  <c r="B61" i="9"/>
  <c r="G60" i="9"/>
  <c r="E60" i="9"/>
  <c r="D60" i="9"/>
  <c r="C60" i="9"/>
  <c r="B60" i="9"/>
  <c r="G59" i="9"/>
  <c r="E59" i="9"/>
  <c r="D59" i="9"/>
  <c r="C59" i="9"/>
  <c r="B59" i="9"/>
  <c r="C56" i="11"/>
  <c r="D58" i="11"/>
  <c r="B58" i="11"/>
  <c r="D56" i="11"/>
  <c r="B56" i="11"/>
  <c r="D46" i="11"/>
  <c r="C46" i="11"/>
  <c r="B46" i="11"/>
  <c r="D45" i="11"/>
  <c r="C45" i="11"/>
  <c r="B45" i="11"/>
  <c r="D44" i="11"/>
  <c r="C44" i="11"/>
  <c r="B44" i="11"/>
  <c r="G49" i="11"/>
  <c r="H49" i="11"/>
  <c r="I49" i="11"/>
  <c r="J49" i="11"/>
  <c r="K49" i="11"/>
  <c r="G50" i="11"/>
  <c r="H50" i="11"/>
  <c r="I50" i="11"/>
  <c r="J50" i="11"/>
  <c r="K50" i="11"/>
  <c r="G51" i="11"/>
  <c r="H51" i="11"/>
  <c r="I51" i="11"/>
  <c r="J51" i="11"/>
  <c r="K51" i="11"/>
  <c r="B23" i="11"/>
  <c r="D25" i="11"/>
  <c r="C25" i="11"/>
  <c r="B25" i="11"/>
  <c r="D24" i="11"/>
  <c r="C24" i="11"/>
  <c r="B24" i="11"/>
  <c r="D23" i="11"/>
  <c r="C23" i="11"/>
  <c r="D13" i="11"/>
  <c r="D12" i="11"/>
  <c r="C12" i="11"/>
  <c r="B12" i="11"/>
  <c r="D11" i="11"/>
  <c r="B11" i="11"/>
  <c r="G16" i="11"/>
  <c r="H16" i="11"/>
  <c r="I16" i="11"/>
  <c r="J16" i="11"/>
  <c r="K16" i="11"/>
  <c r="G17" i="11"/>
  <c r="H17" i="11"/>
  <c r="I17" i="11"/>
  <c r="J17" i="11"/>
  <c r="K17" i="11"/>
  <c r="G18" i="11"/>
  <c r="H18" i="11"/>
  <c r="I18" i="11"/>
  <c r="J18" i="11"/>
  <c r="K18" i="11"/>
  <c r="K241" i="11"/>
  <c r="J241" i="11"/>
  <c r="I241" i="11"/>
  <c r="H241" i="11"/>
  <c r="G241" i="11"/>
  <c r="K237" i="11"/>
  <c r="J237" i="11"/>
  <c r="I237" i="11"/>
  <c r="H237" i="11"/>
  <c r="G237" i="11"/>
  <c r="K227" i="11"/>
  <c r="J227" i="11"/>
  <c r="I227" i="11"/>
  <c r="H227" i="11"/>
  <c r="G227" i="11"/>
  <c r="K226" i="11"/>
  <c r="J226" i="11"/>
  <c r="I226" i="11"/>
  <c r="H226" i="11"/>
  <c r="G226" i="11"/>
  <c r="K225" i="11"/>
  <c r="J225" i="11"/>
  <c r="I225" i="11"/>
  <c r="H225" i="11"/>
  <c r="G225" i="11"/>
  <c r="K215" i="11"/>
  <c r="J215" i="11"/>
  <c r="I215" i="11"/>
  <c r="H215" i="11"/>
  <c r="G215" i="11"/>
  <c r="K214" i="11"/>
  <c r="J214" i="11"/>
  <c r="I214" i="11"/>
  <c r="H214" i="11"/>
  <c r="G214" i="11"/>
  <c r="K213" i="11"/>
  <c r="J213" i="11"/>
  <c r="I213" i="11"/>
  <c r="H213" i="11"/>
  <c r="G213" i="11"/>
  <c r="K194" i="11"/>
  <c r="J194" i="11"/>
  <c r="I194" i="11"/>
  <c r="H194" i="11"/>
  <c r="G194" i="11"/>
  <c r="K193" i="11"/>
  <c r="J193" i="11"/>
  <c r="I193" i="11"/>
  <c r="H193" i="11"/>
  <c r="G193" i="11"/>
  <c r="K192" i="11"/>
  <c r="J192" i="11"/>
  <c r="I192" i="11"/>
  <c r="H192" i="11"/>
  <c r="G192" i="11"/>
  <c r="K181" i="11"/>
  <c r="J181" i="11"/>
  <c r="I181" i="11"/>
  <c r="H181" i="11"/>
  <c r="G181" i="11"/>
  <c r="K180" i="11"/>
  <c r="J180" i="11"/>
  <c r="I180" i="11"/>
  <c r="H180" i="11"/>
  <c r="G180" i="11"/>
  <c r="K179" i="11"/>
  <c r="J179" i="11"/>
  <c r="I179" i="11"/>
  <c r="H179" i="11"/>
  <c r="G179" i="11"/>
  <c r="K169" i="11"/>
  <c r="J169" i="11"/>
  <c r="I169" i="11"/>
  <c r="H169" i="11"/>
  <c r="G169" i="11"/>
  <c r="K168" i="11"/>
  <c r="J168" i="11"/>
  <c r="I168" i="11"/>
  <c r="H168" i="11"/>
  <c r="G168" i="11"/>
  <c r="K167" i="11"/>
  <c r="J167" i="11"/>
  <c r="I167" i="11"/>
  <c r="H167" i="11"/>
  <c r="G167" i="11"/>
  <c r="K157" i="11"/>
  <c r="J157" i="11"/>
  <c r="I157" i="11"/>
  <c r="H157" i="11"/>
  <c r="G157" i="11"/>
  <c r="K156" i="11"/>
  <c r="J156" i="11"/>
  <c r="I156" i="11"/>
  <c r="H156" i="11"/>
  <c r="G156" i="11"/>
  <c r="K155" i="11"/>
  <c r="J155" i="11"/>
  <c r="I155" i="11"/>
  <c r="H155" i="11"/>
  <c r="G155" i="11"/>
  <c r="K109" i="11"/>
  <c r="J109" i="11"/>
  <c r="I109" i="11"/>
  <c r="H109" i="11"/>
  <c r="G109" i="11"/>
  <c r="K108" i="11"/>
  <c r="J108" i="11"/>
  <c r="I108" i="11"/>
  <c r="H108" i="11"/>
  <c r="G108" i="11"/>
  <c r="K107" i="11"/>
  <c r="J107" i="11"/>
  <c r="I107" i="11"/>
  <c r="H107" i="11"/>
  <c r="G107" i="11"/>
  <c r="K85" i="11"/>
  <c r="J85" i="11"/>
  <c r="I85" i="11"/>
  <c r="H85" i="11"/>
  <c r="G85" i="11"/>
  <c r="K84" i="11"/>
  <c r="J84" i="11"/>
  <c r="I84" i="11"/>
  <c r="H84" i="11"/>
  <c r="G84" i="11"/>
  <c r="K83" i="11"/>
  <c r="J83" i="11"/>
  <c r="I83" i="11"/>
  <c r="H83" i="11"/>
  <c r="G83" i="11"/>
  <c r="K73" i="11"/>
  <c r="J73" i="11"/>
  <c r="I73" i="11"/>
  <c r="H73" i="11"/>
  <c r="G73" i="11"/>
  <c r="K72" i="11"/>
  <c r="J72" i="11"/>
  <c r="I72" i="11"/>
  <c r="H72" i="11"/>
  <c r="G72" i="11"/>
  <c r="K71" i="11"/>
  <c r="J71" i="11"/>
  <c r="I71" i="11"/>
  <c r="H71" i="11"/>
  <c r="G71" i="11"/>
  <c r="K39" i="11"/>
  <c r="J39" i="11"/>
  <c r="I39" i="11"/>
  <c r="H39" i="11"/>
  <c r="G39" i="11"/>
  <c r="K38" i="11"/>
  <c r="J38" i="11"/>
  <c r="I38" i="11"/>
  <c r="H38" i="11"/>
  <c r="G38" i="11"/>
  <c r="K37" i="11"/>
  <c r="J37" i="11"/>
  <c r="I37" i="11"/>
  <c r="H37" i="11"/>
  <c r="G37" i="11"/>
  <c r="K6" i="11"/>
  <c r="J6" i="11"/>
  <c r="I6" i="11"/>
  <c r="H6" i="11"/>
  <c r="G6" i="11"/>
  <c r="K5" i="11"/>
  <c r="J5" i="11"/>
  <c r="I5" i="11"/>
  <c r="H5" i="11"/>
  <c r="G5" i="11"/>
  <c r="K4" i="11"/>
  <c r="J4" i="11"/>
  <c r="I4" i="11"/>
  <c r="H4" i="11"/>
  <c r="G4" i="11"/>
  <c r="L87" i="10"/>
  <c r="K87" i="10"/>
  <c r="J87" i="10"/>
  <c r="I87" i="10"/>
  <c r="H87" i="10"/>
  <c r="L86" i="10"/>
  <c r="K86" i="10"/>
  <c r="J86" i="10"/>
  <c r="I86" i="10"/>
  <c r="H86" i="10"/>
  <c r="L85" i="10"/>
  <c r="K85" i="10"/>
  <c r="J85" i="10"/>
  <c r="I85" i="10"/>
  <c r="H85" i="10"/>
  <c r="L80" i="10"/>
  <c r="K80" i="10"/>
  <c r="J80" i="10"/>
  <c r="I80" i="10"/>
  <c r="H80" i="10"/>
  <c r="L79" i="10"/>
  <c r="K79" i="10"/>
  <c r="J79" i="10"/>
  <c r="I79" i="10"/>
  <c r="H79" i="10"/>
  <c r="L78" i="10"/>
  <c r="K78" i="10"/>
  <c r="J78" i="10"/>
  <c r="I78" i="10"/>
  <c r="H78" i="10"/>
  <c r="L73" i="10"/>
  <c r="K73" i="10"/>
  <c r="J73" i="10"/>
  <c r="I73" i="10"/>
  <c r="H73" i="10"/>
  <c r="L72" i="10"/>
  <c r="K72" i="10"/>
  <c r="J72" i="10"/>
  <c r="I72" i="10"/>
  <c r="H72" i="10"/>
  <c r="L71" i="10"/>
  <c r="K71" i="10"/>
  <c r="J71" i="10"/>
  <c r="I71" i="10"/>
  <c r="H71" i="10"/>
  <c r="H92" i="10"/>
  <c r="I92" i="10"/>
  <c r="J92" i="10"/>
  <c r="K92" i="10"/>
  <c r="L92" i="10"/>
  <c r="H93" i="10"/>
  <c r="I93" i="10"/>
  <c r="J93" i="10"/>
  <c r="K93" i="10"/>
  <c r="L93" i="10"/>
  <c r="H94" i="10"/>
  <c r="I94" i="10"/>
  <c r="J94" i="10"/>
  <c r="K94" i="10"/>
  <c r="L94" i="10"/>
  <c r="H99" i="10"/>
  <c r="I99" i="10"/>
  <c r="J99" i="10"/>
  <c r="K99" i="10"/>
  <c r="L99" i="10"/>
  <c r="H100" i="10"/>
  <c r="I100" i="10"/>
  <c r="J100" i="10"/>
  <c r="K100" i="10"/>
  <c r="L100" i="10"/>
  <c r="H101" i="10"/>
  <c r="I101" i="10"/>
  <c r="J101" i="10"/>
  <c r="K101" i="10"/>
  <c r="L101" i="10"/>
  <c r="H106" i="10"/>
  <c r="I106" i="10"/>
  <c r="J106" i="10"/>
  <c r="K106" i="10"/>
  <c r="L106" i="10"/>
  <c r="H107" i="10"/>
  <c r="I107" i="10"/>
  <c r="J107" i="10"/>
  <c r="K107" i="10"/>
  <c r="L107" i="10"/>
  <c r="H108" i="10"/>
  <c r="I108" i="10"/>
  <c r="J108" i="10"/>
  <c r="K108" i="10"/>
  <c r="L108" i="10"/>
  <c r="L176" i="10"/>
  <c r="K176" i="10"/>
  <c r="J176" i="10"/>
  <c r="I176" i="10"/>
  <c r="H176" i="10"/>
  <c r="L172" i="10"/>
  <c r="K172" i="10"/>
  <c r="J172" i="10"/>
  <c r="I172" i="10"/>
  <c r="H172" i="10"/>
  <c r="L167" i="10"/>
  <c r="K167" i="10"/>
  <c r="J167" i="10"/>
  <c r="I167" i="10"/>
  <c r="H167" i="10"/>
  <c r="L166" i="10"/>
  <c r="K166" i="10"/>
  <c r="J166" i="10"/>
  <c r="I166" i="10"/>
  <c r="H166" i="10"/>
  <c r="L165" i="10"/>
  <c r="K165" i="10"/>
  <c r="J165" i="10"/>
  <c r="I165" i="10"/>
  <c r="H165" i="10"/>
  <c r="L160" i="10"/>
  <c r="K160" i="10"/>
  <c r="J160" i="10"/>
  <c r="I160" i="10"/>
  <c r="H160" i="10"/>
  <c r="L159" i="10"/>
  <c r="K159" i="10"/>
  <c r="J159" i="10"/>
  <c r="I159" i="10"/>
  <c r="H159" i="10"/>
  <c r="L158" i="10"/>
  <c r="K158" i="10"/>
  <c r="J158" i="10"/>
  <c r="I158" i="10"/>
  <c r="H158" i="10"/>
  <c r="L144" i="10"/>
  <c r="K144" i="10"/>
  <c r="J144" i="10"/>
  <c r="I144" i="10"/>
  <c r="H144" i="10"/>
  <c r="L143" i="10"/>
  <c r="K143" i="10"/>
  <c r="J143" i="10"/>
  <c r="I143" i="10"/>
  <c r="H143" i="10"/>
  <c r="L142" i="10"/>
  <c r="K142" i="10"/>
  <c r="J142" i="10"/>
  <c r="I142" i="10"/>
  <c r="H142" i="10"/>
  <c r="L136" i="10"/>
  <c r="K136" i="10"/>
  <c r="J136" i="10"/>
  <c r="I136" i="10"/>
  <c r="H136" i="10"/>
  <c r="L135" i="10"/>
  <c r="K135" i="10"/>
  <c r="J135" i="10"/>
  <c r="I135" i="10"/>
  <c r="H135" i="10"/>
  <c r="L134" i="10"/>
  <c r="K134" i="10"/>
  <c r="J134" i="10"/>
  <c r="I134" i="10"/>
  <c r="H134" i="10"/>
  <c r="L129" i="10"/>
  <c r="K129" i="10"/>
  <c r="J129" i="10"/>
  <c r="I129" i="10"/>
  <c r="H129" i="10"/>
  <c r="L128" i="10"/>
  <c r="K128" i="10"/>
  <c r="J128" i="10"/>
  <c r="I128" i="10"/>
  <c r="H128" i="10"/>
  <c r="L127" i="10"/>
  <c r="K127" i="10"/>
  <c r="J127" i="10"/>
  <c r="I127" i="10"/>
  <c r="H127" i="10"/>
  <c r="L122" i="10"/>
  <c r="K122" i="10"/>
  <c r="J122" i="10"/>
  <c r="I122" i="10"/>
  <c r="H122" i="10"/>
  <c r="L121" i="10"/>
  <c r="K121" i="10"/>
  <c r="J121" i="10"/>
  <c r="I121" i="10"/>
  <c r="H121" i="10"/>
  <c r="L120" i="10"/>
  <c r="K120" i="10"/>
  <c r="J120" i="10"/>
  <c r="I120" i="10"/>
  <c r="H120" i="10"/>
  <c r="L115" i="10"/>
  <c r="K115" i="10"/>
  <c r="J115" i="10"/>
  <c r="I115" i="10"/>
  <c r="H115" i="10"/>
  <c r="L114" i="10"/>
  <c r="K114" i="10"/>
  <c r="J114" i="10"/>
  <c r="I114" i="10"/>
  <c r="H114" i="10"/>
  <c r="L113" i="10"/>
  <c r="K113" i="10"/>
  <c r="J113" i="10"/>
  <c r="I113" i="10"/>
  <c r="H113" i="10"/>
  <c r="L66" i="10"/>
  <c r="K66" i="10"/>
  <c r="J66" i="10"/>
  <c r="I66" i="10"/>
  <c r="H66" i="10"/>
  <c r="L65" i="10"/>
  <c r="K65" i="10"/>
  <c r="J65" i="10"/>
  <c r="I65" i="10"/>
  <c r="H65" i="10"/>
  <c r="L64" i="10"/>
  <c r="K64" i="10"/>
  <c r="J64" i="10"/>
  <c r="I64" i="10"/>
  <c r="H64" i="10"/>
  <c r="L59" i="10"/>
  <c r="K59" i="10"/>
  <c r="J59" i="10"/>
  <c r="I59" i="10"/>
  <c r="H59" i="10"/>
  <c r="L58" i="10"/>
  <c r="K58" i="10"/>
  <c r="J58" i="10"/>
  <c r="I58" i="10"/>
  <c r="H58" i="10"/>
  <c r="L57" i="10"/>
  <c r="K57" i="10"/>
  <c r="J57" i="10"/>
  <c r="I57" i="10"/>
  <c r="H57" i="10"/>
  <c r="L52" i="10"/>
  <c r="K52" i="10"/>
  <c r="J52" i="10"/>
  <c r="I52" i="10"/>
  <c r="H52" i="10"/>
  <c r="L51" i="10"/>
  <c r="K51" i="10"/>
  <c r="J51" i="10"/>
  <c r="I51" i="10"/>
  <c r="H51" i="10"/>
  <c r="L50" i="10"/>
  <c r="K50" i="10"/>
  <c r="J50" i="10"/>
  <c r="I50" i="10"/>
  <c r="H50" i="10"/>
  <c r="L36" i="10"/>
  <c r="K36" i="10"/>
  <c r="J36" i="10"/>
  <c r="I36" i="10"/>
  <c r="H36" i="10"/>
  <c r="L35" i="10"/>
  <c r="K35" i="10"/>
  <c r="J35" i="10"/>
  <c r="I35" i="10"/>
  <c r="H35" i="10"/>
  <c r="L34" i="10"/>
  <c r="K34" i="10"/>
  <c r="J34" i="10"/>
  <c r="I34" i="10"/>
  <c r="H34" i="10"/>
  <c r="L29" i="10"/>
  <c r="K29" i="10"/>
  <c r="J29" i="10"/>
  <c r="I29" i="10"/>
  <c r="H29" i="10"/>
  <c r="L28" i="10"/>
  <c r="K28" i="10"/>
  <c r="J28" i="10"/>
  <c r="I28" i="10"/>
  <c r="H28" i="10"/>
  <c r="L27" i="10"/>
  <c r="K27" i="10"/>
  <c r="J27" i="10"/>
  <c r="I27" i="10"/>
  <c r="H27" i="10"/>
  <c r="L13" i="10"/>
  <c r="K13" i="10"/>
  <c r="J13" i="10"/>
  <c r="I13" i="10"/>
  <c r="H13" i="10"/>
  <c r="L12" i="10"/>
  <c r="K12" i="10"/>
  <c r="J12" i="10"/>
  <c r="I12" i="10"/>
  <c r="H12" i="10"/>
  <c r="L11" i="10"/>
  <c r="K11" i="10"/>
  <c r="J11" i="10"/>
  <c r="I11" i="10"/>
  <c r="H11" i="10"/>
  <c r="L6" i="10"/>
  <c r="K6" i="10"/>
  <c r="J6" i="10"/>
  <c r="I6" i="10"/>
  <c r="H6" i="10"/>
  <c r="L5" i="10"/>
  <c r="K5" i="10"/>
  <c r="J5" i="10"/>
  <c r="I5" i="10"/>
  <c r="H5" i="10"/>
  <c r="L4" i="10"/>
  <c r="K4" i="10"/>
  <c r="J4" i="10"/>
  <c r="I4" i="10"/>
  <c r="H4" i="10"/>
  <c r="H175" i="9"/>
  <c r="G208" i="9"/>
  <c r="C208" i="9"/>
  <c r="B208" i="9"/>
  <c r="C207" i="9"/>
  <c r="B207" i="9"/>
  <c r="C206" i="9"/>
  <c r="B206" i="9"/>
  <c r="G196" i="9"/>
  <c r="C196" i="9"/>
  <c r="B196" i="9"/>
  <c r="G195" i="9"/>
  <c r="C195" i="9"/>
  <c r="B195" i="9"/>
  <c r="G194" i="9"/>
  <c r="C194" i="9"/>
  <c r="B194" i="9"/>
  <c r="G183" i="9"/>
  <c r="E183" i="9"/>
  <c r="D183" i="9"/>
  <c r="C183" i="9"/>
  <c r="B183" i="9"/>
  <c r="G182" i="9"/>
  <c r="E182" i="9"/>
  <c r="D182" i="9"/>
  <c r="C182" i="9"/>
  <c r="B182" i="9"/>
  <c r="G181" i="9"/>
  <c r="E181" i="9"/>
  <c r="D181" i="9"/>
  <c r="C181" i="9"/>
  <c r="B181" i="9"/>
  <c r="G170" i="9"/>
  <c r="E170" i="9"/>
  <c r="D170" i="9"/>
  <c r="C170" i="9"/>
  <c r="B170" i="9"/>
  <c r="G169" i="9"/>
  <c r="E169" i="9"/>
  <c r="D169" i="9"/>
  <c r="C169" i="9"/>
  <c r="B169" i="9"/>
  <c r="G168" i="9"/>
  <c r="E168" i="9"/>
  <c r="D168" i="9"/>
  <c r="C168" i="9"/>
  <c r="B168" i="9"/>
  <c r="G158" i="9"/>
  <c r="E158" i="9"/>
  <c r="D158" i="9"/>
  <c r="C158" i="9"/>
  <c r="B158" i="9"/>
  <c r="G157" i="9"/>
  <c r="E157" i="9"/>
  <c r="D157" i="9"/>
  <c r="C157" i="9"/>
  <c r="B157" i="9"/>
  <c r="G156" i="9"/>
  <c r="E156" i="9"/>
  <c r="D156" i="9"/>
  <c r="C156" i="9"/>
  <c r="B156" i="9"/>
  <c r="G145" i="9"/>
  <c r="E145" i="9"/>
  <c r="D145" i="9"/>
  <c r="C145" i="9"/>
  <c r="B145" i="9"/>
  <c r="G144" i="9"/>
  <c r="E144" i="9"/>
  <c r="D144" i="9"/>
  <c r="C144" i="9"/>
  <c r="B144" i="9"/>
  <c r="G143" i="9"/>
  <c r="E143" i="9"/>
  <c r="D143" i="9"/>
  <c r="C143" i="9"/>
  <c r="B143" i="9"/>
  <c r="G133" i="9"/>
  <c r="E133" i="9"/>
  <c r="D133" i="9"/>
  <c r="C133" i="9"/>
  <c r="B133" i="9"/>
  <c r="G132" i="9"/>
  <c r="E132" i="9"/>
  <c r="D132" i="9"/>
  <c r="C132" i="9"/>
  <c r="B132" i="9"/>
  <c r="G131" i="9"/>
  <c r="E131" i="9"/>
  <c r="D131" i="9"/>
  <c r="C131" i="9"/>
  <c r="B131" i="9"/>
  <c r="G121" i="9"/>
  <c r="E121" i="9"/>
  <c r="D121" i="9"/>
  <c r="C121" i="9"/>
  <c r="B121" i="9"/>
  <c r="G120" i="9"/>
  <c r="E120" i="9"/>
  <c r="D120" i="9"/>
  <c r="C120" i="9"/>
  <c r="B120" i="9"/>
  <c r="G119" i="9"/>
  <c r="E119" i="9"/>
  <c r="D119" i="9"/>
  <c r="C119" i="9"/>
  <c r="B119" i="9"/>
  <c r="G85" i="9"/>
  <c r="E85" i="9"/>
  <c r="D85" i="9"/>
  <c r="C85" i="9"/>
  <c r="B85" i="9"/>
  <c r="G84" i="9"/>
  <c r="E84" i="9"/>
  <c r="D84" i="9"/>
  <c r="C84" i="9"/>
  <c r="B84" i="9"/>
  <c r="G83" i="9"/>
  <c r="E83" i="9"/>
  <c r="D83" i="9"/>
  <c r="C83" i="9"/>
  <c r="B83" i="9"/>
  <c r="G73" i="9"/>
  <c r="E73" i="9"/>
  <c r="D73" i="9"/>
  <c r="C73" i="9"/>
  <c r="B73" i="9"/>
  <c r="G72" i="9"/>
  <c r="E72" i="9"/>
  <c r="D72" i="9"/>
  <c r="C72" i="9"/>
  <c r="B72" i="9"/>
  <c r="G71" i="9"/>
  <c r="E71" i="9"/>
  <c r="D71" i="9"/>
  <c r="C71" i="9"/>
  <c r="B71" i="9"/>
  <c r="G49" i="9"/>
  <c r="E49" i="9"/>
  <c r="D49" i="9"/>
  <c r="C49" i="9"/>
  <c r="B49" i="9"/>
  <c r="G48" i="9"/>
  <c r="E48" i="9"/>
  <c r="D48" i="9"/>
  <c r="C48" i="9"/>
  <c r="B48" i="9"/>
  <c r="G47" i="9"/>
  <c r="E47" i="9"/>
  <c r="D47" i="9"/>
  <c r="C47" i="9"/>
  <c r="B47" i="9"/>
  <c r="G37" i="9"/>
  <c r="E37" i="9"/>
  <c r="D37" i="9"/>
  <c r="C37" i="9"/>
  <c r="B37" i="9"/>
  <c r="G36" i="9"/>
  <c r="E36" i="9"/>
  <c r="D36" i="9"/>
  <c r="C36" i="9"/>
  <c r="B36" i="9"/>
  <c r="G35" i="9"/>
  <c r="E35" i="9"/>
  <c r="D35" i="9"/>
  <c r="C35" i="9"/>
  <c r="B35" i="9"/>
  <c r="G25" i="9"/>
  <c r="E25" i="9"/>
  <c r="D25" i="9"/>
  <c r="C25" i="9"/>
  <c r="B25" i="9"/>
  <c r="G24" i="9"/>
  <c r="E24" i="9"/>
  <c r="D24" i="9"/>
  <c r="C24" i="9"/>
  <c r="B24" i="9"/>
  <c r="G23" i="9"/>
  <c r="E23" i="9"/>
  <c r="D23" i="9"/>
  <c r="C23" i="9"/>
  <c r="B23" i="9"/>
  <c r="C13" i="9"/>
  <c r="D13" i="9"/>
  <c r="E13" i="9"/>
  <c r="G13" i="9"/>
  <c r="B13" i="9"/>
  <c r="G12" i="9"/>
  <c r="C12" i="9"/>
  <c r="D12" i="9"/>
  <c r="E12" i="9"/>
  <c r="B12" i="9"/>
  <c r="C11" i="9"/>
  <c r="D11" i="9"/>
  <c r="E11" i="9"/>
  <c r="G11" i="9"/>
  <c r="B11" i="9"/>
  <c r="I4" i="9"/>
  <c r="J4" i="9"/>
  <c r="K4" i="9"/>
  <c r="L4" i="9"/>
  <c r="I5" i="9"/>
  <c r="J5" i="9"/>
  <c r="K5" i="9"/>
  <c r="L5" i="9"/>
  <c r="I6" i="9"/>
  <c r="J6" i="9"/>
  <c r="K6" i="9"/>
  <c r="L6" i="9"/>
  <c r="I16" i="9"/>
  <c r="J16" i="9"/>
  <c r="K16" i="9"/>
  <c r="L16" i="9"/>
  <c r="I17" i="9"/>
  <c r="J17" i="9"/>
  <c r="K17" i="9"/>
  <c r="L17" i="9"/>
  <c r="I18" i="9"/>
  <c r="J18" i="9"/>
  <c r="K18" i="9"/>
  <c r="L18" i="9"/>
  <c r="I28" i="9"/>
  <c r="J28" i="9"/>
  <c r="K28" i="9"/>
  <c r="L28" i="9"/>
  <c r="I29" i="9"/>
  <c r="J29" i="9"/>
  <c r="K29" i="9"/>
  <c r="L29" i="9"/>
  <c r="I30" i="9"/>
  <c r="J30" i="9"/>
  <c r="K30" i="9"/>
  <c r="L30" i="9"/>
  <c r="I40" i="9"/>
  <c r="J40" i="9"/>
  <c r="K40" i="9"/>
  <c r="L40" i="9"/>
  <c r="I41" i="9"/>
  <c r="J41" i="9"/>
  <c r="K41" i="9"/>
  <c r="L41" i="9"/>
  <c r="I42" i="9"/>
  <c r="J42" i="9"/>
  <c r="K42" i="9"/>
  <c r="L42" i="9"/>
  <c r="H4" i="9"/>
  <c r="H5" i="9"/>
  <c r="H6" i="9"/>
  <c r="H16" i="9"/>
  <c r="H17" i="9"/>
  <c r="H18" i="9"/>
  <c r="H28" i="9"/>
  <c r="H29" i="9"/>
  <c r="H30" i="9"/>
  <c r="H40" i="9"/>
  <c r="H41" i="9"/>
  <c r="H42" i="9"/>
  <c r="L187" i="9"/>
  <c r="L188" i="9"/>
  <c r="L189" i="9"/>
  <c r="L199" i="9"/>
  <c r="L200" i="9"/>
  <c r="L201" i="9"/>
  <c r="L211" i="9"/>
  <c r="L215" i="9"/>
  <c r="K187" i="9"/>
  <c r="K188" i="9"/>
  <c r="K189" i="9"/>
  <c r="K199" i="9"/>
  <c r="K200" i="9"/>
  <c r="K201" i="9"/>
  <c r="K211" i="9"/>
  <c r="K215" i="9"/>
  <c r="J187" i="9"/>
  <c r="J188" i="9"/>
  <c r="J189" i="9"/>
  <c r="J199" i="9"/>
  <c r="J200" i="9"/>
  <c r="J201" i="9"/>
  <c r="J211" i="9"/>
  <c r="J215" i="9"/>
  <c r="I187" i="9"/>
  <c r="I188" i="9"/>
  <c r="I189" i="9"/>
  <c r="I199" i="9"/>
  <c r="I200" i="9"/>
  <c r="I201" i="9"/>
  <c r="I211" i="9"/>
  <c r="I215" i="9"/>
  <c r="H187" i="9"/>
  <c r="H188" i="9"/>
  <c r="H189" i="9"/>
  <c r="H199" i="9"/>
  <c r="H200" i="9"/>
  <c r="H201" i="9"/>
  <c r="H211" i="9"/>
  <c r="H215" i="9"/>
  <c r="L52" i="9"/>
  <c r="L53" i="9"/>
  <c r="L54" i="9"/>
  <c r="L64" i="9"/>
  <c r="L65" i="9"/>
  <c r="L66" i="9"/>
  <c r="L76" i="9"/>
  <c r="L77" i="9"/>
  <c r="L78" i="9"/>
  <c r="L88" i="9"/>
  <c r="L89" i="9"/>
  <c r="L90" i="9"/>
  <c r="L100" i="9"/>
  <c r="L101" i="9"/>
  <c r="L102" i="9"/>
  <c r="L112" i="9"/>
  <c r="L113" i="9"/>
  <c r="L114" i="9"/>
  <c r="L124" i="9"/>
  <c r="L125" i="9"/>
  <c r="L126" i="9"/>
  <c r="L136" i="9"/>
  <c r="L137" i="9"/>
  <c r="L138" i="9"/>
  <c r="L149" i="9"/>
  <c r="L150" i="9"/>
  <c r="L151" i="9"/>
  <c r="L161" i="9"/>
  <c r="L162" i="9"/>
  <c r="L163" i="9"/>
  <c r="L174" i="9"/>
  <c r="L175" i="9"/>
  <c r="L176" i="9"/>
  <c r="K53" i="9"/>
  <c r="K54" i="9"/>
  <c r="K64" i="9"/>
  <c r="K65" i="9"/>
  <c r="K66" i="9"/>
  <c r="K76" i="9"/>
  <c r="K77" i="9"/>
  <c r="K78" i="9"/>
  <c r="K88" i="9"/>
  <c r="K89" i="9"/>
  <c r="K90" i="9"/>
  <c r="K100" i="9"/>
  <c r="K101" i="9"/>
  <c r="K102" i="9"/>
  <c r="K112" i="9"/>
  <c r="K113" i="9"/>
  <c r="K114" i="9"/>
  <c r="K124" i="9"/>
  <c r="K125" i="9"/>
  <c r="K126" i="9"/>
  <c r="K136" i="9"/>
  <c r="K137" i="9"/>
  <c r="K138" i="9"/>
  <c r="K149" i="9"/>
  <c r="K150" i="9"/>
  <c r="K151" i="9"/>
  <c r="K161" i="9"/>
  <c r="K162" i="9"/>
  <c r="K163" i="9"/>
  <c r="K174" i="9"/>
  <c r="K175" i="9"/>
  <c r="K176" i="9"/>
  <c r="J53" i="9"/>
  <c r="J54" i="9"/>
  <c r="J64" i="9"/>
  <c r="J65" i="9"/>
  <c r="J66" i="9"/>
  <c r="J76" i="9"/>
  <c r="J77" i="9"/>
  <c r="J78" i="9"/>
  <c r="J88" i="9"/>
  <c r="J89" i="9"/>
  <c r="J90" i="9"/>
  <c r="J100" i="9"/>
  <c r="J101" i="9"/>
  <c r="J102" i="9"/>
  <c r="J112" i="9"/>
  <c r="J113" i="9"/>
  <c r="J114" i="9"/>
  <c r="J124" i="9"/>
  <c r="J125" i="9"/>
  <c r="J126" i="9"/>
  <c r="J136" i="9"/>
  <c r="J137" i="9"/>
  <c r="J138" i="9"/>
  <c r="J149" i="9"/>
  <c r="J150" i="9"/>
  <c r="J151" i="9"/>
  <c r="J161" i="9"/>
  <c r="J162" i="9"/>
  <c r="J163" i="9"/>
  <c r="J174" i="9"/>
  <c r="J175" i="9"/>
  <c r="J176" i="9"/>
  <c r="I53" i="9"/>
  <c r="I54" i="9"/>
  <c r="I64" i="9"/>
  <c r="I65" i="9"/>
  <c r="I66" i="9"/>
  <c r="I76" i="9"/>
  <c r="I77" i="9"/>
  <c r="I78" i="9"/>
  <c r="I88" i="9"/>
  <c r="I89" i="9"/>
  <c r="I90" i="9"/>
  <c r="I100" i="9"/>
  <c r="I101" i="9"/>
  <c r="I102" i="9"/>
  <c r="I112" i="9"/>
  <c r="I113" i="9"/>
  <c r="I114" i="9"/>
  <c r="I124" i="9"/>
  <c r="I125" i="9"/>
  <c r="I126" i="9"/>
  <c r="I136" i="9"/>
  <c r="I137" i="9"/>
  <c r="I138" i="9"/>
  <c r="I149" i="9"/>
  <c r="I150" i="9"/>
  <c r="I151" i="9"/>
  <c r="I161" i="9"/>
  <c r="I162" i="9"/>
  <c r="I163" i="9"/>
  <c r="I174" i="9"/>
  <c r="I175" i="9"/>
  <c r="I176" i="9"/>
  <c r="H64" i="9"/>
  <c r="H65" i="9"/>
  <c r="H66" i="9"/>
  <c r="H76" i="9"/>
  <c r="H77" i="9"/>
  <c r="H78" i="9"/>
  <c r="H88" i="9"/>
  <c r="H89" i="9"/>
  <c r="H90" i="9"/>
  <c r="H100" i="9"/>
  <c r="H101" i="9"/>
  <c r="H102" i="9"/>
  <c r="H112" i="9"/>
  <c r="H113" i="9"/>
  <c r="H114" i="9"/>
  <c r="H124" i="9"/>
  <c r="H125" i="9"/>
  <c r="H126" i="9"/>
  <c r="H136" i="9"/>
  <c r="H137" i="9"/>
  <c r="H138" i="9"/>
  <c r="H149" i="9"/>
  <c r="H150" i="9"/>
  <c r="H151" i="9"/>
  <c r="H161" i="9"/>
  <c r="H162" i="9"/>
  <c r="H163" i="9"/>
  <c r="H174" i="9"/>
  <c r="H176" i="9"/>
  <c r="H54" i="9"/>
  <c r="H53" i="9"/>
  <c r="K52" i="9"/>
  <c r="J52" i="9"/>
  <c r="I52" i="9"/>
  <c r="H52" i="9"/>
  <c r="B39" i="8"/>
  <c r="C39" i="8"/>
  <c r="D39" i="8"/>
  <c r="E39" i="8"/>
  <c r="F39" i="8"/>
  <c r="C163" i="8"/>
  <c r="C162" i="8"/>
  <c r="C161" i="8"/>
  <c r="C160" i="8"/>
  <c r="C159" i="8"/>
  <c r="B159" i="8"/>
  <c r="C158" i="8"/>
  <c r="C154" i="8"/>
  <c r="C153" i="8"/>
  <c r="C152" i="8"/>
  <c r="C151" i="8"/>
  <c r="C150" i="8"/>
  <c r="C149" i="8"/>
  <c r="B163" i="8"/>
  <c r="B162" i="8"/>
  <c r="B161" i="8"/>
  <c r="B160" i="8"/>
  <c r="B158" i="8"/>
  <c r="B154" i="8"/>
  <c r="B153" i="8"/>
  <c r="B152" i="8"/>
  <c r="B151" i="8"/>
  <c r="B150" i="8"/>
  <c r="B149" i="8"/>
  <c r="C144" i="8"/>
  <c r="C143" i="8"/>
  <c r="C142" i="8"/>
  <c r="C141" i="8"/>
  <c r="C140" i="8"/>
  <c r="C139" i="8"/>
  <c r="B144" i="8"/>
  <c r="B143" i="8"/>
  <c r="B142" i="8"/>
  <c r="B141" i="8"/>
  <c r="B140" i="8"/>
  <c r="B139" i="8"/>
  <c r="F135" i="8"/>
  <c r="E135" i="8"/>
  <c r="D135" i="8"/>
  <c r="C135" i="8"/>
  <c r="C134" i="8"/>
  <c r="D134" i="8"/>
  <c r="E134" i="8"/>
  <c r="F134" i="8"/>
  <c r="C133" i="8"/>
  <c r="D133" i="8"/>
  <c r="E133" i="8"/>
  <c r="F133" i="8"/>
  <c r="C132" i="8"/>
  <c r="D132" i="8"/>
  <c r="E132" i="8"/>
  <c r="F132" i="8"/>
  <c r="C131" i="8"/>
  <c r="D131" i="8"/>
  <c r="E131" i="8"/>
  <c r="F131" i="8"/>
  <c r="C130" i="8"/>
  <c r="D130" i="8"/>
  <c r="E130" i="8"/>
  <c r="F130" i="8"/>
  <c r="B130" i="8"/>
  <c r="B135" i="8"/>
  <c r="B134" i="8"/>
  <c r="B133" i="8"/>
  <c r="B132" i="8"/>
  <c r="B131" i="8"/>
  <c r="C126" i="8"/>
  <c r="D126" i="8"/>
  <c r="E126" i="8"/>
  <c r="F126" i="8"/>
  <c r="C125" i="8"/>
  <c r="D125" i="8"/>
  <c r="E125" i="8"/>
  <c r="F125" i="8"/>
  <c r="C124" i="8"/>
  <c r="D124" i="8"/>
  <c r="E124" i="8"/>
  <c r="F124" i="8"/>
  <c r="C123" i="8"/>
  <c r="D123" i="8"/>
  <c r="E123" i="8"/>
  <c r="C122" i="8"/>
  <c r="D122" i="8"/>
  <c r="E122" i="8"/>
  <c r="F122" i="8"/>
  <c r="C121" i="8"/>
  <c r="D121" i="8"/>
  <c r="E121" i="8"/>
  <c r="F121" i="8"/>
  <c r="B126" i="8"/>
  <c r="B125" i="8"/>
  <c r="B124" i="8"/>
  <c r="B123" i="8"/>
  <c r="B122" i="8"/>
  <c r="B121" i="8"/>
  <c r="G114" i="8"/>
  <c r="G115" i="8"/>
  <c r="G116" i="8"/>
  <c r="G117" i="8"/>
  <c r="E114" i="8"/>
  <c r="E115" i="8"/>
  <c r="E116" i="8"/>
  <c r="E117" i="8"/>
  <c r="D114" i="8"/>
  <c r="D115" i="8"/>
  <c r="D116" i="8"/>
  <c r="D117" i="8"/>
  <c r="C114" i="8"/>
  <c r="C115" i="8"/>
  <c r="C116" i="8"/>
  <c r="C117" i="8"/>
  <c r="B114" i="8"/>
  <c r="B115" i="8"/>
  <c r="B116" i="8"/>
  <c r="B117" i="8"/>
  <c r="G113" i="8"/>
  <c r="E113" i="8"/>
  <c r="D113" i="8"/>
  <c r="C113" i="8"/>
  <c r="B113" i="8"/>
  <c r="G104" i="8"/>
  <c r="G105" i="8"/>
  <c r="G106" i="8"/>
  <c r="G107" i="8"/>
  <c r="G108" i="8"/>
  <c r="E104" i="8"/>
  <c r="E105" i="8"/>
  <c r="E106" i="8"/>
  <c r="E107" i="8"/>
  <c r="E108" i="8"/>
  <c r="D104" i="8"/>
  <c r="D105" i="8"/>
  <c r="D106" i="8"/>
  <c r="D107" i="8"/>
  <c r="D108" i="8"/>
  <c r="C104" i="8"/>
  <c r="C105" i="8"/>
  <c r="C106" i="8"/>
  <c r="C107" i="8"/>
  <c r="C108" i="8"/>
  <c r="B104" i="8"/>
  <c r="B105" i="8"/>
  <c r="B106" i="8"/>
  <c r="B107" i="8"/>
  <c r="B108" i="8"/>
  <c r="G103" i="8"/>
  <c r="E103" i="8"/>
  <c r="D103" i="8"/>
  <c r="C103" i="8"/>
  <c r="B103" i="8"/>
  <c r="G97" i="8"/>
  <c r="G98" i="8"/>
  <c r="G99" i="8"/>
  <c r="F96" i="8"/>
  <c r="F97" i="8"/>
  <c r="F98" i="8"/>
  <c r="F99" i="8"/>
  <c r="E96" i="8"/>
  <c r="E97" i="8"/>
  <c r="E98" i="8"/>
  <c r="E99" i="8"/>
  <c r="D96" i="8"/>
  <c r="D97" i="8"/>
  <c r="D98" i="8"/>
  <c r="D99" i="8"/>
  <c r="C96" i="8"/>
  <c r="C97" i="8"/>
  <c r="C98" i="8"/>
  <c r="C99" i="8"/>
  <c r="B96" i="8"/>
  <c r="B97" i="8"/>
  <c r="B98" i="8"/>
  <c r="B99" i="8"/>
  <c r="G90" i="8"/>
  <c r="G91" i="8"/>
  <c r="G92" i="8"/>
  <c r="F89" i="8"/>
  <c r="F90" i="8"/>
  <c r="F91" i="8"/>
  <c r="F92" i="8"/>
  <c r="E89" i="8"/>
  <c r="E90" i="8"/>
  <c r="E91" i="8"/>
  <c r="E92" i="8"/>
  <c r="D89" i="8"/>
  <c r="D90" i="8"/>
  <c r="D91" i="8"/>
  <c r="D92" i="8"/>
  <c r="C89" i="8"/>
  <c r="C90" i="8"/>
  <c r="C91" i="8"/>
  <c r="C92" i="8"/>
  <c r="B89" i="8"/>
  <c r="B90" i="8"/>
  <c r="B91" i="8"/>
  <c r="B92" i="8"/>
  <c r="F95" i="8"/>
  <c r="E95" i="8"/>
  <c r="D95" i="8"/>
  <c r="C95" i="8"/>
  <c r="B95" i="8"/>
  <c r="F88" i="8"/>
  <c r="E88" i="8"/>
  <c r="D88" i="8"/>
  <c r="C88" i="8"/>
  <c r="B88" i="8"/>
  <c r="B81" i="8"/>
  <c r="G83" i="8"/>
  <c r="G84" i="8"/>
  <c r="G85" i="8"/>
  <c r="F82" i="8"/>
  <c r="F83" i="8"/>
  <c r="F84" i="8"/>
  <c r="F85" i="8"/>
  <c r="E82" i="8"/>
  <c r="E83" i="8"/>
  <c r="E84" i="8"/>
  <c r="E85" i="8"/>
  <c r="E81" i="8"/>
  <c r="D82" i="8"/>
  <c r="D83" i="8"/>
  <c r="D84" i="8"/>
  <c r="D85" i="8"/>
  <c r="C82" i="8"/>
  <c r="C83" i="8"/>
  <c r="C84" i="8"/>
  <c r="C85" i="8"/>
  <c r="B82" i="8"/>
  <c r="B83" i="8"/>
  <c r="B84" i="8"/>
  <c r="B85" i="8"/>
  <c r="F81" i="8"/>
  <c r="D81" i="8"/>
  <c r="C81" i="8"/>
  <c r="G76" i="8"/>
  <c r="G77" i="8"/>
  <c r="G78" i="8"/>
  <c r="F75" i="8"/>
  <c r="F76" i="8"/>
  <c r="F77" i="8"/>
  <c r="F78" i="8"/>
  <c r="E75" i="8"/>
  <c r="E76" i="8"/>
  <c r="E77" i="8"/>
  <c r="E78" i="8"/>
  <c r="D75" i="8"/>
  <c r="D76" i="8"/>
  <c r="D77" i="8"/>
  <c r="D78" i="8"/>
  <c r="C75" i="8"/>
  <c r="C76" i="8"/>
  <c r="C77" i="8"/>
  <c r="C78" i="8"/>
  <c r="B75" i="8"/>
  <c r="B76" i="8"/>
  <c r="B77" i="8"/>
  <c r="B78" i="8"/>
  <c r="F74" i="8"/>
  <c r="E74" i="8"/>
  <c r="D74" i="8"/>
  <c r="C74" i="8"/>
  <c r="B74" i="8"/>
  <c r="G69" i="8"/>
  <c r="G70" i="8"/>
  <c r="G71" i="8"/>
  <c r="F68" i="8"/>
  <c r="F69" i="8"/>
  <c r="F70" i="8"/>
  <c r="F71" i="8"/>
  <c r="E68" i="8"/>
  <c r="E69" i="8"/>
  <c r="E70" i="8"/>
  <c r="E71" i="8"/>
  <c r="D68" i="8"/>
  <c r="D69" i="8"/>
  <c r="D70" i="8"/>
  <c r="D71" i="8"/>
  <c r="C68" i="8"/>
  <c r="C69" i="8"/>
  <c r="C70" i="8"/>
  <c r="C71" i="8"/>
  <c r="B68" i="8"/>
  <c r="B69" i="8"/>
  <c r="B70" i="8"/>
  <c r="B71" i="8"/>
  <c r="F67" i="8"/>
  <c r="E67" i="8"/>
  <c r="D67" i="8"/>
  <c r="C67" i="8"/>
  <c r="B67" i="8"/>
  <c r="G62" i="8"/>
  <c r="G63" i="8"/>
  <c r="G64" i="8"/>
  <c r="F61" i="8"/>
  <c r="F62" i="8"/>
  <c r="F63" i="8"/>
  <c r="F64" i="8"/>
  <c r="F60" i="8"/>
  <c r="E61" i="8"/>
  <c r="E62" i="8"/>
  <c r="E63" i="8"/>
  <c r="E64" i="8"/>
  <c r="D61" i="8"/>
  <c r="D62" i="8"/>
  <c r="D63" i="8"/>
  <c r="D64" i="8"/>
  <c r="C61" i="8"/>
  <c r="C62" i="8"/>
  <c r="C63" i="8"/>
  <c r="C64" i="8"/>
  <c r="B61" i="8"/>
  <c r="B62" i="8"/>
  <c r="B63" i="8"/>
  <c r="B64" i="8"/>
  <c r="E60" i="8"/>
  <c r="D60" i="8"/>
  <c r="C60" i="8"/>
  <c r="B60" i="8"/>
  <c r="G55" i="8"/>
  <c r="G56" i="8"/>
  <c r="G57" i="8"/>
  <c r="F54" i="8"/>
  <c r="F55" i="8"/>
  <c r="F56" i="8"/>
  <c r="F57" i="8"/>
  <c r="F53" i="8"/>
  <c r="E54" i="8"/>
  <c r="E55" i="8"/>
  <c r="E56" i="8"/>
  <c r="E57" i="8"/>
  <c r="D54" i="8"/>
  <c r="D55" i="8"/>
  <c r="D56" i="8"/>
  <c r="D57" i="8"/>
  <c r="D53" i="8"/>
  <c r="C54" i="8"/>
  <c r="C55" i="8"/>
  <c r="C56" i="8"/>
  <c r="C57" i="8"/>
  <c r="B54" i="8"/>
  <c r="B55" i="8"/>
  <c r="B56" i="8"/>
  <c r="B57" i="8"/>
  <c r="E53" i="8"/>
  <c r="C53" i="8"/>
  <c r="B53" i="8"/>
  <c r="G50" i="8"/>
  <c r="G49" i="8"/>
  <c r="G48" i="8"/>
  <c r="F47" i="8"/>
  <c r="F48" i="8"/>
  <c r="F49" i="8"/>
  <c r="F50" i="8"/>
  <c r="E47" i="8"/>
  <c r="E48" i="8"/>
  <c r="E49" i="8"/>
  <c r="E50" i="8"/>
  <c r="D47" i="8"/>
  <c r="D48" i="8"/>
  <c r="D49" i="8"/>
  <c r="D50" i="8"/>
  <c r="C47" i="8"/>
  <c r="C48" i="8"/>
  <c r="C49" i="8"/>
  <c r="C50" i="8"/>
  <c r="B47" i="8"/>
  <c r="B48" i="8"/>
  <c r="B49" i="8"/>
  <c r="B50" i="8"/>
  <c r="F46" i="8"/>
  <c r="E46" i="8"/>
  <c r="D46" i="8"/>
  <c r="C46" i="8"/>
  <c r="B46" i="8"/>
  <c r="G41" i="8"/>
  <c r="G42" i="8"/>
  <c r="G43" i="8"/>
  <c r="F40" i="8"/>
  <c r="F41" i="8"/>
  <c r="F42" i="8"/>
  <c r="F43" i="8"/>
  <c r="E40" i="8"/>
  <c r="E41" i="8"/>
  <c r="E42" i="8"/>
  <c r="E43" i="8"/>
  <c r="D40" i="8"/>
  <c r="D41" i="8"/>
  <c r="D42" i="8"/>
  <c r="D43" i="8"/>
  <c r="C40" i="8"/>
  <c r="C41" i="8"/>
  <c r="C42" i="8"/>
  <c r="C43" i="8"/>
  <c r="B40" i="8"/>
  <c r="B41" i="8"/>
  <c r="B42" i="8"/>
  <c r="B43" i="8"/>
  <c r="C34" i="8"/>
  <c r="D34" i="8"/>
  <c r="E34" i="8"/>
  <c r="C33" i="8"/>
  <c r="D33" i="8"/>
  <c r="E33" i="8"/>
  <c r="C32" i="8"/>
  <c r="D32" i="8"/>
  <c r="E32" i="8"/>
  <c r="C31" i="8"/>
  <c r="D31" i="8"/>
  <c r="E31" i="8"/>
  <c r="C30" i="8"/>
  <c r="D30" i="8"/>
  <c r="E30" i="8"/>
  <c r="B34" i="8"/>
  <c r="B33" i="8"/>
  <c r="B32" i="8"/>
  <c r="B31" i="8"/>
  <c r="B30" i="8"/>
  <c r="B29" i="8"/>
  <c r="C26" i="8"/>
  <c r="D26" i="8"/>
  <c r="E26" i="8"/>
  <c r="B26" i="8"/>
  <c r="C25" i="8"/>
  <c r="D25" i="8"/>
  <c r="E25" i="8"/>
  <c r="B25" i="8"/>
  <c r="C24" i="8"/>
  <c r="D24" i="8"/>
  <c r="E24" i="8"/>
  <c r="B24" i="8"/>
  <c r="C23" i="8"/>
  <c r="D23" i="8"/>
  <c r="E23" i="8"/>
  <c r="B23" i="8"/>
  <c r="C22" i="8"/>
  <c r="D22" i="8"/>
  <c r="E22" i="8"/>
  <c r="B22" i="8"/>
  <c r="C21" i="8"/>
  <c r="D21" i="8"/>
  <c r="E21" i="8"/>
  <c r="B21" i="8"/>
  <c r="C18" i="8"/>
  <c r="D18" i="8"/>
  <c r="E18" i="8"/>
  <c r="B18" i="8"/>
  <c r="F17" i="8"/>
  <c r="C16" i="8"/>
  <c r="D16" i="8"/>
  <c r="E16" i="8"/>
  <c r="B16" i="8"/>
  <c r="C15" i="8"/>
  <c r="D15" i="8"/>
  <c r="E15" i="8"/>
  <c r="B15" i="8"/>
  <c r="C14" i="8"/>
  <c r="D14" i="8"/>
  <c r="E14" i="8"/>
  <c r="B14" i="8"/>
  <c r="C13" i="8"/>
  <c r="D13" i="8"/>
  <c r="E13" i="8"/>
  <c r="B13" i="8"/>
  <c r="E9" i="8"/>
  <c r="D9" i="8"/>
  <c r="C9" i="8"/>
  <c r="B9" i="8"/>
  <c r="C7" i="8"/>
  <c r="D7" i="8"/>
  <c r="E7" i="8"/>
  <c r="B7" i="8"/>
  <c r="C6" i="8"/>
  <c r="D6" i="8"/>
  <c r="E6" i="8"/>
  <c r="B6" i="8"/>
  <c r="C5" i="8"/>
  <c r="D5" i="8"/>
  <c r="E5" i="8"/>
  <c r="B5" i="8"/>
  <c r="C4" i="8"/>
  <c r="D4" i="8"/>
  <c r="E4" i="8"/>
  <c r="B4" i="8"/>
  <c r="J39" i="8"/>
  <c r="K39" i="8"/>
  <c r="H39" i="8"/>
  <c r="L39" i="8"/>
  <c r="I39" i="8"/>
</calcChain>
</file>

<file path=xl/comments1.xml><?xml version="1.0" encoding="utf-8"?>
<comments xmlns="http://schemas.openxmlformats.org/spreadsheetml/2006/main">
  <authors>
    <author>Agustin</author>
  </authors>
  <commentList>
    <comment ref="B5" authorId="0">
      <text>
        <r>
          <rPr>
            <b/>
            <sz val="9"/>
            <color indexed="81"/>
            <rFont val="Tahoma"/>
            <family val="2"/>
          </rPr>
          <t>Agustin:</t>
        </r>
        <r>
          <rPr>
            <sz val="9"/>
            <color indexed="81"/>
            <rFont val="Tahoma"/>
            <family val="2"/>
          </rPr>
          <t xml:space="preserve">
tenemos una del de Haag de 100 aprox</t>
        </r>
      </text>
    </comment>
    <comment ref="B7" authorId="0">
      <text>
        <r>
          <rPr>
            <b/>
            <sz val="9"/>
            <color indexed="81"/>
            <rFont val="Tahoma"/>
            <family val="2"/>
          </rPr>
          <t>Agustin:</t>
        </r>
        <r>
          <rPr>
            <sz val="9"/>
            <color indexed="81"/>
            <rFont val="Tahoma"/>
            <family val="2"/>
          </rPr>
          <t xml:space="preserve">
enviar los datos de dispersion que tenemos</t>
        </r>
      </text>
    </comment>
    <comment ref="B180" authorId="0">
      <text>
        <r>
          <rPr>
            <b/>
            <sz val="9"/>
            <color indexed="81"/>
            <rFont val="Tahoma"/>
            <family val="2"/>
          </rPr>
          <t>Agustin:</t>
        </r>
        <r>
          <rPr>
            <sz val="9"/>
            <color indexed="81"/>
            <rFont val="Tahoma"/>
            <family val="2"/>
          </rPr>
          <t xml:space="preserve">
I never heard that in the Atlantic Forest but our partners know some cases in the pantanal. </t>
        </r>
      </text>
    </comment>
  </commentList>
</comments>
</file>

<file path=xl/comments2.xml><?xml version="1.0" encoding="utf-8"?>
<comments xmlns="http://schemas.openxmlformats.org/spreadsheetml/2006/main">
  <authors>
    <author>Agustin</author>
  </authors>
  <commentList>
    <comment ref="B5" authorId="0">
      <text>
        <r>
          <rPr>
            <b/>
            <sz val="9"/>
            <color indexed="81"/>
            <rFont val="Tahoma"/>
            <family val="2"/>
          </rPr>
          <t>Agustin:</t>
        </r>
        <r>
          <rPr>
            <sz val="9"/>
            <color indexed="81"/>
            <rFont val="Tahoma"/>
            <family val="2"/>
          </rPr>
          <t xml:space="preserve">
tenemos una del de Haag de 100 aprox</t>
        </r>
      </text>
    </comment>
    <comment ref="B7" authorId="0">
      <text>
        <r>
          <rPr>
            <b/>
            <sz val="9"/>
            <color indexed="81"/>
            <rFont val="Tahoma"/>
            <family val="2"/>
          </rPr>
          <t>Agustin:</t>
        </r>
        <r>
          <rPr>
            <sz val="9"/>
            <color indexed="81"/>
            <rFont val="Tahoma"/>
            <family val="2"/>
          </rPr>
          <t xml:space="preserve">
enviar los datos de dispersion que tenemos</t>
        </r>
      </text>
    </comment>
    <comment ref="B245" authorId="0">
      <text>
        <r>
          <rPr>
            <b/>
            <sz val="9"/>
            <color indexed="81"/>
            <rFont val="Tahoma"/>
            <family val="2"/>
          </rPr>
          <t>Agustin:</t>
        </r>
        <r>
          <rPr>
            <sz val="9"/>
            <color indexed="81"/>
            <rFont val="Tahoma"/>
            <family val="2"/>
          </rPr>
          <t xml:space="preserve">
I never heard that in the Atlantic Forest but our partners know some cases in the pantanal. </t>
        </r>
      </text>
    </comment>
  </commentList>
</comments>
</file>

<file path=xl/sharedStrings.xml><?xml version="1.0" encoding="utf-8"?>
<sst xmlns="http://schemas.openxmlformats.org/spreadsheetml/2006/main" count="1462" uniqueCount="185">
  <si>
    <t xml:space="preserve">Average </t>
  </si>
  <si>
    <t>Maximum</t>
  </si>
  <si>
    <t>Lower Bound</t>
  </si>
  <si>
    <t>Upper Bound</t>
  </si>
  <si>
    <t>Best Estimate</t>
  </si>
  <si>
    <t>How confident are you that this interval captures the truth (between 50% (as likely as not) and 100% (absolute certainty))?</t>
  </si>
  <si>
    <t>No opinion (X)</t>
  </si>
  <si>
    <t>No hunting pressure</t>
  </si>
  <si>
    <t>Low hunting pressure</t>
  </si>
  <si>
    <t>Young</t>
  </si>
  <si>
    <t>Adolescent</t>
  </si>
  <si>
    <t>Adult</t>
  </si>
  <si>
    <t>Best estimate (the most likely value)</t>
  </si>
  <si>
    <t>How confident are you that the interval you provided contains the truth? (provide the answer in the range of 50[unsure]-100%[certain])</t>
  </si>
  <si>
    <t>Time end</t>
  </si>
  <si>
    <t>Medium hunting pressure</t>
  </si>
  <si>
    <t>High hunting pressure</t>
  </si>
  <si>
    <t xml:space="preserve">No opinion (x) </t>
  </si>
  <si>
    <t>Dispersal distance of female jaguars in the Atlantic Forest (km):</t>
  </si>
  <si>
    <t xml:space="preserve">On average, at what age do you believe females have their first litter? </t>
  </si>
  <si>
    <t>No opinion (x)</t>
  </si>
  <si>
    <t>Lower bound</t>
  </si>
  <si>
    <t>Upper bound</t>
  </si>
  <si>
    <t>Female territory size (ha):</t>
  </si>
  <si>
    <t>On average, what do you believe is the age of independence for the young?</t>
  </si>
  <si>
    <t xml:space="preserve">How confident are you that your estimate is correct? </t>
  </si>
  <si>
    <t>Provide your estimate of the proportion of females with their own territory that would breed in an average year:</t>
  </si>
  <si>
    <t>Provide your estimate of the average litter size for for females that breed in an average year</t>
  </si>
  <si>
    <t>Do you believe female jaguars will reproduce while they still have dependent young? (yes/no)</t>
  </si>
  <si>
    <t>Female mortality rate (proportion of females dying per year in an average year), not including mortality due to dispersal</t>
  </si>
  <si>
    <t>Female mortality rate (proportion of females dying per year in an average year), not including mortality due to dispersal:</t>
  </si>
  <si>
    <t>0.42*</t>
  </si>
  <si>
    <t>Female mortality rate (proportion of animals dying per year in an average year) while undertaking a 10km dispersal between patches of Atlantic Forest</t>
  </si>
  <si>
    <t>Please provide estimates for Jaguars in the Adolescent and Adult category (enter NA if you don't believe Jaguars will disperse in a given age category)</t>
  </si>
  <si>
    <t>0.33*</t>
  </si>
  <si>
    <t>0.51*</t>
  </si>
  <si>
    <t>0.13*</t>
  </si>
  <si>
    <t>0.24*</t>
  </si>
  <si>
    <t>0.19*</t>
  </si>
  <si>
    <t>0.1*</t>
  </si>
  <si>
    <t>0.14*</t>
  </si>
  <si>
    <t>0.12*</t>
  </si>
  <si>
    <t>OPTIONAL. Please describe (in a few sentences) (i) how you believe the chance of a female jaguar dispersing between patches of Atlantic Forest changes with distance; and (ii) how the female jaguar moves through the landscape in the Atlantic Forest.</t>
  </si>
  <si>
    <t>OPTIONAL. Please describe (in a few sentences) what factors (if any) may cause variation in the size of a female jaguar territory</t>
  </si>
  <si>
    <t xml:space="preserve">OPTIONAL. Please describe (in a few sentences) what factors (if any) you consider to cause variation in female mortality rates (apart from huting pressure):  </t>
  </si>
  <si>
    <t>*based on Desbiez et al (PVA)</t>
  </si>
  <si>
    <t xml:space="preserve"> (i) I consider that the chances of dispersion between patches is dependent of the distance between the habitat patches and the permeability of the matrix. (ii) I think that forested areas (pine or eucalitus plantations) and low human population areas are more permeable to allow jaguar movements and dispersal.</t>
  </si>
  <si>
    <t>150 km2</t>
  </si>
  <si>
    <t>300 km2</t>
  </si>
  <si>
    <t>200 km2</t>
  </si>
  <si>
    <t>1000km2</t>
  </si>
  <si>
    <t>700km2</t>
  </si>
  <si>
    <t>300km2</t>
  </si>
  <si>
    <t>I consider that the prey availability is the most important determinant of the territory size</t>
  </si>
  <si>
    <t>0.45</t>
  </si>
  <si>
    <t>0.35</t>
  </si>
  <si>
    <t>0.55</t>
  </si>
  <si>
    <t>0.4</t>
  </si>
  <si>
    <t>0.15</t>
  </si>
  <si>
    <t>0.28</t>
  </si>
  <si>
    <t>0.2</t>
  </si>
  <si>
    <t>0.12</t>
  </si>
  <si>
    <t>0.16</t>
  </si>
  <si>
    <t>0.14</t>
  </si>
  <si>
    <t>0.6</t>
  </si>
  <si>
    <t>0.44</t>
  </si>
  <si>
    <t>0.46</t>
  </si>
  <si>
    <t>0.17</t>
  </si>
  <si>
    <t>0.3</t>
  </si>
  <si>
    <t>0.24</t>
  </si>
  <si>
    <t>0.18</t>
  </si>
  <si>
    <t>0.7</t>
  </si>
  <si>
    <t>0.58</t>
  </si>
  <si>
    <t>0.27</t>
  </si>
  <si>
    <t>0.22</t>
  </si>
  <si>
    <t>0.5</t>
  </si>
  <si>
    <t>I think that the presence of cattle could be a negative fator affecting jaguar female survival. Also high density of rural inhabitants could be a negative factor. Finally, the presence of roads with high traffic intensity could affect jaguar survival</t>
  </si>
  <si>
    <t>0.65</t>
  </si>
  <si>
    <t>1.3</t>
  </si>
  <si>
    <t>1.8</t>
  </si>
  <si>
    <t>no</t>
  </si>
  <si>
    <t>(i) I believe that the risks and the mortallity associated with dispersal (i.e. road kills and conflict) increases with distance; (ii) female jaguars probably moves through remaining  smalles patches (as particular reserves), through riparian forests and more "friendly" anthropogenic soil cover (i.e. taller crops and forestry).</t>
  </si>
  <si>
    <t>Availabitiy of habitat, distribution and density of prey, availability of standing water, interspecific co-occurrence, human disturbance.</t>
  </si>
  <si>
    <t>0.1</t>
  </si>
  <si>
    <t>0.05</t>
  </si>
  <si>
    <t>0.9</t>
  </si>
  <si>
    <t>0.8</t>
  </si>
  <si>
    <t>0.13</t>
  </si>
  <si>
    <t>0.07</t>
  </si>
  <si>
    <t>1.0</t>
  </si>
  <si>
    <t>availability of prey, age, interspecific competition, proximity with domestic animals and deseases</t>
  </si>
  <si>
    <t>yes</t>
  </si>
  <si>
    <t>2.5</t>
  </si>
  <si>
    <t>0.23</t>
  </si>
  <si>
    <t>0.40</t>
  </si>
  <si>
    <t>0.25</t>
  </si>
  <si>
    <t>0.80</t>
  </si>
  <si>
    <t>0.20</t>
  </si>
  <si>
    <t>0.30</t>
  </si>
  <si>
    <t>0.60</t>
  </si>
  <si>
    <t>Já estava preenchido</t>
  </si>
  <si>
    <t>0.50</t>
  </si>
  <si>
    <t xml:space="preserve">
</t>
  </si>
  <si>
    <t>X - não entendi bem a pergunta</t>
  </si>
  <si>
    <t>2.5 anos</t>
  </si>
  <si>
    <t>2 anos</t>
  </si>
  <si>
    <t>0.36</t>
  </si>
  <si>
    <t>0.38</t>
  </si>
  <si>
    <t>0.53</t>
  </si>
  <si>
    <t>0.26</t>
  </si>
  <si>
    <t>0.48</t>
  </si>
  <si>
    <t>x</t>
  </si>
  <si>
    <t>15h</t>
  </si>
  <si>
    <t>Female territory size (ha): km2</t>
  </si>
  <si>
    <t>Human presence and forest coverage. The values presented here represents the mean and minimum-maximun values in km2.</t>
  </si>
  <si>
    <t>7-</t>
  </si>
  <si>
    <t>Please describe (in a few sentences) (i) how you believe the chance of a female jaguar dispersing between patches of Atlantic Forest changes with distance; and (ii) how the female jaguar moves through the landscape in the Atlantic Forest.</t>
  </si>
  <si>
    <t>(i) I think the chances of dispersal is strongly related (inversely proportional) to the distances of suitable patches: When distances increase, the chances of dispersal is reduced. 
(ii) I believe they they exclusively use patches and remaining forest corridors, even those made by narrow gallery forests to move in atlantic forest.</t>
  </si>
  <si>
    <t>Please describe (in a few sentences) what factors (if any) may cause variation in the size of a female jaguar territory</t>
  </si>
  <si>
    <t>I believe that suitable habitats is mandatory. As more connected remaining forest patches, as bigger the area might be. I believe animals use multiple areas due to the scarcity of a good base of prey items. So, besides the habitat suitability, another important factor is the abundance of preferred large-bodied prey species such as peccaries, tapirs, and deers.</t>
  </si>
  <si>
    <t>0.185*</t>
  </si>
  <si>
    <t>0.08*</t>
  </si>
  <si>
    <t>*based on Desbiez et al (attached to the email)</t>
  </si>
  <si>
    <t>0.0.5</t>
  </si>
  <si>
    <t xml:space="preserve">Please describe (in a few sentences) what factors (if any) you consider to cause variation in female mortality rates (apart from huting pressure):  </t>
  </si>
  <si>
    <t xml:space="preserve">I believe that the low quality habitats would force dispersal to farther areas. Thus, again mortality could be direct related to abundance of prey items that would result in lower habitat quality as well as landscape composition. </t>
  </si>
  <si>
    <t>yes (but over 18 mo)</t>
  </si>
  <si>
    <t>What do you think the cost of effectively enforcing a park (from potential jaguar hunters) covering approximately 600km2 would be?  (US$)</t>
  </si>
  <si>
    <t xml:space="preserve">Lower bound </t>
  </si>
  <si>
    <t xml:space="preserve">In words, please describe what you are considering </t>
  </si>
  <si>
    <t>Salaries and personal equipment</t>
  </si>
  <si>
    <t>Motorised vehicles (cars or motorbikes)</t>
  </si>
  <si>
    <t>4 cars minimum, 5 cars ideally + 4 motorcycles</t>
  </si>
  <si>
    <t>Fixed infrastructure</t>
  </si>
  <si>
    <t>What do you think the cost of effectively enforcing a park (from potential jaguar hunters) covering approximately 1200km2 would be? (US$)</t>
  </si>
  <si>
    <t>6 cars minimum, 8 cars ideally + 6 motrocycles</t>
  </si>
  <si>
    <t xml:space="preserve">What do you think the cost of effectively enforcing a park (from potential jaguar hunters) covering approximately 1800km2 would be? </t>
  </si>
  <si>
    <t>Salaries and personal equipment (per year)</t>
  </si>
  <si>
    <t xml:space="preserve">Motorised vehicles, cars or motorbikes (per year) </t>
  </si>
  <si>
    <t>8 cars minimum, 12 cars ideally + 6 motrocycles</t>
  </si>
  <si>
    <t xml:space="preserve">Please provide us a short explanantion about what insights you have used to estimate the above costs: </t>
  </si>
  <si>
    <t>Don't have a clue about personel or infrastructure.  But in terms of ground patroling I believe an average of a vehicle for each 150 km2 would be effective. The minimum would consider discounting about 20% of the effective patrol.</t>
  </si>
  <si>
    <t>AVERAGE Dispersal distance of female jaguars in the Atlantic Forest (km):</t>
  </si>
  <si>
    <t>MAXIMUM Dispersal distance of female jaguars in the Atlantic Forest (km):</t>
  </si>
  <si>
    <t>X</t>
  </si>
  <si>
    <t>AVERAGE Female territory size (ha):</t>
  </si>
  <si>
    <t>MAXIMUM Female territory size (ha):</t>
  </si>
  <si>
    <t>No hunting pressure:  YOUNG</t>
  </si>
  <si>
    <t>No hunting pressure: Adolescent</t>
  </si>
  <si>
    <t>No hunting prossure: ADULT</t>
  </si>
  <si>
    <t>Medium hunting pressure: YOUNG</t>
  </si>
  <si>
    <t>Medium hunting pressure: ADOLESCENT</t>
  </si>
  <si>
    <t>Medium hunting pressure: ADULT</t>
  </si>
  <si>
    <t>High hunting pressure: YOUNG</t>
  </si>
  <si>
    <t>High hunting pressure: ADOLESCENT</t>
  </si>
  <si>
    <t>High hunting pressure: ADULT</t>
  </si>
  <si>
    <t>ADOLESCENT</t>
  </si>
  <si>
    <t>ADULT</t>
  </si>
  <si>
    <t>Median</t>
  </si>
  <si>
    <t>Mean</t>
  </si>
  <si>
    <t>SD</t>
  </si>
  <si>
    <t>Skew</t>
  </si>
  <si>
    <t>n</t>
  </si>
  <si>
    <t>Required confidence</t>
  </si>
  <si>
    <t xml:space="preserve">Fitted </t>
  </si>
  <si>
    <t>High</t>
  </si>
  <si>
    <t xml:space="preserve">Low </t>
  </si>
  <si>
    <t>Best</t>
  </si>
  <si>
    <t>Expert ID</t>
  </si>
  <si>
    <t>ADOLESCENT Female mortality rate (proportion of animals dying per year in an average year) while undertaking a 10km dispersal between patches of Atlantic Forest</t>
  </si>
  <si>
    <t>(i) I think the chances of dispersal is strongly related (inversely proportional) to the distances of suitable patches: When distances increase, the chances of dispersal is reduced. (ii) I believe they they exclusively use patches and remaining forest corridors, even those made by narrow gallery forests to move in atlantic forest.</t>
  </si>
  <si>
    <t>OPTIONAL: Please describe (in a few sentences) (i) how you believe the chance of a female jaguar dispersing between patches of Atlantic Forest changes with distance; and (ii) how the female jaguar moves through the landscape in the Atlantic Forest.</t>
  </si>
  <si>
    <t>Agustin revised</t>
  </si>
  <si>
    <t>(i) The dispersal distances that I put above are distances that can be done inside the patches or between them. I  consider that the chances of dispersion between patches decreae with distance between the habitat patches and the permeability of the matrix. (ii) I think that forested areas (pine or eucalitus plantations) and low human population areas are more permeable than crop plantations, cattle ranchers or cities  to allow jaguar movements and dispersal.</t>
  </si>
  <si>
    <t xml:space="preserve">Agustin revised </t>
  </si>
  <si>
    <t>Agustin</t>
  </si>
  <si>
    <t>Laury</t>
  </si>
  <si>
    <t>Ronaldo</t>
  </si>
  <si>
    <t>Rogério</t>
  </si>
  <si>
    <t>Marina</t>
  </si>
  <si>
    <t>Fernando</t>
  </si>
  <si>
    <t>Low hunting pressure: Adolescent</t>
  </si>
  <si>
    <t>Low hunting prossure: ADULT</t>
  </si>
  <si>
    <t xml:space="preserve"> Low hunting pressure:  YOUNG</t>
  </si>
  <si>
    <t>Low hunting pressure:  YOUNG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</si>
</sst>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ss;@"/>
    <numFmt numFmtId="165" formatCode="0.0"/>
  </numFmts>
  <fonts count="40" x14ac:knownFonts="1">
    <font>
      <sz val="11"/>
      <color theme="1"/>
      <name val="Calibri"/>
      <family val="2"/>
      <scheme val="minor"/>
    </font>
    <font>
      <sz val="11"/>
      <color rgb="FF9C6500"/>
      <name val="Calibri"/>
      <family val="2"/>
      <scheme val="minor"/>
    </font>
    <font>
      <sz val="10"/>
      <name val="Arial"/>
      <family val="2"/>
    </font>
    <font>
      <sz val="10"/>
      <name val="Verdana"/>
      <family val="2"/>
    </font>
    <font>
      <sz val="8"/>
      <color theme="1"/>
      <name val="Calibri"/>
      <family val="2"/>
      <scheme val="minor"/>
    </font>
    <font>
      <sz val="8"/>
      <name val="Tahoma"/>
      <family val="2"/>
    </font>
    <font>
      <sz val="8"/>
      <color theme="1"/>
      <name val="Tahoma"/>
      <family val="2"/>
    </font>
    <font>
      <b/>
      <sz val="8"/>
      <color theme="1"/>
      <name val="Tahoma"/>
      <family val="2"/>
    </font>
    <font>
      <b/>
      <sz val="8"/>
      <name val="Tahoma"/>
      <family val="2"/>
    </font>
    <font>
      <sz val="8"/>
      <color rgb="FF000000"/>
      <name val="Tahoma"/>
      <family val="2"/>
    </font>
    <font>
      <b/>
      <sz val="10"/>
      <name val="Tahoma"/>
      <family val="2"/>
    </font>
    <font>
      <sz val="11"/>
      <color rgb="FF9C6500"/>
      <name val="Tahoma"/>
      <family val="2"/>
    </font>
    <font>
      <b/>
      <sz val="8"/>
      <color indexed="8"/>
      <name val="Tahoma"/>
      <family val="2"/>
    </font>
    <font>
      <u/>
      <sz val="11"/>
      <color theme="11"/>
      <name val="Calibri"/>
      <family val="2"/>
      <scheme val="minor"/>
    </font>
    <font>
      <sz val="11"/>
      <color rgb="FF000000"/>
      <name val="Arial"/>
      <family val="2"/>
    </font>
    <font>
      <b/>
      <sz val="8"/>
      <color rgb="FF000000"/>
      <name val="Tahoma"/>
      <family val="2"/>
    </font>
    <font>
      <b/>
      <sz val="11"/>
      <color rgb="FFC00000"/>
      <name val="Calibri"/>
      <family val="2"/>
      <scheme val="minor"/>
    </font>
    <font>
      <sz val="11"/>
      <color rgb="FF000000"/>
      <name val="Calibri"/>
      <family val="2"/>
      <scheme val="minor"/>
    </font>
    <font>
      <sz val="14"/>
      <color theme="1"/>
      <name val="Calibri"/>
      <family val="2"/>
      <scheme val="minor"/>
    </font>
    <font>
      <b/>
      <sz val="14"/>
      <color rgb="FFC00000"/>
      <name val="Calibri"/>
      <family val="2"/>
      <scheme val="minor"/>
    </font>
    <font>
      <b/>
      <sz val="11"/>
      <color theme="1"/>
      <name val="Calibri"/>
      <family val="2"/>
      <scheme val="minor"/>
    </font>
    <font>
      <b/>
      <sz val="11"/>
      <color theme="1"/>
      <name val="Calibri"/>
      <family val="2"/>
      <scheme val="minor"/>
    </font>
    <font>
      <sz val="11"/>
      <color theme="0" tint="-0.499984740745262"/>
      <name val="Calibri"/>
      <family val="2"/>
      <scheme val="minor"/>
    </font>
    <font>
      <b/>
      <sz val="14"/>
      <color theme="0" tint="-0.499984740745262"/>
      <name val="Calibri"/>
      <family val="2"/>
      <scheme val="minor"/>
    </font>
    <font>
      <b/>
      <sz val="11"/>
      <color theme="0" tint="-0.499984740745262"/>
      <name val="Calibri"/>
      <family val="2"/>
      <scheme val="minor"/>
    </font>
    <font>
      <sz val="9"/>
      <color indexed="81"/>
      <name val="Tahoma"/>
      <family val="2"/>
    </font>
    <font>
      <b/>
      <sz val="9"/>
      <color indexed="81"/>
      <name val="Tahoma"/>
      <family val="2"/>
    </font>
    <font>
      <sz val="11"/>
      <color theme="1"/>
      <name val="Calibri"/>
      <family val="2"/>
      <scheme val="minor"/>
    </font>
    <font>
      <b/>
      <sz val="11"/>
      <name val="Calibri"/>
      <family val="2"/>
      <scheme val="minor"/>
    </font>
    <font>
      <sz val="11"/>
      <name val="Calibri"/>
      <family val="2"/>
      <scheme val="minor"/>
    </font>
    <font>
      <sz val="10"/>
      <name val="Tahoma"/>
      <family val="2"/>
    </font>
    <font>
      <sz val="11"/>
      <name val="Tahoma"/>
      <family val="2"/>
    </font>
    <font>
      <sz val="11"/>
      <color theme="2" tint="-0.499984740745262"/>
      <name val="Calibri"/>
      <family val="2"/>
      <scheme val="minor"/>
    </font>
    <font>
      <b/>
      <sz val="11"/>
      <color theme="2" tint="-0.499984740745262"/>
      <name val="Calibri"/>
      <family val="2"/>
      <scheme val="minor"/>
    </font>
    <font>
      <b/>
      <sz val="14"/>
      <color theme="3"/>
      <name val="Calibri"/>
      <family val="2"/>
      <scheme val="minor"/>
    </font>
    <font>
      <sz val="11"/>
      <color rgb="FFFF0000"/>
      <name val="Calibri (Corpo)"/>
    </font>
    <font>
      <sz val="12"/>
      <color theme="1"/>
      <name val="Calibri"/>
      <family val="2"/>
      <scheme val="minor"/>
    </font>
    <font>
      <b/>
      <sz val="12"/>
      <color theme="3"/>
      <name val="Calibri"/>
      <family val="2"/>
      <scheme val="minor"/>
    </font>
    <font>
      <b/>
      <sz val="12"/>
      <color theme="0" tint="-0.499984740745262"/>
      <name val="Calibri"/>
      <family val="2"/>
      <scheme val="minor"/>
    </font>
    <font>
      <u/>
      <sz val="11"/>
      <color theme="10"/>
      <name val="Calibri"/>
      <family val="2"/>
      <scheme val="minor"/>
    </font>
  </fonts>
  <fills count="14">
    <fill>
      <patternFill patternType="none"/>
    </fill>
    <fill>
      <patternFill patternType="gray125"/>
    </fill>
    <fill>
      <patternFill patternType="solid">
        <fgColor rgb="FFFFEB9C"/>
      </patternFill>
    </fill>
    <fill>
      <patternFill patternType="solid">
        <fgColor theme="9" tint="0.79998168889431442"/>
        <bgColor indexed="64"/>
      </patternFill>
    </fill>
    <fill>
      <patternFill patternType="solid">
        <fgColor theme="0"/>
        <bgColor indexed="64"/>
      </patternFill>
    </fill>
    <fill>
      <patternFill patternType="solid">
        <fgColor theme="0" tint="-0.14999847407452621"/>
        <bgColor indexed="64"/>
      </patternFill>
    </fill>
    <fill>
      <patternFill patternType="solid">
        <fgColor rgb="FF000000"/>
        <bgColor indexed="64"/>
      </patternFill>
    </fill>
    <fill>
      <patternFill patternType="solid">
        <fgColor theme="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1" tint="0.499984740745262"/>
        <bgColor indexed="64"/>
      </patternFill>
    </fill>
    <fill>
      <patternFill patternType="solid">
        <fgColor theme="7"/>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8">
    <xf numFmtId="0" fontId="0" fillId="0" borderId="0"/>
    <xf numFmtId="0" fontId="1" fillId="2" borderId="0" applyNumberFormat="0" applyBorder="0" applyAlignment="0" applyProtection="0"/>
    <xf numFmtId="0" fontId="2" fillId="0" borderId="0"/>
    <xf numFmtId="0" fontId="3"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39" fillId="0" borderId="0" applyNumberFormat="0" applyFill="0" applyBorder="0" applyAlignment="0" applyProtection="0"/>
    <xf numFmtId="0" fontId="13" fillId="0" borderId="0" applyNumberFormat="0" applyFill="0" applyBorder="0" applyAlignment="0" applyProtection="0"/>
    <xf numFmtId="0" fontId="39" fillId="0" borderId="0" applyNumberFormat="0" applyFill="0" applyBorder="0" applyAlignment="0" applyProtection="0"/>
    <xf numFmtId="0" fontId="13" fillId="0" borderId="0" applyNumberFormat="0" applyFill="0" applyBorder="0" applyAlignment="0" applyProtection="0"/>
    <xf numFmtId="0" fontId="39" fillId="0" borderId="0" applyNumberFormat="0" applyFill="0" applyBorder="0" applyAlignment="0" applyProtection="0"/>
    <xf numFmtId="0" fontId="13" fillId="0" borderId="0" applyNumberFormat="0" applyFill="0" applyBorder="0" applyAlignment="0" applyProtection="0"/>
  </cellStyleXfs>
  <cellXfs count="315">
    <xf numFmtId="0" fontId="0" fillId="0" borderId="0" xfId="0"/>
    <xf numFmtId="0" fontId="4" fillId="0" borderId="0" xfId="0" applyFont="1"/>
    <xf numFmtId="0" fontId="4" fillId="0" borderId="0" xfId="0" applyFont="1" applyAlignment="1">
      <alignment horizontal="left" vertical="center" indent="8"/>
    </xf>
    <xf numFmtId="0" fontId="0" fillId="0" borderId="0" xfId="0"/>
    <xf numFmtId="0" fontId="6" fillId="0" borderId="1" xfId="0" applyFont="1" applyBorder="1"/>
    <xf numFmtId="0" fontId="8" fillId="4" borderId="1" xfId="2" applyFont="1" applyFill="1" applyBorder="1" applyAlignment="1" applyProtection="1">
      <alignment horizontal="center"/>
      <protection hidden="1"/>
    </xf>
    <xf numFmtId="0" fontId="5" fillId="0" borderId="1" xfId="3" applyNumberFormat="1" applyFont="1" applyFill="1" applyBorder="1" applyAlignment="1" applyProtection="1">
      <alignment horizontal="center" vertical="top"/>
      <protection locked="0"/>
    </xf>
    <xf numFmtId="0" fontId="5" fillId="0" borderId="1" xfId="3" applyFont="1" applyBorder="1" applyAlignment="1">
      <alignment horizontal="center" vertical="top"/>
    </xf>
    <xf numFmtId="164" fontId="11" fillId="0" borderId="1" xfId="1" applyNumberFormat="1" applyFont="1" applyFill="1" applyBorder="1" applyAlignment="1" applyProtection="1">
      <alignment horizontal="center" wrapText="1"/>
      <protection hidden="1"/>
    </xf>
    <xf numFmtId="0" fontId="6" fillId="0" borderId="1" xfId="0" applyFont="1" applyBorder="1" applyAlignment="1">
      <alignmen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6" fillId="5" borderId="0" xfId="0" applyFont="1" applyFill="1"/>
    <xf numFmtId="0" fontId="4" fillId="5" borderId="0" xfId="0" applyFont="1" applyFill="1"/>
    <xf numFmtId="0" fontId="0" fillId="5" borderId="0" xfId="0" applyFill="1"/>
    <xf numFmtId="0" fontId="9" fillId="5" borderId="0" xfId="0" applyFont="1" applyFill="1" applyAlignment="1">
      <alignment vertical="center"/>
    </xf>
    <xf numFmtId="0" fontId="6" fillId="5" borderId="0" xfId="0" applyFont="1" applyFill="1" applyAlignment="1">
      <alignment horizontal="left" vertical="center" indent="8"/>
    </xf>
    <xf numFmtId="14" fontId="10" fillId="3" borderId="1" xfId="0" applyNumberFormat="1" applyFont="1" applyFill="1" applyBorder="1" applyAlignment="1" applyProtection="1">
      <alignment horizontal="left" wrapText="1"/>
      <protection locked="0"/>
    </xf>
    <xf numFmtId="0" fontId="6" fillId="0" borderId="1" xfId="0" applyFont="1" applyFill="1" applyBorder="1"/>
    <xf numFmtId="0" fontId="7" fillId="0" borderId="12" xfId="0" applyFont="1" applyBorder="1" applyAlignment="1"/>
    <xf numFmtId="0" fontId="7" fillId="0" borderId="4" xfId="0" applyFont="1" applyBorder="1" applyAlignment="1"/>
    <xf numFmtId="0" fontId="7" fillId="0" borderId="5" xfId="0" applyFont="1" applyBorder="1" applyAlignment="1"/>
    <xf numFmtId="0" fontId="7" fillId="5" borderId="0" xfId="0" applyFont="1" applyFill="1" applyBorder="1" applyAlignment="1">
      <alignment vertical="center" wrapText="1"/>
    </xf>
    <xf numFmtId="0" fontId="7" fillId="5" borderId="0" xfId="0" applyFont="1" applyFill="1" applyBorder="1" applyAlignment="1">
      <alignment vertical="top"/>
    </xf>
    <xf numFmtId="0" fontId="7" fillId="0" borderId="1" xfId="0" applyFont="1" applyFill="1" applyBorder="1"/>
    <xf numFmtId="0" fontId="7" fillId="0" borderId="1" xfId="0" applyFont="1" applyFill="1" applyBorder="1" applyAlignment="1">
      <alignment wrapText="1"/>
    </xf>
    <xf numFmtId="0" fontId="7" fillId="4" borderId="1" xfId="0" applyFont="1" applyFill="1" applyBorder="1" applyAlignment="1">
      <alignment wrapText="1"/>
    </xf>
    <xf numFmtId="0" fontId="8" fillId="4" borderId="1" xfId="2" applyNumberFormat="1" applyFont="1" applyFill="1" applyBorder="1" applyAlignment="1" applyProtection="1">
      <alignment horizontal="center"/>
      <protection hidden="1"/>
    </xf>
    <xf numFmtId="0" fontId="12" fillId="4" borderId="1" xfId="2" applyFont="1" applyFill="1" applyBorder="1" applyAlignment="1" applyProtection="1">
      <alignment horizontal="center"/>
      <protection hidden="1"/>
    </xf>
    <xf numFmtId="0" fontId="8" fillId="4" borderId="1" xfId="2" applyFont="1" applyFill="1" applyBorder="1" applyAlignment="1" applyProtection="1">
      <alignment horizontal="center" wrapText="1"/>
      <protection hidden="1"/>
    </xf>
    <xf numFmtId="0" fontId="8" fillId="4" borderId="1" xfId="3" applyFont="1" applyFill="1" applyBorder="1" applyAlignment="1">
      <alignment horizontal="center" wrapText="1"/>
    </xf>
    <xf numFmtId="0" fontId="8" fillId="0" borderId="1" xfId="2" applyNumberFormat="1" applyFont="1" applyFill="1" applyBorder="1" applyAlignment="1" applyProtection="1">
      <alignment horizontal="center"/>
      <protection hidden="1"/>
    </xf>
    <xf numFmtId="0" fontId="12" fillId="0" borderId="1" xfId="2" applyFont="1" applyFill="1" applyBorder="1" applyAlignment="1" applyProtection="1">
      <alignment horizontal="center"/>
      <protection hidden="1"/>
    </xf>
    <xf numFmtId="0" fontId="8" fillId="0" borderId="1" xfId="2" applyFont="1" applyFill="1" applyBorder="1" applyAlignment="1" applyProtection="1">
      <alignment horizontal="center"/>
      <protection hidden="1"/>
    </xf>
    <xf numFmtId="0" fontId="8" fillId="0" borderId="1" xfId="2" applyFont="1" applyFill="1" applyBorder="1" applyAlignment="1" applyProtection="1">
      <alignment horizontal="center" wrapText="1"/>
      <protection hidden="1"/>
    </xf>
    <xf numFmtId="0" fontId="8" fillId="0" borderId="1" xfId="3" applyFont="1" applyFill="1" applyBorder="1" applyAlignment="1">
      <alignment horizontal="center" wrapText="1"/>
    </xf>
    <xf numFmtId="0" fontId="8" fillId="0" borderId="1" xfId="2" applyNumberFormat="1" applyFont="1" applyFill="1" applyBorder="1" applyAlignment="1" applyProtection="1">
      <alignment horizontal="left"/>
      <protection hidden="1"/>
    </xf>
    <xf numFmtId="0" fontId="12" fillId="0" borderId="1" xfId="2" applyFont="1" applyFill="1" applyBorder="1" applyAlignment="1" applyProtection="1">
      <alignment horizontal="left"/>
      <protection hidden="1"/>
    </xf>
    <xf numFmtId="0" fontId="8" fillId="0" borderId="1" xfId="2" applyFont="1" applyFill="1" applyBorder="1" applyAlignment="1" applyProtection="1">
      <alignment horizontal="left"/>
      <protection hidden="1"/>
    </xf>
    <xf numFmtId="0" fontId="8" fillId="0" borderId="1" xfId="2" applyFont="1" applyFill="1" applyBorder="1" applyAlignment="1" applyProtection="1">
      <alignment horizontal="left" wrapText="1"/>
      <protection hidden="1"/>
    </xf>
    <xf numFmtId="0" fontId="6" fillId="0" borderId="1" xfId="0" applyFont="1" applyFill="1" applyBorder="1" applyAlignment="1">
      <alignment vertical="center" wrapText="1"/>
    </xf>
    <xf numFmtId="9" fontId="5" fillId="0" borderId="1" xfId="3" applyNumberFormat="1" applyFont="1" applyFill="1" applyBorder="1" applyAlignment="1" applyProtection="1">
      <alignment horizontal="center" vertical="top"/>
      <protection locked="0"/>
    </xf>
    <xf numFmtId="9" fontId="6" fillId="0" borderId="1" xfId="0" applyNumberFormat="1" applyFont="1" applyBorder="1" applyAlignment="1">
      <alignment vertical="center" wrapText="1"/>
    </xf>
    <xf numFmtId="9" fontId="7" fillId="0" borderId="1" xfId="0" applyNumberFormat="1" applyFont="1" applyBorder="1" applyAlignment="1">
      <alignment vertical="center" wrapText="1"/>
    </xf>
    <xf numFmtId="9" fontId="0" fillId="0" borderId="1" xfId="0" applyNumberFormat="1" applyBorder="1"/>
    <xf numFmtId="0" fontId="6" fillId="0" borderId="1" xfId="0" applyFont="1" applyBorder="1" applyAlignment="1">
      <alignment horizontal="left" vertical="center" wrapText="1"/>
    </xf>
    <xf numFmtId="0" fontId="0" fillId="0" borderId="1" xfId="0" applyBorder="1"/>
    <xf numFmtId="0" fontId="6"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1" xfId="0" applyFont="1" applyBorder="1" applyAlignment="1">
      <alignment horizontal="right"/>
    </xf>
    <xf numFmtId="0" fontId="0" fillId="0" borderId="0" xfId="0"/>
    <xf numFmtId="0" fontId="4" fillId="0" borderId="0" xfId="0" applyFont="1"/>
    <xf numFmtId="0" fontId="4" fillId="0" borderId="0" xfId="0" applyFont="1" applyAlignment="1">
      <alignment horizontal="left" vertical="center" indent="8"/>
    </xf>
    <xf numFmtId="0" fontId="7" fillId="0" borderId="1" xfId="0" applyFont="1" applyBorder="1"/>
    <xf numFmtId="0" fontId="6" fillId="0" borderId="1" xfId="0" applyFont="1" applyBorder="1"/>
    <xf numFmtId="0" fontId="8" fillId="4" borderId="1" xfId="2" applyFont="1" applyFill="1" applyBorder="1" applyAlignment="1" applyProtection="1">
      <alignment horizontal="center"/>
      <protection hidden="1"/>
    </xf>
    <xf numFmtId="0" fontId="5" fillId="0" borderId="1" xfId="3" applyNumberFormat="1" applyFont="1" applyFill="1" applyBorder="1" applyAlignment="1" applyProtection="1">
      <alignment horizontal="center" vertical="top"/>
      <protection locked="0"/>
    </xf>
    <xf numFmtId="0" fontId="5" fillId="0" borderId="1" xfId="3" applyFont="1" applyBorder="1" applyAlignment="1">
      <alignment horizontal="center" vertical="top"/>
    </xf>
    <xf numFmtId="164" fontId="11" fillId="0" borderId="1" xfId="1" applyNumberFormat="1" applyFont="1" applyFill="1" applyBorder="1" applyAlignment="1" applyProtection="1">
      <alignment horizontal="center" wrapText="1"/>
      <protection hidden="1"/>
    </xf>
    <xf numFmtId="0" fontId="6" fillId="0" borderId="1" xfId="0" applyFont="1" applyBorder="1" applyAlignment="1">
      <alignment vertical="center" wrapText="1"/>
    </xf>
    <xf numFmtId="0" fontId="7" fillId="0" borderId="1" xfId="0" applyFont="1" applyBorder="1" applyAlignment="1">
      <alignment vertical="center" wrapText="1"/>
    </xf>
    <xf numFmtId="0" fontId="7" fillId="0" borderId="1" xfId="0" applyFont="1" applyBorder="1" applyAlignment="1">
      <alignment horizontal="left" vertical="center" wrapText="1"/>
    </xf>
    <xf numFmtId="0" fontId="7" fillId="0" borderId="1" xfId="0" applyFont="1" applyBorder="1" applyAlignment="1">
      <alignment horizontal="center" vertical="center" wrapText="1"/>
    </xf>
    <xf numFmtId="0" fontId="6" fillId="5" borderId="0" xfId="0" applyFont="1" applyFill="1"/>
    <xf numFmtId="0" fontId="4" fillId="5" borderId="0" xfId="0" applyFont="1" applyFill="1"/>
    <xf numFmtId="0" fontId="0" fillId="5" borderId="0" xfId="0" applyFill="1"/>
    <xf numFmtId="0" fontId="9" fillId="5" borderId="0" xfId="0" applyFont="1" applyFill="1" applyAlignment="1">
      <alignment vertical="center"/>
    </xf>
    <xf numFmtId="0" fontId="6" fillId="5" borderId="0" xfId="0" applyFont="1" applyFill="1" applyAlignment="1">
      <alignment horizontal="left" vertical="center" indent="8"/>
    </xf>
    <xf numFmtId="14" fontId="10" fillId="3" borderId="1" xfId="0" applyNumberFormat="1" applyFont="1" applyFill="1" applyBorder="1" applyAlignment="1" applyProtection="1">
      <alignment horizontal="left" wrapText="1"/>
      <protection locked="0"/>
    </xf>
    <xf numFmtId="0" fontId="6" fillId="0" borderId="1" xfId="0" applyFont="1" applyFill="1" applyBorder="1"/>
    <xf numFmtId="0" fontId="7" fillId="0" borderId="12" xfId="0" applyFont="1" applyBorder="1" applyAlignment="1"/>
    <xf numFmtId="0" fontId="7" fillId="0" borderId="4" xfId="0" applyFont="1" applyBorder="1" applyAlignment="1"/>
    <xf numFmtId="0" fontId="7" fillId="0" borderId="5" xfId="0" applyFont="1" applyBorder="1" applyAlignment="1"/>
    <xf numFmtId="0" fontId="7" fillId="5" borderId="0" xfId="0" applyFont="1" applyFill="1" applyBorder="1" applyAlignment="1">
      <alignment vertical="center" wrapText="1"/>
    </xf>
    <xf numFmtId="0" fontId="7" fillId="5" borderId="0" xfId="0" applyFont="1" applyFill="1" applyBorder="1" applyAlignment="1">
      <alignment vertical="top"/>
    </xf>
    <xf numFmtId="0" fontId="7" fillId="0" borderId="1" xfId="0" applyFont="1" applyFill="1" applyBorder="1"/>
    <xf numFmtId="0" fontId="7" fillId="0" borderId="1" xfId="0" applyFont="1" applyFill="1" applyBorder="1" applyAlignment="1">
      <alignment wrapText="1"/>
    </xf>
    <xf numFmtId="0" fontId="7" fillId="4" borderId="1" xfId="0" applyFont="1" applyFill="1" applyBorder="1" applyAlignment="1">
      <alignment wrapText="1"/>
    </xf>
    <xf numFmtId="0" fontId="8" fillId="4" borderId="1" xfId="2" applyNumberFormat="1" applyFont="1" applyFill="1" applyBorder="1" applyAlignment="1" applyProtection="1">
      <alignment horizontal="center"/>
      <protection hidden="1"/>
    </xf>
    <xf numFmtId="0" fontId="12" fillId="4" borderId="1" xfId="2" applyFont="1" applyFill="1" applyBorder="1" applyAlignment="1" applyProtection="1">
      <alignment horizontal="center"/>
      <protection hidden="1"/>
    </xf>
    <xf numFmtId="0" fontId="8" fillId="4" borderId="1" xfId="2" applyFont="1" applyFill="1" applyBorder="1" applyAlignment="1" applyProtection="1">
      <alignment horizontal="center" wrapText="1"/>
      <protection hidden="1"/>
    </xf>
    <xf numFmtId="0" fontId="8" fillId="4" borderId="1" xfId="3" applyFont="1" applyFill="1" applyBorder="1" applyAlignment="1">
      <alignment horizontal="center" wrapText="1"/>
    </xf>
    <xf numFmtId="0" fontId="8" fillId="0" borderId="1" xfId="2" applyNumberFormat="1" applyFont="1" applyFill="1" applyBorder="1" applyAlignment="1" applyProtection="1">
      <alignment horizontal="center"/>
      <protection hidden="1"/>
    </xf>
    <xf numFmtId="0" fontId="12" fillId="0" borderId="1" xfId="2" applyFont="1" applyFill="1" applyBorder="1" applyAlignment="1" applyProtection="1">
      <alignment horizontal="center"/>
      <protection hidden="1"/>
    </xf>
    <xf numFmtId="0" fontId="8" fillId="0" borderId="1" xfId="2" applyFont="1" applyFill="1" applyBorder="1" applyAlignment="1" applyProtection="1">
      <alignment horizontal="center"/>
      <protection hidden="1"/>
    </xf>
    <xf numFmtId="0" fontId="8" fillId="0" borderId="1" xfId="2" applyFont="1" applyFill="1" applyBorder="1" applyAlignment="1" applyProtection="1">
      <alignment horizontal="center" wrapText="1"/>
      <protection hidden="1"/>
    </xf>
    <xf numFmtId="0" fontId="8" fillId="0" borderId="1" xfId="3" applyFont="1" applyFill="1" applyBorder="1" applyAlignment="1">
      <alignment horizontal="center" wrapText="1"/>
    </xf>
    <xf numFmtId="0" fontId="8" fillId="0" borderId="1" xfId="2" applyNumberFormat="1" applyFont="1" applyFill="1" applyBorder="1" applyAlignment="1" applyProtection="1">
      <alignment horizontal="left"/>
      <protection hidden="1"/>
    </xf>
    <xf numFmtId="0" fontId="12" fillId="0" borderId="1" xfId="2" applyFont="1" applyFill="1" applyBorder="1" applyAlignment="1" applyProtection="1">
      <alignment horizontal="left"/>
      <protection hidden="1"/>
    </xf>
    <xf numFmtId="0" fontId="8" fillId="0" borderId="1" xfId="2" applyFont="1" applyFill="1" applyBorder="1" applyAlignment="1" applyProtection="1">
      <alignment horizontal="left"/>
      <protection hidden="1"/>
    </xf>
    <xf numFmtId="0" fontId="8" fillId="0" borderId="1" xfId="2" applyFont="1" applyFill="1" applyBorder="1" applyAlignment="1" applyProtection="1">
      <alignment horizontal="left" wrapText="1"/>
      <protection hidden="1"/>
    </xf>
    <xf numFmtId="0" fontId="6" fillId="0" borderId="1" xfId="0" applyFont="1" applyFill="1" applyBorder="1" applyAlignment="1">
      <alignment vertical="center" wrapText="1"/>
    </xf>
    <xf numFmtId="9" fontId="5" fillId="0" borderId="1" xfId="3" applyNumberFormat="1" applyFont="1" applyFill="1" applyBorder="1" applyAlignment="1" applyProtection="1">
      <alignment horizontal="center" vertical="top"/>
      <protection locked="0"/>
    </xf>
    <xf numFmtId="9" fontId="6" fillId="0" borderId="1" xfId="0" applyNumberFormat="1" applyFont="1" applyBorder="1" applyAlignment="1">
      <alignment vertical="center" wrapText="1"/>
    </xf>
    <xf numFmtId="9" fontId="7" fillId="0" borderId="1" xfId="0" applyNumberFormat="1" applyFont="1" applyBorder="1" applyAlignment="1">
      <alignment vertical="center" wrapText="1"/>
    </xf>
    <xf numFmtId="9" fontId="0" fillId="0" borderId="1" xfId="0" applyNumberFormat="1" applyBorder="1"/>
    <xf numFmtId="0" fontId="0" fillId="0" borderId="1" xfId="0" applyBorder="1" applyAlignment="1">
      <alignment horizontal="right"/>
    </xf>
    <xf numFmtId="0" fontId="14" fillId="0" borderId="0" xfId="0" applyFont="1"/>
    <xf numFmtId="0" fontId="7" fillId="0" borderId="1" xfId="0" applyFont="1" applyBorder="1" applyAlignment="1">
      <alignment wrapText="1"/>
    </xf>
    <xf numFmtId="0" fontId="6" fillId="6" borderId="1" xfId="0" applyFont="1" applyFill="1" applyBorder="1" applyAlignment="1">
      <alignment vertical="center" wrapText="1"/>
    </xf>
    <xf numFmtId="0" fontId="15" fillId="0" borderId="1" xfId="0" applyFont="1" applyBorder="1" applyAlignment="1">
      <alignment horizontal="left" vertical="center" wrapText="1"/>
    </xf>
    <xf numFmtId="0" fontId="0" fillId="0" borderId="0" xfId="0" applyBorder="1"/>
    <xf numFmtId="0" fontId="7" fillId="0" borderId="0" xfId="0" applyFont="1" applyFill="1" applyBorder="1" applyAlignment="1">
      <alignment wrapText="1"/>
    </xf>
    <xf numFmtId="0" fontId="0" fillId="0" borderId="0" xfId="0" applyFill="1" applyBorder="1"/>
    <xf numFmtId="0" fontId="7" fillId="4" borderId="0" xfId="0" applyFont="1" applyFill="1" applyBorder="1" applyAlignment="1">
      <alignment wrapText="1"/>
    </xf>
    <xf numFmtId="0" fontId="0" fillId="0" borderId="0" xfId="0" applyBorder="1" applyAlignment="1">
      <alignment horizontal="right"/>
    </xf>
    <xf numFmtId="0" fontId="7" fillId="0" borderId="0" xfId="0" applyFont="1" applyBorder="1" applyAlignment="1">
      <alignment horizontal="left" vertical="center" wrapText="1"/>
    </xf>
    <xf numFmtId="0" fontId="8" fillId="0" borderId="0" xfId="2" applyNumberFormat="1" applyFont="1" applyFill="1" applyBorder="1" applyAlignment="1" applyProtection="1">
      <alignment horizontal="left"/>
      <protection hidden="1"/>
    </xf>
    <xf numFmtId="0" fontId="12" fillId="0" borderId="0" xfId="2" applyFont="1" applyFill="1" applyBorder="1" applyAlignment="1" applyProtection="1">
      <alignment horizontal="left"/>
      <protection hidden="1"/>
    </xf>
    <xf numFmtId="0" fontId="8" fillId="0" borderId="0" xfId="2" applyFont="1" applyFill="1" applyBorder="1" applyAlignment="1" applyProtection="1">
      <alignment horizontal="left"/>
      <protection hidden="1"/>
    </xf>
    <xf numFmtId="0" fontId="8" fillId="0" borderId="0" xfId="2" applyFont="1" applyFill="1" applyBorder="1" applyAlignment="1" applyProtection="1">
      <alignment horizontal="left" wrapText="1"/>
      <protection hidden="1"/>
    </xf>
    <xf numFmtId="0" fontId="0" fillId="7" borderId="0" xfId="0" applyFill="1" applyBorder="1"/>
    <xf numFmtId="0" fontId="8" fillId="4" borderId="0" xfId="2" applyNumberFormat="1" applyFont="1" applyFill="1" applyBorder="1" applyAlignment="1" applyProtection="1">
      <alignment horizontal="right"/>
      <protection hidden="1"/>
    </xf>
    <xf numFmtId="0" fontId="12" fillId="4" borderId="0" xfId="2" applyFont="1" applyFill="1" applyBorder="1" applyAlignment="1" applyProtection="1">
      <alignment horizontal="right"/>
      <protection hidden="1"/>
    </xf>
    <xf numFmtId="0" fontId="8" fillId="4" borderId="0" xfId="2" applyFont="1" applyFill="1" applyBorder="1" applyAlignment="1" applyProtection="1">
      <alignment horizontal="right"/>
      <protection hidden="1"/>
    </xf>
    <xf numFmtId="0" fontId="8" fillId="4" borderId="0" xfId="2" applyFont="1" applyFill="1" applyBorder="1" applyAlignment="1" applyProtection="1">
      <alignment horizontal="right" wrapText="1"/>
      <protection hidden="1"/>
    </xf>
    <xf numFmtId="0" fontId="8" fillId="4" borderId="0" xfId="3" applyFont="1" applyFill="1" applyBorder="1" applyAlignment="1">
      <alignment horizontal="right" wrapText="1"/>
    </xf>
    <xf numFmtId="0" fontId="8" fillId="0" borderId="0" xfId="2" applyNumberFormat="1" applyFont="1" applyFill="1" applyBorder="1" applyAlignment="1" applyProtection="1">
      <alignment horizontal="right"/>
      <protection hidden="1"/>
    </xf>
    <xf numFmtId="0" fontId="12" fillId="0" borderId="0" xfId="2" applyFont="1" applyFill="1" applyBorder="1" applyAlignment="1" applyProtection="1">
      <alignment horizontal="right"/>
      <protection hidden="1"/>
    </xf>
    <xf numFmtId="0" fontId="8" fillId="0" borderId="0" xfId="2" applyFont="1" applyFill="1" applyBorder="1" applyAlignment="1" applyProtection="1">
      <alignment horizontal="right"/>
      <protection hidden="1"/>
    </xf>
    <xf numFmtId="0" fontId="8" fillId="0" borderId="0" xfId="2" applyFont="1" applyFill="1" applyBorder="1" applyAlignment="1" applyProtection="1">
      <alignment horizontal="right" wrapText="1"/>
      <protection hidden="1"/>
    </xf>
    <xf numFmtId="0" fontId="8" fillId="0" borderId="0" xfId="3" applyFont="1" applyFill="1" applyBorder="1" applyAlignment="1">
      <alignment horizontal="right" wrapText="1"/>
    </xf>
    <xf numFmtId="0" fontId="0" fillId="0" borderId="0" xfId="0" applyFill="1" applyBorder="1" applyAlignment="1">
      <alignment horizontal="right"/>
    </xf>
    <xf numFmtId="0" fontId="7" fillId="0" borderId="0" xfId="0" applyFont="1" applyBorder="1" applyAlignment="1">
      <alignment vertical="center" wrapText="1"/>
    </xf>
    <xf numFmtId="0" fontId="7" fillId="0" borderId="0" xfId="0" applyFont="1" applyFill="1" applyBorder="1"/>
    <xf numFmtId="0" fontId="16" fillId="0" borderId="15" xfId="0" applyFont="1" applyBorder="1" applyAlignment="1">
      <alignment horizontal="center" wrapText="1"/>
    </xf>
    <xf numFmtId="0" fontId="16" fillId="0" borderId="16" xfId="0" applyFont="1" applyBorder="1" applyAlignment="1">
      <alignment horizontal="center" wrapText="1"/>
    </xf>
    <xf numFmtId="2" fontId="16" fillId="0" borderId="16" xfId="0" applyNumberFormat="1" applyFont="1" applyBorder="1" applyAlignment="1">
      <alignment horizontal="center" wrapText="1"/>
    </xf>
    <xf numFmtId="0" fontId="16" fillId="0" borderId="17" xfId="0" applyFont="1" applyBorder="1" applyAlignment="1">
      <alignment horizontal="center" wrapText="1"/>
    </xf>
    <xf numFmtId="0" fontId="0" fillId="0" borderId="0" xfId="0" applyFont="1" applyBorder="1" applyAlignment="1">
      <alignment horizontal="center"/>
    </xf>
    <xf numFmtId="1" fontId="0" fillId="0" borderId="0" xfId="0" applyNumberFormat="1" applyFont="1" applyBorder="1" applyAlignment="1">
      <alignment horizontal="center"/>
    </xf>
    <xf numFmtId="165" fontId="0" fillId="0" borderId="0" xfId="0" applyNumberFormat="1" applyFont="1" applyBorder="1" applyAlignment="1">
      <alignment horizontal="center"/>
    </xf>
    <xf numFmtId="2" fontId="0" fillId="0" borderId="0" xfId="0" applyNumberFormat="1" applyFont="1" applyBorder="1" applyAlignment="1">
      <alignment horizontal="center"/>
    </xf>
    <xf numFmtId="0" fontId="16" fillId="0" borderId="0" xfId="0" applyFont="1" applyBorder="1" applyAlignment="1">
      <alignment horizontal="center" wrapText="1"/>
    </xf>
    <xf numFmtId="2" fontId="16" fillId="0" borderId="0" xfId="0" applyNumberFormat="1" applyFont="1" applyBorder="1" applyAlignment="1">
      <alignment horizontal="center" wrapText="1"/>
    </xf>
    <xf numFmtId="1" fontId="17" fillId="0" borderId="0" xfId="0" applyNumberFormat="1" applyFont="1" applyAlignment="1">
      <alignment horizontal="center"/>
    </xf>
    <xf numFmtId="165" fontId="17" fillId="0" borderId="0" xfId="0" applyNumberFormat="1" applyFont="1" applyAlignment="1">
      <alignment horizontal="center"/>
    </xf>
    <xf numFmtId="2" fontId="17" fillId="0" borderId="0" xfId="0" applyNumberFormat="1" applyFont="1" applyAlignment="1">
      <alignment horizontal="center"/>
    </xf>
    <xf numFmtId="0" fontId="0" fillId="7" borderId="0" xfId="0" applyFill="1" applyBorder="1" applyAlignment="1">
      <alignment horizontal="right"/>
    </xf>
    <xf numFmtId="2" fontId="16" fillId="7" borderId="0" xfId="0" applyNumberFormat="1" applyFont="1" applyFill="1" applyBorder="1" applyAlignment="1">
      <alignment horizontal="center" wrapText="1"/>
    </xf>
    <xf numFmtId="2" fontId="0" fillId="0" borderId="0" xfId="0" applyNumberFormat="1" applyFill="1" applyBorder="1" applyAlignment="1">
      <alignment horizontal="right"/>
    </xf>
    <xf numFmtId="0" fontId="7" fillId="7" borderId="0" xfId="0" applyFont="1" applyFill="1" applyBorder="1" applyAlignment="1"/>
    <xf numFmtId="0" fontId="8" fillId="0" borderId="0" xfId="3" applyFont="1" applyFill="1" applyBorder="1" applyAlignment="1">
      <alignment horizontal="right"/>
    </xf>
    <xf numFmtId="0" fontId="8" fillId="0" borderId="4" xfId="3" applyFont="1" applyFill="1" applyBorder="1" applyAlignment="1">
      <alignment horizontal="right"/>
    </xf>
    <xf numFmtId="0" fontId="0" fillId="0" borderId="0" xfId="0" applyFill="1" applyBorder="1" applyAlignment="1"/>
    <xf numFmtId="0" fontId="7" fillId="0" borderId="0" xfId="0" applyFont="1" applyFill="1" applyBorder="1" applyAlignment="1"/>
    <xf numFmtId="0" fontId="0" fillId="0" borderId="0" xfId="0" applyNumberFormat="1" applyFill="1" applyBorder="1" applyAlignment="1">
      <alignment horizontal="right"/>
    </xf>
    <xf numFmtId="2" fontId="17" fillId="0" borderId="0" xfId="0" applyNumberFormat="1" applyFont="1" applyFill="1" applyAlignment="1">
      <alignment horizontal="center"/>
    </xf>
    <xf numFmtId="0" fontId="0" fillId="0" borderId="4" xfId="0" applyFill="1" applyBorder="1" applyAlignment="1">
      <alignment horizontal="right"/>
    </xf>
    <xf numFmtId="2" fontId="17" fillId="0" borderId="4" xfId="0" applyNumberFormat="1" applyFont="1" applyFill="1" applyBorder="1" applyAlignment="1">
      <alignment horizontal="center"/>
    </xf>
    <xf numFmtId="0" fontId="0" fillId="0" borderId="4" xfId="0" applyFill="1" applyBorder="1"/>
    <xf numFmtId="2" fontId="0" fillId="0" borderId="0" xfId="0" applyNumberFormat="1" applyFill="1" applyBorder="1"/>
    <xf numFmtId="0" fontId="0" fillId="0" borderId="0" xfId="0" applyFill="1"/>
    <xf numFmtId="2" fontId="0" fillId="0" borderId="0" xfId="0" applyNumberFormat="1" applyFill="1" applyBorder="1" applyAlignment="1"/>
    <xf numFmtId="2" fontId="17" fillId="0" borderId="0" xfId="0" applyNumberFormat="1" applyFont="1" applyFill="1" applyAlignment="1">
      <alignment horizontal="right"/>
    </xf>
    <xf numFmtId="0" fontId="7" fillId="0" borderId="0" xfId="0" applyFont="1" applyFill="1" applyBorder="1" applyAlignment="1">
      <alignment horizontal="left" vertical="center"/>
    </xf>
    <xf numFmtId="0" fontId="7" fillId="0" borderId="0" xfId="0" applyFont="1" applyFill="1" applyBorder="1" applyAlignment="1">
      <alignment vertical="center"/>
    </xf>
    <xf numFmtId="2" fontId="0" fillId="7" borderId="0" xfId="0" applyNumberFormat="1" applyFill="1" applyBorder="1"/>
    <xf numFmtId="0" fontId="0" fillId="7" borderId="0" xfId="0" applyFill="1"/>
    <xf numFmtId="0" fontId="0" fillId="8" borderId="0" xfId="0" applyFill="1" applyBorder="1" applyAlignment="1"/>
    <xf numFmtId="0" fontId="0" fillId="8" borderId="0" xfId="0" applyFill="1" applyBorder="1" applyAlignment="1">
      <alignment horizontal="right"/>
    </xf>
    <xf numFmtId="2" fontId="0" fillId="8" borderId="0" xfId="0" applyNumberFormat="1" applyFill="1" applyBorder="1"/>
    <xf numFmtId="0" fontId="0" fillId="8" borderId="0" xfId="0" applyFill="1" applyBorder="1"/>
    <xf numFmtId="0" fontId="18" fillId="8" borderId="8" xfId="0" applyFont="1" applyFill="1" applyBorder="1"/>
    <xf numFmtId="0" fontId="18" fillId="8" borderId="8" xfId="0" applyFont="1" applyFill="1" applyBorder="1" applyAlignment="1">
      <alignment horizontal="right"/>
    </xf>
    <xf numFmtId="2" fontId="19" fillId="8" borderId="8" xfId="0" applyNumberFormat="1" applyFont="1" applyFill="1" applyBorder="1" applyAlignment="1">
      <alignment horizontal="center" wrapText="1"/>
    </xf>
    <xf numFmtId="0" fontId="20" fillId="8" borderId="0" xfId="0" applyFont="1" applyFill="1" applyBorder="1" applyAlignment="1">
      <alignment horizontal="right"/>
    </xf>
    <xf numFmtId="1" fontId="8" fillId="0" borderId="0" xfId="3" applyNumberFormat="1" applyFont="1" applyFill="1" applyBorder="1" applyAlignment="1">
      <alignment horizontal="right"/>
    </xf>
    <xf numFmtId="1" fontId="0" fillId="0" borderId="0" xfId="0" applyNumberFormat="1" applyFill="1" applyBorder="1"/>
    <xf numFmtId="1" fontId="0" fillId="0" borderId="0" xfId="0" applyNumberFormat="1" applyFill="1"/>
    <xf numFmtId="0" fontId="7" fillId="9" borderId="0" xfId="0" applyFont="1" applyFill="1" applyBorder="1" applyAlignment="1"/>
    <xf numFmtId="2" fontId="0" fillId="9" borderId="0" xfId="0" applyNumberFormat="1" applyFill="1" applyBorder="1" applyAlignment="1">
      <alignment horizontal="right"/>
    </xf>
    <xf numFmtId="0" fontId="0" fillId="9" borderId="0" xfId="0" applyFill="1"/>
    <xf numFmtId="0" fontId="0" fillId="9" borderId="0" xfId="0" applyFill="1" applyBorder="1"/>
    <xf numFmtId="2" fontId="17" fillId="9" borderId="0" xfId="0" applyNumberFormat="1" applyFont="1" applyFill="1" applyAlignment="1">
      <alignment horizontal="center"/>
    </xf>
    <xf numFmtId="0" fontId="7" fillId="9" borderId="0" xfId="0" applyFont="1" applyFill="1" applyBorder="1" applyAlignment="1">
      <alignment horizontal="left" vertical="center"/>
    </xf>
    <xf numFmtId="0" fontId="0" fillId="9" borderId="0" xfId="0" applyFill="1" applyBorder="1" applyAlignment="1">
      <alignment horizontal="right"/>
    </xf>
    <xf numFmtId="0" fontId="7" fillId="5" borderId="0" xfId="0" applyFont="1" applyFill="1" applyBorder="1" applyAlignment="1">
      <alignment horizontal="left" vertical="center"/>
    </xf>
    <xf numFmtId="0" fontId="0" fillId="5" borderId="0" xfId="0" applyFill="1" applyBorder="1" applyAlignment="1">
      <alignment horizontal="right"/>
    </xf>
    <xf numFmtId="0" fontId="0" fillId="5" borderId="0" xfId="0" applyFill="1" applyBorder="1"/>
    <xf numFmtId="2" fontId="17" fillId="5" borderId="0" xfId="0" applyNumberFormat="1" applyFont="1" applyFill="1" applyAlignment="1">
      <alignment horizontal="center"/>
    </xf>
    <xf numFmtId="0" fontId="8" fillId="0" borderId="0" xfId="3" applyFont="1" applyFill="1" applyBorder="1" applyAlignment="1">
      <alignment horizontal="left"/>
    </xf>
    <xf numFmtId="0" fontId="21" fillId="0" borderId="0" xfId="0" applyFont="1" applyFill="1" applyBorder="1" applyAlignment="1"/>
    <xf numFmtId="2" fontId="22" fillId="0" borderId="0" xfId="0" applyNumberFormat="1" applyFont="1" applyFill="1" applyBorder="1"/>
    <xf numFmtId="2" fontId="22" fillId="0" borderId="0" xfId="0" applyNumberFormat="1" applyFont="1" applyFill="1" applyAlignment="1">
      <alignment horizontal="center"/>
    </xf>
    <xf numFmtId="0" fontId="22" fillId="0" borderId="0" xfId="0" applyFont="1" applyFill="1"/>
    <xf numFmtId="0" fontId="22" fillId="0" borderId="0" xfId="0" applyFont="1" applyFill="1" applyBorder="1"/>
    <xf numFmtId="2" fontId="22" fillId="8" borderId="0" xfId="0" applyNumberFormat="1" applyFont="1" applyFill="1" applyBorder="1"/>
    <xf numFmtId="2" fontId="23" fillId="8" borderId="8" xfId="0" applyNumberFormat="1" applyFont="1" applyFill="1" applyBorder="1" applyAlignment="1">
      <alignment horizontal="center" wrapText="1"/>
    </xf>
    <xf numFmtId="0" fontId="29" fillId="0" borderId="0" xfId="0" applyFont="1" applyFill="1" applyBorder="1"/>
    <xf numFmtId="0" fontId="29" fillId="0" borderId="0" xfId="0" applyFont="1" applyFill="1" applyBorder="1" applyAlignment="1">
      <alignment horizontal="right"/>
    </xf>
    <xf numFmtId="2" fontId="29" fillId="0" borderId="0" xfId="0" applyNumberFormat="1" applyFont="1" applyFill="1" applyBorder="1"/>
    <xf numFmtId="0" fontId="29" fillId="0" borderId="0" xfId="0" applyFont="1" applyFill="1" applyBorder="1" applyAlignment="1">
      <alignment horizontal="left"/>
    </xf>
    <xf numFmtId="2" fontId="29" fillId="0" borderId="0" xfId="0" applyNumberFormat="1" applyFont="1" applyFill="1" applyBorder="1" applyAlignment="1">
      <alignment horizontal="right"/>
    </xf>
    <xf numFmtId="2" fontId="29" fillId="0" borderId="0" xfId="0" applyNumberFormat="1" applyFont="1" applyFill="1" applyBorder="1" applyAlignment="1">
      <alignment horizontal="left"/>
    </xf>
    <xf numFmtId="0" fontId="29" fillId="11" borderId="0" xfId="0" applyFont="1" applyFill="1" applyBorder="1"/>
    <xf numFmtId="0" fontId="29" fillId="11" borderId="0" xfId="0" applyFont="1" applyFill="1" applyBorder="1" applyAlignment="1">
      <alignment horizontal="right"/>
    </xf>
    <xf numFmtId="2" fontId="29" fillId="11" borderId="0" xfId="0" applyNumberFormat="1" applyFont="1" applyFill="1" applyBorder="1"/>
    <xf numFmtId="2" fontId="29" fillId="11" borderId="0" xfId="0" applyNumberFormat="1" applyFont="1" applyFill="1" applyBorder="1" applyAlignment="1">
      <alignment horizontal="right"/>
    </xf>
    <xf numFmtId="0" fontId="29" fillId="11" borderId="0" xfId="0" applyNumberFormat="1" applyFont="1" applyFill="1" applyBorder="1" applyAlignment="1">
      <alignment horizontal="right"/>
    </xf>
    <xf numFmtId="2" fontId="29" fillId="11" borderId="0" xfId="0" applyNumberFormat="1" applyFont="1" applyFill="1" applyAlignment="1">
      <alignment horizontal="right"/>
    </xf>
    <xf numFmtId="0" fontId="0" fillId="11" borderId="0" xfId="0" applyFill="1" applyBorder="1" applyAlignment="1">
      <alignment horizontal="right"/>
    </xf>
    <xf numFmtId="0" fontId="0" fillId="11" borderId="0" xfId="0" applyFill="1" applyBorder="1"/>
    <xf numFmtId="2" fontId="0" fillId="11" borderId="0" xfId="0" applyNumberFormat="1" applyFill="1" applyBorder="1" applyAlignment="1">
      <alignment horizontal="right"/>
    </xf>
    <xf numFmtId="2" fontId="17" fillId="11" borderId="0" xfId="0" applyNumberFormat="1" applyFont="1" applyFill="1" applyAlignment="1">
      <alignment horizontal="right"/>
    </xf>
    <xf numFmtId="2" fontId="0" fillId="11" borderId="0" xfId="0" applyNumberFormat="1" applyFill="1" applyBorder="1"/>
    <xf numFmtId="2" fontId="0" fillId="9" borderId="0" xfId="0" applyNumberFormat="1" applyFill="1" applyBorder="1"/>
    <xf numFmtId="2" fontId="29" fillId="9" borderId="0" xfId="0" applyNumberFormat="1" applyFont="1" applyFill="1" applyBorder="1" applyAlignment="1">
      <alignment horizontal="right"/>
    </xf>
    <xf numFmtId="0" fontId="29" fillId="9" borderId="0" xfId="0" applyFont="1" applyFill="1" applyBorder="1"/>
    <xf numFmtId="2" fontId="24" fillId="9" borderId="0" xfId="0" applyNumberFormat="1" applyFont="1" applyFill="1" applyBorder="1" applyAlignment="1">
      <alignment horizontal="center" wrapText="1"/>
    </xf>
    <xf numFmtId="2" fontId="29" fillId="9" borderId="0" xfId="0" applyNumberFormat="1" applyFont="1" applyFill="1" applyBorder="1"/>
    <xf numFmtId="0" fontId="22" fillId="9" borderId="0" xfId="0" applyFont="1" applyFill="1"/>
    <xf numFmtId="2" fontId="22" fillId="9" borderId="0" xfId="0" applyNumberFormat="1" applyFont="1" applyFill="1" applyAlignment="1">
      <alignment horizontal="center"/>
    </xf>
    <xf numFmtId="0" fontId="29" fillId="9" borderId="0" xfId="0" applyFont="1" applyFill="1" applyBorder="1" applyAlignment="1">
      <alignment horizontal="right"/>
    </xf>
    <xf numFmtId="0" fontId="30" fillId="0" borderId="0" xfId="3" applyFont="1" applyFill="1" applyBorder="1" applyAlignment="1">
      <alignment horizontal="right"/>
    </xf>
    <xf numFmtId="2" fontId="0" fillId="0" borderId="0" xfId="0" applyNumberFormat="1" applyFont="1" applyFill="1" applyBorder="1" applyAlignment="1">
      <alignment horizontal="right"/>
    </xf>
    <xf numFmtId="0" fontId="0" fillId="0" borderId="0" xfId="0" applyFont="1" applyFill="1" applyBorder="1"/>
    <xf numFmtId="0" fontId="0" fillId="0" borderId="0" xfId="0" applyFont="1" applyFill="1" applyBorder="1" applyAlignment="1">
      <alignment horizontal="right"/>
    </xf>
    <xf numFmtId="2" fontId="27" fillId="0" borderId="0" xfId="0" applyNumberFormat="1" applyFont="1" applyFill="1" applyBorder="1" applyAlignment="1">
      <alignment horizontal="right"/>
    </xf>
    <xf numFmtId="0" fontId="27" fillId="0" borderId="0" xfId="0" applyFont="1" applyFill="1" applyBorder="1"/>
    <xf numFmtId="0" fontId="31" fillId="0" borderId="0" xfId="2" applyFont="1" applyFill="1" applyBorder="1" applyAlignment="1" applyProtection="1">
      <alignment horizontal="right"/>
      <protection hidden="1"/>
    </xf>
    <xf numFmtId="0" fontId="0" fillId="11" borderId="0" xfId="0" applyNumberFormat="1" applyFill="1" applyBorder="1" applyAlignment="1">
      <alignment horizontal="right"/>
    </xf>
    <xf numFmtId="0" fontId="32" fillId="9" borderId="0" xfId="0" applyFont="1" applyFill="1" applyBorder="1"/>
    <xf numFmtId="0" fontId="32" fillId="10" borderId="0" xfId="0" applyFont="1" applyFill="1" applyBorder="1" applyAlignment="1">
      <alignment horizontal="right"/>
    </xf>
    <xf numFmtId="2" fontId="32" fillId="9" borderId="0" xfId="0" applyNumberFormat="1" applyFont="1" applyFill="1" applyBorder="1"/>
    <xf numFmtId="0" fontId="32" fillId="0" borderId="0" xfId="0" applyFont="1" applyFill="1" applyBorder="1" applyAlignment="1">
      <alignment horizontal="right"/>
    </xf>
    <xf numFmtId="2" fontId="32" fillId="0" borderId="0" xfId="0" applyNumberFormat="1" applyFont="1" applyFill="1" applyBorder="1"/>
    <xf numFmtId="2" fontId="32" fillId="0" borderId="0" xfId="0" applyNumberFormat="1" applyFont="1" applyFill="1" applyBorder="1" applyAlignment="1">
      <alignment horizontal="right"/>
    </xf>
    <xf numFmtId="2" fontId="32" fillId="9" borderId="0" xfId="0" applyNumberFormat="1" applyFont="1" applyFill="1" applyBorder="1" applyAlignment="1">
      <alignment horizontal="right"/>
    </xf>
    <xf numFmtId="0" fontId="32" fillId="10" borderId="0" xfId="0" applyNumberFormat="1" applyFont="1" applyFill="1" applyBorder="1" applyAlignment="1">
      <alignment horizontal="right"/>
    </xf>
    <xf numFmtId="0" fontId="32" fillId="9" borderId="0" xfId="0" applyFont="1" applyFill="1" applyBorder="1" applyAlignment="1">
      <alignment horizontal="right"/>
    </xf>
    <xf numFmtId="1" fontId="29" fillId="11" borderId="0" xfId="3" applyNumberFormat="1" applyFont="1" applyFill="1" applyBorder="1" applyAlignment="1" applyProtection="1">
      <alignment horizontal="right" vertical="top"/>
      <protection locked="0"/>
    </xf>
    <xf numFmtId="1" fontId="27" fillId="11" borderId="0" xfId="0" applyNumberFormat="1" applyFont="1" applyFill="1" applyBorder="1" applyAlignment="1">
      <alignment horizontal="right"/>
    </xf>
    <xf numFmtId="0" fontId="21" fillId="12" borderId="0" xfId="0" applyFont="1" applyFill="1" applyBorder="1" applyAlignment="1"/>
    <xf numFmtId="2" fontId="28" fillId="12" borderId="0" xfId="0" applyNumberFormat="1" applyFont="1" applyFill="1" applyBorder="1" applyAlignment="1">
      <alignment horizontal="right"/>
    </xf>
    <xf numFmtId="2" fontId="21" fillId="12" borderId="0" xfId="0" applyNumberFormat="1" applyFont="1" applyFill="1" applyBorder="1" applyAlignment="1">
      <alignment horizontal="right"/>
    </xf>
    <xf numFmtId="2" fontId="33" fillId="12" borderId="0" xfId="0" applyNumberFormat="1" applyFont="1" applyFill="1" applyBorder="1" applyAlignment="1">
      <alignment horizontal="right"/>
    </xf>
    <xf numFmtId="2" fontId="20" fillId="12" borderId="0" xfId="0" applyNumberFormat="1" applyFont="1" applyFill="1" applyBorder="1" applyAlignment="1">
      <alignment horizontal="right"/>
    </xf>
    <xf numFmtId="0" fontId="24" fillId="12" borderId="0" xfId="0" applyFont="1" applyFill="1"/>
    <xf numFmtId="0" fontId="21" fillId="12" borderId="0" xfId="0" applyFont="1" applyFill="1" applyBorder="1"/>
    <xf numFmtId="2" fontId="0" fillId="11" borderId="0" xfId="0" applyNumberFormat="1" applyFont="1" applyFill="1" applyBorder="1" applyAlignment="1">
      <alignment horizontal="right"/>
    </xf>
    <xf numFmtId="0" fontId="32" fillId="0" borderId="0" xfId="0" applyNumberFormat="1" applyFont="1" applyFill="1" applyBorder="1" applyAlignment="1">
      <alignment horizontal="right"/>
    </xf>
    <xf numFmtId="2" fontId="32" fillId="0" borderId="0" xfId="0" applyNumberFormat="1" applyFont="1" applyFill="1" applyAlignment="1">
      <alignment horizontal="right"/>
    </xf>
    <xf numFmtId="0" fontId="34" fillId="8" borderId="8" xfId="0" applyFont="1" applyFill="1" applyBorder="1"/>
    <xf numFmtId="2" fontId="35" fillId="0" borderId="0" xfId="0" applyNumberFormat="1" applyFont="1" applyFill="1" applyBorder="1" applyAlignment="1">
      <alignment horizontal="left"/>
    </xf>
    <xf numFmtId="0" fontId="34" fillId="8" borderId="8" xfId="0" applyFont="1" applyFill="1" applyBorder="1" applyAlignment="1">
      <alignment horizontal="right"/>
    </xf>
    <xf numFmtId="0" fontId="36" fillId="8" borderId="8" xfId="0" applyFont="1" applyFill="1" applyBorder="1"/>
    <xf numFmtId="0" fontId="37" fillId="8" borderId="8" xfId="0" applyFont="1" applyFill="1" applyBorder="1"/>
    <xf numFmtId="0" fontId="37" fillId="8" borderId="8" xfId="0" applyFont="1" applyFill="1" applyBorder="1" applyAlignment="1">
      <alignment horizontal="right"/>
    </xf>
    <xf numFmtId="2" fontId="38" fillId="8" borderId="8" xfId="0" applyNumberFormat="1" applyFont="1" applyFill="1" applyBorder="1" applyAlignment="1">
      <alignment horizontal="center" wrapText="1"/>
    </xf>
    <xf numFmtId="0" fontId="0" fillId="13" borderId="0" xfId="0" applyFill="1" applyBorder="1" applyAlignment="1">
      <alignment horizontal="right"/>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7" fillId="0" borderId="2" xfId="0" applyFont="1" applyBorder="1" applyAlignment="1">
      <alignment horizontal="left" vertical="center" wrapText="1"/>
    </xf>
    <xf numFmtId="0" fontId="7" fillId="0" borderId="7" xfId="0" applyFont="1" applyBorder="1" applyAlignment="1">
      <alignment horizontal="left"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7" fillId="0" borderId="12" xfId="0" applyFont="1" applyBorder="1" applyAlignment="1">
      <alignment wrapText="1"/>
    </xf>
    <xf numFmtId="0" fontId="0" fillId="0" borderId="13" xfId="0" applyBorder="1" applyAlignment="1">
      <alignment wrapText="1"/>
    </xf>
    <xf numFmtId="0" fontId="0" fillId="0" borderId="14" xfId="0" applyBorder="1" applyAlignment="1">
      <alignment wrapText="1"/>
    </xf>
    <xf numFmtId="0" fontId="7" fillId="0" borderId="3" xfId="0" applyFont="1"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10" xfId="0" applyBorder="1" applyAlignment="1">
      <alignment wrapText="1"/>
    </xf>
    <xf numFmtId="0" fontId="0" fillId="0" borderId="0" xfId="0" applyAlignment="1">
      <alignment wrapText="1"/>
    </xf>
    <xf numFmtId="0" fontId="0" fillId="0" borderId="11" xfId="0" applyBorder="1" applyAlignment="1">
      <alignment wrapText="1"/>
    </xf>
    <xf numFmtId="0" fontId="0" fillId="0" borderId="13" xfId="0" applyBorder="1" applyAlignment="1"/>
    <xf numFmtId="0" fontId="0" fillId="0" borderId="14" xfId="0" applyBorder="1" applyAlignment="1"/>
    <xf numFmtId="0" fontId="7" fillId="0" borderId="2" xfId="0" applyFont="1" applyBorder="1" applyAlignment="1">
      <alignment wrapText="1"/>
    </xf>
    <xf numFmtId="0" fontId="0" fillId="0" borderId="7" xfId="0" applyBorder="1" applyAlignment="1">
      <alignment wrapText="1"/>
    </xf>
    <xf numFmtId="0" fontId="6" fillId="0" borderId="10" xfId="0" applyFont="1" applyBorder="1" applyAlignment="1">
      <alignment vertical="top"/>
    </xf>
    <xf numFmtId="0" fontId="6" fillId="0" borderId="0" xfId="0" applyFont="1" applyBorder="1" applyAlignment="1">
      <alignment vertical="top"/>
    </xf>
    <xf numFmtId="0" fontId="6" fillId="0" borderId="11" xfId="0" applyFont="1" applyBorder="1" applyAlignment="1">
      <alignment vertical="top"/>
    </xf>
    <xf numFmtId="0" fontId="6" fillId="0" borderId="6" xfId="0" applyFont="1" applyBorder="1" applyAlignment="1">
      <alignment vertical="top"/>
    </xf>
    <xf numFmtId="0" fontId="6" fillId="0" borderId="8" xfId="0" applyFont="1" applyBorder="1" applyAlignment="1">
      <alignment vertical="top"/>
    </xf>
    <xf numFmtId="0" fontId="6" fillId="0" borderId="9" xfId="0" applyFont="1" applyBorder="1" applyAlignment="1">
      <alignment vertical="top"/>
    </xf>
    <xf numFmtId="0" fontId="7" fillId="0" borderId="1" xfId="0" applyFont="1" applyBorder="1" applyAlignment="1"/>
    <xf numFmtId="0" fontId="0" fillId="0" borderId="1" xfId="0" applyBorder="1" applyAlignment="1"/>
    <xf numFmtId="0" fontId="7" fillId="0" borderId="1" xfId="0" applyFont="1" applyFill="1" applyBorder="1" applyAlignment="1">
      <alignment vertical="top"/>
    </xf>
    <xf numFmtId="0" fontId="7" fillId="0" borderId="3" xfId="0" applyFont="1" applyBorder="1" applyAlignment="1">
      <alignment vertical="top"/>
    </xf>
    <xf numFmtId="0" fontId="7" fillId="0" borderId="4" xfId="0" applyFont="1" applyBorder="1" applyAlignment="1">
      <alignment vertical="top"/>
    </xf>
    <xf numFmtId="0" fontId="7" fillId="0" borderId="5" xfId="0" applyFont="1" applyBorder="1" applyAlignment="1">
      <alignment vertical="top"/>
    </xf>
    <xf numFmtId="0" fontId="7" fillId="0" borderId="6" xfId="0" applyFont="1" applyBorder="1" applyAlignment="1">
      <alignment vertical="top"/>
    </xf>
    <xf numFmtId="0" fontId="7" fillId="0" borderId="8" xfId="0" applyFont="1" applyBorder="1" applyAlignment="1">
      <alignment vertical="top"/>
    </xf>
    <xf numFmtId="0" fontId="7" fillId="0" borderId="9" xfId="0" applyFont="1" applyBorder="1" applyAlignment="1">
      <alignment vertical="top"/>
    </xf>
    <xf numFmtId="0" fontId="7" fillId="0" borderId="3"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7" fillId="0" borderId="1" xfId="0" applyFont="1" applyFill="1" applyBorder="1" applyAlignment="1">
      <alignment vertical="top" wrapText="1"/>
    </xf>
    <xf numFmtId="0" fontId="6" fillId="0" borderId="3" xfId="0" applyFont="1" applyBorder="1" applyAlignment="1">
      <alignment vertical="top"/>
    </xf>
    <xf numFmtId="0" fontId="0" fillId="0" borderId="4" xfId="0" applyFont="1" applyBorder="1" applyAlignment="1">
      <alignment vertical="top"/>
    </xf>
    <xf numFmtId="0" fontId="0" fillId="0" borderId="5" xfId="0" applyFont="1" applyBorder="1" applyAlignment="1">
      <alignment vertical="top"/>
    </xf>
    <xf numFmtId="0" fontId="0" fillId="0" borderId="6" xfId="0" applyFont="1" applyBorder="1" applyAlignment="1">
      <alignment vertical="top"/>
    </xf>
    <xf numFmtId="0" fontId="0" fillId="0" borderId="8" xfId="0" applyFont="1" applyBorder="1" applyAlignment="1">
      <alignment vertical="top"/>
    </xf>
    <xf numFmtId="0" fontId="0" fillId="0" borderId="9" xfId="0" applyFont="1" applyBorder="1" applyAlignment="1">
      <alignment vertical="top"/>
    </xf>
    <xf numFmtId="0" fontId="6" fillId="0" borderId="3" xfId="0" applyFont="1" applyBorder="1" applyAlignment="1">
      <alignment vertical="top" wrapText="1"/>
    </xf>
    <xf numFmtId="0" fontId="6" fillId="0" borderId="10" xfId="0" applyFont="1" applyBorder="1" applyAlignment="1">
      <alignment vertical="top" wrapText="1"/>
    </xf>
    <xf numFmtId="0" fontId="6" fillId="0" borderId="4" xfId="0" applyFont="1" applyBorder="1" applyAlignment="1">
      <alignment vertical="top" wrapText="1"/>
    </xf>
    <xf numFmtId="0" fontId="6" fillId="0" borderId="5" xfId="0" applyFont="1" applyBorder="1" applyAlignment="1">
      <alignment vertical="top" wrapText="1"/>
    </xf>
    <xf numFmtId="0" fontId="6" fillId="0" borderId="6" xfId="0" applyFont="1" applyBorder="1" applyAlignment="1">
      <alignment vertical="top" wrapText="1"/>
    </xf>
    <xf numFmtId="0" fontId="6" fillId="0" borderId="8" xfId="0" applyFont="1" applyBorder="1" applyAlignment="1">
      <alignment vertical="top" wrapText="1"/>
    </xf>
    <xf numFmtId="0" fontId="6" fillId="0" borderId="9" xfId="0" applyFont="1" applyBorder="1" applyAlignment="1">
      <alignment vertical="top" wrapText="1"/>
    </xf>
    <xf numFmtId="0" fontId="7" fillId="0" borderId="0" xfId="0" applyFont="1" applyBorder="1" applyAlignment="1">
      <alignment horizontal="left" vertical="center" wrapText="1"/>
    </xf>
    <xf numFmtId="0" fontId="28" fillId="8" borderId="0" xfId="0" applyFont="1" applyFill="1" applyBorder="1" applyAlignment="1">
      <alignment horizontal="center"/>
    </xf>
    <xf numFmtId="0" fontId="0" fillId="8" borderId="0" xfId="0" applyFill="1" applyAlignment="1">
      <alignment horizontal="center"/>
    </xf>
    <xf numFmtId="0" fontId="29" fillId="0" borderId="0" xfId="0" applyNumberFormat="1" applyFont="1" applyFill="1" applyBorder="1" applyAlignment="1">
      <alignment horizontal="right"/>
    </xf>
    <xf numFmtId="2" fontId="29" fillId="0" borderId="0" xfId="0" applyNumberFormat="1" applyFont="1" applyFill="1" applyAlignment="1">
      <alignment horizontal="right"/>
    </xf>
    <xf numFmtId="1" fontId="29" fillId="0" borderId="0" xfId="3" applyNumberFormat="1" applyFont="1" applyFill="1" applyBorder="1" applyAlignment="1" applyProtection="1">
      <alignment horizontal="right" vertical="top"/>
      <protection locked="0"/>
    </xf>
    <xf numFmtId="1" fontId="27" fillId="0" borderId="0" xfId="0" applyNumberFormat="1" applyFont="1" applyFill="1" applyBorder="1" applyAlignment="1">
      <alignment horizontal="right"/>
    </xf>
  </cellXfs>
  <cellStyles count="58">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3" builtinId="9" hidden="1"/>
    <cellStyle name="Followed Hyperlink" xfId="55" builtinId="9" hidden="1"/>
    <cellStyle name="Followed Hyperlink" xfId="57" builtinId="9" hidden="1"/>
    <cellStyle name="Hyperlink" xfId="52" builtinId="8" hidden="1"/>
    <cellStyle name="Hyperlink" xfId="54" builtinId="8" hidden="1"/>
    <cellStyle name="Hyperlink" xfId="56" builtinId="8" hidden="1"/>
    <cellStyle name="Neutral" xfId="1" builtinId="28"/>
    <cellStyle name="Normal" xfId="0" builtinId="0"/>
    <cellStyle name="Normal 2" xfId="3"/>
    <cellStyle name="Normal_IUCN020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topLeftCell="A22" workbookViewId="0">
      <selection activeCell="D36" sqref="D36"/>
    </sheetView>
  </sheetViews>
  <sheetFormatPr baseColWidth="10" defaultColWidth="8.83203125" defaultRowHeight="14" x14ac:dyDescent="0"/>
  <cols>
    <col min="1" max="1" width="31.5" style="1" customWidth="1"/>
    <col min="2" max="2" width="16.33203125" style="1" customWidth="1"/>
    <col min="3" max="3" width="13.6640625" style="1" customWidth="1"/>
    <col min="4" max="4" width="12.1640625" style="1" customWidth="1"/>
    <col min="5" max="5" width="21" style="1" customWidth="1"/>
    <col min="6" max="6" width="24.33203125" style="1" customWidth="1"/>
    <col min="7" max="7" width="30.6640625" style="1" customWidth="1"/>
    <col min="8" max="8" width="14.6640625" style="1" customWidth="1"/>
    <col min="9" max="9" width="16.5" style="1" customWidth="1"/>
    <col min="10" max="10" width="18.5" style="1" customWidth="1"/>
    <col min="11" max="11" width="16.6640625" style="1" customWidth="1"/>
    <col min="12" max="12" width="16.83203125" style="1" customWidth="1"/>
    <col min="13" max="13" width="18.5" style="1" customWidth="1"/>
    <col min="14" max="14" width="16.83203125" style="1" customWidth="1"/>
  </cols>
  <sheetData>
    <row r="1" spans="1:14">
      <c r="A1" s="13"/>
      <c r="B1" s="13"/>
      <c r="C1" s="13"/>
      <c r="D1" s="13"/>
      <c r="E1" s="13"/>
      <c r="F1" s="13"/>
      <c r="G1" s="13"/>
      <c r="H1" s="13"/>
      <c r="I1" s="13"/>
      <c r="J1" s="13"/>
      <c r="K1" s="13"/>
      <c r="L1" s="13"/>
      <c r="M1" s="13"/>
      <c r="N1" s="14"/>
    </row>
    <row r="2" spans="1:14" ht="56">
      <c r="A2" s="27" t="s">
        <v>18</v>
      </c>
      <c r="B2" s="28" t="s">
        <v>2</v>
      </c>
      <c r="C2" s="29" t="s">
        <v>3</v>
      </c>
      <c r="D2" s="5" t="s">
        <v>4</v>
      </c>
      <c r="E2" s="30" t="s">
        <v>5</v>
      </c>
      <c r="F2" s="31" t="s">
        <v>6</v>
      </c>
      <c r="G2" s="13"/>
      <c r="H2" s="13"/>
      <c r="I2" s="13"/>
      <c r="J2" s="13"/>
      <c r="K2" s="13"/>
      <c r="L2" s="13"/>
      <c r="M2" s="13"/>
      <c r="N2" s="14"/>
    </row>
    <row r="3" spans="1:14">
      <c r="A3" s="4" t="s">
        <v>0</v>
      </c>
      <c r="B3" s="6">
        <v>10</v>
      </c>
      <c r="C3" s="6">
        <v>40</v>
      </c>
      <c r="D3" s="6">
        <v>25</v>
      </c>
      <c r="E3" s="42">
        <v>0.7</v>
      </c>
      <c r="F3" s="7"/>
      <c r="G3" s="13"/>
      <c r="H3" s="13"/>
      <c r="I3" s="13"/>
      <c r="J3" s="13"/>
      <c r="K3" s="13"/>
      <c r="L3" s="13"/>
      <c r="M3" s="13"/>
      <c r="N3" s="14"/>
    </row>
    <row r="4" spans="1:14">
      <c r="A4" s="4" t="s">
        <v>1</v>
      </c>
      <c r="B4" s="6">
        <v>30</v>
      </c>
      <c r="C4" s="6">
        <v>150</v>
      </c>
      <c r="D4" s="6">
        <v>50</v>
      </c>
      <c r="E4" s="42">
        <v>0.7</v>
      </c>
      <c r="F4" s="7"/>
      <c r="G4" s="13"/>
      <c r="H4" s="13"/>
      <c r="I4" s="13"/>
      <c r="J4" s="13"/>
      <c r="K4" s="13"/>
      <c r="L4" s="13"/>
      <c r="M4" s="13"/>
      <c r="N4" s="14"/>
    </row>
    <row r="5" spans="1:14">
      <c r="A5" s="13"/>
      <c r="B5" s="13"/>
      <c r="C5" s="13"/>
      <c r="D5" s="13"/>
      <c r="E5" s="13"/>
      <c r="F5" s="13"/>
      <c r="G5" s="13"/>
      <c r="H5" s="13"/>
      <c r="I5" s="13"/>
      <c r="J5" s="13"/>
      <c r="K5" s="13"/>
      <c r="L5" s="13"/>
      <c r="M5" s="13"/>
      <c r="N5" s="14"/>
    </row>
    <row r="6" spans="1:14" s="3" customFormat="1">
      <c r="A6" s="265" t="s">
        <v>42</v>
      </c>
      <c r="B6" s="266"/>
      <c r="C6" s="266"/>
      <c r="D6" s="266"/>
      <c r="E6" s="266"/>
      <c r="F6" s="267"/>
      <c r="G6" s="13"/>
      <c r="H6" s="13"/>
      <c r="I6" s="13"/>
      <c r="J6" s="13"/>
      <c r="K6" s="13"/>
      <c r="L6" s="13"/>
      <c r="M6" s="13"/>
      <c r="N6" s="14"/>
    </row>
    <row r="7" spans="1:14" s="3" customFormat="1">
      <c r="A7" s="268"/>
      <c r="B7" s="269"/>
      <c r="C7" s="269"/>
      <c r="D7" s="269"/>
      <c r="E7" s="269"/>
      <c r="F7" s="270"/>
      <c r="G7" s="13"/>
      <c r="H7" s="13"/>
      <c r="I7" s="13"/>
      <c r="J7" s="13"/>
      <c r="K7" s="13"/>
      <c r="L7" s="13"/>
      <c r="M7" s="13"/>
      <c r="N7" s="14"/>
    </row>
    <row r="8" spans="1:14" s="3" customFormat="1">
      <c r="A8" s="275" t="s">
        <v>46</v>
      </c>
      <c r="B8" s="276"/>
      <c r="C8" s="276"/>
      <c r="D8" s="276"/>
      <c r="E8" s="276"/>
      <c r="F8" s="277"/>
      <c r="G8" s="13"/>
      <c r="H8" s="13"/>
      <c r="I8" s="13"/>
      <c r="J8" s="13"/>
      <c r="K8" s="13"/>
      <c r="L8" s="13"/>
      <c r="M8" s="13"/>
      <c r="N8" s="14"/>
    </row>
    <row r="9" spans="1:14" s="3" customFormat="1">
      <c r="A9" s="275"/>
      <c r="B9" s="276"/>
      <c r="C9" s="276"/>
      <c r="D9" s="276"/>
      <c r="E9" s="276"/>
      <c r="F9" s="277"/>
      <c r="G9" s="13"/>
      <c r="H9" s="13"/>
      <c r="I9" s="13"/>
      <c r="J9" s="13"/>
      <c r="K9" s="13"/>
      <c r="L9" s="13"/>
      <c r="M9" s="13"/>
      <c r="N9" s="14"/>
    </row>
    <row r="10" spans="1:14" s="3" customFormat="1">
      <c r="A10" s="278"/>
      <c r="B10" s="279"/>
      <c r="C10" s="279"/>
      <c r="D10" s="279"/>
      <c r="E10" s="279"/>
      <c r="F10" s="280"/>
      <c r="G10" s="13"/>
      <c r="H10" s="13"/>
      <c r="I10" s="13"/>
      <c r="J10" s="13"/>
      <c r="K10" s="13"/>
      <c r="L10" s="13"/>
      <c r="M10" s="13"/>
      <c r="N10" s="14"/>
    </row>
    <row r="11" spans="1:14" s="3" customFormat="1">
      <c r="A11" s="13"/>
      <c r="B11" s="13"/>
      <c r="C11" s="13"/>
      <c r="D11" s="13"/>
      <c r="E11" s="13"/>
      <c r="F11" s="13"/>
      <c r="G11" s="13"/>
      <c r="H11" s="13"/>
      <c r="I11" s="13"/>
      <c r="J11" s="13"/>
      <c r="K11" s="13"/>
      <c r="L11" s="13"/>
      <c r="M11" s="13"/>
      <c r="N11" s="14"/>
    </row>
    <row r="12" spans="1:14" s="3" customFormat="1" ht="56">
      <c r="A12" s="26" t="s">
        <v>23</v>
      </c>
      <c r="B12" s="32" t="s">
        <v>2</v>
      </c>
      <c r="C12" s="33" t="s">
        <v>3</v>
      </c>
      <c r="D12" s="34" t="s">
        <v>4</v>
      </c>
      <c r="E12" s="35" t="s">
        <v>5</v>
      </c>
      <c r="F12" s="36" t="s">
        <v>6</v>
      </c>
      <c r="G12" s="13"/>
      <c r="H12" s="13"/>
      <c r="I12" s="13"/>
      <c r="J12" s="13"/>
      <c r="K12" s="13"/>
      <c r="L12" s="13"/>
      <c r="M12" s="13"/>
      <c r="N12" s="14"/>
    </row>
    <row r="13" spans="1:14" s="3" customFormat="1">
      <c r="A13" s="4" t="s">
        <v>0</v>
      </c>
      <c r="B13" s="6" t="s">
        <v>47</v>
      </c>
      <c r="C13" s="6" t="s">
        <v>48</v>
      </c>
      <c r="D13" s="6" t="s">
        <v>49</v>
      </c>
      <c r="E13" s="42">
        <v>0.8</v>
      </c>
      <c r="F13" s="7"/>
      <c r="G13" s="13"/>
      <c r="H13" s="13"/>
      <c r="I13" s="13"/>
      <c r="J13" s="13"/>
      <c r="K13" s="13"/>
      <c r="L13" s="13"/>
      <c r="M13" s="13"/>
      <c r="N13" s="14"/>
    </row>
    <row r="14" spans="1:14" s="3" customFormat="1">
      <c r="A14" s="4" t="s">
        <v>1</v>
      </c>
      <c r="B14" s="6" t="s">
        <v>52</v>
      </c>
      <c r="C14" s="6" t="s">
        <v>50</v>
      </c>
      <c r="D14" s="6" t="s">
        <v>51</v>
      </c>
      <c r="E14" s="42">
        <v>0.8</v>
      </c>
      <c r="F14" s="7"/>
      <c r="G14" s="13"/>
      <c r="H14" s="13"/>
      <c r="I14" s="13"/>
      <c r="J14" s="13"/>
      <c r="K14" s="13"/>
      <c r="L14" s="13"/>
      <c r="M14" s="13"/>
      <c r="N14" s="14"/>
    </row>
    <row r="15" spans="1:14" s="3" customFormat="1">
      <c r="A15" s="13"/>
      <c r="B15" s="13"/>
      <c r="C15" s="13"/>
      <c r="D15" s="13"/>
      <c r="E15" s="13"/>
      <c r="F15" s="13"/>
      <c r="G15" s="13"/>
      <c r="H15" s="13"/>
      <c r="I15" s="13"/>
      <c r="J15" s="13"/>
      <c r="K15" s="13"/>
      <c r="L15" s="13"/>
      <c r="M15" s="13"/>
      <c r="N15" s="14"/>
    </row>
    <row r="16" spans="1:14" s="3" customFormat="1">
      <c r="A16" s="20" t="s">
        <v>43</v>
      </c>
      <c r="B16" s="21"/>
      <c r="C16" s="21"/>
      <c r="D16" s="21"/>
      <c r="E16" s="21"/>
      <c r="F16" s="22"/>
      <c r="G16" s="13"/>
      <c r="H16" s="13"/>
      <c r="I16" s="13"/>
      <c r="J16" s="13"/>
      <c r="K16" s="13"/>
      <c r="L16" s="13"/>
      <c r="M16" s="13"/>
      <c r="N16" s="14"/>
    </row>
    <row r="17" spans="1:14" s="3" customFormat="1">
      <c r="A17" s="284" t="s">
        <v>53</v>
      </c>
      <c r="B17" s="285"/>
      <c r="C17" s="285"/>
      <c r="D17" s="285"/>
      <c r="E17" s="285"/>
      <c r="F17" s="286"/>
      <c r="G17" s="13"/>
      <c r="H17" s="13"/>
      <c r="I17" s="13"/>
      <c r="J17" s="13"/>
      <c r="K17" s="13"/>
      <c r="L17" s="13"/>
      <c r="M17" s="13"/>
      <c r="N17" s="14"/>
    </row>
    <row r="18" spans="1:14" s="3" customFormat="1">
      <c r="A18" s="287"/>
      <c r="B18" s="288"/>
      <c r="C18" s="288"/>
      <c r="D18" s="288"/>
      <c r="E18" s="288"/>
      <c r="F18" s="289"/>
      <c r="G18" s="13"/>
      <c r="H18" s="13"/>
      <c r="I18" s="13"/>
      <c r="J18" s="13"/>
      <c r="K18" s="13"/>
      <c r="L18" s="13"/>
      <c r="M18" s="13"/>
      <c r="N18" s="14"/>
    </row>
    <row r="19" spans="1:14" s="3" customFormat="1">
      <c r="A19" s="24"/>
      <c r="B19" s="24"/>
      <c r="C19" s="24"/>
      <c r="D19" s="24"/>
      <c r="E19" s="24"/>
      <c r="F19" s="24"/>
      <c r="G19" s="13"/>
      <c r="H19" s="13"/>
      <c r="I19" s="13"/>
      <c r="J19" s="13"/>
      <c r="K19" s="13"/>
      <c r="L19" s="13"/>
      <c r="M19" s="13"/>
      <c r="N19" s="14"/>
    </row>
    <row r="20" spans="1:14" s="3" customFormat="1">
      <c r="A20" s="13"/>
      <c r="B20" s="13"/>
      <c r="C20" s="13"/>
      <c r="D20" s="13"/>
      <c r="E20" s="13"/>
      <c r="F20" s="13"/>
      <c r="G20" s="13"/>
      <c r="H20" s="13"/>
      <c r="I20" s="13"/>
      <c r="J20" s="13"/>
      <c r="K20" s="13"/>
      <c r="L20" s="13"/>
      <c r="M20" s="13"/>
      <c r="N20" s="14"/>
    </row>
    <row r="21" spans="1:14" s="3" customFormat="1">
      <c r="A21" s="13"/>
      <c r="B21" s="13"/>
      <c r="C21" s="13"/>
      <c r="D21" s="13"/>
      <c r="E21" s="13"/>
      <c r="F21" s="13"/>
      <c r="G21" s="13"/>
      <c r="H21" s="13"/>
      <c r="I21" s="13"/>
      <c r="J21" s="13"/>
      <c r="K21" s="13"/>
      <c r="L21" s="13"/>
      <c r="M21" s="13"/>
      <c r="N21" s="14"/>
    </row>
    <row r="22" spans="1:14" s="3" customFormat="1">
      <c r="A22" s="13"/>
      <c r="B22" s="13"/>
      <c r="C22" s="13"/>
      <c r="D22" s="13"/>
      <c r="E22" s="13"/>
      <c r="F22" s="13"/>
      <c r="G22" s="13"/>
      <c r="H22" s="13"/>
      <c r="I22" s="13"/>
      <c r="J22" s="13"/>
      <c r="K22" s="13"/>
      <c r="L22" s="13"/>
      <c r="M22" s="13"/>
      <c r="N22" s="14"/>
    </row>
    <row r="23" spans="1:14">
      <c r="A23" s="13"/>
      <c r="B23" s="13"/>
      <c r="C23" s="13"/>
      <c r="D23" s="13"/>
      <c r="E23" s="13"/>
      <c r="F23" s="13"/>
      <c r="G23" s="13"/>
      <c r="H23" s="13"/>
      <c r="I23" s="13"/>
      <c r="J23" s="13"/>
      <c r="K23" s="13"/>
      <c r="L23" s="13"/>
      <c r="M23" s="13"/>
      <c r="N23" s="14"/>
    </row>
    <row r="24" spans="1:14" ht="15" customHeight="1">
      <c r="A24" s="258" t="s">
        <v>30</v>
      </c>
      <c r="B24" s="252" t="s">
        <v>7</v>
      </c>
      <c r="C24" s="260"/>
      <c r="D24" s="261"/>
      <c r="E24" s="252" t="s">
        <v>8</v>
      </c>
      <c r="F24" s="253"/>
      <c r="G24" s="254"/>
      <c r="H24" s="252" t="s">
        <v>15</v>
      </c>
      <c r="I24" s="253"/>
      <c r="J24" s="254"/>
      <c r="K24" s="252" t="s">
        <v>16</v>
      </c>
      <c r="L24" s="253"/>
      <c r="M24" s="254"/>
      <c r="N24" s="15"/>
    </row>
    <row r="25" spans="1:14" ht="38.25" customHeight="1">
      <c r="A25" s="259"/>
      <c r="B25" s="255" t="s">
        <v>29</v>
      </c>
      <c r="C25" s="256"/>
      <c r="D25" s="257"/>
      <c r="E25" s="255" t="s">
        <v>29</v>
      </c>
      <c r="F25" s="256"/>
      <c r="G25" s="257"/>
      <c r="H25" s="255" t="s">
        <v>29</v>
      </c>
      <c r="I25" s="256"/>
      <c r="J25" s="257"/>
      <c r="K25" s="255" t="s">
        <v>29</v>
      </c>
      <c r="L25" s="256"/>
      <c r="M25" s="257"/>
      <c r="N25" s="15"/>
    </row>
    <row r="26" spans="1:14">
      <c r="A26" s="11"/>
      <c r="B26" s="12" t="s">
        <v>9</v>
      </c>
      <c r="C26" s="12" t="s">
        <v>10</v>
      </c>
      <c r="D26" s="12" t="s">
        <v>11</v>
      </c>
      <c r="E26" s="12" t="s">
        <v>9</v>
      </c>
      <c r="F26" s="12" t="s">
        <v>10</v>
      </c>
      <c r="G26" s="12" t="s">
        <v>11</v>
      </c>
      <c r="H26" s="12" t="s">
        <v>9</v>
      </c>
      <c r="I26" s="12" t="s">
        <v>10</v>
      </c>
      <c r="J26" s="12" t="s">
        <v>11</v>
      </c>
      <c r="K26" s="12" t="s">
        <v>9</v>
      </c>
      <c r="L26" s="12" t="s">
        <v>10</v>
      </c>
      <c r="M26" s="12" t="s">
        <v>11</v>
      </c>
      <c r="N26" s="15"/>
    </row>
    <row r="27" spans="1:14">
      <c r="A27" s="37" t="s">
        <v>2</v>
      </c>
      <c r="B27" s="41" t="s">
        <v>34</v>
      </c>
      <c r="C27" s="41" t="s">
        <v>36</v>
      </c>
      <c r="D27" s="41" t="s">
        <v>39</v>
      </c>
      <c r="E27" s="41" t="s">
        <v>55</v>
      </c>
      <c r="F27" s="41" t="s">
        <v>58</v>
      </c>
      <c r="G27" s="41" t="s">
        <v>61</v>
      </c>
      <c r="H27" s="41" t="s">
        <v>57</v>
      </c>
      <c r="I27" s="41" t="s">
        <v>67</v>
      </c>
      <c r="J27" s="41" t="s">
        <v>63</v>
      </c>
      <c r="K27" s="41" t="s">
        <v>54</v>
      </c>
      <c r="L27" s="41" t="s">
        <v>60</v>
      </c>
      <c r="M27" s="41" t="s">
        <v>70</v>
      </c>
      <c r="N27" s="15"/>
    </row>
    <row r="28" spans="1:14">
      <c r="A28" s="38" t="s">
        <v>3</v>
      </c>
      <c r="B28" s="41" t="s">
        <v>35</v>
      </c>
      <c r="C28" s="41" t="s">
        <v>37</v>
      </c>
      <c r="D28" s="41" t="s">
        <v>40</v>
      </c>
      <c r="E28" s="41" t="s">
        <v>56</v>
      </c>
      <c r="F28" s="41" t="s">
        <v>59</v>
      </c>
      <c r="G28" s="41" t="s">
        <v>62</v>
      </c>
      <c r="H28" s="41" t="s">
        <v>64</v>
      </c>
      <c r="I28" s="41" t="s">
        <v>68</v>
      </c>
      <c r="J28" s="41" t="s">
        <v>70</v>
      </c>
      <c r="K28" s="41" t="s">
        <v>71</v>
      </c>
      <c r="L28" s="41" t="s">
        <v>55</v>
      </c>
      <c r="M28" s="41" t="s">
        <v>74</v>
      </c>
      <c r="N28" s="15"/>
    </row>
    <row r="29" spans="1:14">
      <c r="A29" s="39" t="s">
        <v>4</v>
      </c>
      <c r="B29" s="9" t="s">
        <v>31</v>
      </c>
      <c r="C29" s="9" t="s">
        <v>38</v>
      </c>
      <c r="D29" s="9" t="s">
        <v>41</v>
      </c>
      <c r="E29" s="9" t="s">
        <v>65</v>
      </c>
      <c r="F29" s="9" t="s">
        <v>60</v>
      </c>
      <c r="G29" s="9" t="s">
        <v>63</v>
      </c>
      <c r="H29" s="9" t="s">
        <v>66</v>
      </c>
      <c r="I29" s="9" t="s">
        <v>69</v>
      </c>
      <c r="J29" s="9" t="s">
        <v>58</v>
      </c>
      <c r="K29" s="9" t="s">
        <v>72</v>
      </c>
      <c r="L29" s="9" t="s">
        <v>73</v>
      </c>
      <c r="M29" s="9" t="s">
        <v>60</v>
      </c>
      <c r="N29" s="15"/>
    </row>
    <row r="30" spans="1:14" ht="54.75" customHeight="1">
      <c r="A30" s="40" t="s">
        <v>5</v>
      </c>
      <c r="B30" s="41">
        <v>80</v>
      </c>
      <c r="C30" s="41">
        <v>80</v>
      </c>
      <c r="D30" s="41">
        <v>80</v>
      </c>
      <c r="E30" s="43">
        <v>0.6</v>
      </c>
      <c r="F30" s="43">
        <v>0.6</v>
      </c>
      <c r="G30" s="43">
        <v>0.6</v>
      </c>
      <c r="H30" s="43">
        <v>0.6</v>
      </c>
      <c r="I30" s="43">
        <v>0.6</v>
      </c>
      <c r="J30" s="43">
        <v>0.6</v>
      </c>
      <c r="K30" s="43">
        <v>0.6</v>
      </c>
      <c r="L30" s="43">
        <v>0.6</v>
      </c>
      <c r="M30" s="43">
        <v>0.6</v>
      </c>
      <c r="N30" s="15"/>
    </row>
    <row r="31" spans="1:14" s="3" customFormat="1" ht="22.5" customHeight="1">
      <c r="A31" s="40" t="s">
        <v>17</v>
      </c>
      <c r="B31" s="41"/>
      <c r="C31" s="41"/>
      <c r="D31" s="41"/>
      <c r="E31" s="9"/>
      <c r="F31" s="9"/>
      <c r="G31" s="9"/>
      <c r="H31" s="9"/>
      <c r="I31" s="9"/>
      <c r="J31" s="9"/>
      <c r="K31" s="9"/>
      <c r="L31" s="9"/>
      <c r="M31" s="9"/>
      <c r="N31" s="15"/>
    </row>
    <row r="32" spans="1:14">
      <c r="A32" s="16" t="s">
        <v>45</v>
      </c>
      <c r="B32" s="13"/>
      <c r="C32" s="13"/>
      <c r="D32" s="13"/>
      <c r="E32" s="13"/>
      <c r="F32" s="13"/>
      <c r="G32" s="13"/>
      <c r="H32" s="13"/>
      <c r="I32" s="13"/>
      <c r="J32" s="13"/>
      <c r="K32" s="13"/>
      <c r="L32" s="13"/>
      <c r="M32" s="13"/>
      <c r="N32" s="15"/>
    </row>
    <row r="33" spans="1:14" s="3" customFormat="1">
      <c r="A33" s="16"/>
      <c r="B33" s="13"/>
      <c r="C33" s="13"/>
      <c r="D33" s="13"/>
      <c r="E33" s="13"/>
      <c r="F33" s="13"/>
      <c r="G33" s="13"/>
      <c r="H33" s="13"/>
      <c r="I33" s="13"/>
      <c r="J33" s="13"/>
      <c r="K33" s="13"/>
      <c r="L33" s="13"/>
      <c r="M33" s="13"/>
      <c r="N33" s="15"/>
    </row>
    <row r="34" spans="1:14" s="3" customFormat="1">
      <c r="A34" s="16"/>
      <c r="B34" s="13"/>
      <c r="C34" s="13"/>
      <c r="D34" s="13"/>
      <c r="E34" s="13"/>
      <c r="F34" s="13"/>
      <c r="G34" s="13"/>
      <c r="H34" s="13"/>
      <c r="I34" s="13"/>
      <c r="J34" s="13"/>
      <c r="K34" s="13"/>
      <c r="L34" s="13"/>
      <c r="M34" s="13"/>
      <c r="N34" s="15"/>
    </row>
    <row r="35" spans="1:14" s="3" customFormat="1" ht="15" customHeight="1">
      <c r="A35" s="258" t="s">
        <v>32</v>
      </c>
      <c r="B35" s="290" t="s">
        <v>33</v>
      </c>
      <c r="C35" s="291"/>
      <c r="D35" s="23"/>
      <c r="E35" s="15"/>
      <c r="F35" s="15"/>
      <c r="G35" s="15"/>
      <c r="H35" s="15"/>
      <c r="I35" s="15"/>
      <c r="J35" s="15"/>
      <c r="K35" s="15"/>
      <c r="L35" s="15"/>
      <c r="M35" s="15"/>
      <c r="N35" s="15"/>
    </row>
    <row r="36" spans="1:14" s="3" customFormat="1" ht="41.25" customHeight="1">
      <c r="A36" s="259"/>
      <c r="B36" s="292"/>
      <c r="C36" s="293"/>
      <c r="D36" s="23"/>
      <c r="E36" s="15"/>
      <c r="F36" s="15"/>
      <c r="G36" s="15"/>
      <c r="H36" s="15"/>
      <c r="I36" s="15"/>
      <c r="J36" s="15"/>
      <c r="K36" s="15"/>
      <c r="L36" s="15"/>
      <c r="M36" s="15"/>
      <c r="N36" s="15"/>
    </row>
    <row r="37" spans="1:14" s="3" customFormat="1">
      <c r="A37" s="11"/>
      <c r="B37" s="12" t="s">
        <v>10</v>
      </c>
      <c r="C37" s="12" t="s">
        <v>11</v>
      </c>
      <c r="D37" s="15"/>
      <c r="E37" s="15"/>
      <c r="F37" s="15"/>
      <c r="G37" s="15"/>
      <c r="H37" s="15"/>
      <c r="I37" s="15"/>
      <c r="J37" s="15"/>
      <c r="K37" s="15"/>
      <c r="L37" s="15"/>
      <c r="M37" s="15"/>
      <c r="N37" s="15"/>
    </row>
    <row r="38" spans="1:14" s="3" customFormat="1">
      <c r="A38" s="37" t="s">
        <v>2</v>
      </c>
      <c r="B38" s="41" t="s">
        <v>60</v>
      </c>
      <c r="C38" s="41" t="s">
        <v>70</v>
      </c>
      <c r="D38" s="15"/>
      <c r="E38" s="15"/>
      <c r="F38" s="15"/>
      <c r="G38" s="15"/>
      <c r="H38" s="15"/>
      <c r="I38" s="15"/>
      <c r="J38" s="15"/>
      <c r="K38" s="15"/>
      <c r="L38" s="15"/>
      <c r="M38" s="15"/>
      <c r="N38" s="15"/>
    </row>
    <row r="39" spans="1:14" s="3" customFormat="1">
      <c r="A39" s="38" t="s">
        <v>3</v>
      </c>
      <c r="B39" s="41" t="s">
        <v>71</v>
      </c>
      <c r="C39" s="41" t="s">
        <v>56</v>
      </c>
      <c r="D39" s="15"/>
      <c r="E39" s="15"/>
      <c r="F39" s="15"/>
      <c r="G39" s="15"/>
      <c r="H39" s="15"/>
      <c r="I39" s="15"/>
      <c r="J39" s="15"/>
      <c r="K39" s="15"/>
      <c r="L39" s="15"/>
      <c r="M39" s="15"/>
      <c r="N39" s="15"/>
    </row>
    <row r="40" spans="1:14" s="3" customFormat="1">
      <c r="A40" s="39" t="s">
        <v>4</v>
      </c>
      <c r="B40" s="9" t="s">
        <v>75</v>
      </c>
      <c r="C40" s="9" t="s">
        <v>55</v>
      </c>
      <c r="D40" s="15"/>
      <c r="E40" s="15"/>
      <c r="F40" s="15"/>
      <c r="G40" s="15"/>
      <c r="H40" s="15"/>
      <c r="I40" s="15"/>
      <c r="J40" s="15"/>
      <c r="K40" s="15"/>
      <c r="L40" s="15"/>
      <c r="M40" s="15"/>
      <c r="N40" s="15"/>
    </row>
    <row r="41" spans="1:14" s="3" customFormat="1" ht="48.75" customHeight="1">
      <c r="A41" s="40" t="s">
        <v>5</v>
      </c>
      <c r="B41" s="43">
        <v>0.7</v>
      </c>
      <c r="C41" s="43">
        <v>0.7</v>
      </c>
      <c r="D41" s="15"/>
      <c r="E41" s="15"/>
      <c r="F41" s="15"/>
      <c r="G41" s="15"/>
      <c r="H41" s="15"/>
      <c r="I41" s="15"/>
      <c r="J41" s="15"/>
      <c r="K41" s="15"/>
      <c r="L41" s="15"/>
      <c r="M41" s="15"/>
      <c r="N41" s="15"/>
    </row>
    <row r="42" spans="1:14" s="3" customFormat="1">
      <c r="A42" s="40" t="s">
        <v>17</v>
      </c>
      <c r="B42" s="9"/>
      <c r="C42" s="9"/>
      <c r="D42" s="15"/>
      <c r="E42" s="15"/>
      <c r="F42" s="15"/>
      <c r="G42" s="15"/>
      <c r="H42" s="15"/>
      <c r="I42" s="15"/>
      <c r="J42" s="15"/>
      <c r="K42" s="15"/>
      <c r="L42" s="15"/>
      <c r="M42" s="15"/>
      <c r="N42" s="15"/>
    </row>
    <row r="43" spans="1:14" s="3" customFormat="1">
      <c r="A43" s="16"/>
      <c r="B43" s="13"/>
      <c r="C43" s="13"/>
      <c r="D43" s="13"/>
      <c r="E43" s="13"/>
      <c r="F43" s="13"/>
      <c r="G43" s="13"/>
      <c r="H43" s="13"/>
      <c r="I43" s="13"/>
      <c r="J43" s="13"/>
      <c r="K43" s="13"/>
      <c r="L43" s="13"/>
      <c r="M43" s="13"/>
      <c r="N43" s="15"/>
    </row>
    <row r="44" spans="1:14" s="3" customFormat="1">
      <c r="A44" s="281" t="s">
        <v>44</v>
      </c>
      <c r="B44" s="282"/>
      <c r="C44" s="282"/>
      <c r="D44" s="282"/>
      <c r="E44" s="282"/>
      <c r="F44" s="282"/>
      <c r="G44" s="282"/>
      <c r="H44" s="13"/>
      <c r="I44" s="13"/>
      <c r="J44" s="13"/>
      <c r="K44" s="13"/>
      <c r="L44" s="13"/>
      <c r="M44" s="13"/>
      <c r="N44" s="15"/>
    </row>
    <row r="45" spans="1:14" s="3" customFormat="1">
      <c r="A45" s="283" t="s">
        <v>76</v>
      </c>
      <c r="B45" s="283"/>
      <c r="C45" s="283"/>
      <c r="D45" s="283"/>
      <c r="E45" s="283"/>
      <c r="F45" s="283"/>
      <c r="G45" s="282"/>
      <c r="H45" s="13"/>
      <c r="I45" s="13"/>
      <c r="J45" s="13"/>
      <c r="K45" s="13"/>
      <c r="L45" s="13"/>
      <c r="M45" s="13"/>
      <c r="N45" s="15"/>
    </row>
    <row r="46" spans="1:14">
      <c r="A46" s="283"/>
      <c r="B46" s="283"/>
      <c r="C46" s="283"/>
      <c r="D46" s="283"/>
      <c r="E46" s="283"/>
      <c r="F46" s="283"/>
      <c r="G46" s="282"/>
      <c r="H46" s="13"/>
      <c r="I46" s="13"/>
      <c r="J46" s="13"/>
      <c r="K46" s="13"/>
      <c r="L46" s="13"/>
      <c r="M46" s="13"/>
      <c r="N46" s="14"/>
    </row>
    <row r="47" spans="1:14">
      <c r="A47" s="13"/>
      <c r="B47" s="13"/>
      <c r="C47" s="13"/>
      <c r="D47" s="13"/>
      <c r="E47" s="13"/>
      <c r="F47" s="13"/>
      <c r="G47" s="13"/>
      <c r="H47" s="13"/>
      <c r="I47" s="13"/>
      <c r="J47" s="13"/>
      <c r="K47" s="13"/>
      <c r="L47" s="13"/>
      <c r="M47" s="13"/>
      <c r="N47" s="14"/>
    </row>
    <row r="48" spans="1:14" ht="62.25" customHeight="1">
      <c r="A48" s="273" t="s">
        <v>26</v>
      </c>
      <c r="B48" s="10" t="s">
        <v>21</v>
      </c>
      <c r="C48" s="10" t="s">
        <v>22</v>
      </c>
      <c r="D48" s="10" t="s">
        <v>12</v>
      </c>
      <c r="E48" s="10" t="s">
        <v>13</v>
      </c>
      <c r="F48" s="25" t="s">
        <v>20</v>
      </c>
      <c r="G48" s="13"/>
      <c r="H48" s="13"/>
      <c r="I48" s="13"/>
      <c r="J48" s="13"/>
      <c r="K48" s="13"/>
      <c r="L48" s="13"/>
      <c r="M48" s="13"/>
      <c r="N48" s="14"/>
    </row>
    <row r="49" spans="1:14" s="3" customFormat="1">
      <c r="A49" s="274"/>
      <c r="B49" s="10" t="s">
        <v>55</v>
      </c>
      <c r="C49" s="10" t="s">
        <v>77</v>
      </c>
      <c r="D49" s="10" t="s">
        <v>54</v>
      </c>
      <c r="E49" s="44">
        <v>0.8</v>
      </c>
      <c r="F49" s="19"/>
      <c r="G49" s="13"/>
      <c r="H49" s="13"/>
      <c r="I49" s="13"/>
      <c r="J49" s="13"/>
      <c r="K49" s="13"/>
      <c r="L49" s="13"/>
      <c r="M49" s="13"/>
      <c r="N49" s="14"/>
    </row>
    <row r="50" spans="1:14" s="3" customFormat="1">
      <c r="A50" s="13"/>
      <c r="B50" s="13"/>
      <c r="C50" s="13"/>
      <c r="D50" s="13"/>
      <c r="E50" s="13"/>
      <c r="F50" s="13"/>
      <c r="G50" s="13"/>
      <c r="H50" s="13"/>
      <c r="I50" s="13"/>
      <c r="J50" s="13"/>
      <c r="K50" s="13"/>
      <c r="L50" s="13"/>
      <c r="M50" s="13"/>
      <c r="N50" s="14"/>
    </row>
    <row r="51" spans="1:14" s="3" customFormat="1" ht="55">
      <c r="A51" s="273" t="s">
        <v>27</v>
      </c>
      <c r="B51" s="10" t="s">
        <v>21</v>
      </c>
      <c r="C51" s="10" t="s">
        <v>22</v>
      </c>
      <c r="D51" s="10" t="s">
        <v>12</v>
      </c>
      <c r="E51" s="10" t="s">
        <v>13</v>
      </c>
      <c r="F51" s="25" t="s">
        <v>20</v>
      </c>
      <c r="G51" s="13"/>
      <c r="H51" s="13"/>
      <c r="I51" s="13"/>
      <c r="J51" s="13"/>
      <c r="K51" s="13"/>
      <c r="L51" s="13"/>
      <c r="M51" s="13"/>
      <c r="N51" s="14"/>
    </row>
    <row r="52" spans="1:14" s="3" customFormat="1">
      <c r="A52" s="274"/>
      <c r="B52" s="10" t="s">
        <v>78</v>
      </c>
      <c r="C52" s="10">
        <v>2</v>
      </c>
      <c r="D52" s="10" t="s">
        <v>79</v>
      </c>
      <c r="E52" s="44">
        <v>0.85</v>
      </c>
      <c r="F52" s="19"/>
      <c r="G52" s="13"/>
      <c r="H52" s="13"/>
      <c r="I52" s="13"/>
      <c r="J52" s="13"/>
      <c r="K52" s="13"/>
      <c r="L52" s="13"/>
      <c r="M52" s="13"/>
      <c r="N52" s="14"/>
    </row>
    <row r="53" spans="1:14" s="3" customFormat="1">
      <c r="A53" s="13"/>
      <c r="B53" s="13"/>
      <c r="C53" s="13"/>
      <c r="D53" s="13"/>
      <c r="E53" s="13"/>
      <c r="F53" s="13"/>
      <c r="G53" s="13"/>
      <c r="H53" s="13"/>
      <c r="I53" s="13"/>
      <c r="J53" s="13"/>
      <c r="K53" s="13"/>
      <c r="L53" s="13"/>
      <c r="M53" s="13"/>
      <c r="N53" s="14"/>
    </row>
    <row r="54" spans="1:14" ht="34">
      <c r="A54" s="13"/>
      <c r="B54" s="13"/>
      <c r="C54" s="13"/>
      <c r="D54" s="26" t="s">
        <v>12</v>
      </c>
      <c r="E54" s="10" t="s">
        <v>25</v>
      </c>
      <c r="F54" s="25" t="s">
        <v>20</v>
      </c>
      <c r="G54" s="13"/>
      <c r="H54" s="13"/>
      <c r="I54" s="13"/>
      <c r="J54" s="13"/>
      <c r="K54" s="13"/>
      <c r="L54" s="13"/>
      <c r="M54" s="13"/>
      <c r="N54" s="14"/>
    </row>
    <row r="55" spans="1:14" s="3" customFormat="1" ht="15" customHeight="1">
      <c r="A55" s="262" t="s">
        <v>19</v>
      </c>
      <c r="B55" s="271"/>
      <c r="C55" s="272"/>
      <c r="D55" s="4">
        <v>3</v>
      </c>
      <c r="E55" s="45">
        <v>0.8</v>
      </c>
      <c r="F55" s="19"/>
      <c r="G55" s="13"/>
      <c r="H55" s="13"/>
      <c r="I55" s="13"/>
      <c r="J55" s="13"/>
      <c r="K55" s="13"/>
      <c r="L55" s="13"/>
      <c r="M55" s="13"/>
      <c r="N55" s="14"/>
    </row>
    <row r="56" spans="1:14" s="3" customFormat="1" ht="15" customHeight="1">
      <c r="A56" s="262" t="s">
        <v>24</v>
      </c>
      <c r="B56" s="271"/>
      <c r="C56" s="272"/>
      <c r="D56" s="4">
        <v>2</v>
      </c>
      <c r="E56" s="45">
        <v>0.8</v>
      </c>
      <c r="F56" s="19"/>
      <c r="G56" s="13"/>
      <c r="H56" s="13"/>
      <c r="I56" s="13"/>
      <c r="J56" s="13"/>
      <c r="K56" s="13"/>
      <c r="L56" s="13"/>
      <c r="M56" s="13"/>
      <c r="N56" s="14"/>
    </row>
    <row r="57" spans="1:14" s="3" customFormat="1" ht="24" customHeight="1">
      <c r="A57" s="262" t="s">
        <v>28</v>
      </c>
      <c r="B57" s="263"/>
      <c r="C57" s="264"/>
      <c r="D57" s="4" t="s">
        <v>80</v>
      </c>
      <c r="E57" s="45">
        <v>0.8</v>
      </c>
      <c r="F57" s="19"/>
      <c r="G57" s="13"/>
      <c r="H57" s="13"/>
      <c r="I57" s="13"/>
      <c r="J57" s="13"/>
      <c r="K57" s="13"/>
      <c r="L57" s="13"/>
      <c r="M57" s="13"/>
      <c r="N57" s="14"/>
    </row>
    <row r="58" spans="1:14">
      <c r="A58" s="13"/>
      <c r="B58" s="17"/>
      <c r="C58" s="13"/>
      <c r="D58" s="13"/>
      <c r="E58" s="13"/>
      <c r="F58" s="13"/>
      <c r="G58" s="13"/>
      <c r="H58" s="13"/>
      <c r="I58" s="13"/>
      <c r="J58" s="13"/>
      <c r="K58" s="13"/>
      <c r="L58" s="13"/>
      <c r="M58" s="13"/>
      <c r="N58" s="14"/>
    </row>
    <row r="59" spans="1:14" s="3" customFormat="1">
      <c r="A59" s="13"/>
      <c r="B59" s="13"/>
      <c r="C59" s="13"/>
      <c r="D59" s="13"/>
      <c r="E59" s="13"/>
      <c r="F59" s="13"/>
      <c r="G59" s="13"/>
      <c r="H59" s="13"/>
      <c r="I59" s="13"/>
      <c r="J59" s="13"/>
      <c r="K59" s="13"/>
      <c r="L59" s="13"/>
      <c r="M59" s="13"/>
      <c r="N59" s="14"/>
    </row>
    <row r="60" spans="1:14" ht="15">
      <c r="A60" s="18" t="s">
        <v>14</v>
      </c>
      <c r="B60" s="8">
        <v>0.51527777777777783</v>
      </c>
      <c r="C60" s="13"/>
      <c r="D60" s="13"/>
      <c r="E60" s="13"/>
      <c r="F60" s="13"/>
      <c r="G60" s="13"/>
      <c r="H60" s="13"/>
      <c r="I60" s="13"/>
      <c r="J60" s="13"/>
      <c r="K60" s="13"/>
      <c r="L60" s="13"/>
      <c r="M60" s="13"/>
      <c r="N60" s="14"/>
    </row>
    <row r="61" spans="1:14">
      <c r="A61" s="14"/>
      <c r="B61" s="14"/>
      <c r="C61" s="14"/>
      <c r="D61" s="14"/>
      <c r="E61" s="14"/>
      <c r="F61" s="14"/>
      <c r="G61" s="14"/>
      <c r="H61" s="14"/>
      <c r="I61" s="14"/>
      <c r="J61" s="14"/>
      <c r="K61" s="14"/>
      <c r="L61" s="14"/>
      <c r="M61" s="14"/>
      <c r="N61" s="14"/>
    </row>
    <row r="63" spans="1:14">
      <c r="B63" s="2"/>
    </row>
    <row r="64" spans="1:14">
      <c r="B64" s="2"/>
    </row>
    <row r="65" spans="2:2">
      <c r="B65" s="2"/>
    </row>
    <row r="66" spans="2:2">
      <c r="B66" s="2"/>
    </row>
  </sheetData>
  <mergeCells count="21">
    <mergeCell ref="A57:C57"/>
    <mergeCell ref="A6:F7"/>
    <mergeCell ref="B25:D25"/>
    <mergeCell ref="A56:C56"/>
    <mergeCell ref="A55:C55"/>
    <mergeCell ref="A35:A36"/>
    <mergeCell ref="A48:A49"/>
    <mergeCell ref="A51:A52"/>
    <mergeCell ref="A8:F10"/>
    <mergeCell ref="A44:G44"/>
    <mergeCell ref="A45:G46"/>
    <mergeCell ref="A17:F18"/>
    <mergeCell ref="B35:C36"/>
    <mergeCell ref="K24:M24"/>
    <mergeCell ref="K25:M25"/>
    <mergeCell ref="A24:A25"/>
    <mergeCell ref="B24:D24"/>
    <mergeCell ref="E24:G24"/>
    <mergeCell ref="E25:G25"/>
    <mergeCell ref="H24:J24"/>
    <mergeCell ref="H25:J25"/>
  </mergeCell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594"/>
  <sheetViews>
    <sheetView tabSelected="1" zoomScale="125" zoomScaleNormal="125" zoomScalePageLayoutView="125" workbookViewId="0">
      <selection activeCell="G237" sqref="G237"/>
    </sheetView>
  </sheetViews>
  <sheetFormatPr baseColWidth="10" defaultColWidth="8.83203125" defaultRowHeight="14" x14ac:dyDescent="0"/>
  <cols>
    <col min="1" max="1" width="30.83203125" style="145" customWidth="1"/>
    <col min="2" max="2" width="9.5" style="197" customWidth="1"/>
    <col min="3" max="3" width="10.83203125" style="123" customWidth="1"/>
    <col min="4" max="4" width="9.1640625" style="123" customWidth="1"/>
    <col min="5" max="5" width="9.33203125" style="202" customWidth="1"/>
    <col min="6" max="6" width="9.1640625" style="123" customWidth="1"/>
    <col min="7" max="7" width="10.5" style="184" customWidth="1"/>
    <col min="8" max="11" width="8.83203125" style="184"/>
    <col min="12" max="16384" width="8.83203125" style="104"/>
  </cols>
  <sheetData>
    <row r="1" spans="1:11" s="163" customFormat="1">
      <c r="A1" s="160"/>
      <c r="B1" s="309" t="s">
        <v>168</v>
      </c>
      <c r="C1" s="310"/>
      <c r="D1" s="310"/>
      <c r="E1" s="310"/>
      <c r="F1" s="310"/>
      <c r="G1" s="188"/>
      <c r="H1" s="188"/>
      <c r="I1" s="188"/>
      <c r="J1" s="188"/>
      <c r="K1" s="188"/>
    </row>
    <row r="2" spans="1:11" s="247" customFormat="1" ht="15">
      <c r="B2" s="248">
        <v>1</v>
      </c>
      <c r="C2" s="248">
        <v>2</v>
      </c>
      <c r="D2" s="249">
        <v>3</v>
      </c>
      <c r="E2" s="248">
        <v>5</v>
      </c>
      <c r="F2" s="248">
        <v>6</v>
      </c>
      <c r="G2" s="250" t="s">
        <v>158</v>
      </c>
      <c r="H2" s="250" t="s">
        <v>159</v>
      </c>
      <c r="I2" s="250" t="s">
        <v>160</v>
      </c>
      <c r="J2" s="250" t="s">
        <v>161</v>
      </c>
      <c r="K2" s="250" t="s">
        <v>162</v>
      </c>
    </row>
    <row r="3" spans="1:11" s="174" customFormat="1">
      <c r="A3" s="171" t="s">
        <v>142</v>
      </c>
      <c r="B3" s="209"/>
      <c r="D3" s="177"/>
      <c r="G3" s="210"/>
      <c r="H3" s="210"/>
      <c r="I3" s="210"/>
      <c r="J3" s="210"/>
      <c r="K3" s="210"/>
    </row>
    <row r="4" spans="1:11">
      <c r="A4" s="118" t="s">
        <v>2</v>
      </c>
      <c r="B4" s="191">
        <v>10</v>
      </c>
      <c r="C4" s="123">
        <v>7</v>
      </c>
      <c r="D4" s="147">
        <v>8</v>
      </c>
      <c r="E4" s="123">
        <v>30</v>
      </c>
      <c r="F4" s="123">
        <v>20</v>
      </c>
      <c r="G4" s="185">
        <f>MEDIAN(B4:F4)</f>
        <v>10</v>
      </c>
      <c r="H4" s="185">
        <f>AVERAGE(B4:F4)</f>
        <v>15</v>
      </c>
      <c r="I4" s="185">
        <f>STDEV(B4:F4)</f>
        <v>9.8488578017961039</v>
      </c>
      <c r="J4" s="185">
        <f>SKEW(B4:F4)</f>
        <v>1.0990860550415469</v>
      </c>
      <c r="K4" s="185">
        <f>COUNT(B4:F4)</f>
        <v>5</v>
      </c>
    </row>
    <row r="5" spans="1:11">
      <c r="A5" s="119" t="s">
        <v>3</v>
      </c>
      <c r="B5" s="191">
        <v>50</v>
      </c>
      <c r="C5" s="123">
        <v>30</v>
      </c>
      <c r="D5" s="147">
        <v>55</v>
      </c>
      <c r="E5" s="123">
        <v>120</v>
      </c>
      <c r="F5" s="123">
        <v>80</v>
      </c>
      <c r="G5" s="185">
        <f>MEDIAN(B5:F5)</f>
        <v>55</v>
      </c>
      <c r="H5" s="185">
        <f>AVERAGE(B5:F5)</f>
        <v>67</v>
      </c>
      <c r="I5" s="185">
        <f>STDEV(B5:F5)</f>
        <v>34.568772034887211</v>
      </c>
      <c r="J5" s="185">
        <f>SKEW(B5:F5)</f>
        <v>0.94590414541987577</v>
      </c>
      <c r="K5" s="185">
        <f>COUNT(B5:F5)</f>
        <v>5</v>
      </c>
    </row>
    <row r="6" spans="1:11" s="123" customFormat="1">
      <c r="A6" s="120" t="s">
        <v>4</v>
      </c>
      <c r="B6" s="191">
        <v>25</v>
      </c>
      <c r="C6" s="123">
        <v>20</v>
      </c>
      <c r="D6" s="123">
        <v>30</v>
      </c>
      <c r="E6" s="123">
        <v>70</v>
      </c>
      <c r="F6" s="123">
        <v>50</v>
      </c>
      <c r="G6" s="185">
        <f>MEDIAN(B6:F6)</f>
        <v>30</v>
      </c>
      <c r="H6" s="185">
        <f>AVERAGE(B6:F6)</f>
        <v>39</v>
      </c>
      <c r="I6" s="185">
        <f>STDEV(B6:F6)</f>
        <v>20.73644135332772</v>
      </c>
      <c r="J6" s="185">
        <f>SKEW(B6:F6)</f>
        <v>0.97149498768632481</v>
      </c>
      <c r="K6" s="185">
        <f>COUNT(B6:F6)</f>
        <v>5</v>
      </c>
    </row>
    <row r="7" spans="1:11">
      <c r="A7" s="120" t="s">
        <v>5</v>
      </c>
      <c r="B7" s="191">
        <v>80</v>
      </c>
      <c r="C7" s="123">
        <v>70</v>
      </c>
      <c r="D7" s="123">
        <v>70</v>
      </c>
      <c r="E7" s="123">
        <v>60</v>
      </c>
      <c r="F7" s="123">
        <v>60</v>
      </c>
      <c r="G7" s="185"/>
      <c r="H7" s="185"/>
      <c r="I7" s="185"/>
      <c r="J7" s="185"/>
      <c r="K7" s="185"/>
    </row>
    <row r="8" spans="1:11">
      <c r="A8" s="143" t="s">
        <v>6</v>
      </c>
      <c r="B8" s="191"/>
      <c r="E8" s="123"/>
      <c r="G8" s="185"/>
      <c r="H8" s="185"/>
      <c r="I8" s="185"/>
      <c r="J8" s="185"/>
      <c r="K8" s="185"/>
    </row>
    <row r="9" spans="1:11" s="151" customFormat="1" ht="13.5" customHeight="1">
      <c r="A9" s="144" t="s">
        <v>163</v>
      </c>
      <c r="B9" s="149">
        <v>80</v>
      </c>
      <c r="C9" s="149">
        <v>80</v>
      </c>
      <c r="D9" s="149">
        <v>80</v>
      </c>
      <c r="E9" s="149">
        <v>80</v>
      </c>
      <c r="F9" s="149">
        <v>80</v>
      </c>
      <c r="G9" s="150"/>
      <c r="H9" s="150"/>
      <c r="I9" s="150"/>
      <c r="J9" s="150"/>
      <c r="K9" s="150"/>
    </row>
    <row r="10" spans="1:11">
      <c r="A10" s="143" t="s">
        <v>164</v>
      </c>
      <c r="B10" s="123"/>
      <c r="E10" s="123"/>
      <c r="G10" s="148"/>
      <c r="H10" s="148"/>
      <c r="I10" s="148"/>
      <c r="J10" s="148"/>
      <c r="K10" s="148"/>
    </row>
    <row r="11" spans="1:11">
      <c r="A11" s="143" t="s">
        <v>165</v>
      </c>
      <c r="B11" s="123">
        <f>B6+(B5-B6)*(B9/B7)</f>
        <v>50</v>
      </c>
      <c r="C11" s="123">
        <f>C6+(C5-C6)*(C9/C7)</f>
        <v>31.428571428571427</v>
      </c>
      <c r="D11" s="123">
        <f t="shared" ref="D11:F11" si="0">D6+(D5-D6)*(D9/D7)</f>
        <v>58.571428571428569</v>
      </c>
      <c r="E11" s="123">
        <f t="shared" si="0"/>
        <v>136.66666666666666</v>
      </c>
      <c r="F11" s="123">
        <f t="shared" si="0"/>
        <v>90</v>
      </c>
      <c r="G11" s="185">
        <f>MEDIAN(B11:F11)</f>
        <v>58.571428571428569</v>
      </c>
      <c r="H11" s="185">
        <f>AVERAGE(B11:F11)</f>
        <v>73.333333333333329</v>
      </c>
      <c r="I11" s="185">
        <f>STDEV(B11:F11)</f>
        <v>41.253049086787726</v>
      </c>
      <c r="J11" s="185">
        <f>SKEW(B11:F11)</f>
        <v>1.0039702310285956</v>
      </c>
      <c r="K11" s="185">
        <f>COUNT(B11:F11)</f>
        <v>5</v>
      </c>
    </row>
    <row r="12" spans="1:11">
      <c r="A12" s="143" t="s">
        <v>166</v>
      </c>
      <c r="B12" s="123">
        <f>B6-(B6-B4)*(B9/B7)</f>
        <v>10</v>
      </c>
      <c r="C12" s="123">
        <f t="shared" ref="C12:F12" si="1">C6-(C6-C4)*(C9/C7)</f>
        <v>5.1428571428571441</v>
      </c>
      <c r="D12" s="123">
        <f t="shared" si="1"/>
        <v>4.8571428571428577</v>
      </c>
      <c r="E12" s="123">
        <f t="shared" si="1"/>
        <v>16.666666666666671</v>
      </c>
      <c r="F12" s="123">
        <f t="shared" si="1"/>
        <v>10</v>
      </c>
      <c r="G12" s="185">
        <f>MEDIAN(B12:F12)</f>
        <v>10</v>
      </c>
      <c r="H12" s="185">
        <f>AVERAGE(B12:F12)</f>
        <v>9.3333333333333339</v>
      </c>
      <c r="I12" s="185">
        <f>STDEV(B12:F12)</f>
        <v>4.8026825459516083</v>
      </c>
      <c r="J12" s="185">
        <f>SKEW(B12:F12)</f>
        <v>0.87145992943234662</v>
      </c>
      <c r="K12" s="185">
        <f>COUNT(B12:F12)</f>
        <v>5</v>
      </c>
    </row>
    <row r="13" spans="1:11">
      <c r="A13" s="143" t="s">
        <v>167</v>
      </c>
      <c r="B13" s="152">
        <f>B6</f>
        <v>25</v>
      </c>
      <c r="C13" s="152">
        <f>C6</f>
        <v>20</v>
      </c>
      <c r="D13" s="152">
        <f t="shared" ref="D13:F13" si="2">D6</f>
        <v>30</v>
      </c>
      <c r="E13" s="152">
        <f t="shared" si="2"/>
        <v>70</v>
      </c>
      <c r="F13" s="152">
        <f t="shared" si="2"/>
        <v>50</v>
      </c>
      <c r="G13" s="185">
        <f>MEDIAN(B13:F13)</f>
        <v>30</v>
      </c>
      <c r="H13" s="185">
        <f>AVERAGE(B13:F13)</f>
        <v>39</v>
      </c>
      <c r="I13" s="185">
        <f>STDEV(B13:F13)</f>
        <v>20.73644135332772</v>
      </c>
      <c r="J13" s="185">
        <f>SKEW(B13:F13)</f>
        <v>0.97149498768632481</v>
      </c>
      <c r="K13" s="185">
        <f>COUNT(B13:F13)</f>
        <v>5</v>
      </c>
    </row>
    <row r="14" spans="1:11">
      <c r="A14" s="154"/>
      <c r="B14" s="192"/>
      <c r="C14" s="152"/>
      <c r="D14" s="152"/>
      <c r="E14" s="104"/>
      <c r="F14" s="104"/>
      <c r="G14" s="186"/>
      <c r="H14" s="186"/>
      <c r="I14" s="186"/>
      <c r="J14" s="186"/>
      <c r="K14" s="186"/>
    </row>
    <row r="15" spans="1:11" s="174" customFormat="1">
      <c r="A15" s="171" t="s">
        <v>143</v>
      </c>
      <c r="B15" s="211"/>
      <c r="C15" s="207"/>
      <c r="D15" s="207"/>
      <c r="G15" s="212"/>
      <c r="H15" s="212"/>
      <c r="I15" s="212"/>
      <c r="J15" s="212"/>
      <c r="K15" s="212"/>
    </row>
    <row r="16" spans="1:11">
      <c r="A16" s="118" t="s">
        <v>2</v>
      </c>
      <c r="B16" s="191">
        <v>50</v>
      </c>
      <c r="C16" s="123">
        <v>10</v>
      </c>
      <c r="D16" s="123">
        <v>45</v>
      </c>
      <c r="E16" s="123">
        <v>70</v>
      </c>
      <c r="F16" s="123">
        <v>20</v>
      </c>
      <c r="G16" s="185">
        <f>MEDIAN(B16:F16)</f>
        <v>45</v>
      </c>
      <c r="H16" s="185">
        <f>AVERAGE(B16:F16)</f>
        <v>39</v>
      </c>
      <c r="I16" s="185">
        <f>STDEV(B16:F16)</f>
        <v>24.083189157584592</v>
      </c>
      <c r="J16" s="185">
        <f>SKEW(B16:F16)</f>
        <v>2.6846599090647044E-3</v>
      </c>
      <c r="K16" s="185">
        <f>COUNT(B16:F16)</f>
        <v>5</v>
      </c>
    </row>
    <row r="17" spans="1:11">
      <c r="A17" s="119" t="s">
        <v>3</v>
      </c>
      <c r="B17" s="191">
        <v>150</v>
      </c>
      <c r="C17" s="123">
        <v>50</v>
      </c>
      <c r="D17" s="123">
        <v>130</v>
      </c>
      <c r="E17" s="123">
        <v>200</v>
      </c>
      <c r="F17" s="123">
        <v>110</v>
      </c>
      <c r="G17" s="185">
        <f>MEDIAN(B17:F17)</f>
        <v>130</v>
      </c>
      <c r="H17" s="185">
        <f>AVERAGE(B17:F17)</f>
        <v>128</v>
      </c>
      <c r="I17" s="185">
        <f>STDEV(B17:F17)</f>
        <v>54.954526656136345</v>
      </c>
      <c r="J17" s="185">
        <f>SKEW(B17:F17)</f>
        <v>-0.24222314499108347</v>
      </c>
      <c r="K17" s="185">
        <f>COUNT(B17:F17)</f>
        <v>5</v>
      </c>
    </row>
    <row r="18" spans="1:11" s="123" customFormat="1">
      <c r="A18" s="120" t="s">
        <v>4</v>
      </c>
      <c r="B18" s="191">
        <v>80</v>
      </c>
      <c r="C18" s="123">
        <v>40</v>
      </c>
      <c r="D18" s="123">
        <v>70</v>
      </c>
      <c r="E18" s="123">
        <v>120</v>
      </c>
      <c r="F18" s="123">
        <v>70</v>
      </c>
      <c r="G18" s="185">
        <f>MEDIAN(B18:F18)</f>
        <v>70</v>
      </c>
      <c r="H18" s="185">
        <f>AVERAGE(B18:F18)</f>
        <v>76</v>
      </c>
      <c r="I18" s="185">
        <f>STDEV(B18:F18)</f>
        <v>28.809720581775867</v>
      </c>
      <c r="J18" s="185">
        <f>SKEW(B18:F18)</f>
        <v>0.66493621316625995</v>
      </c>
      <c r="K18" s="185">
        <f>COUNT(B18:F18)</f>
        <v>5</v>
      </c>
    </row>
    <row r="19" spans="1:11">
      <c r="A19" s="120" t="s">
        <v>5</v>
      </c>
      <c r="B19" s="191">
        <v>70</v>
      </c>
      <c r="C19" s="123">
        <v>70</v>
      </c>
      <c r="D19" s="123">
        <v>60</v>
      </c>
      <c r="E19" s="123">
        <v>50</v>
      </c>
      <c r="F19" s="123">
        <v>50</v>
      </c>
      <c r="G19" s="185"/>
      <c r="H19" s="185"/>
      <c r="I19" s="185"/>
      <c r="J19" s="185"/>
      <c r="K19" s="185"/>
    </row>
    <row r="20" spans="1:11">
      <c r="A20" s="143" t="s">
        <v>6</v>
      </c>
      <c r="B20" s="191"/>
      <c r="E20" s="123"/>
      <c r="G20" s="186"/>
      <c r="H20" s="186"/>
      <c r="I20" s="186"/>
      <c r="J20" s="186"/>
      <c r="K20" s="186"/>
    </row>
    <row r="21" spans="1:11" s="151" customFormat="1">
      <c r="A21" s="144" t="s">
        <v>163</v>
      </c>
      <c r="B21" s="149">
        <v>80</v>
      </c>
      <c r="C21" s="149">
        <v>80</v>
      </c>
      <c r="D21" s="149">
        <v>80</v>
      </c>
      <c r="E21" s="149">
        <v>80</v>
      </c>
      <c r="F21" s="149">
        <v>80</v>
      </c>
    </row>
    <row r="22" spans="1:11">
      <c r="A22" s="143" t="s">
        <v>164</v>
      </c>
      <c r="B22" s="123"/>
      <c r="E22" s="123"/>
      <c r="G22" s="153"/>
      <c r="H22" s="153"/>
      <c r="I22" s="153"/>
      <c r="J22" s="153"/>
      <c r="K22" s="153"/>
    </row>
    <row r="23" spans="1:11">
      <c r="A23" s="143" t="s">
        <v>165</v>
      </c>
      <c r="B23" s="123">
        <f>B18+(B17-B18)*(B21/B19)</f>
        <v>160</v>
      </c>
      <c r="C23" s="123">
        <f t="shared" ref="C23:F23" si="3">C18+(C17-C18)*(C21/C19)</f>
        <v>51.428571428571431</v>
      </c>
      <c r="D23" s="123">
        <f t="shared" si="3"/>
        <v>150</v>
      </c>
      <c r="E23" s="123">
        <f>E18+(E17-E18)*(E21/E19)</f>
        <v>248</v>
      </c>
      <c r="F23" s="123">
        <f t="shared" si="3"/>
        <v>134</v>
      </c>
      <c r="G23" s="185">
        <f>MEDIAN(B23:F23)</f>
        <v>150</v>
      </c>
      <c r="H23" s="185">
        <f>AVERAGE(B23:F23)</f>
        <v>148.68571428571428</v>
      </c>
      <c r="I23" s="185">
        <f>STDEV(B23:F23)</f>
        <v>70.120770453408397</v>
      </c>
      <c r="J23" s="185">
        <f>SKEW(B23:F23)</f>
        <v>6.9974967204379485E-2</v>
      </c>
      <c r="K23" s="185">
        <f>COUNT(B23:F23)</f>
        <v>5</v>
      </c>
    </row>
    <row r="24" spans="1:11">
      <c r="A24" s="143" t="s">
        <v>166</v>
      </c>
      <c r="B24" s="123">
        <f>B18-(B18-B16)*(B21/B19)</f>
        <v>45.714285714285715</v>
      </c>
      <c r="C24" s="123">
        <f t="shared" ref="C24:D24" si="4">C18-(C18-C16)*(C21/C19)</f>
        <v>5.7142857142857153</v>
      </c>
      <c r="D24" s="123">
        <f t="shared" si="4"/>
        <v>36.666666666666671</v>
      </c>
      <c r="E24" s="123">
        <f t="shared" ref="E24" si="5">E18-(E18-E16)*(E21/E19)</f>
        <v>40</v>
      </c>
      <c r="F24" s="251">
        <v>0</v>
      </c>
      <c r="G24" s="185">
        <f>MEDIAN(B24:F24)</f>
        <v>36.666666666666671</v>
      </c>
      <c r="H24" s="185">
        <f>AVERAGE(B24:F24)</f>
        <v>25.61904761904762</v>
      </c>
      <c r="I24" s="185">
        <f>STDEV(B24:F24)</f>
        <v>21.12590482974122</v>
      </c>
      <c r="J24" s="185">
        <f>SKEW(B24:F24)</f>
        <v>-0.54195232714058561</v>
      </c>
      <c r="K24" s="185">
        <f>COUNT(B24:F24)</f>
        <v>5</v>
      </c>
    </row>
    <row r="25" spans="1:11">
      <c r="A25" s="143" t="s">
        <v>167</v>
      </c>
      <c r="B25" s="152">
        <f>B18</f>
        <v>80</v>
      </c>
      <c r="C25" s="152">
        <f t="shared" ref="C25:F25" si="6">C18</f>
        <v>40</v>
      </c>
      <c r="D25" s="152">
        <f t="shared" si="6"/>
        <v>70</v>
      </c>
      <c r="E25" s="152">
        <f t="shared" si="6"/>
        <v>120</v>
      </c>
      <c r="F25" s="152">
        <f t="shared" si="6"/>
        <v>70</v>
      </c>
      <c r="G25" s="185">
        <f>MEDIAN(B25:F25)</f>
        <v>70</v>
      </c>
      <c r="H25" s="185">
        <f>AVERAGE(B25:F25)</f>
        <v>76</v>
      </c>
      <c r="I25" s="185">
        <f>STDEV(B25:F25)</f>
        <v>28.809720581775867</v>
      </c>
      <c r="J25" s="185">
        <f>SKEW(B25:F25)</f>
        <v>0.66493621316625995</v>
      </c>
      <c r="K25" s="185">
        <f>COUNT(B25:F25)</f>
        <v>5</v>
      </c>
    </row>
    <row r="26" spans="1:11">
      <c r="A26" s="143"/>
      <c r="B26" s="191"/>
      <c r="E26" s="123"/>
      <c r="G26" s="186"/>
      <c r="H26" s="186"/>
      <c r="I26" s="186"/>
      <c r="J26" s="186"/>
      <c r="K26" s="186"/>
    </row>
    <row r="27" spans="1:11" ht="15" customHeight="1">
      <c r="A27" s="182" t="s">
        <v>171</v>
      </c>
      <c r="B27" s="191"/>
      <c r="E27" s="123"/>
      <c r="G27" s="186"/>
      <c r="H27" s="186"/>
      <c r="I27" s="186"/>
      <c r="J27" s="186"/>
      <c r="K27" s="186"/>
    </row>
    <row r="28" spans="1:11">
      <c r="A28" s="215" t="s">
        <v>172</v>
      </c>
      <c r="B28" s="193" t="s">
        <v>173</v>
      </c>
      <c r="E28" s="123"/>
      <c r="G28" s="186"/>
      <c r="H28" s="186"/>
      <c r="I28" s="186"/>
      <c r="J28" s="186"/>
      <c r="K28" s="186"/>
    </row>
    <row r="29" spans="1:11">
      <c r="A29" s="143">
        <v>2</v>
      </c>
      <c r="B29" s="193" t="s">
        <v>81</v>
      </c>
      <c r="E29" s="123"/>
      <c r="G29" s="186"/>
      <c r="H29" s="186"/>
      <c r="I29" s="186"/>
      <c r="J29" s="186"/>
      <c r="K29" s="186"/>
    </row>
    <row r="30" spans="1:11">
      <c r="A30" s="143">
        <v>3</v>
      </c>
      <c r="B30" s="191"/>
      <c r="E30" s="123"/>
      <c r="G30" s="186"/>
      <c r="H30" s="186"/>
      <c r="I30" s="186"/>
      <c r="J30" s="186"/>
      <c r="K30" s="186"/>
    </row>
    <row r="31" spans="1:11">
      <c r="A31" s="143">
        <v>4</v>
      </c>
      <c r="B31" s="191"/>
      <c r="E31" s="123"/>
      <c r="G31" s="186"/>
      <c r="H31" s="186"/>
      <c r="I31" s="186"/>
      <c r="J31" s="186"/>
      <c r="K31" s="186"/>
    </row>
    <row r="32" spans="1:11">
      <c r="A32" s="143">
        <v>5</v>
      </c>
      <c r="B32" s="191"/>
      <c r="E32" s="123"/>
      <c r="G32" s="186"/>
      <c r="H32" s="186"/>
      <c r="I32" s="186"/>
      <c r="J32" s="186"/>
      <c r="K32" s="186"/>
    </row>
    <row r="33" spans="1:11">
      <c r="A33" s="143">
        <v>6</v>
      </c>
      <c r="B33" s="193" t="s">
        <v>170</v>
      </c>
      <c r="E33" s="123"/>
      <c r="G33" s="186"/>
      <c r="H33" s="186"/>
      <c r="I33" s="186"/>
      <c r="J33" s="186"/>
      <c r="K33" s="186"/>
    </row>
    <row r="34" spans="1:11">
      <c r="A34" s="143"/>
      <c r="B34" s="193"/>
      <c r="E34" s="123"/>
      <c r="G34" s="186"/>
      <c r="H34" s="186"/>
      <c r="I34" s="186"/>
      <c r="J34" s="186"/>
      <c r="K34" s="186"/>
    </row>
    <row r="35" spans="1:11">
      <c r="A35" s="154"/>
      <c r="B35" s="192"/>
      <c r="C35" s="152"/>
      <c r="D35" s="152"/>
      <c r="E35" s="104"/>
      <c r="F35" s="104"/>
      <c r="G35" s="186"/>
      <c r="H35" s="186"/>
      <c r="I35" s="186"/>
      <c r="J35" s="186"/>
      <c r="K35" s="186"/>
    </row>
    <row r="36" spans="1:11" s="174" customFormat="1">
      <c r="A36" s="171" t="s">
        <v>145</v>
      </c>
      <c r="B36" s="209"/>
      <c r="G36" s="212"/>
      <c r="H36" s="212"/>
      <c r="I36" s="212"/>
      <c r="J36" s="212"/>
      <c r="K36" s="212"/>
    </row>
    <row r="37" spans="1:11">
      <c r="A37" s="118" t="s">
        <v>2</v>
      </c>
      <c r="B37" s="191">
        <v>15000</v>
      </c>
      <c r="C37" s="123">
        <v>3000</v>
      </c>
      <c r="D37" s="313">
        <v>10000</v>
      </c>
      <c r="E37" s="123">
        <v>22310</v>
      </c>
      <c r="F37" s="123">
        <v>2000</v>
      </c>
      <c r="G37" s="185">
        <f>MEDIAN(B37:F37)</f>
        <v>10000</v>
      </c>
      <c r="H37" s="185">
        <f>AVERAGE(B37:F37)</f>
        <v>10462</v>
      </c>
      <c r="I37" s="185">
        <f>STDEV(B37:F37)</f>
        <v>8492.1858199170365</v>
      </c>
      <c r="J37" s="185">
        <f>SKEW(B37:F37)</f>
        <v>0.50012182833456031</v>
      </c>
      <c r="K37" s="185">
        <f>COUNT(B37:F37)</f>
        <v>5</v>
      </c>
    </row>
    <row r="38" spans="1:11">
      <c r="A38" s="119" t="s">
        <v>3</v>
      </c>
      <c r="B38" s="191">
        <v>35000</v>
      </c>
      <c r="C38" s="123">
        <v>29000</v>
      </c>
      <c r="D38" s="313">
        <v>30000</v>
      </c>
      <c r="E38" s="123">
        <v>70240</v>
      </c>
      <c r="F38" s="123">
        <v>20000</v>
      </c>
      <c r="G38" s="185">
        <f>MEDIAN(B38:F38)</f>
        <v>30000</v>
      </c>
      <c r="H38" s="185">
        <f>AVERAGE(B38:F38)</f>
        <v>36848</v>
      </c>
      <c r="I38" s="185">
        <f>STDEV(B38:F38)</f>
        <v>19434.39013707402</v>
      </c>
      <c r="J38" s="185">
        <f>SKEW(B38:F38)</f>
        <v>1.7960101322380866</v>
      </c>
      <c r="K38" s="185">
        <f>COUNT(B38:F38)</f>
        <v>5</v>
      </c>
    </row>
    <row r="39" spans="1:11">
      <c r="A39" s="120" t="s">
        <v>4</v>
      </c>
      <c r="B39" s="191">
        <v>22500</v>
      </c>
      <c r="C39" s="123">
        <v>16000</v>
      </c>
      <c r="D39" s="313">
        <v>21700</v>
      </c>
      <c r="E39" s="123">
        <v>26800</v>
      </c>
      <c r="F39" s="123">
        <v>15000</v>
      </c>
      <c r="G39" s="185">
        <f>MEDIAN(B39:F39)</f>
        <v>21700</v>
      </c>
      <c r="H39" s="185">
        <f>AVERAGE(B39:F39)</f>
        <v>20400</v>
      </c>
      <c r="I39" s="185">
        <f>STDEV(B39:F39)</f>
        <v>4888.2512210400973</v>
      </c>
      <c r="J39" s="185">
        <f>SKEW(B39:F39)</f>
        <v>0.11041929863842856</v>
      </c>
      <c r="K39" s="185">
        <f>COUNT(B39:F39)</f>
        <v>5</v>
      </c>
    </row>
    <row r="40" spans="1:11">
      <c r="A40" s="120" t="s">
        <v>5</v>
      </c>
      <c r="B40" s="191">
        <v>80</v>
      </c>
      <c r="C40" s="123">
        <v>80</v>
      </c>
      <c r="D40" s="313">
        <v>80</v>
      </c>
      <c r="E40" s="123">
        <v>100</v>
      </c>
      <c r="F40" s="123">
        <v>80</v>
      </c>
      <c r="G40" s="185"/>
      <c r="H40" s="185"/>
      <c r="I40" s="185"/>
      <c r="J40" s="185"/>
      <c r="K40" s="185"/>
    </row>
    <row r="41" spans="1:11">
      <c r="A41" s="143" t="s">
        <v>6</v>
      </c>
      <c r="B41" s="191"/>
      <c r="E41" s="123"/>
      <c r="G41" s="186"/>
      <c r="H41" s="186"/>
      <c r="I41" s="186"/>
      <c r="J41" s="186"/>
      <c r="K41" s="186"/>
    </row>
    <row r="42" spans="1:11" s="151" customFormat="1">
      <c r="A42" s="144" t="s">
        <v>163</v>
      </c>
      <c r="B42" s="149">
        <v>80</v>
      </c>
      <c r="C42" s="149">
        <v>80</v>
      </c>
      <c r="D42" s="149">
        <v>80</v>
      </c>
      <c r="E42" s="149">
        <v>80</v>
      </c>
      <c r="F42" s="149">
        <v>80</v>
      </c>
    </row>
    <row r="43" spans="1:11">
      <c r="A43" s="143" t="s">
        <v>164</v>
      </c>
      <c r="B43" s="123"/>
      <c r="E43" s="123"/>
      <c r="G43" s="153"/>
      <c r="H43" s="153"/>
      <c r="I43" s="153"/>
      <c r="J43" s="153"/>
      <c r="K43" s="153"/>
    </row>
    <row r="44" spans="1:11">
      <c r="A44" s="143" t="s">
        <v>165</v>
      </c>
      <c r="B44" s="123">
        <f>B39+(B38-B39)*(B42/B40)</f>
        <v>35000</v>
      </c>
      <c r="C44" s="123">
        <f t="shared" ref="C44:D44" si="7">C39+(C38-C39)*(C42/C40)</f>
        <v>29000</v>
      </c>
      <c r="D44" s="123">
        <f t="shared" si="7"/>
        <v>30000</v>
      </c>
      <c r="E44" s="123">
        <f t="shared" ref="E44:F44" si="8">E39+(E38-E39)*(E42/E40)</f>
        <v>61552</v>
      </c>
      <c r="F44" s="123">
        <f t="shared" si="8"/>
        <v>20000</v>
      </c>
      <c r="G44" s="185">
        <f>MEDIAN(B44:F44)</f>
        <v>30000</v>
      </c>
      <c r="H44" s="185">
        <f>AVERAGE(B44:F44)</f>
        <v>35110.400000000001</v>
      </c>
      <c r="I44" s="185">
        <f>STDEV(B44:F44)</f>
        <v>15739.66139407071</v>
      </c>
      <c r="J44" s="185">
        <f>SKEW(B44:F44)</f>
        <v>1.5681446221596749</v>
      </c>
      <c r="K44" s="185">
        <f>COUNT(B44:F44)</f>
        <v>5</v>
      </c>
    </row>
    <row r="45" spans="1:11">
      <c r="A45" s="143" t="s">
        <v>166</v>
      </c>
      <c r="B45" s="123">
        <f>B39-(B39-B37)*(B42/B40)</f>
        <v>15000</v>
      </c>
      <c r="C45" s="123">
        <f t="shared" ref="C45:F45" si="9">C39-(C39-C37)*(C42/C40)</f>
        <v>3000</v>
      </c>
      <c r="D45" s="123">
        <f t="shared" si="9"/>
        <v>10000</v>
      </c>
      <c r="E45" s="123">
        <f t="shared" si="9"/>
        <v>23208</v>
      </c>
      <c r="F45" s="123">
        <f t="shared" si="9"/>
        <v>2000</v>
      </c>
      <c r="G45" s="185">
        <f>MEDIAN(B45:F45)</f>
        <v>10000</v>
      </c>
      <c r="H45" s="185">
        <f>AVERAGE(B45:F45)</f>
        <v>10641.6</v>
      </c>
      <c r="I45" s="185">
        <f>STDEV(B45:F45)</f>
        <v>8808.9870473284282</v>
      </c>
      <c r="J45" s="185">
        <f>SKEW(B45:F45)</f>
        <v>0.59454936453000595</v>
      </c>
      <c r="K45" s="185">
        <f>COUNT(B45:F45)</f>
        <v>5</v>
      </c>
    </row>
    <row r="46" spans="1:11" s="169" customFormat="1">
      <c r="A46" s="168" t="s">
        <v>167</v>
      </c>
      <c r="B46" s="169">
        <f>B39</f>
        <v>22500</v>
      </c>
      <c r="C46" s="169">
        <f t="shared" ref="C46:F46" si="10">C39</f>
        <v>16000</v>
      </c>
      <c r="D46" s="169">
        <f t="shared" si="10"/>
        <v>21700</v>
      </c>
      <c r="E46" s="169">
        <f t="shared" si="10"/>
        <v>26800</v>
      </c>
      <c r="F46" s="169">
        <f t="shared" si="10"/>
        <v>15000</v>
      </c>
      <c r="G46" s="185">
        <f>MEDIAN(B46:F46)</f>
        <v>21700</v>
      </c>
      <c r="H46" s="185">
        <f>AVERAGE(B46:F46)</f>
        <v>20400</v>
      </c>
      <c r="I46" s="185">
        <f>STDEV(B46:F46)</f>
        <v>4888.2512210400973</v>
      </c>
      <c r="J46" s="185">
        <f>SKEW(B46:F46)</f>
        <v>0.11041929863842856</v>
      </c>
      <c r="K46" s="185">
        <f>COUNT(B46:F46)</f>
        <v>5</v>
      </c>
    </row>
    <row r="47" spans="1:11">
      <c r="A47" s="154"/>
      <c r="B47" s="192"/>
      <c r="C47" s="152"/>
      <c r="D47" s="152"/>
      <c r="E47" s="104"/>
      <c r="F47" s="104"/>
      <c r="G47" s="186"/>
      <c r="H47" s="186"/>
      <c r="I47" s="186"/>
      <c r="J47" s="186"/>
      <c r="K47" s="186"/>
    </row>
    <row r="48" spans="1:11" s="174" customFormat="1">
      <c r="A48" s="171" t="s">
        <v>146</v>
      </c>
      <c r="B48" s="209"/>
      <c r="G48" s="212"/>
      <c r="H48" s="212"/>
      <c r="I48" s="212"/>
      <c r="J48" s="212"/>
      <c r="K48" s="212"/>
    </row>
    <row r="49" spans="1:11">
      <c r="A49" s="118" t="s">
        <v>2</v>
      </c>
      <c r="B49" s="191">
        <v>300</v>
      </c>
      <c r="C49" s="123">
        <v>29000</v>
      </c>
      <c r="D49" s="313">
        <v>30000</v>
      </c>
      <c r="E49" s="123">
        <v>27000</v>
      </c>
      <c r="F49" s="123">
        <v>4000</v>
      </c>
      <c r="G49" s="185">
        <f>MEDIAN(B49:F49)</f>
        <v>27000</v>
      </c>
      <c r="H49" s="185">
        <f>AVERAGE(B49:F49)</f>
        <v>18060</v>
      </c>
      <c r="I49" s="185">
        <f>STDEV(B49:F49)</f>
        <v>14622.516883218155</v>
      </c>
      <c r="J49" s="185">
        <f>SKEW(B49:F49)</f>
        <v>-0.62038191039518564</v>
      </c>
      <c r="K49" s="185">
        <f>COUNT(B49:F49)</f>
        <v>5</v>
      </c>
    </row>
    <row r="50" spans="1:11">
      <c r="A50" s="119" t="s">
        <v>3</v>
      </c>
      <c r="B50" s="191">
        <v>1000</v>
      </c>
      <c r="C50" s="123">
        <v>130000</v>
      </c>
      <c r="D50" s="313">
        <v>70000</v>
      </c>
      <c r="E50" s="123">
        <v>400000</v>
      </c>
      <c r="F50" s="123">
        <v>50000</v>
      </c>
      <c r="G50" s="185">
        <f>MEDIAN(B50:F50)</f>
        <v>70000</v>
      </c>
      <c r="H50" s="185">
        <f>AVERAGE(B50:F50)</f>
        <v>130200</v>
      </c>
      <c r="I50" s="185">
        <f>STDEV(B50:F50)</f>
        <v>157750.43581556281</v>
      </c>
      <c r="J50" s="185">
        <f>SKEW(B50:F50)</f>
        <v>1.7776866668993263</v>
      </c>
      <c r="K50" s="185">
        <f>COUNT(B50:F50)</f>
        <v>5</v>
      </c>
    </row>
    <row r="51" spans="1:11">
      <c r="A51" s="120" t="s">
        <v>4</v>
      </c>
      <c r="B51" s="191">
        <v>700</v>
      </c>
      <c r="C51" s="123">
        <v>70000</v>
      </c>
      <c r="D51" s="314">
        <v>40000</v>
      </c>
      <c r="E51" s="123">
        <v>200000</v>
      </c>
      <c r="F51" s="123">
        <v>30000</v>
      </c>
      <c r="G51" s="185">
        <f>MEDIAN(B51:F51)</f>
        <v>40000</v>
      </c>
      <c r="H51" s="185">
        <f>AVERAGE(B51:F51)</f>
        <v>68140</v>
      </c>
      <c r="I51" s="185">
        <f>STDEV(B51:F51)</f>
        <v>77757.944931691702</v>
      </c>
      <c r="J51" s="185">
        <f>SKEW(B51:F51)</f>
        <v>1.6911112548029803</v>
      </c>
      <c r="K51" s="185">
        <f>COUNT(B51:F51)</f>
        <v>5</v>
      </c>
    </row>
    <row r="52" spans="1:11">
      <c r="A52" s="120" t="s">
        <v>5</v>
      </c>
      <c r="B52" s="191">
        <v>80</v>
      </c>
      <c r="C52" s="123">
        <v>80</v>
      </c>
      <c r="D52" s="313">
        <v>70</v>
      </c>
      <c r="E52" s="123">
        <v>75</v>
      </c>
      <c r="F52" s="123">
        <v>60</v>
      </c>
      <c r="G52" s="185"/>
      <c r="H52" s="185"/>
      <c r="I52" s="185"/>
      <c r="J52" s="185"/>
      <c r="K52" s="185"/>
    </row>
    <row r="53" spans="1:11">
      <c r="A53" s="143" t="s">
        <v>6</v>
      </c>
      <c r="B53" s="191"/>
      <c r="E53" s="123"/>
      <c r="G53" s="186"/>
      <c r="H53" s="186"/>
      <c r="I53" s="186"/>
      <c r="J53" s="186"/>
      <c r="K53" s="186"/>
    </row>
    <row r="54" spans="1:11" s="151" customFormat="1">
      <c r="A54" s="144" t="s">
        <v>163</v>
      </c>
      <c r="B54" s="149">
        <v>80</v>
      </c>
      <c r="C54" s="149">
        <v>80</v>
      </c>
      <c r="D54" s="149">
        <v>80</v>
      </c>
      <c r="E54" s="149">
        <v>80</v>
      </c>
      <c r="F54" s="149">
        <v>80</v>
      </c>
    </row>
    <row r="55" spans="1:11">
      <c r="A55" s="143" t="s">
        <v>164</v>
      </c>
      <c r="B55" s="123"/>
      <c r="E55" s="123"/>
      <c r="G55" s="153"/>
      <c r="H55" s="153"/>
      <c r="I55" s="153"/>
      <c r="J55" s="153"/>
      <c r="K55" s="153"/>
    </row>
    <row r="56" spans="1:11">
      <c r="A56" s="143" t="s">
        <v>165</v>
      </c>
      <c r="B56" s="123">
        <f>B51+(B50-B51)*(B54/B52)</f>
        <v>1000</v>
      </c>
      <c r="C56" s="123">
        <f>C51+(C50-C51)*(C54/C52)</f>
        <v>130000</v>
      </c>
      <c r="D56" s="123">
        <f t="shared" ref="D56:F56" si="11">D51+(D50-D51)*(D54/D52)</f>
        <v>74285.71428571429</v>
      </c>
      <c r="E56" s="123">
        <f t="shared" si="11"/>
        <v>413333.33333333337</v>
      </c>
      <c r="F56" s="123">
        <f t="shared" si="11"/>
        <v>56666.666666666664</v>
      </c>
      <c r="G56" s="185">
        <f>MEDIAN(B56:F56)</f>
        <v>74285.71428571429</v>
      </c>
      <c r="H56" s="185">
        <f>AVERAGE(B56:F56)</f>
        <v>135057.14285714287</v>
      </c>
      <c r="I56" s="185">
        <f>STDEV(B56:F56)</f>
        <v>162228.82274646891</v>
      </c>
      <c r="J56" s="185">
        <f>SKEW(B56:F56)</f>
        <v>1.7989309783858729</v>
      </c>
      <c r="K56" s="185">
        <f>COUNT(B56:F56)</f>
        <v>5</v>
      </c>
    </row>
    <row r="57" spans="1:11">
      <c r="A57" s="143" t="s">
        <v>166</v>
      </c>
      <c r="B57" s="123">
        <f>B51-(B51-B49)*(B54/B52)</f>
        <v>300</v>
      </c>
      <c r="C57" s="123">
        <f>C51-(C51-C49)*(C54/C52)</f>
        <v>29000</v>
      </c>
      <c r="D57" s="123">
        <f>D51-(D51-D49)*(D54/D52)</f>
        <v>28571.428571428572</v>
      </c>
      <c r="E57" s="123">
        <f>E51-(E51-E49)*(E54/E52)</f>
        <v>15466.666666666657</v>
      </c>
      <c r="F57" s="251">
        <v>0</v>
      </c>
      <c r="G57" s="185">
        <f>MEDIAN(B57:F57)</f>
        <v>15466.666666666657</v>
      </c>
      <c r="H57" s="185">
        <f>AVERAGE(B57:F57)</f>
        <v>14667.619047619048</v>
      </c>
      <c r="I57" s="185">
        <f>STDEV(B57:F57)</f>
        <v>14326.017117116302</v>
      </c>
      <c r="J57" s="185">
        <f>SKEW(B57:F57)</f>
        <v>-6.9299312108522068E-2</v>
      </c>
      <c r="K57" s="185">
        <f>COUNT(B57:F57)</f>
        <v>5</v>
      </c>
    </row>
    <row r="58" spans="1:11">
      <c r="A58" s="168" t="s">
        <v>167</v>
      </c>
      <c r="B58" s="169">
        <f>B51</f>
        <v>700</v>
      </c>
      <c r="C58" s="169">
        <f t="shared" ref="C58:F58" si="12">C51</f>
        <v>70000</v>
      </c>
      <c r="D58" s="169">
        <f t="shared" si="12"/>
        <v>40000</v>
      </c>
      <c r="E58" s="169">
        <f t="shared" si="12"/>
        <v>200000</v>
      </c>
      <c r="F58" s="169">
        <f t="shared" si="12"/>
        <v>30000</v>
      </c>
      <c r="G58" s="185">
        <f>MEDIAN(B58:F58)</f>
        <v>40000</v>
      </c>
      <c r="H58" s="185">
        <f>AVERAGE(B58:F58)</f>
        <v>68140</v>
      </c>
      <c r="I58" s="185">
        <f>STDEV(B58:F58)</f>
        <v>77757.944931691702</v>
      </c>
      <c r="J58" s="185">
        <f>SKEW(B58:F58)</f>
        <v>1.6911112548029803</v>
      </c>
      <c r="K58" s="185">
        <f>COUNT(B58:F58)</f>
        <v>5</v>
      </c>
    </row>
    <row r="59" spans="1:11">
      <c r="A59" s="143"/>
      <c r="B59" s="191"/>
      <c r="E59" s="123"/>
      <c r="G59" s="186"/>
      <c r="H59" s="186"/>
      <c r="I59" s="186"/>
      <c r="J59" s="186"/>
      <c r="K59" s="186"/>
    </row>
    <row r="60" spans="1:11">
      <c r="B60" s="194"/>
      <c r="C60" s="141"/>
      <c r="D60" s="141"/>
      <c r="E60" s="141"/>
      <c r="F60" s="141"/>
      <c r="G60" s="186"/>
      <c r="H60" s="186"/>
      <c r="I60" s="186"/>
      <c r="J60" s="186"/>
      <c r="K60" s="186"/>
    </row>
    <row r="61" spans="1:11">
      <c r="A61" s="183" t="s">
        <v>43</v>
      </c>
      <c r="B61" s="194"/>
      <c r="C61" s="141"/>
      <c r="D61" s="141"/>
      <c r="E61" s="141"/>
      <c r="F61" s="141"/>
      <c r="G61" s="186"/>
      <c r="H61" s="186"/>
      <c r="I61" s="186"/>
      <c r="J61" s="186"/>
      <c r="K61" s="186"/>
    </row>
    <row r="62" spans="1:11" s="217" customFormat="1">
      <c r="A62" s="218" t="s">
        <v>172</v>
      </c>
      <c r="B62" s="195" t="s">
        <v>53</v>
      </c>
      <c r="C62" s="216"/>
      <c r="D62" s="216"/>
      <c r="E62" s="216"/>
      <c r="F62" s="216"/>
      <c r="G62" s="186"/>
      <c r="H62" s="186"/>
      <c r="I62" s="186"/>
      <c r="J62" s="186"/>
      <c r="K62" s="186"/>
    </row>
    <row r="63" spans="1:11">
      <c r="A63" s="145">
        <v>2</v>
      </c>
      <c r="B63" s="195" t="s">
        <v>82</v>
      </c>
      <c r="C63" s="141"/>
      <c r="D63" s="141"/>
      <c r="E63" s="141"/>
      <c r="F63" s="141"/>
      <c r="G63" s="186"/>
      <c r="H63" s="186"/>
      <c r="I63" s="186"/>
      <c r="J63" s="186"/>
      <c r="K63" s="186"/>
    </row>
    <row r="64" spans="1:11">
      <c r="A64" s="145">
        <v>3</v>
      </c>
      <c r="B64" s="194"/>
      <c r="C64" s="141"/>
      <c r="D64" s="141"/>
      <c r="E64" s="141"/>
      <c r="F64" s="141"/>
      <c r="G64" s="186"/>
      <c r="H64" s="186"/>
      <c r="I64" s="186"/>
      <c r="J64" s="186"/>
      <c r="K64" s="186"/>
    </row>
    <row r="65" spans="1:11">
      <c r="A65" s="145">
        <v>4</v>
      </c>
      <c r="B65" s="190"/>
      <c r="C65" s="141"/>
      <c r="D65" s="141"/>
      <c r="E65" s="141"/>
      <c r="F65" s="141"/>
      <c r="G65" s="186"/>
      <c r="H65" s="186"/>
      <c r="I65" s="186"/>
      <c r="J65" s="186"/>
      <c r="K65" s="186"/>
    </row>
    <row r="66" spans="1:11">
      <c r="A66" s="145">
        <v>5</v>
      </c>
      <c r="B66" s="195" t="s">
        <v>114</v>
      </c>
      <c r="C66" s="141"/>
      <c r="D66" s="141"/>
      <c r="E66" s="141"/>
      <c r="F66" s="141"/>
      <c r="G66" s="186"/>
      <c r="H66" s="186"/>
      <c r="I66" s="186"/>
      <c r="J66" s="186"/>
      <c r="K66" s="186"/>
    </row>
    <row r="67" spans="1:11">
      <c r="A67" s="145">
        <v>6</v>
      </c>
      <c r="B67" s="195" t="s">
        <v>119</v>
      </c>
      <c r="C67" s="141"/>
      <c r="D67" s="141"/>
      <c r="E67" s="141"/>
      <c r="F67" s="141"/>
      <c r="G67" s="186"/>
      <c r="H67" s="186"/>
      <c r="I67" s="186"/>
      <c r="J67" s="186"/>
      <c r="K67" s="186"/>
    </row>
    <row r="68" spans="1:11">
      <c r="B68" s="194"/>
      <c r="C68" s="141"/>
      <c r="D68" s="141"/>
      <c r="E68" s="141"/>
      <c r="F68" s="141"/>
      <c r="G68" s="186"/>
      <c r="H68" s="186"/>
      <c r="I68" s="186"/>
      <c r="J68" s="186"/>
      <c r="K68" s="186"/>
    </row>
    <row r="69" spans="1:11" s="240" customFormat="1">
      <c r="A69" s="234" t="s">
        <v>30</v>
      </c>
      <c r="B69" s="235"/>
      <c r="C69" s="236"/>
      <c r="D69" s="236"/>
      <c r="E69" s="238"/>
      <c r="F69" s="236"/>
      <c r="G69" s="239"/>
      <c r="H69" s="239"/>
      <c r="I69" s="239"/>
      <c r="J69" s="239"/>
      <c r="K69" s="239"/>
    </row>
    <row r="70" spans="1:11" s="174" customFormat="1">
      <c r="A70" s="171" t="s">
        <v>184</v>
      </c>
      <c r="B70" s="208"/>
      <c r="C70" s="172"/>
      <c r="D70" s="208"/>
      <c r="E70" s="208"/>
      <c r="F70" s="208"/>
      <c r="G70" s="212"/>
      <c r="H70" s="212"/>
      <c r="I70" s="212"/>
      <c r="J70" s="212"/>
      <c r="K70" s="212"/>
    </row>
    <row r="71" spans="1:11">
      <c r="A71" s="108" t="s">
        <v>2</v>
      </c>
      <c r="B71" s="311">
        <v>0.35</v>
      </c>
      <c r="C71" s="147">
        <v>0.2</v>
      </c>
      <c r="D71" s="147">
        <v>0.18</v>
      </c>
      <c r="E71" s="141">
        <v>0.5</v>
      </c>
      <c r="F71" s="141">
        <v>0.4</v>
      </c>
      <c r="G71" s="185">
        <f>MEDIAN(B71:F71)</f>
        <v>0.35</v>
      </c>
      <c r="H71" s="185">
        <f>AVERAGE(B71:F71)</f>
        <v>0.32599999999999996</v>
      </c>
      <c r="I71" s="185">
        <f>STDEV(B71:F71)</f>
        <v>0.13557285864065863</v>
      </c>
      <c r="J71" s="185">
        <f>SKEW(B71:F71)</f>
        <v>9.6074002820915869E-2</v>
      </c>
      <c r="K71" s="185">
        <f>COUNT(B71:F71)</f>
        <v>5</v>
      </c>
    </row>
    <row r="72" spans="1:11">
      <c r="A72" s="109" t="s">
        <v>3</v>
      </c>
      <c r="B72" s="311">
        <v>0.55000000000000004</v>
      </c>
      <c r="C72" s="147">
        <v>0.5</v>
      </c>
      <c r="D72" s="147">
        <v>0.28000000000000003</v>
      </c>
      <c r="E72" s="141">
        <v>0.6</v>
      </c>
      <c r="F72" s="147">
        <v>0.5</v>
      </c>
      <c r="G72" s="185">
        <f>MEDIAN(B72:F72)</f>
        <v>0.5</v>
      </c>
      <c r="H72" s="185">
        <f>AVERAGE(B72:F72)</f>
        <v>0.48600000000000004</v>
      </c>
      <c r="I72" s="185">
        <f>STDEV(B72:F72)</f>
        <v>0.12239281024635368</v>
      </c>
      <c r="J72" s="185">
        <f>SKEW(B72:F72)</f>
        <v>-1.589140179490665</v>
      </c>
      <c r="K72" s="185">
        <f>COUNT(B72:F72)</f>
        <v>5</v>
      </c>
    </row>
    <row r="73" spans="1:11">
      <c r="A73" s="110" t="s">
        <v>4</v>
      </c>
      <c r="B73" s="311">
        <v>0.44</v>
      </c>
      <c r="C73" s="147">
        <v>0.3</v>
      </c>
      <c r="D73" s="147">
        <v>0.22</v>
      </c>
      <c r="E73" s="141">
        <v>0.55000000000000004</v>
      </c>
      <c r="F73" s="141">
        <v>0.4</v>
      </c>
      <c r="G73" s="185">
        <f>MEDIAN(B73:F73)</f>
        <v>0.4</v>
      </c>
      <c r="H73" s="185">
        <f>AVERAGE(B73:F73)</f>
        <v>0.38200000000000001</v>
      </c>
      <c r="I73" s="185">
        <f>STDEV(B73:F73)</f>
        <v>0.12735776379946381</v>
      </c>
      <c r="J73" s="185">
        <f>SKEW(B73:F73)</f>
        <v>2.8173883200965661E-2</v>
      </c>
      <c r="K73" s="185">
        <f>COUNT(B73:F73)</f>
        <v>5</v>
      </c>
    </row>
    <row r="74" spans="1:11">
      <c r="A74" s="110" t="s">
        <v>5</v>
      </c>
      <c r="B74" s="194">
        <v>60</v>
      </c>
      <c r="C74" s="141">
        <v>60</v>
      </c>
      <c r="D74" s="141">
        <v>60</v>
      </c>
      <c r="E74" s="141">
        <v>50</v>
      </c>
      <c r="F74" s="141">
        <v>60</v>
      </c>
      <c r="G74" s="185"/>
      <c r="H74" s="185"/>
      <c r="I74" s="185"/>
      <c r="J74" s="185"/>
      <c r="K74" s="185"/>
    </row>
    <row r="75" spans="1:11">
      <c r="A75" s="110" t="s">
        <v>17</v>
      </c>
      <c r="B75" s="194"/>
      <c r="C75" s="141"/>
      <c r="D75" s="141"/>
      <c r="E75" s="141"/>
      <c r="F75" s="141"/>
      <c r="G75" s="185"/>
      <c r="H75" s="185"/>
      <c r="I75" s="185"/>
      <c r="J75" s="185"/>
      <c r="K75" s="185"/>
    </row>
    <row r="76" spans="1:11" s="151" customFormat="1">
      <c r="A76" s="144" t="s">
        <v>163</v>
      </c>
      <c r="B76" s="149">
        <v>80</v>
      </c>
      <c r="C76" s="149">
        <v>80</v>
      </c>
      <c r="D76" s="149">
        <v>80</v>
      </c>
      <c r="E76" s="149">
        <v>80</v>
      </c>
      <c r="F76" s="149">
        <v>80</v>
      </c>
      <c r="G76" s="150"/>
      <c r="H76" s="150"/>
      <c r="I76" s="150"/>
      <c r="J76" s="150"/>
      <c r="K76" s="150"/>
    </row>
    <row r="77" spans="1:11">
      <c r="A77" s="143" t="s">
        <v>164</v>
      </c>
      <c r="B77" s="123"/>
      <c r="E77" s="123"/>
      <c r="G77" s="148"/>
      <c r="H77" s="148"/>
      <c r="I77" s="148"/>
      <c r="J77" s="148"/>
      <c r="K77" s="148"/>
    </row>
    <row r="78" spans="1:11">
      <c r="A78" s="143" t="s">
        <v>165</v>
      </c>
      <c r="B78" s="123">
        <f t="shared" ref="B78:F78" si="13">B73+(B72-B73)*(B76/B74)</f>
        <v>0.58666666666666667</v>
      </c>
      <c r="C78" s="123">
        <f t="shared" si="13"/>
        <v>0.56666666666666665</v>
      </c>
      <c r="D78" s="123">
        <f t="shared" si="13"/>
        <v>0.30000000000000004</v>
      </c>
      <c r="E78" s="123">
        <f t="shared" si="13"/>
        <v>0.62999999999999989</v>
      </c>
      <c r="F78" s="123">
        <f t="shared" si="13"/>
        <v>0.53333333333333333</v>
      </c>
      <c r="G78" s="185">
        <f>MEDIAN(B78:F78)</f>
        <v>0.56666666666666665</v>
      </c>
      <c r="H78" s="185">
        <f>AVERAGE(B78:F78)</f>
        <v>0.52333333333333321</v>
      </c>
      <c r="I78" s="185">
        <f>STDEV(B78:F78)</f>
        <v>0.12965766892517858</v>
      </c>
      <c r="J78" s="185">
        <f>SKEW(B78:F78)</f>
        <v>-1.8330847556883989</v>
      </c>
      <c r="K78" s="185">
        <f>COUNT(B78:F78)</f>
        <v>5</v>
      </c>
    </row>
    <row r="79" spans="1:11">
      <c r="A79" s="143" t="s">
        <v>166</v>
      </c>
      <c r="B79" s="123">
        <f>B73-(B73-B71)*(B76/B74)</f>
        <v>0.31999999999999995</v>
      </c>
      <c r="C79" s="123">
        <f>C73-(C73-C71)*(C76/C74)</f>
        <v>0.16666666666666669</v>
      </c>
      <c r="D79" s="123">
        <f>D73-(D73-D71)*(D76/D74)</f>
        <v>0.16666666666666666</v>
      </c>
      <c r="E79" s="123">
        <f t="shared" ref="E79:F79" si="14">E73-(E73-E71)*(E76/E74)</f>
        <v>0.47</v>
      </c>
      <c r="F79" s="123">
        <f t="shared" si="14"/>
        <v>0.4</v>
      </c>
      <c r="G79" s="185">
        <f>MEDIAN(B79:F79)</f>
        <v>0.31999999999999995</v>
      </c>
      <c r="H79" s="185">
        <f>AVERAGE(B79:F79)</f>
        <v>0.3046666666666667</v>
      </c>
      <c r="I79" s="185">
        <f>STDEV(B79:F79)</f>
        <v>0.13669918312362603</v>
      </c>
      <c r="J79" s="185">
        <f>SKEW(B79:F79)</f>
        <v>2.1742721823853457E-2</v>
      </c>
      <c r="K79" s="185">
        <f>COUNT(B79:F79)</f>
        <v>5</v>
      </c>
    </row>
    <row r="80" spans="1:11">
      <c r="A80" s="168" t="s">
        <v>167</v>
      </c>
      <c r="B80" s="152">
        <f>B73</f>
        <v>0.44</v>
      </c>
      <c r="C80" s="152">
        <f>C73</f>
        <v>0.3</v>
      </c>
      <c r="D80" s="152">
        <f>D73</f>
        <v>0.22</v>
      </c>
      <c r="E80" s="152">
        <f>E73</f>
        <v>0.55000000000000004</v>
      </c>
      <c r="F80" s="152">
        <f t="shared" ref="F80" si="15">F73</f>
        <v>0.4</v>
      </c>
      <c r="G80" s="185">
        <f>MEDIAN(B80:F80)</f>
        <v>0.4</v>
      </c>
      <c r="H80" s="185">
        <f>AVERAGE(B80:F80)</f>
        <v>0.38200000000000001</v>
      </c>
      <c r="I80" s="185">
        <f>STDEV(B80:F80)</f>
        <v>0.12735776379946381</v>
      </c>
      <c r="J80" s="185">
        <f>SKEW(B80:F80)</f>
        <v>2.8173883200965661E-2</v>
      </c>
      <c r="K80" s="185">
        <f>COUNT(B80:F80)</f>
        <v>5</v>
      </c>
    </row>
    <row r="81" spans="1:11">
      <c r="A81" s="110"/>
      <c r="B81" s="194"/>
      <c r="C81" s="141"/>
      <c r="D81" s="141"/>
      <c r="E81" s="141"/>
      <c r="F81" s="141"/>
      <c r="G81" s="185"/>
      <c r="H81" s="185"/>
      <c r="I81" s="185"/>
      <c r="J81" s="185"/>
      <c r="K81" s="185"/>
    </row>
    <row r="82" spans="1:11" s="174" customFormat="1">
      <c r="A82" s="171" t="s">
        <v>181</v>
      </c>
      <c r="B82" s="208"/>
      <c r="C82" s="172"/>
      <c r="D82" s="172"/>
      <c r="E82" s="172"/>
      <c r="F82" s="172"/>
      <c r="G82" s="213"/>
      <c r="H82" s="213"/>
      <c r="I82" s="213"/>
      <c r="J82" s="213"/>
      <c r="K82" s="213"/>
    </row>
    <row r="83" spans="1:11">
      <c r="A83" s="108" t="s">
        <v>2</v>
      </c>
      <c r="B83" s="311">
        <v>0.15</v>
      </c>
      <c r="C83" s="147">
        <v>0.1</v>
      </c>
      <c r="D83" s="147">
        <v>0.38</v>
      </c>
      <c r="E83" s="141">
        <v>0.3</v>
      </c>
      <c r="F83" s="141">
        <v>0.1</v>
      </c>
      <c r="G83" s="185">
        <f>MEDIAN(B83:F83)</f>
        <v>0.15</v>
      </c>
      <c r="H83" s="185">
        <f>AVERAGE(B83:F83)</f>
        <v>0.20600000000000002</v>
      </c>
      <c r="I83" s="185">
        <f>STDEV(B83:F83)</f>
        <v>0.12720062892926282</v>
      </c>
      <c r="J83" s="185">
        <f>SKEW(B83:F83)</f>
        <v>0.71687263618895825</v>
      </c>
      <c r="K83" s="185">
        <f>COUNT(B83:F83)</f>
        <v>5</v>
      </c>
    </row>
    <row r="84" spans="1:11">
      <c r="A84" s="109" t="s">
        <v>3</v>
      </c>
      <c r="B84" s="311">
        <v>0.28000000000000003</v>
      </c>
      <c r="C84" s="147">
        <v>0.4</v>
      </c>
      <c r="D84" s="147">
        <v>0.59</v>
      </c>
      <c r="E84" s="141">
        <v>0.4</v>
      </c>
      <c r="F84" s="141">
        <v>0.3</v>
      </c>
      <c r="G84" s="185">
        <f>MEDIAN(B84:F84)</f>
        <v>0.4</v>
      </c>
      <c r="H84" s="185">
        <f>AVERAGE(B84:F84)</f>
        <v>0.39400000000000002</v>
      </c>
      <c r="I84" s="185">
        <f>STDEV(B84:F84)</f>
        <v>0.12280065146407006</v>
      </c>
      <c r="J84" s="185">
        <f>SKEW(B84:F84)</f>
        <v>1.1740254291349517</v>
      </c>
      <c r="K84" s="185">
        <f>COUNT(B84:F84)</f>
        <v>5</v>
      </c>
    </row>
    <row r="85" spans="1:11">
      <c r="A85" s="110" t="s">
        <v>4</v>
      </c>
      <c r="B85" s="311">
        <v>0.2</v>
      </c>
      <c r="C85" s="147">
        <v>0.13</v>
      </c>
      <c r="D85" s="147">
        <v>0.48</v>
      </c>
      <c r="E85" s="141">
        <v>0.35</v>
      </c>
      <c r="F85" s="141">
        <v>0.15</v>
      </c>
      <c r="G85" s="185">
        <f>MEDIAN(B85:F85)</f>
        <v>0.2</v>
      </c>
      <c r="H85" s="185">
        <f>AVERAGE(B85:F85)</f>
        <v>0.26200000000000001</v>
      </c>
      <c r="I85" s="185">
        <f>STDEV(B85:F85)</f>
        <v>0.14923136399564269</v>
      </c>
      <c r="J85" s="185">
        <f>SKEW(B85:F85)</f>
        <v>0.88996677968797444</v>
      </c>
      <c r="K85" s="185">
        <f>COUNT(B85:F85)</f>
        <v>5</v>
      </c>
    </row>
    <row r="86" spans="1:11">
      <c r="A86" s="110" t="s">
        <v>5</v>
      </c>
      <c r="B86" s="194">
        <v>60</v>
      </c>
      <c r="C86" s="141">
        <v>60</v>
      </c>
      <c r="D86" s="141">
        <v>60</v>
      </c>
      <c r="E86" s="141">
        <v>50</v>
      </c>
      <c r="F86" s="141">
        <v>60</v>
      </c>
      <c r="G86" s="185"/>
      <c r="H86" s="185"/>
      <c r="I86" s="185"/>
      <c r="J86" s="185"/>
      <c r="K86" s="185"/>
    </row>
    <row r="87" spans="1:11">
      <c r="A87" s="110" t="s">
        <v>17</v>
      </c>
      <c r="B87" s="194"/>
      <c r="C87" s="141"/>
      <c r="D87" s="141"/>
      <c r="E87" s="141"/>
      <c r="F87" s="141"/>
      <c r="G87" s="185"/>
      <c r="H87" s="185"/>
      <c r="I87" s="185"/>
      <c r="J87" s="185"/>
      <c r="K87" s="185"/>
    </row>
    <row r="88" spans="1:11" s="151" customFormat="1">
      <c r="A88" s="144" t="s">
        <v>163</v>
      </c>
      <c r="B88" s="149">
        <v>80</v>
      </c>
      <c r="C88" s="149">
        <v>80</v>
      </c>
      <c r="D88" s="149">
        <v>80</v>
      </c>
      <c r="E88" s="149">
        <v>80</v>
      </c>
      <c r="F88" s="149">
        <v>80</v>
      </c>
      <c r="G88" s="150"/>
      <c r="H88" s="150"/>
      <c r="I88" s="150"/>
      <c r="J88" s="150"/>
      <c r="K88" s="150"/>
    </row>
    <row r="89" spans="1:11">
      <c r="A89" s="143" t="s">
        <v>164</v>
      </c>
      <c r="B89" s="123"/>
      <c r="E89" s="123"/>
      <c r="G89" s="148"/>
      <c r="H89" s="148"/>
      <c r="I89" s="148"/>
      <c r="J89" s="148"/>
      <c r="K89" s="148"/>
    </row>
    <row r="90" spans="1:11">
      <c r="A90" s="143" t="s">
        <v>165</v>
      </c>
      <c r="B90" s="123">
        <f>B85+(B84-B85)*(B88/B86)</f>
        <v>0.3066666666666667</v>
      </c>
      <c r="C90" s="123">
        <f>C85+(C84-C85)*(C88/C86)</f>
        <v>0.49</v>
      </c>
      <c r="D90" s="123">
        <f>D85+(D84-D85)*(D88/D86)</f>
        <v>0.62666666666666659</v>
      </c>
      <c r="E90" s="123">
        <f t="shared" ref="E90" si="16">E85+(E84-E85)*(E88/E86)</f>
        <v>0.43000000000000005</v>
      </c>
      <c r="F90" s="123">
        <f>F85+(F84-F85)*(F88/F86)</f>
        <v>0.35</v>
      </c>
      <c r="G90" s="185">
        <f>MEDIAN(B90:F90)</f>
        <v>0.43000000000000005</v>
      </c>
      <c r="H90" s="185">
        <f>AVERAGE(B90:F90)</f>
        <v>0.44066666666666671</v>
      </c>
      <c r="I90" s="185">
        <f>STDEV(B90:F90)</f>
        <v>0.12581732790041253</v>
      </c>
      <c r="J90" s="185">
        <f>SKEW(B90:F90)</f>
        <v>0.71176725697802745</v>
      </c>
      <c r="K90" s="185">
        <f>COUNT(B90:F90)</f>
        <v>5</v>
      </c>
    </row>
    <row r="91" spans="1:11">
      <c r="A91" s="143" t="s">
        <v>166</v>
      </c>
      <c r="B91" s="123">
        <f>B85-(B85-B83)*(B88/B86)</f>
        <v>0.13333333333333333</v>
      </c>
      <c r="C91" s="123">
        <f>C85-(C85-C83)*(C88/C86)</f>
        <v>9.0000000000000011E-2</v>
      </c>
      <c r="D91" s="123">
        <f>D85-(D85-D83)*(D88/D86)</f>
        <v>0.34666666666666668</v>
      </c>
      <c r="E91" s="123">
        <f t="shared" ref="E91:F91" si="17">E85-(E85-E83)*(E88/E86)</f>
        <v>0.27</v>
      </c>
      <c r="F91" s="123">
        <f t="shared" si="17"/>
        <v>8.3333333333333343E-2</v>
      </c>
      <c r="G91" s="185">
        <f>MEDIAN(B91:F91)</f>
        <v>0.13333333333333333</v>
      </c>
      <c r="H91" s="185">
        <f>AVERAGE(B91:F91)</f>
        <v>0.1846666666666667</v>
      </c>
      <c r="I91" s="185">
        <f>STDEV(B91:F91)</f>
        <v>0.11767658126312887</v>
      </c>
      <c r="J91" s="185">
        <f>SKEW(B91:F91)</f>
        <v>0.72839741280095371</v>
      </c>
      <c r="K91" s="185">
        <f>COUNT(B91:F91)</f>
        <v>5</v>
      </c>
    </row>
    <row r="92" spans="1:11">
      <c r="A92" s="168" t="s">
        <v>167</v>
      </c>
      <c r="B92" s="152">
        <f>B85</f>
        <v>0.2</v>
      </c>
      <c r="C92" s="152">
        <f>C85</f>
        <v>0.13</v>
      </c>
      <c r="D92" s="152">
        <f>D85</f>
        <v>0.48</v>
      </c>
      <c r="E92" s="152">
        <f t="shared" ref="E92:F92" si="18">E85</f>
        <v>0.35</v>
      </c>
      <c r="F92" s="152">
        <f t="shared" si="18"/>
        <v>0.15</v>
      </c>
      <c r="G92" s="185">
        <f>MEDIAN(B92:F92)</f>
        <v>0.2</v>
      </c>
      <c r="H92" s="185">
        <f>AVERAGE(B92:F92)</f>
        <v>0.26200000000000001</v>
      </c>
      <c r="I92" s="185">
        <f>STDEV(B92:F92)</f>
        <v>0.14923136399564269</v>
      </c>
      <c r="J92" s="185">
        <f>SKEW(B92:F92)</f>
        <v>0.88996677968797444</v>
      </c>
      <c r="K92" s="185">
        <f>COUNT(B92:F92)</f>
        <v>5</v>
      </c>
    </row>
    <row r="93" spans="1:11">
      <c r="B93" s="194"/>
      <c r="C93" s="141"/>
      <c r="D93" s="141"/>
      <c r="E93" s="141"/>
      <c r="F93" s="141"/>
      <c r="G93" s="185"/>
      <c r="H93" s="185"/>
      <c r="I93" s="185"/>
      <c r="J93" s="185"/>
      <c r="K93" s="185"/>
    </row>
    <row r="94" spans="1:11" s="174" customFormat="1">
      <c r="A94" s="171" t="s">
        <v>182</v>
      </c>
      <c r="B94" s="208"/>
      <c r="C94" s="172"/>
      <c r="D94" s="172"/>
      <c r="E94" s="172"/>
      <c r="F94" s="172"/>
      <c r="G94" s="213"/>
      <c r="H94" s="213"/>
      <c r="I94" s="213"/>
      <c r="J94" s="213"/>
      <c r="K94" s="213"/>
    </row>
    <row r="95" spans="1:11">
      <c r="A95" s="108" t="s">
        <v>2</v>
      </c>
      <c r="B95" s="312">
        <v>0.12</v>
      </c>
      <c r="C95" s="155">
        <v>0.05</v>
      </c>
      <c r="D95" s="155">
        <v>0.12</v>
      </c>
      <c r="E95" s="155">
        <v>0.1</v>
      </c>
      <c r="F95" s="155">
        <v>0.1</v>
      </c>
      <c r="G95" s="185">
        <f>MEDIAN(B95:F95)</f>
        <v>0.1</v>
      </c>
      <c r="H95" s="185">
        <f>AVERAGE(B95:F95)</f>
        <v>9.8000000000000004E-2</v>
      </c>
      <c r="I95" s="185">
        <f>STDEV(B95:F95)</f>
        <v>2.8635642126552729E-2</v>
      </c>
      <c r="J95" s="185">
        <f>SKEW(B95:F95)</f>
        <v>-1.584244329428556</v>
      </c>
      <c r="K95" s="185">
        <f>COUNT(B95:F95)</f>
        <v>5</v>
      </c>
    </row>
    <row r="96" spans="1:11">
      <c r="A96" s="109" t="s">
        <v>3</v>
      </c>
      <c r="B96" s="312">
        <v>0.16</v>
      </c>
      <c r="C96" s="155">
        <v>0.15</v>
      </c>
      <c r="D96" s="155">
        <v>0.22</v>
      </c>
      <c r="E96" s="155">
        <v>0.2</v>
      </c>
      <c r="F96" s="155">
        <v>0.2</v>
      </c>
      <c r="G96" s="185">
        <f>MEDIAN(B96:F96)</f>
        <v>0.2</v>
      </c>
      <c r="H96" s="185">
        <f>AVERAGE(B96:F96)</f>
        <v>0.186</v>
      </c>
      <c r="I96" s="185">
        <f>STDEV(B96:F96)</f>
        <v>2.9664793948382867E-2</v>
      </c>
      <c r="J96" s="185">
        <f>SKEW(B96:F96)</f>
        <v>-0.31028516397456002</v>
      </c>
      <c r="K96" s="185">
        <f>COUNT(B96:F96)</f>
        <v>5</v>
      </c>
    </row>
    <row r="97" spans="1:11">
      <c r="A97" s="110" t="s">
        <v>4</v>
      </c>
      <c r="B97" s="312">
        <v>0.14000000000000001</v>
      </c>
      <c r="C97" s="155">
        <v>7.0000000000000007E-2</v>
      </c>
      <c r="D97" s="155">
        <v>0.16</v>
      </c>
      <c r="E97" s="155">
        <v>0.15</v>
      </c>
      <c r="F97" s="155">
        <v>0.2</v>
      </c>
      <c r="G97" s="185">
        <f>MEDIAN(B97:F97)</f>
        <v>0.15</v>
      </c>
      <c r="H97" s="185">
        <f>AVERAGE(B97:F97)</f>
        <v>0.14399999999999999</v>
      </c>
      <c r="I97" s="185">
        <f>STDEV(B97:F97)</f>
        <v>4.7222875812470408E-2</v>
      </c>
      <c r="J97" s="185">
        <f>SKEW(B97:F97)</f>
        <v>-0.89167850525668302</v>
      </c>
      <c r="K97" s="185">
        <f>COUNT(B97:F97)</f>
        <v>5</v>
      </c>
    </row>
    <row r="98" spans="1:11">
      <c r="A98" s="110" t="s">
        <v>5</v>
      </c>
      <c r="B98" s="312">
        <v>60</v>
      </c>
      <c r="C98" s="155">
        <v>60</v>
      </c>
      <c r="D98" s="155">
        <v>60</v>
      </c>
      <c r="E98" s="155">
        <v>50</v>
      </c>
      <c r="F98" s="155">
        <v>60</v>
      </c>
      <c r="G98" s="185"/>
      <c r="H98" s="185"/>
      <c r="I98" s="185"/>
      <c r="J98" s="185"/>
      <c r="K98" s="185"/>
    </row>
    <row r="99" spans="1:11">
      <c r="A99" s="110" t="s">
        <v>17</v>
      </c>
      <c r="B99" s="194"/>
      <c r="C99" s="141"/>
      <c r="D99" s="141"/>
      <c r="E99" s="141"/>
      <c r="F99" s="141"/>
      <c r="G99" s="185"/>
      <c r="H99" s="185"/>
      <c r="I99" s="185"/>
      <c r="J99" s="185"/>
      <c r="K99" s="185"/>
    </row>
    <row r="100" spans="1:11" s="151" customFormat="1">
      <c r="A100" s="144" t="s">
        <v>163</v>
      </c>
      <c r="B100" s="149">
        <v>80</v>
      </c>
      <c r="C100" s="149">
        <v>80</v>
      </c>
      <c r="D100" s="149">
        <v>80</v>
      </c>
      <c r="E100" s="149">
        <v>80</v>
      </c>
      <c r="F100" s="149">
        <v>80</v>
      </c>
      <c r="G100" s="150"/>
      <c r="H100" s="150"/>
      <c r="I100" s="150"/>
      <c r="J100" s="150"/>
      <c r="K100" s="150"/>
    </row>
    <row r="101" spans="1:11">
      <c r="A101" s="143" t="s">
        <v>164</v>
      </c>
      <c r="B101" s="123"/>
      <c r="E101" s="123"/>
      <c r="G101" s="148"/>
      <c r="H101" s="148"/>
      <c r="I101" s="148"/>
      <c r="J101" s="148"/>
      <c r="K101" s="148"/>
    </row>
    <row r="102" spans="1:11">
      <c r="A102" s="143" t="s">
        <v>165</v>
      </c>
      <c r="B102" s="123">
        <f>B97+(B96-B97)*(B100/B98)</f>
        <v>0.16666666666666666</v>
      </c>
      <c r="C102" s="123">
        <f>C97+(C96-C97)*(C100/C98)</f>
        <v>0.17666666666666664</v>
      </c>
      <c r="D102" s="123">
        <f>D97+(D96-D97)*(D100/D98)</f>
        <v>0.24</v>
      </c>
      <c r="E102" s="123">
        <f>E97+(E96-E97)*(E100/E98)</f>
        <v>0.23000000000000004</v>
      </c>
      <c r="F102" s="123">
        <f>F97+(F96-F97)*(F100/F98)</f>
        <v>0.2</v>
      </c>
      <c r="G102" s="185">
        <f>MEDIAN(B102:F102)</f>
        <v>0.2</v>
      </c>
      <c r="H102" s="185">
        <f>AVERAGE(B102:F102)</f>
        <v>0.20266666666666663</v>
      </c>
      <c r="I102" s="185">
        <f>STDEV(B102:F102)</f>
        <v>3.2093613071762693E-2</v>
      </c>
      <c r="J102" s="185">
        <f>SKEW(B102:F102)</f>
        <v>0.10341465794324864</v>
      </c>
      <c r="K102" s="185">
        <f>COUNT(B102:F102)</f>
        <v>5</v>
      </c>
    </row>
    <row r="103" spans="1:11">
      <c r="A103" s="143" t="s">
        <v>166</v>
      </c>
      <c r="B103" s="123">
        <f>B97-(B97-B95)*(B100/B98)</f>
        <v>0.11333333333333333</v>
      </c>
      <c r="C103" s="123">
        <f>C97-(C97-C95)*(C100/C98)</f>
        <v>4.3333333333333335E-2</v>
      </c>
      <c r="D103" s="123">
        <f>D97-(D97-D95)*(D100/D98)</f>
        <v>0.10666666666666666</v>
      </c>
      <c r="E103" s="123">
        <f>E97-(E97-E95)*(E100/E98)</f>
        <v>7.0000000000000007E-2</v>
      </c>
      <c r="F103" s="123">
        <f>F97-(F97-F95)*(F100/F98)</f>
        <v>6.666666666666668E-2</v>
      </c>
      <c r="G103" s="185">
        <f>MEDIAN(B103:F103)</f>
        <v>7.0000000000000007E-2</v>
      </c>
      <c r="H103" s="185">
        <f>AVERAGE(B103:F103)</f>
        <v>0.08</v>
      </c>
      <c r="I103" s="185">
        <f>STDEV(B103:F103)</f>
        <v>2.9344694769431651E-2</v>
      </c>
      <c r="J103" s="185">
        <f>SKEW(B103:F103)</f>
        <v>5.496404847552188E-2</v>
      </c>
      <c r="K103" s="185">
        <f>COUNT(B103:F103)</f>
        <v>5</v>
      </c>
    </row>
    <row r="104" spans="1:11">
      <c r="A104" s="168" t="s">
        <v>167</v>
      </c>
      <c r="B104" s="141">
        <f>B97</f>
        <v>0.14000000000000001</v>
      </c>
      <c r="C104" s="141">
        <f>C97</f>
        <v>7.0000000000000007E-2</v>
      </c>
      <c r="D104" s="141">
        <f>D97</f>
        <v>0.16</v>
      </c>
      <c r="E104" s="141">
        <f>E97</f>
        <v>0.15</v>
      </c>
      <c r="F104" s="141">
        <f>F97</f>
        <v>0.2</v>
      </c>
      <c r="G104" s="185">
        <f>MEDIAN(B104:F104)</f>
        <v>0.15</v>
      </c>
      <c r="H104" s="185">
        <f>AVERAGE(B104:F104)</f>
        <v>0.14399999999999999</v>
      </c>
      <c r="I104" s="185">
        <f>STDEV(B104:F104)</f>
        <v>4.7222875812470408E-2</v>
      </c>
      <c r="J104" s="185">
        <f>SKEW(B104:F104)</f>
        <v>-0.89167850525668302</v>
      </c>
      <c r="K104" s="185">
        <f>COUNT(B104:F104)</f>
        <v>5</v>
      </c>
    </row>
    <row r="105" spans="1:11">
      <c r="B105" s="194"/>
      <c r="C105" s="141"/>
      <c r="D105" s="141"/>
      <c r="E105" s="141"/>
      <c r="F105" s="141"/>
      <c r="G105" s="185"/>
      <c r="H105" s="185"/>
      <c r="I105" s="185"/>
      <c r="J105" s="185"/>
      <c r="K105" s="185"/>
    </row>
    <row r="106" spans="1:11" s="174" customFormat="1">
      <c r="A106" s="171" t="s">
        <v>150</v>
      </c>
      <c r="B106" s="208"/>
      <c r="C106" s="172"/>
      <c r="D106" s="172"/>
      <c r="E106" s="172"/>
      <c r="F106" s="172"/>
      <c r="G106" s="213"/>
      <c r="H106" s="213"/>
      <c r="I106" s="213"/>
      <c r="J106" s="213"/>
      <c r="K106" s="213"/>
    </row>
    <row r="107" spans="1:11">
      <c r="A107" s="108" t="s">
        <v>2</v>
      </c>
      <c r="B107" s="194">
        <v>0.4</v>
      </c>
      <c r="C107" s="141">
        <v>0.3</v>
      </c>
      <c r="D107" s="141">
        <v>0.17</v>
      </c>
      <c r="E107" s="141">
        <v>0.6</v>
      </c>
      <c r="F107" s="141">
        <v>0.4</v>
      </c>
      <c r="G107" s="185">
        <f>MEDIAN(B107:F107)</f>
        <v>0.4</v>
      </c>
      <c r="H107" s="185">
        <f>AVERAGE(B107:F107)</f>
        <v>0.374</v>
      </c>
      <c r="I107" s="185">
        <f>STDEV(B107:F107)</f>
        <v>0.15773395322504277</v>
      </c>
      <c r="J107" s="185">
        <f>SKEW(B107:F107)</f>
        <v>0.28490828824163106</v>
      </c>
      <c r="K107" s="185">
        <f>COUNT(B107:F107)</f>
        <v>5</v>
      </c>
    </row>
    <row r="108" spans="1:11">
      <c r="A108" s="109" t="s">
        <v>3</v>
      </c>
      <c r="B108" s="194">
        <v>0.6</v>
      </c>
      <c r="C108" s="141">
        <v>0.6</v>
      </c>
      <c r="D108" s="141">
        <v>0.35</v>
      </c>
      <c r="E108" s="141">
        <v>0.8</v>
      </c>
      <c r="F108" s="141">
        <v>0.6</v>
      </c>
      <c r="G108" s="185">
        <f>MEDIAN(B108:F108)</f>
        <v>0.6</v>
      </c>
      <c r="H108" s="185">
        <f>AVERAGE(B108:F108)</f>
        <v>0.59</v>
      </c>
      <c r="I108" s="185">
        <f>STDEV(B108:F108)</f>
        <v>0.15968719422671318</v>
      </c>
      <c r="J108" s="185">
        <f>SKEW(B108:F108)</f>
        <v>-0.46659849139677662</v>
      </c>
      <c r="K108" s="185">
        <f>COUNT(B108:F108)</f>
        <v>5</v>
      </c>
    </row>
    <row r="109" spans="1:11">
      <c r="A109" s="110" t="s">
        <v>4</v>
      </c>
      <c r="B109" s="194">
        <v>0.46</v>
      </c>
      <c r="C109" s="141">
        <v>0.4</v>
      </c>
      <c r="D109" s="141">
        <v>0.26</v>
      </c>
      <c r="E109" s="141">
        <v>0.7</v>
      </c>
      <c r="F109" s="141">
        <v>0.4</v>
      </c>
      <c r="G109" s="185">
        <f>MEDIAN(B109:F109)</f>
        <v>0.4</v>
      </c>
      <c r="H109" s="185">
        <f>AVERAGE(B109:F109)</f>
        <v>0.44400000000000006</v>
      </c>
      <c r="I109" s="185">
        <f>STDEV(B109:F109)</f>
        <v>0.16087262041752151</v>
      </c>
      <c r="J109" s="185">
        <f>SKEW(B109:F109)</f>
        <v>1.0389626818791979</v>
      </c>
      <c r="K109" s="185">
        <f>COUNT(B109:F109)</f>
        <v>5</v>
      </c>
    </row>
    <row r="110" spans="1:11">
      <c r="A110" s="110" t="s">
        <v>5</v>
      </c>
      <c r="B110" s="194">
        <v>60</v>
      </c>
      <c r="C110" s="141">
        <v>60</v>
      </c>
      <c r="D110" s="141">
        <v>60</v>
      </c>
      <c r="E110" s="141">
        <v>50</v>
      </c>
      <c r="F110" s="141">
        <v>60</v>
      </c>
      <c r="G110" s="185"/>
      <c r="H110" s="185"/>
      <c r="I110" s="185"/>
      <c r="J110" s="185"/>
      <c r="K110" s="185"/>
    </row>
    <row r="111" spans="1:11">
      <c r="A111" s="110" t="s">
        <v>17</v>
      </c>
      <c r="B111" s="194"/>
      <c r="C111" s="141"/>
      <c r="D111" s="141"/>
      <c r="E111" s="141"/>
      <c r="F111" s="141"/>
      <c r="G111" s="185"/>
      <c r="H111" s="185"/>
      <c r="I111" s="185"/>
      <c r="J111" s="185"/>
      <c r="K111" s="185"/>
    </row>
    <row r="112" spans="1:11" s="151" customFormat="1">
      <c r="A112" s="144" t="s">
        <v>163</v>
      </c>
      <c r="B112" s="149">
        <v>80</v>
      </c>
      <c r="C112" s="149">
        <v>80</v>
      </c>
      <c r="D112" s="149">
        <v>80</v>
      </c>
      <c r="E112" s="149">
        <v>80</v>
      </c>
      <c r="F112" s="149">
        <v>80</v>
      </c>
      <c r="G112" s="150"/>
      <c r="H112" s="150"/>
      <c r="I112" s="150"/>
      <c r="J112" s="150"/>
      <c r="K112" s="150"/>
    </row>
    <row r="113" spans="1:11">
      <c r="A113" s="143" t="s">
        <v>164</v>
      </c>
      <c r="B113" s="123"/>
      <c r="E113" s="123"/>
      <c r="G113" s="148"/>
      <c r="H113" s="148"/>
      <c r="I113" s="148"/>
      <c r="J113" s="148"/>
      <c r="K113" s="148"/>
    </row>
    <row r="114" spans="1:11">
      <c r="A114" s="143" t="s">
        <v>165</v>
      </c>
      <c r="B114" s="123">
        <f>B109+(B108-B109)*(B112/B110)</f>
        <v>0.64666666666666661</v>
      </c>
      <c r="C114" s="123">
        <f t="shared" ref="C114:E114" si="19">C109+(C108-C109)*(C112/C110)</f>
        <v>0.66666666666666663</v>
      </c>
      <c r="D114" s="123">
        <f t="shared" si="19"/>
        <v>0.37999999999999995</v>
      </c>
      <c r="E114" s="123">
        <f t="shared" si="19"/>
        <v>0.8600000000000001</v>
      </c>
      <c r="F114" s="123">
        <f t="shared" ref="F114" si="20">F109+(F108-F109)*(F112/F110)</f>
        <v>0.66666666666666663</v>
      </c>
      <c r="G114" s="185">
        <f>MEDIAN(B114:F114)</f>
        <v>0.66666666666666663</v>
      </c>
      <c r="H114" s="185">
        <f>AVERAGE(B114:F114)</f>
        <v>0.64399999999999991</v>
      </c>
      <c r="I114" s="185">
        <f>STDEV(B114:F114)</f>
        <v>0.17130868824045922</v>
      </c>
      <c r="J114" s="185">
        <f>SKEW(B114:F114)</f>
        <v>-0.68780072866076614</v>
      </c>
      <c r="K114" s="185">
        <f>COUNT(B114:F114)</f>
        <v>5</v>
      </c>
    </row>
    <row r="115" spans="1:11">
      <c r="A115" s="143" t="s">
        <v>166</v>
      </c>
      <c r="B115" s="123">
        <f>B109-(B109-B107)*(B112/B110)</f>
        <v>0.38</v>
      </c>
      <c r="C115" s="123">
        <f t="shared" ref="C115:E115" si="21">C109-(C109-C107)*(C112/C110)</f>
        <v>0.26666666666666666</v>
      </c>
      <c r="D115" s="123">
        <f t="shared" si="21"/>
        <v>0.14000000000000001</v>
      </c>
      <c r="E115" s="123">
        <f t="shared" si="21"/>
        <v>0.54</v>
      </c>
      <c r="F115" s="123">
        <f t="shared" ref="F115" si="22">F109-(F109-F107)*(F112/F110)</f>
        <v>0.4</v>
      </c>
      <c r="G115" s="185">
        <f>MEDIAN(B115:F115)</f>
        <v>0.38</v>
      </c>
      <c r="H115" s="185">
        <f>AVERAGE(B115:F115)</f>
        <v>0.34533333333333333</v>
      </c>
      <c r="I115" s="185">
        <f>STDEV(B115:F115)</f>
        <v>0.1503625248819962</v>
      </c>
      <c r="J115" s="185">
        <f>SKEW(B115:F115)</f>
        <v>-0.19146003923800442</v>
      </c>
      <c r="K115" s="185">
        <f>COUNT(B115:F115)</f>
        <v>5</v>
      </c>
    </row>
    <row r="116" spans="1:11">
      <c r="A116" s="168" t="s">
        <v>167</v>
      </c>
      <c r="B116" s="141">
        <f>B109</f>
        <v>0.46</v>
      </c>
      <c r="C116" s="141">
        <f t="shared" ref="C116:E116" si="23">C109</f>
        <v>0.4</v>
      </c>
      <c r="D116" s="141">
        <f t="shared" si="23"/>
        <v>0.26</v>
      </c>
      <c r="E116" s="141">
        <f t="shared" si="23"/>
        <v>0.7</v>
      </c>
      <c r="F116" s="141">
        <f t="shared" ref="F116" si="24">F109</f>
        <v>0.4</v>
      </c>
      <c r="G116" s="185">
        <f>MEDIAN(B116:F116)</f>
        <v>0.4</v>
      </c>
      <c r="H116" s="185">
        <f>AVERAGE(B116:F116)</f>
        <v>0.44400000000000006</v>
      </c>
      <c r="I116" s="185">
        <f>STDEV(B116:F116)</f>
        <v>0.16087262041752151</v>
      </c>
      <c r="J116" s="185">
        <f>SKEW(B116:F116)</f>
        <v>1.0389626818791979</v>
      </c>
      <c r="K116" s="185">
        <f>COUNT(B116:F116)</f>
        <v>5</v>
      </c>
    </row>
    <row r="117" spans="1:11">
      <c r="B117" s="194"/>
      <c r="C117" s="141"/>
      <c r="D117" s="141"/>
      <c r="E117" s="141"/>
      <c r="F117" s="141"/>
      <c r="G117" s="185"/>
      <c r="H117" s="185"/>
      <c r="I117" s="185"/>
      <c r="J117" s="185"/>
      <c r="K117" s="185"/>
    </row>
    <row r="118" spans="1:11" s="174" customFormat="1" ht="15" customHeight="1">
      <c r="A118" s="171" t="s">
        <v>151</v>
      </c>
      <c r="B118" s="208"/>
      <c r="C118" s="172"/>
      <c r="D118" s="172"/>
      <c r="E118" s="172"/>
      <c r="F118" s="172"/>
      <c r="G118" s="213"/>
      <c r="H118" s="213"/>
      <c r="I118" s="213"/>
      <c r="J118" s="213"/>
      <c r="K118" s="213"/>
    </row>
    <row r="119" spans="1:11">
      <c r="A119" s="108" t="s">
        <v>2</v>
      </c>
      <c r="B119" s="194">
        <v>0.17</v>
      </c>
      <c r="C119" s="141">
        <v>0.1</v>
      </c>
      <c r="D119" s="141">
        <v>0.43</v>
      </c>
      <c r="E119" s="141">
        <v>0.4</v>
      </c>
      <c r="F119" s="141">
        <v>0.2</v>
      </c>
      <c r="G119" s="185">
        <f>MEDIAN(B119:F119)</f>
        <v>0.2</v>
      </c>
      <c r="H119" s="185">
        <f>AVERAGE(B119:F119)</f>
        <v>0.26</v>
      </c>
      <c r="I119" s="185">
        <f>STDEV(B119:F119)</f>
        <v>0.14645818515876813</v>
      </c>
      <c r="J119" s="185">
        <f>SKEW(B119:F119)</f>
        <v>0.34696490852159528</v>
      </c>
      <c r="K119" s="185">
        <f>COUNT(B119:F119)</f>
        <v>5</v>
      </c>
    </row>
    <row r="120" spans="1:11">
      <c r="A120" s="109" t="s">
        <v>3</v>
      </c>
      <c r="B120" s="194">
        <v>0.3</v>
      </c>
      <c r="C120" s="141">
        <v>0.4</v>
      </c>
      <c r="D120" s="141">
        <v>0.69</v>
      </c>
      <c r="E120" s="141">
        <v>0.6</v>
      </c>
      <c r="F120" s="141">
        <v>0.4</v>
      </c>
      <c r="G120" s="185">
        <f>MEDIAN(B120:F120)</f>
        <v>0.4</v>
      </c>
      <c r="H120" s="185">
        <f>AVERAGE(B120:F120)</f>
        <v>0.47799999999999992</v>
      </c>
      <c r="I120" s="185">
        <f>STDEV(B120:F120)</f>
        <v>0.16099689437998521</v>
      </c>
      <c r="J120" s="185">
        <f>SKEW(B120:F120)</f>
        <v>0.4747858243120231</v>
      </c>
      <c r="K120" s="185">
        <f>COUNT(B120:F120)</f>
        <v>5</v>
      </c>
    </row>
    <row r="121" spans="1:11">
      <c r="A121" s="110" t="s">
        <v>4</v>
      </c>
      <c r="B121" s="194">
        <v>0.24</v>
      </c>
      <c r="C121" s="141">
        <v>0.13</v>
      </c>
      <c r="D121" s="141">
        <v>0.57999999999999996</v>
      </c>
      <c r="E121" s="141">
        <v>0.5</v>
      </c>
      <c r="F121" s="141">
        <v>0.2</v>
      </c>
      <c r="G121" s="185">
        <f>MEDIAN(B121:F121)</f>
        <v>0.24</v>
      </c>
      <c r="H121" s="185">
        <f>AVERAGE(B121:F121)</f>
        <v>0.32999999999999996</v>
      </c>
      <c r="I121" s="185">
        <f>STDEV(B121:F121)</f>
        <v>0.19773719933285194</v>
      </c>
      <c r="J121" s="185">
        <f>SKEW(B121:F121)</f>
        <v>0.51800909421581021</v>
      </c>
      <c r="K121" s="185">
        <f>COUNT(B121:F121)</f>
        <v>5</v>
      </c>
    </row>
    <row r="122" spans="1:11">
      <c r="A122" s="110" t="s">
        <v>5</v>
      </c>
      <c r="B122" s="194">
        <v>60</v>
      </c>
      <c r="C122" s="141">
        <v>60</v>
      </c>
      <c r="D122" s="141">
        <v>60</v>
      </c>
      <c r="E122" s="141">
        <v>50</v>
      </c>
      <c r="F122" s="141">
        <v>60</v>
      </c>
      <c r="G122" s="185"/>
      <c r="H122" s="185"/>
      <c r="I122" s="185"/>
      <c r="J122" s="185"/>
      <c r="K122" s="185"/>
    </row>
    <row r="123" spans="1:11">
      <c r="A123" s="110" t="s">
        <v>17</v>
      </c>
      <c r="B123" s="194"/>
      <c r="C123" s="141"/>
      <c r="D123" s="141"/>
      <c r="E123" s="141"/>
      <c r="F123" s="141"/>
      <c r="G123" s="185"/>
      <c r="H123" s="185"/>
      <c r="I123" s="185"/>
      <c r="J123" s="185"/>
      <c r="K123" s="185"/>
    </row>
    <row r="124" spans="1:11" s="151" customFormat="1">
      <c r="A124" s="144" t="s">
        <v>163</v>
      </c>
      <c r="B124" s="149">
        <v>80</v>
      </c>
      <c r="C124" s="149">
        <v>80</v>
      </c>
      <c r="D124" s="149">
        <v>80</v>
      </c>
      <c r="E124" s="149">
        <v>80</v>
      </c>
      <c r="F124" s="149">
        <v>80</v>
      </c>
      <c r="G124" s="150"/>
      <c r="H124" s="150"/>
      <c r="I124" s="150"/>
      <c r="J124" s="150"/>
      <c r="K124" s="150"/>
    </row>
    <row r="125" spans="1:11">
      <c r="A125" s="143" t="s">
        <v>164</v>
      </c>
      <c r="B125" s="123"/>
      <c r="E125" s="123"/>
      <c r="G125" s="148"/>
      <c r="H125" s="148"/>
      <c r="I125" s="148"/>
      <c r="J125" s="148"/>
      <c r="K125" s="148"/>
    </row>
    <row r="126" spans="1:11">
      <c r="A126" s="143" t="s">
        <v>165</v>
      </c>
      <c r="B126" s="123">
        <f>B121+(B120-B121)*(B124/B122)</f>
        <v>0.31999999999999995</v>
      </c>
      <c r="C126" s="123">
        <f t="shared" ref="C126:E126" si="25">C121+(C120-C121)*(C124/C122)</f>
        <v>0.49</v>
      </c>
      <c r="D126" s="123">
        <f t="shared" si="25"/>
        <v>0.72666666666666657</v>
      </c>
      <c r="E126" s="123">
        <f t="shared" si="25"/>
        <v>0.65999999999999992</v>
      </c>
      <c r="F126" s="123">
        <f t="shared" ref="F126" si="26">F121+(F120-F121)*(F124/F122)</f>
        <v>0.46666666666666667</v>
      </c>
      <c r="G126" s="185">
        <f>MEDIAN(B126:F126)</f>
        <v>0.49</v>
      </c>
      <c r="H126" s="185">
        <f>AVERAGE(B126:F126)</f>
        <v>0.53266666666666662</v>
      </c>
      <c r="I126" s="185">
        <f>STDEV(B126:F126)</f>
        <v>0.16221385062112717</v>
      </c>
      <c r="J126" s="185">
        <f>SKEW(B126:F126)</f>
        <v>-6.0281248234653716E-2</v>
      </c>
      <c r="K126" s="185">
        <f>COUNT(B126:F126)</f>
        <v>5</v>
      </c>
    </row>
    <row r="127" spans="1:11">
      <c r="A127" s="143" t="s">
        <v>166</v>
      </c>
      <c r="B127" s="123">
        <f>B121-(B121-B119)*(B124/B122)</f>
        <v>0.1466666666666667</v>
      </c>
      <c r="C127" s="123">
        <f t="shared" ref="C127:E127" si="27">C121-(C121-C119)*(C124/C122)</f>
        <v>9.0000000000000011E-2</v>
      </c>
      <c r="D127" s="123">
        <f t="shared" si="27"/>
        <v>0.38</v>
      </c>
      <c r="E127" s="123">
        <f t="shared" si="27"/>
        <v>0.34</v>
      </c>
      <c r="F127" s="123">
        <f t="shared" ref="F127" si="28">F121-(F121-F119)*(F124/F122)</f>
        <v>0.2</v>
      </c>
      <c r="G127" s="185">
        <f>MEDIAN(B127:F127)</f>
        <v>0.2</v>
      </c>
      <c r="H127" s="185">
        <f>AVERAGE(B127:F127)</f>
        <v>0.23133333333333334</v>
      </c>
      <c r="I127" s="185">
        <f>STDEV(B127:F127)</f>
        <v>0.12453468950011039</v>
      </c>
      <c r="J127" s="185">
        <f>SKEW(B127:F127)</f>
        <v>0.2390634782967532</v>
      </c>
      <c r="K127" s="185">
        <f>COUNT(B127:F127)</f>
        <v>5</v>
      </c>
    </row>
    <row r="128" spans="1:11">
      <c r="A128" s="168" t="s">
        <v>167</v>
      </c>
      <c r="B128" s="141">
        <f>B121</f>
        <v>0.24</v>
      </c>
      <c r="C128" s="141">
        <f t="shared" ref="C128:E128" si="29">C121</f>
        <v>0.13</v>
      </c>
      <c r="D128" s="141">
        <f t="shared" si="29"/>
        <v>0.57999999999999996</v>
      </c>
      <c r="E128" s="141">
        <f t="shared" si="29"/>
        <v>0.5</v>
      </c>
      <c r="F128" s="141">
        <f t="shared" ref="F128" si="30">F121</f>
        <v>0.2</v>
      </c>
      <c r="G128" s="185">
        <f>MEDIAN(B128:F128)</f>
        <v>0.24</v>
      </c>
      <c r="H128" s="185">
        <f>AVERAGE(B128:F128)</f>
        <v>0.32999999999999996</v>
      </c>
      <c r="I128" s="185">
        <f>STDEV(B128:F128)</f>
        <v>0.19773719933285194</v>
      </c>
      <c r="J128" s="185">
        <f>SKEW(B128:F128)</f>
        <v>0.51800909421581021</v>
      </c>
      <c r="K128" s="185">
        <f>COUNT(B128:F128)</f>
        <v>5</v>
      </c>
    </row>
    <row r="129" spans="1:11">
      <c r="A129" s="110"/>
      <c r="B129" s="194"/>
      <c r="C129" s="141"/>
      <c r="D129" s="141"/>
      <c r="E129" s="141"/>
      <c r="F129" s="141"/>
      <c r="G129" s="185"/>
      <c r="H129" s="185"/>
      <c r="I129" s="185"/>
      <c r="J129" s="185"/>
      <c r="K129" s="185"/>
    </row>
    <row r="130" spans="1:11" s="174" customFormat="1">
      <c r="A130" s="171" t="s">
        <v>152</v>
      </c>
      <c r="B130" s="208"/>
      <c r="C130" s="172"/>
      <c r="D130" s="172"/>
      <c r="E130" s="172"/>
      <c r="F130" s="172"/>
      <c r="G130" s="213"/>
      <c r="H130" s="213"/>
      <c r="I130" s="213"/>
      <c r="J130" s="213"/>
      <c r="K130" s="213"/>
    </row>
    <row r="131" spans="1:11">
      <c r="A131" s="108" t="s">
        <v>2</v>
      </c>
      <c r="B131" s="194">
        <v>0.14000000000000001</v>
      </c>
      <c r="C131" s="141">
        <v>0.1</v>
      </c>
      <c r="D131" s="141">
        <v>0.15</v>
      </c>
      <c r="E131" s="141">
        <v>0.3</v>
      </c>
      <c r="F131" s="141">
        <v>0.3</v>
      </c>
      <c r="G131" s="185">
        <f>MEDIAN(B131:F131)</f>
        <v>0.15</v>
      </c>
      <c r="H131" s="185">
        <f>AVERAGE(B131:F131)</f>
        <v>0.19800000000000001</v>
      </c>
      <c r="I131" s="185">
        <f>STDEV(B131:F131)</f>
        <v>9.4973680564670121E-2</v>
      </c>
      <c r="J131" s="185">
        <f>SKEW(B131:F131)</f>
        <v>0.42583859801563884</v>
      </c>
      <c r="K131" s="185">
        <f>COUNT(B131:F131)</f>
        <v>5</v>
      </c>
    </row>
    <row r="132" spans="1:11">
      <c r="A132" s="109" t="s">
        <v>3</v>
      </c>
      <c r="B132" s="194">
        <v>0.18</v>
      </c>
      <c r="C132" s="141">
        <v>0.5</v>
      </c>
      <c r="D132" s="141">
        <v>0.31</v>
      </c>
      <c r="E132" s="141">
        <v>0.5</v>
      </c>
      <c r="F132" s="141">
        <v>0.5</v>
      </c>
      <c r="G132" s="185">
        <f>MEDIAN(B132:F132)</f>
        <v>0.5</v>
      </c>
      <c r="H132" s="185">
        <f>AVERAGE(B132:F132)</f>
        <v>0.39800000000000002</v>
      </c>
      <c r="I132" s="185">
        <f>STDEV(B132:F132)</f>
        <v>0.14703741020570241</v>
      </c>
      <c r="J132" s="185">
        <f>SKEW(B132:F132)</f>
        <v>-1.0299631095328168</v>
      </c>
      <c r="K132" s="185">
        <f>COUNT(B132:F132)</f>
        <v>5</v>
      </c>
    </row>
    <row r="133" spans="1:11">
      <c r="A133" s="110" t="s">
        <v>4</v>
      </c>
      <c r="B133" s="194">
        <v>0.15</v>
      </c>
      <c r="C133" s="141">
        <v>0.2</v>
      </c>
      <c r="D133" s="141">
        <v>0.28000000000000003</v>
      </c>
      <c r="E133" s="141">
        <v>0.4</v>
      </c>
      <c r="F133" s="141">
        <v>0.3</v>
      </c>
      <c r="G133" s="185">
        <f>MEDIAN(B133:F133)</f>
        <v>0.28000000000000003</v>
      </c>
      <c r="H133" s="185">
        <f>AVERAGE(B133:F133)</f>
        <v>0.26600000000000001</v>
      </c>
      <c r="I133" s="185">
        <f>STDEV(B133:F133)</f>
        <v>9.6332756630338343E-2</v>
      </c>
      <c r="J133" s="185">
        <f>SKEW(B133:F133)</f>
        <v>0.27954021303137927</v>
      </c>
      <c r="K133" s="185">
        <f>COUNT(B133:F133)</f>
        <v>5</v>
      </c>
    </row>
    <row r="134" spans="1:11">
      <c r="A134" s="110" t="s">
        <v>5</v>
      </c>
      <c r="B134" s="194">
        <v>60</v>
      </c>
      <c r="C134" s="141">
        <v>50</v>
      </c>
      <c r="D134" s="141">
        <v>60</v>
      </c>
      <c r="E134" s="141">
        <v>50</v>
      </c>
      <c r="F134" s="141">
        <v>60</v>
      </c>
      <c r="G134" s="185"/>
      <c r="H134" s="185"/>
      <c r="I134" s="185"/>
      <c r="J134" s="185"/>
      <c r="K134" s="185"/>
    </row>
    <row r="135" spans="1:11">
      <c r="A135" s="110" t="s">
        <v>17</v>
      </c>
      <c r="B135" s="194"/>
      <c r="C135" s="141"/>
      <c r="D135" s="141"/>
      <c r="E135" s="141"/>
      <c r="F135" s="141"/>
      <c r="G135" s="185"/>
      <c r="H135" s="185"/>
      <c r="I135" s="185"/>
      <c r="J135" s="185"/>
      <c r="K135" s="185"/>
    </row>
    <row r="136" spans="1:11" s="151" customFormat="1">
      <c r="A136" s="144" t="s">
        <v>163</v>
      </c>
      <c r="B136" s="149">
        <v>80</v>
      </c>
      <c r="C136" s="149">
        <v>80</v>
      </c>
      <c r="D136" s="149">
        <v>80</v>
      </c>
      <c r="E136" s="149">
        <v>80</v>
      </c>
      <c r="F136" s="149">
        <v>80</v>
      </c>
      <c r="G136" s="150"/>
      <c r="H136" s="150"/>
      <c r="I136" s="150"/>
      <c r="J136" s="150"/>
      <c r="K136" s="150"/>
    </row>
    <row r="137" spans="1:11">
      <c r="A137" s="143" t="s">
        <v>164</v>
      </c>
      <c r="B137" s="123"/>
      <c r="E137" s="123"/>
      <c r="G137" s="148"/>
      <c r="H137" s="148"/>
      <c r="I137" s="148"/>
      <c r="J137" s="148"/>
      <c r="K137" s="148"/>
    </row>
    <row r="138" spans="1:11">
      <c r="A138" s="143" t="s">
        <v>165</v>
      </c>
      <c r="B138" s="123">
        <f>B133+(B132-B133)*(B136/B134)</f>
        <v>0.19</v>
      </c>
      <c r="C138" s="123">
        <f t="shared" ref="C138:E138" si="31">C133+(C132-C133)*(C136/C134)</f>
        <v>0.67999999999999994</v>
      </c>
      <c r="D138" s="123">
        <f t="shared" si="31"/>
        <v>0.32</v>
      </c>
      <c r="E138" s="123">
        <f t="shared" si="31"/>
        <v>0.56000000000000005</v>
      </c>
      <c r="F138" s="123">
        <f t="shared" ref="F138" si="32">F133+(F132-F133)*(F136/F134)</f>
        <v>0.56666666666666665</v>
      </c>
      <c r="G138" s="185">
        <f>MEDIAN(B138:F138)</f>
        <v>0.56000000000000005</v>
      </c>
      <c r="H138" s="185">
        <f>AVERAGE(B138:F138)</f>
        <v>0.46333333333333326</v>
      </c>
      <c r="I138" s="185">
        <f>STDEV(B138:F138)</f>
        <v>0.20138409955990971</v>
      </c>
      <c r="J138" s="185">
        <f>SKEW(B138:F138)</f>
        <v>-0.57076463646145359</v>
      </c>
      <c r="K138" s="185">
        <f>COUNT(B138:F138)</f>
        <v>5</v>
      </c>
    </row>
    <row r="139" spans="1:11">
      <c r="A139" s="143" t="s">
        <v>166</v>
      </c>
      <c r="B139" s="123">
        <f>B133-(B133-B131)*(B136/B134)</f>
        <v>0.13666666666666669</v>
      </c>
      <c r="C139" s="123">
        <f t="shared" ref="C139:E139" si="33">C133-(C133-C131)*(C136/C134)</f>
        <v>3.999999999999998E-2</v>
      </c>
      <c r="D139" s="123">
        <f t="shared" si="33"/>
        <v>0.10666666666666666</v>
      </c>
      <c r="E139" s="123">
        <f t="shared" si="33"/>
        <v>0.23999999999999996</v>
      </c>
      <c r="F139" s="123">
        <f t="shared" ref="F139" si="34">F133-(F133-F131)*(F136/F134)</f>
        <v>0.3</v>
      </c>
      <c r="G139" s="185">
        <f>MEDIAN(B139:F139)</f>
        <v>0.13666666666666669</v>
      </c>
      <c r="H139" s="185">
        <f>AVERAGE(B139:F139)</f>
        <v>0.16466666666666666</v>
      </c>
      <c r="I139" s="185">
        <f>STDEV(B139:F139)</f>
        <v>0.10449880382090504</v>
      </c>
      <c r="J139" s="185">
        <f>SKEW(B139:F139)</f>
        <v>0.27442332793962559</v>
      </c>
      <c r="K139" s="185">
        <f>COUNT(B139:F139)</f>
        <v>5</v>
      </c>
    </row>
    <row r="140" spans="1:11">
      <c r="A140" s="168" t="s">
        <v>167</v>
      </c>
      <c r="B140" s="141">
        <f>B133</f>
        <v>0.15</v>
      </c>
      <c r="C140" s="141">
        <f t="shared" ref="C140:E140" si="35">C133</f>
        <v>0.2</v>
      </c>
      <c r="D140" s="141">
        <f t="shared" si="35"/>
        <v>0.28000000000000003</v>
      </c>
      <c r="E140" s="141">
        <f t="shared" si="35"/>
        <v>0.4</v>
      </c>
      <c r="F140" s="141">
        <f t="shared" ref="F140" si="36">F133</f>
        <v>0.3</v>
      </c>
      <c r="G140" s="185">
        <f>MEDIAN(B140:F140)</f>
        <v>0.28000000000000003</v>
      </c>
      <c r="H140" s="185">
        <f>AVERAGE(B140:F140)</f>
        <v>0.26600000000000001</v>
      </c>
      <c r="I140" s="185">
        <f>STDEV(B140:F140)</f>
        <v>9.6332756630338343E-2</v>
      </c>
      <c r="J140" s="185">
        <f>SKEW(B140:F140)</f>
        <v>0.27954021303137927</v>
      </c>
      <c r="K140" s="185">
        <f>COUNT(B140:F140)</f>
        <v>5</v>
      </c>
    </row>
    <row r="141" spans="1:11">
      <c r="B141" s="194"/>
      <c r="C141" s="141"/>
      <c r="D141" s="141"/>
      <c r="E141" s="141"/>
      <c r="F141" s="141"/>
      <c r="G141" s="185"/>
      <c r="H141" s="185"/>
      <c r="I141" s="185"/>
      <c r="J141" s="185"/>
      <c r="K141" s="185"/>
    </row>
    <row r="142" spans="1:11" s="174" customFormat="1">
      <c r="A142" s="171" t="s">
        <v>153</v>
      </c>
      <c r="B142" s="208"/>
      <c r="C142" s="172"/>
      <c r="D142" s="172"/>
      <c r="E142" s="172"/>
      <c r="F142" s="172"/>
      <c r="G142" s="213"/>
      <c r="H142" s="213"/>
      <c r="I142" s="213"/>
      <c r="J142" s="213"/>
      <c r="K142" s="213"/>
    </row>
    <row r="143" spans="1:11">
      <c r="A143" s="108" t="s">
        <v>2</v>
      </c>
      <c r="B143" s="194">
        <v>0.45</v>
      </c>
      <c r="C143" s="141">
        <v>0.3</v>
      </c>
      <c r="D143" s="141">
        <v>0.24</v>
      </c>
      <c r="E143" s="141">
        <v>0.8</v>
      </c>
      <c r="F143" s="141">
        <v>0.4</v>
      </c>
      <c r="G143" s="185">
        <f>MEDIAN(B143:F143)</f>
        <v>0.4</v>
      </c>
      <c r="H143" s="185">
        <f>AVERAGE(B143:F143)</f>
        <v>0.438</v>
      </c>
      <c r="I143" s="185">
        <f>STDEV(B143:F143)</f>
        <v>0.21844907873461045</v>
      </c>
      <c r="J143" s="185">
        <f>SKEW(B143:F143)</f>
        <v>1.4786764448538634</v>
      </c>
      <c r="K143" s="185">
        <f>COUNT(B143:F143)</f>
        <v>5</v>
      </c>
    </row>
    <row r="144" spans="1:11">
      <c r="A144" s="109" t="s">
        <v>3</v>
      </c>
      <c r="B144" s="194">
        <v>0.7</v>
      </c>
      <c r="C144" s="141">
        <v>0.9</v>
      </c>
      <c r="D144" s="141">
        <v>0.44</v>
      </c>
      <c r="E144" s="141">
        <v>0.9</v>
      </c>
      <c r="F144" s="141">
        <v>0.6</v>
      </c>
      <c r="G144" s="185">
        <f>MEDIAN(B144:F144)</f>
        <v>0.7</v>
      </c>
      <c r="H144" s="185">
        <f>AVERAGE(B144:F144)</f>
        <v>0.70799999999999996</v>
      </c>
      <c r="I144" s="185">
        <f>STDEV(B144:F144)</f>
        <v>0.19829271292712705</v>
      </c>
      <c r="J144" s="185">
        <f>SKEW(B144:F144)</f>
        <v>-0.33952088199071923</v>
      </c>
      <c r="K144" s="185">
        <f>COUNT(B144:F144)</f>
        <v>5</v>
      </c>
    </row>
    <row r="145" spans="1:11">
      <c r="A145" s="110" t="s">
        <v>4</v>
      </c>
      <c r="B145" s="194">
        <v>0.57999999999999996</v>
      </c>
      <c r="C145" s="141">
        <v>0.7</v>
      </c>
      <c r="D145" s="141">
        <v>0.39</v>
      </c>
      <c r="E145" s="141">
        <v>0.85</v>
      </c>
      <c r="F145" s="141">
        <v>0.4</v>
      </c>
      <c r="G145" s="185">
        <f>MEDIAN(B145:F145)</f>
        <v>0.57999999999999996</v>
      </c>
      <c r="H145" s="185">
        <f>AVERAGE(B145:F145)</f>
        <v>0.58399999999999996</v>
      </c>
      <c r="I145" s="185">
        <f>STDEV(B145:F145)</f>
        <v>0.19730686759461774</v>
      </c>
      <c r="J145" s="185">
        <f>SKEW(B145:F145)</f>
        <v>0.37163675205900981</v>
      </c>
      <c r="K145" s="185">
        <f>COUNT(B145:F145)</f>
        <v>5</v>
      </c>
    </row>
    <row r="146" spans="1:11">
      <c r="A146" s="110" t="s">
        <v>5</v>
      </c>
      <c r="B146" s="194">
        <v>60</v>
      </c>
      <c r="C146" s="141">
        <v>60</v>
      </c>
      <c r="D146" s="141">
        <v>60</v>
      </c>
      <c r="E146" s="141">
        <v>50</v>
      </c>
      <c r="F146" s="141">
        <v>60</v>
      </c>
      <c r="G146" s="185"/>
      <c r="H146" s="185"/>
      <c r="I146" s="185"/>
      <c r="J146" s="185"/>
      <c r="K146" s="185"/>
    </row>
    <row r="147" spans="1:11">
      <c r="A147" s="110" t="s">
        <v>17</v>
      </c>
      <c r="B147" s="194"/>
      <c r="C147" s="141"/>
      <c r="D147" s="141"/>
      <c r="E147" s="141"/>
      <c r="F147" s="141"/>
      <c r="G147" s="185"/>
      <c r="H147" s="185"/>
      <c r="I147" s="185"/>
      <c r="J147" s="185"/>
      <c r="K147" s="185"/>
    </row>
    <row r="148" spans="1:11" s="151" customFormat="1">
      <c r="A148" s="144" t="s">
        <v>163</v>
      </c>
      <c r="B148" s="149">
        <v>80</v>
      </c>
      <c r="C148" s="149">
        <v>80</v>
      </c>
      <c r="D148" s="149">
        <v>80</v>
      </c>
      <c r="E148" s="149">
        <v>80</v>
      </c>
      <c r="F148" s="149">
        <v>80</v>
      </c>
      <c r="G148" s="150"/>
      <c r="H148" s="150"/>
      <c r="I148" s="150"/>
      <c r="J148" s="150"/>
      <c r="K148" s="150"/>
    </row>
    <row r="149" spans="1:11">
      <c r="A149" s="143" t="s">
        <v>164</v>
      </c>
      <c r="B149" s="123"/>
      <c r="E149" s="123"/>
      <c r="G149" s="148"/>
      <c r="H149" s="148"/>
      <c r="I149" s="148"/>
      <c r="J149" s="148"/>
      <c r="K149" s="148"/>
    </row>
    <row r="150" spans="1:11">
      <c r="A150" s="143" t="s">
        <v>165</v>
      </c>
      <c r="B150" s="123">
        <f>B145+(B144-B145)*(B148/B146)</f>
        <v>0.74</v>
      </c>
      <c r="C150" s="123">
        <f t="shared" ref="C150:D150" si="37">C145+(C144-C145)*(C148/C146)</f>
        <v>0.96666666666666667</v>
      </c>
      <c r="D150" s="123">
        <f t="shared" si="37"/>
        <v>0.45666666666666667</v>
      </c>
      <c r="E150" s="123">
        <f>E145+(E144-E145)*(E148/E146)</f>
        <v>0.93</v>
      </c>
      <c r="F150" s="123">
        <f t="shared" ref="F150" si="38">F145+(F144-F145)*(F148/F146)</f>
        <v>0.66666666666666663</v>
      </c>
      <c r="G150" s="185">
        <f>MEDIAN(B150:F150)</f>
        <v>0.74</v>
      </c>
      <c r="H150" s="185">
        <f>AVERAGE(B150:F150)</f>
        <v>0.752</v>
      </c>
      <c r="I150" s="185">
        <f>STDEV(B150:F150)</f>
        <v>0.20761342281589959</v>
      </c>
      <c r="J150" s="185">
        <f>SKEW(B150:F150)</f>
        <v>-0.50521643715198616</v>
      </c>
      <c r="K150" s="185">
        <f>COUNT(B150:F150)</f>
        <v>5</v>
      </c>
    </row>
    <row r="151" spans="1:11">
      <c r="A151" s="143" t="s">
        <v>166</v>
      </c>
      <c r="B151" s="123">
        <f>B145-(B145-B143)*(B148/B146)</f>
        <v>0.40666666666666673</v>
      </c>
      <c r="C151" s="123">
        <f t="shared" ref="C151:E151" si="39">C145-(C145-C143)*(C148/C146)</f>
        <v>0.16666666666666674</v>
      </c>
      <c r="D151" s="123">
        <f t="shared" si="39"/>
        <v>0.19</v>
      </c>
      <c r="E151" s="123">
        <f t="shared" si="39"/>
        <v>0.77</v>
      </c>
      <c r="F151" s="123">
        <f t="shared" ref="F151" si="40">F145-(F145-F143)*(F148/F146)</f>
        <v>0.4</v>
      </c>
      <c r="G151" s="185">
        <f>MEDIAN(B151:F151)</f>
        <v>0.4</v>
      </c>
      <c r="H151" s="185">
        <f>AVERAGE(B151:F151)</f>
        <v>0.38666666666666671</v>
      </c>
      <c r="I151" s="185">
        <f>STDEV(B151:F151)</f>
        <v>0.24217762076624666</v>
      </c>
      <c r="J151" s="185">
        <f>SKEW(B151:F151)</f>
        <v>1.1172088268798579</v>
      </c>
      <c r="K151" s="185">
        <f>COUNT(B151:F151)</f>
        <v>5</v>
      </c>
    </row>
    <row r="152" spans="1:11">
      <c r="A152" s="168" t="s">
        <v>167</v>
      </c>
      <c r="B152" s="141">
        <f>B145</f>
        <v>0.57999999999999996</v>
      </c>
      <c r="C152" s="141">
        <f t="shared" ref="C152:E152" si="41">C145</f>
        <v>0.7</v>
      </c>
      <c r="D152" s="141">
        <f t="shared" si="41"/>
        <v>0.39</v>
      </c>
      <c r="E152" s="141">
        <f t="shared" si="41"/>
        <v>0.85</v>
      </c>
      <c r="F152" s="141">
        <f t="shared" ref="F152" si="42">F145</f>
        <v>0.4</v>
      </c>
      <c r="G152" s="185">
        <f>MEDIAN(B152:F152)</f>
        <v>0.57999999999999996</v>
      </c>
      <c r="H152" s="185">
        <f>AVERAGE(B152:F152)</f>
        <v>0.58399999999999996</v>
      </c>
      <c r="I152" s="185">
        <f>STDEV(B152:F152)</f>
        <v>0.19730686759461774</v>
      </c>
      <c r="J152" s="185">
        <f>SKEW(B152:F152)</f>
        <v>0.37163675205900981</v>
      </c>
      <c r="K152" s="185">
        <f>COUNT(B152:F152)</f>
        <v>5</v>
      </c>
    </row>
    <row r="153" spans="1:11">
      <c r="B153" s="194"/>
      <c r="C153" s="141"/>
      <c r="D153" s="141"/>
      <c r="E153" s="141"/>
      <c r="F153" s="141"/>
      <c r="G153" s="185"/>
      <c r="H153" s="185"/>
      <c r="I153" s="185"/>
      <c r="J153" s="185"/>
      <c r="K153" s="185"/>
    </row>
    <row r="154" spans="1:11" s="174" customFormat="1">
      <c r="A154" s="171" t="s">
        <v>154</v>
      </c>
      <c r="B154" s="208"/>
      <c r="C154" s="172"/>
      <c r="D154" s="172"/>
      <c r="E154" s="172"/>
      <c r="F154" s="172"/>
      <c r="G154" s="213"/>
      <c r="H154" s="213"/>
      <c r="I154" s="213"/>
      <c r="J154" s="213"/>
      <c r="K154" s="213"/>
    </row>
    <row r="155" spans="1:11">
      <c r="A155" s="108" t="s">
        <v>2</v>
      </c>
      <c r="B155" s="194">
        <v>0.2</v>
      </c>
      <c r="C155" s="141">
        <v>0.4</v>
      </c>
      <c r="D155" s="141">
        <v>0.53</v>
      </c>
      <c r="E155" s="141">
        <v>0.6</v>
      </c>
      <c r="F155" s="141">
        <v>0.5</v>
      </c>
      <c r="G155" s="185">
        <f>MEDIAN(B155:F155)</f>
        <v>0.5</v>
      </c>
      <c r="H155" s="185">
        <f>AVERAGE(B155:F155)</f>
        <v>0.44600000000000001</v>
      </c>
      <c r="I155" s="185">
        <f>STDEV(B155:F155)</f>
        <v>0.15517731793016656</v>
      </c>
      <c r="J155" s="185">
        <f>SKEW(B155:F155)</f>
        <v>-1.1799544025553974</v>
      </c>
      <c r="K155" s="185">
        <f>COUNT(B155:F155)</f>
        <v>5</v>
      </c>
    </row>
    <row r="156" spans="1:11">
      <c r="A156" s="109" t="s">
        <v>3</v>
      </c>
      <c r="B156" s="194">
        <v>0.35</v>
      </c>
      <c r="C156" s="141">
        <v>0.8</v>
      </c>
      <c r="D156" s="141">
        <v>0.85</v>
      </c>
      <c r="E156" s="141">
        <v>0.8</v>
      </c>
      <c r="F156" s="141">
        <v>0.6</v>
      </c>
      <c r="G156" s="185">
        <f>MEDIAN(B156:F156)</f>
        <v>0.8</v>
      </c>
      <c r="H156" s="185">
        <f>AVERAGE(B156:F156)</f>
        <v>0.67999999999999994</v>
      </c>
      <c r="I156" s="185">
        <f>STDEV(B156:F156)</f>
        <v>0.20796634343085424</v>
      </c>
      <c r="J156" s="185">
        <f>SKEW(B156:F156)</f>
        <v>-1.3007885158293251</v>
      </c>
      <c r="K156" s="185">
        <f>COUNT(B156:F156)</f>
        <v>5</v>
      </c>
    </row>
    <row r="157" spans="1:11">
      <c r="A157" s="110" t="s">
        <v>4</v>
      </c>
      <c r="B157" s="194">
        <v>0.27</v>
      </c>
      <c r="C157" s="141">
        <v>0.6</v>
      </c>
      <c r="D157" s="141">
        <v>0.67</v>
      </c>
      <c r="E157" s="141">
        <v>0.7</v>
      </c>
      <c r="F157" s="141">
        <v>0.5</v>
      </c>
      <c r="G157" s="185">
        <f>MEDIAN(B157:F157)</f>
        <v>0.6</v>
      </c>
      <c r="H157" s="185">
        <f>AVERAGE(B157:F157)</f>
        <v>0.54800000000000004</v>
      </c>
      <c r="I157" s="185">
        <f>STDEV(B157:F157)</f>
        <v>0.17340703561274551</v>
      </c>
      <c r="J157" s="185">
        <f>SKEW(B157:F157)</f>
        <v>-1.2886938095634823</v>
      </c>
      <c r="K157" s="185">
        <f>COUNT(B157:F157)</f>
        <v>5</v>
      </c>
    </row>
    <row r="158" spans="1:11">
      <c r="A158" s="110" t="s">
        <v>5</v>
      </c>
      <c r="B158" s="194">
        <v>60</v>
      </c>
      <c r="C158" s="141">
        <v>60</v>
      </c>
      <c r="D158" s="141">
        <v>60</v>
      </c>
      <c r="E158" s="141">
        <v>50</v>
      </c>
      <c r="F158" s="141">
        <v>60</v>
      </c>
      <c r="G158" s="185"/>
      <c r="H158" s="185"/>
      <c r="I158" s="185"/>
      <c r="J158" s="185"/>
      <c r="K158" s="185"/>
    </row>
    <row r="159" spans="1:11">
      <c r="A159" s="110" t="s">
        <v>17</v>
      </c>
      <c r="B159" s="194"/>
      <c r="C159" s="141"/>
      <c r="D159" s="141"/>
      <c r="E159" s="141"/>
      <c r="F159" s="141"/>
      <c r="G159" s="185"/>
      <c r="H159" s="185"/>
      <c r="I159" s="185"/>
      <c r="J159" s="185"/>
      <c r="K159" s="185"/>
    </row>
    <row r="160" spans="1:11" s="151" customFormat="1">
      <c r="A160" s="144" t="s">
        <v>163</v>
      </c>
      <c r="B160" s="149">
        <v>80</v>
      </c>
      <c r="C160" s="149">
        <v>80</v>
      </c>
      <c r="D160" s="149">
        <v>80</v>
      </c>
      <c r="E160" s="149">
        <v>80</v>
      </c>
      <c r="F160" s="149">
        <v>80</v>
      </c>
      <c r="G160" s="150"/>
      <c r="H160" s="150"/>
      <c r="I160" s="150"/>
      <c r="J160" s="150"/>
      <c r="K160" s="150"/>
    </row>
    <row r="161" spans="1:11">
      <c r="A161" s="143" t="s">
        <v>164</v>
      </c>
      <c r="B161" s="123"/>
      <c r="E161" s="123"/>
      <c r="G161" s="148"/>
      <c r="H161" s="148"/>
      <c r="I161" s="148"/>
      <c r="J161" s="148"/>
      <c r="K161" s="148"/>
    </row>
    <row r="162" spans="1:11">
      <c r="A162" s="143" t="s">
        <v>165</v>
      </c>
      <c r="B162" s="123">
        <f>B157+(B156-B157)*(B160/B158)</f>
        <v>0.37666666666666659</v>
      </c>
      <c r="C162" s="123">
        <f t="shared" ref="C162:E162" si="43">C157+(C156-C157)*(C160/C158)</f>
        <v>0.8666666666666667</v>
      </c>
      <c r="D162" s="123">
        <f t="shared" si="43"/>
        <v>0.90999999999999992</v>
      </c>
      <c r="E162" s="123">
        <f t="shared" si="43"/>
        <v>0.8600000000000001</v>
      </c>
      <c r="F162" s="123">
        <f t="shared" ref="F162" si="44">F157+(F156-F157)*(F160/F158)</f>
        <v>0.6333333333333333</v>
      </c>
      <c r="G162" s="185">
        <f>MEDIAN(B162:F162)</f>
        <v>0.8600000000000001</v>
      </c>
      <c r="H162" s="185">
        <f>AVERAGE(B162:F162)</f>
        <v>0.72933333333333339</v>
      </c>
      <c r="I162" s="185">
        <f>STDEV(B162:F162)</f>
        <v>0.22481350295547425</v>
      </c>
      <c r="J162" s="185">
        <f>SKEW(B162:F162)</f>
        <v>-1.2478755558256791</v>
      </c>
      <c r="K162" s="185">
        <f>COUNT(B162:F162)</f>
        <v>5</v>
      </c>
    </row>
    <row r="163" spans="1:11">
      <c r="A163" s="143" t="s">
        <v>166</v>
      </c>
      <c r="B163" s="123">
        <f>B157-(B157-B155)*(B160/B158)</f>
        <v>0.17666666666666669</v>
      </c>
      <c r="C163" s="123">
        <f t="shared" ref="C163:D163" si="45">C157-(C157-C155)*(C160/C158)</f>
        <v>0.33333333333333337</v>
      </c>
      <c r="D163" s="123">
        <f t="shared" si="45"/>
        <v>0.48333333333333339</v>
      </c>
      <c r="E163" s="123">
        <f>E157-(E157-E155)*(E160/E158)</f>
        <v>0.54</v>
      </c>
      <c r="F163" s="123">
        <f t="shared" ref="F163" si="46">F157-(F157-F155)*(F160/F158)</f>
        <v>0.5</v>
      </c>
      <c r="G163" s="185">
        <f>MEDIAN(B163:F163)</f>
        <v>0.48333333333333339</v>
      </c>
      <c r="H163" s="185">
        <f>AVERAGE(B163:F163)</f>
        <v>0.40666666666666662</v>
      </c>
      <c r="I163" s="185">
        <f>STDEV(B163:F163)</f>
        <v>0.15053607910102867</v>
      </c>
      <c r="J163" s="185">
        <f>SKEW(B163:F163)</f>
        <v>-1.0904071961198794</v>
      </c>
      <c r="K163" s="185">
        <f>COUNT(B163:F163)</f>
        <v>5</v>
      </c>
    </row>
    <row r="164" spans="1:11">
      <c r="A164" s="168" t="s">
        <v>167</v>
      </c>
      <c r="B164" s="141">
        <f>B157</f>
        <v>0.27</v>
      </c>
      <c r="C164" s="141">
        <f t="shared" ref="C164:E164" si="47">C157</f>
        <v>0.6</v>
      </c>
      <c r="D164" s="141">
        <f t="shared" si="47"/>
        <v>0.67</v>
      </c>
      <c r="E164" s="141">
        <f t="shared" si="47"/>
        <v>0.7</v>
      </c>
      <c r="F164" s="141">
        <f t="shared" ref="F164" si="48">F157</f>
        <v>0.5</v>
      </c>
      <c r="G164" s="185">
        <f>MEDIAN(B164:F164)</f>
        <v>0.6</v>
      </c>
      <c r="H164" s="185">
        <f>AVERAGE(B164:F164)</f>
        <v>0.54800000000000004</v>
      </c>
      <c r="I164" s="185">
        <f>STDEV(B164:F164)</f>
        <v>0.17340703561274551</v>
      </c>
      <c r="J164" s="185">
        <f>SKEW(B164:F164)</f>
        <v>-1.2886938095634823</v>
      </c>
      <c r="K164" s="185">
        <f>COUNT(B164:F164)</f>
        <v>5</v>
      </c>
    </row>
    <row r="165" spans="1:11">
      <c r="B165" s="194"/>
      <c r="C165" s="141"/>
      <c r="D165" s="141"/>
      <c r="E165" s="141"/>
      <c r="F165" s="141"/>
      <c r="G165" s="185"/>
      <c r="H165" s="185"/>
      <c r="I165" s="185"/>
      <c r="J165" s="185"/>
      <c r="K165" s="185"/>
    </row>
    <row r="166" spans="1:11" s="174" customFormat="1">
      <c r="A166" s="171" t="s">
        <v>155</v>
      </c>
      <c r="B166" s="208"/>
      <c r="C166" s="172"/>
      <c r="D166" s="172"/>
      <c r="E166" s="172"/>
      <c r="F166" s="172"/>
      <c r="G166" s="213"/>
      <c r="H166" s="213"/>
      <c r="I166" s="213"/>
      <c r="J166" s="213"/>
      <c r="K166" s="213"/>
    </row>
    <row r="167" spans="1:11">
      <c r="A167" s="108" t="s">
        <v>2</v>
      </c>
      <c r="B167" s="194">
        <v>0.18</v>
      </c>
      <c r="C167" s="141">
        <v>0.3</v>
      </c>
      <c r="D167" s="216">
        <v>0.21</v>
      </c>
      <c r="E167" s="141">
        <v>0.6</v>
      </c>
      <c r="F167" s="141">
        <v>0.6</v>
      </c>
      <c r="G167" s="185">
        <f>MEDIAN(B167:F167)</f>
        <v>0.3</v>
      </c>
      <c r="H167" s="185">
        <f>AVERAGE(B167:F167)</f>
        <v>0.378</v>
      </c>
      <c r="I167" s="185">
        <f>STDEV(B167:F167)</f>
        <v>0.20741263220932321</v>
      </c>
      <c r="J167" s="185">
        <f>SKEW(B167:F167)</f>
        <v>0.41576209078915777</v>
      </c>
      <c r="K167" s="185">
        <f>COUNT(B167:F167)</f>
        <v>5</v>
      </c>
    </row>
    <row r="168" spans="1:11">
      <c r="A168" s="109" t="s">
        <v>3</v>
      </c>
      <c r="B168" s="194">
        <v>0.22</v>
      </c>
      <c r="C168" s="141">
        <v>0.8</v>
      </c>
      <c r="D168" s="216">
        <v>0.53</v>
      </c>
      <c r="E168" s="141">
        <v>0.8</v>
      </c>
      <c r="F168" s="141">
        <v>0.8</v>
      </c>
      <c r="G168" s="185">
        <f>MEDIAN(B168:F168)</f>
        <v>0.8</v>
      </c>
      <c r="H168" s="185">
        <f>AVERAGE(B168:F168)</f>
        <v>0.63000000000000012</v>
      </c>
      <c r="I168" s="185">
        <f>STDEV(B168:F168)</f>
        <v>0.25729360660537198</v>
      </c>
      <c r="J168" s="185">
        <f>SKEW(B168:F168)</f>
        <v>-1.349892582642096</v>
      </c>
      <c r="K168" s="185">
        <f>COUNT(B168:F168)</f>
        <v>5</v>
      </c>
    </row>
    <row r="169" spans="1:11">
      <c r="A169" s="110" t="s">
        <v>4</v>
      </c>
      <c r="B169" s="194">
        <v>0.2</v>
      </c>
      <c r="C169" s="141">
        <v>0.7</v>
      </c>
      <c r="D169" s="216">
        <v>0.34</v>
      </c>
      <c r="E169" s="141">
        <v>0.7</v>
      </c>
      <c r="F169" s="141">
        <v>0.6</v>
      </c>
      <c r="G169" s="185">
        <f>MEDIAN(B169:F169)</f>
        <v>0.6</v>
      </c>
      <c r="H169" s="185">
        <f>AVERAGE(B169:F169)</f>
        <v>0.50800000000000001</v>
      </c>
      <c r="I169" s="185">
        <f>STDEV(B169:F169)</f>
        <v>0.22653917983430599</v>
      </c>
      <c r="J169" s="185">
        <f>SKEW(B169:F169)</f>
        <v>-0.68185156846869754</v>
      </c>
      <c r="K169" s="185">
        <f>COUNT(B169:F169)</f>
        <v>5</v>
      </c>
    </row>
    <row r="170" spans="1:11">
      <c r="A170" s="110" t="s">
        <v>5</v>
      </c>
      <c r="B170" s="194">
        <v>60</v>
      </c>
      <c r="C170" s="141">
        <v>60</v>
      </c>
      <c r="D170" s="216">
        <v>60</v>
      </c>
      <c r="E170" s="141">
        <v>50</v>
      </c>
      <c r="F170" s="141">
        <v>60</v>
      </c>
      <c r="G170" s="185"/>
      <c r="H170" s="185"/>
      <c r="I170" s="185"/>
      <c r="J170" s="185"/>
      <c r="K170" s="185"/>
    </row>
    <row r="171" spans="1:11">
      <c r="A171" s="110" t="s">
        <v>17</v>
      </c>
      <c r="B171" s="194"/>
      <c r="C171" s="141"/>
      <c r="D171" s="216"/>
      <c r="E171" s="141"/>
      <c r="F171" s="141"/>
      <c r="G171" s="185"/>
      <c r="H171" s="185"/>
      <c r="I171" s="185"/>
      <c r="J171" s="185"/>
      <c r="K171" s="185"/>
    </row>
    <row r="172" spans="1:11" s="151" customFormat="1">
      <c r="A172" s="144" t="s">
        <v>163</v>
      </c>
      <c r="B172" s="149">
        <v>80</v>
      </c>
      <c r="C172" s="149">
        <v>80</v>
      </c>
      <c r="D172" s="149">
        <v>80</v>
      </c>
      <c r="E172" s="149">
        <v>80</v>
      </c>
      <c r="F172" s="149">
        <v>80</v>
      </c>
      <c r="G172" s="150"/>
      <c r="H172" s="150"/>
      <c r="I172" s="150"/>
      <c r="J172" s="150"/>
      <c r="K172" s="150"/>
    </row>
    <row r="173" spans="1:11">
      <c r="A173" s="143" t="s">
        <v>164</v>
      </c>
      <c r="B173" s="123"/>
      <c r="E173" s="123"/>
      <c r="G173" s="148"/>
      <c r="H173" s="148"/>
      <c r="I173" s="148"/>
      <c r="J173" s="148"/>
      <c r="K173" s="148"/>
    </row>
    <row r="174" spans="1:11">
      <c r="A174" s="143" t="s">
        <v>165</v>
      </c>
      <c r="B174" s="123">
        <f>B169+(B168-B169)*(B172/B170)</f>
        <v>0.22666666666666666</v>
      </c>
      <c r="C174" s="123">
        <f t="shared" ref="C174:E174" si="49">C169+(C168-C169)*(C172/C170)</f>
        <v>0.83333333333333337</v>
      </c>
      <c r="D174" s="123">
        <f t="shared" si="49"/>
        <v>0.59333333333333327</v>
      </c>
      <c r="E174" s="123">
        <f t="shared" si="49"/>
        <v>0.8600000000000001</v>
      </c>
      <c r="F174" s="123">
        <f t="shared" ref="F174" si="50">F169+(F168-F169)*(F172/F170)</f>
        <v>0.8666666666666667</v>
      </c>
      <c r="G174" s="185">
        <f>MEDIAN(B174:F174)</f>
        <v>0.83333333333333337</v>
      </c>
      <c r="H174" s="185">
        <f>AVERAGE(B174:F174)</f>
        <v>0.67600000000000005</v>
      </c>
      <c r="I174" s="185">
        <f>STDEV(B174:F174)</f>
        <v>0.27554390656380784</v>
      </c>
      <c r="J174" s="185">
        <f>SKEW(B174:F174)</f>
        <v>-1.4784125095397425</v>
      </c>
      <c r="K174" s="185">
        <f>COUNT(B174:F174)</f>
        <v>5</v>
      </c>
    </row>
    <row r="175" spans="1:11">
      <c r="A175" s="143" t="s">
        <v>166</v>
      </c>
      <c r="B175" s="123">
        <f>B169-(B169-B167)*(B172/B170)</f>
        <v>0.17333333333333331</v>
      </c>
      <c r="C175" s="123">
        <f t="shared" ref="C175:E175" si="51">C169-(C169-C167)*(C172/C170)</f>
        <v>0.16666666666666674</v>
      </c>
      <c r="D175" s="123">
        <f t="shared" si="51"/>
        <v>0.16666666666666666</v>
      </c>
      <c r="E175" s="123">
        <f t="shared" si="51"/>
        <v>0.54</v>
      </c>
      <c r="F175" s="123">
        <f t="shared" ref="F175" si="52">F169-(F169-F167)*(F172/F170)</f>
        <v>0.6</v>
      </c>
      <c r="G175" s="185">
        <f>MEDIAN(B175:F175)</f>
        <v>0.17333333333333331</v>
      </c>
      <c r="H175" s="185">
        <f>AVERAGE(B175:F175)</f>
        <v>0.32933333333333337</v>
      </c>
      <c r="I175" s="185">
        <f>STDEV(B175:F175)</f>
        <v>0.22073614213455034</v>
      </c>
      <c r="J175" s="185">
        <f>SKEW(B175:F175)</f>
        <v>0.64982862645291561</v>
      </c>
      <c r="K175" s="185">
        <f>COUNT(B175:F175)</f>
        <v>5</v>
      </c>
    </row>
    <row r="176" spans="1:11">
      <c r="A176" s="168" t="s">
        <v>167</v>
      </c>
      <c r="B176" s="141">
        <f>B169</f>
        <v>0.2</v>
      </c>
      <c r="C176" s="141">
        <f t="shared" ref="C176:E176" si="53">C169</f>
        <v>0.7</v>
      </c>
      <c r="D176" s="141">
        <f t="shared" si="53"/>
        <v>0.34</v>
      </c>
      <c r="E176" s="141">
        <f t="shared" si="53"/>
        <v>0.7</v>
      </c>
      <c r="F176" s="141">
        <f t="shared" ref="F176" si="54">F169</f>
        <v>0.6</v>
      </c>
      <c r="G176" s="185">
        <f>MEDIAN(B176:F176)</f>
        <v>0.6</v>
      </c>
      <c r="H176" s="185">
        <f>AVERAGE(B176:F176)</f>
        <v>0.50800000000000001</v>
      </c>
      <c r="I176" s="185">
        <f>STDEV(B176:F176)</f>
        <v>0.22653917983430599</v>
      </c>
      <c r="J176" s="185">
        <f>SKEW(B176:F176)</f>
        <v>-0.68185156846869754</v>
      </c>
      <c r="K176" s="185">
        <f>COUNT(B176:F176)</f>
        <v>5</v>
      </c>
    </row>
    <row r="177" spans="1:11">
      <c r="A177" s="110"/>
      <c r="B177" s="194"/>
      <c r="C177" s="141"/>
      <c r="D177" s="216"/>
      <c r="E177" s="141"/>
      <c r="F177" s="141"/>
      <c r="G177" s="185"/>
      <c r="H177" s="185"/>
      <c r="I177" s="185"/>
      <c r="J177" s="185"/>
      <c r="K177" s="185"/>
    </row>
    <row r="178" spans="1:11" s="174" customFormat="1">
      <c r="A178" s="176" t="s">
        <v>169</v>
      </c>
      <c r="B178" s="208"/>
      <c r="C178" s="172"/>
      <c r="D178" s="172"/>
      <c r="E178" s="172"/>
      <c r="F178" s="172"/>
      <c r="G178" s="213"/>
      <c r="H178" s="213"/>
      <c r="I178" s="213"/>
      <c r="J178" s="213"/>
      <c r="K178" s="213"/>
    </row>
    <row r="179" spans="1:11">
      <c r="A179" s="108" t="s">
        <v>2</v>
      </c>
      <c r="B179" s="194">
        <v>0.2</v>
      </c>
      <c r="C179" s="141">
        <v>0.4</v>
      </c>
      <c r="D179" s="141">
        <v>0.23</v>
      </c>
      <c r="E179" s="141">
        <v>0.2</v>
      </c>
      <c r="F179" s="141">
        <v>0.05</v>
      </c>
      <c r="G179" s="185">
        <f>MEDIAN(B179:F179)</f>
        <v>0.2</v>
      </c>
      <c r="H179" s="185">
        <f>AVERAGE(B179:F179)</f>
        <v>0.21600000000000003</v>
      </c>
      <c r="I179" s="185">
        <f>STDEV(B179:F179)</f>
        <v>0.12461942063739508</v>
      </c>
      <c r="J179" s="185">
        <f>SKEW(B179:F179)</f>
        <v>0.35518314155948955</v>
      </c>
      <c r="K179" s="185">
        <f>COUNT(B179:F179)</f>
        <v>5</v>
      </c>
    </row>
    <row r="180" spans="1:11">
      <c r="A180" s="109" t="s">
        <v>3</v>
      </c>
      <c r="B180" s="194">
        <v>0.7</v>
      </c>
      <c r="C180" s="141">
        <v>1</v>
      </c>
      <c r="D180" s="141">
        <v>0.6</v>
      </c>
      <c r="E180" s="141">
        <v>0.6</v>
      </c>
      <c r="F180" s="141">
        <v>0.3</v>
      </c>
      <c r="G180" s="185">
        <f>MEDIAN(B180:F180)</f>
        <v>0.6</v>
      </c>
      <c r="H180" s="185">
        <f>AVERAGE(B180:F180)</f>
        <v>0.6399999999999999</v>
      </c>
      <c r="I180" s="185">
        <f>STDEV(B180:F180)</f>
        <v>0.25099800796022276</v>
      </c>
      <c r="J180" s="185">
        <f>SKEW(B180:F180)</f>
        <v>0.19604278777442624</v>
      </c>
      <c r="K180" s="185">
        <f>COUNT(B180:F180)</f>
        <v>5</v>
      </c>
    </row>
    <row r="181" spans="1:11">
      <c r="A181" s="110" t="s">
        <v>4</v>
      </c>
      <c r="B181" s="194">
        <v>0.5</v>
      </c>
      <c r="C181" s="141">
        <v>0.6</v>
      </c>
      <c r="D181" s="141">
        <v>0.45</v>
      </c>
      <c r="E181" s="141">
        <v>0.4</v>
      </c>
      <c r="F181" s="141">
        <v>0.2</v>
      </c>
      <c r="G181" s="185">
        <f>MEDIAN(B181:F181)</f>
        <v>0.45</v>
      </c>
      <c r="H181" s="185">
        <f>AVERAGE(B181:F181)</f>
        <v>0.43000000000000005</v>
      </c>
      <c r="I181" s="185">
        <f>STDEV(B181:F181)</f>
        <v>0.14832396974191295</v>
      </c>
      <c r="J181" s="185">
        <f>SKEW(B181:F181)</f>
        <v>-0.88488731948300725</v>
      </c>
      <c r="K181" s="185">
        <f>COUNT(B181:F181)</f>
        <v>5</v>
      </c>
    </row>
    <row r="182" spans="1:11">
      <c r="A182" s="110" t="s">
        <v>5</v>
      </c>
      <c r="B182" s="194">
        <v>70</v>
      </c>
      <c r="C182" s="141">
        <v>70</v>
      </c>
      <c r="D182" s="141">
        <v>60</v>
      </c>
      <c r="E182" s="141">
        <v>50</v>
      </c>
      <c r="F182" s="141">
        <v>60</v>
      </c>
      <c r="G182" s="185"/>
      <c r="H182" s="185"/>
      <c r="I182" s="185"/>
      <c r="J182" s="185"/>
      <c r="K182" s="185"/>
    </row>
    <row r="183" spans="1:11">
      <c r="A183" s="110" t="s">
        <v>17</v>
      </c>
      <c r="B183" s="194"/>
      <c r="C183" s="141"/>
      <c r="D183" s="141"/>
      <c r="E183" s="141"/>
      <c r="F183" s="141"/>
      <c r="G183" s="185"/>
      <c r="H183" s="185"/>
      <c r="I183" s="185"/>
      <c r="J183" s="185"/>
      <c r="K183" s="185"/>
    </row>
    <row r="184" spans="1:11" s="151" customFormat="1">
      <c r="A184" s="144" t="s">
        <v>163</v>
      </c>
      <c r="B184" s="149">
        <v>80</v>
      </c>
      <c r="C184" s="149">
        <v>80</v>
      </c>
      <c r="D184" s="149">
        <v>80</v>
      </c>
      <c r="E184" s="149">
        <v>80</v>
      </c>
      <c r="F184" s="149">
        <v>80</v>
      </c>
      <c r="G184" s="150"/>
      <c r="H184" s="150"/>
      <c r="I184" s="150"/>
      <c r="J184" s="150"/>
      <c r="K184" s="150"/>
    </row>
    <row r="185" spans="1:11">
      <c r="A185" s="143" t="s">
        <v>164</v>
      </c>
      <c r="B185" s="123"/>
      <c r="E185" s="123"/>
      <c r="G185" s="148"/>
      <c r="H185" s="148"/>
      <c r="I185" s="148"/>
      <c r="J185" s="148"/>
      <c r="K185" s="148"/>
    </row>
    <row r="186" spans="1:11">
      <c r="A186" s="143" t="s">
        <v>165</v>
      </c>
      <c r="B186" s="123">
        <f>B181+(B180-B181)*(B184/B182)</f>
        <v>0.72857142857142854</v>
      </c>
      <c r="C186" s="123">
        <f t="shared" ref="C186:E186" si="55">C181+(C180-C181)*(C184/C182)</f>
        <v>1.0571428571428572</v>
      </c>
      <c r="D186" s="123">
        <f t="shared" si="55"/>
        <v>0.64999999999999991</v>
      </c>
      <c r="E186" s="123">
        <f t="shared" si="55"/>
        <v>0.72</v>
      </c>
      <c r="F186" s="123">
        <f t="shared" ref="F186" si="56">F181+(F180-F181)*(F184/F182)</f>
        <v>0.33333333333333331</v>
      </c>
      <c r="G186" s="185">
        <f>MEDIAN(B186:F186)</f>
        <v>0.72</v>
      </c>
      <c r="H186" s="185">
        <f>AVERAGE(B186:F186)</f>
        <v>0.69780952380952388</v>
      </c>
      <c r="I186" s="185">
        <f>STDEV(B186:F186)</f>
        <v>0.25772456249527032</v>
      </c>
      <c r="J186" s="185">
        <f>SKEW(B186:F186)</f>
        <v>-5.0871560988181949E-2</v>
      </c>
      <c r="K186" s="185">
        <f>COUNT(B186:F186)</f>
        <v>5</v>
      </c>
    </row>
    <row r="187" spans="1:11">
      <c r="A187" s="143" t="s">
        <v>166</v>
      </c>
      <c r="B187" s="123">
        <f>B181-(B181-B179)*(B184/B182)</f>
        <v>0.1571428571428572</v>
      </c>
      <c r="C187" s="123">
        <f t="shared" ref="C187:E187" si="57">C181-(C181-C179)*(C184/C182)</f>
        <v>0.37142857142857144</v>
      </c>
      <c r="D187" s="123">
        <f t="shared" si="57"/>
        <v>0.15666666666666668</v>
      </c>
      <c r="E187" s="123">
        <f t="shared" si="57"/>
        <v>7.999999999999996E-2</v>
      </c>
      <c r="F187" s="123">
        <f t="shared" ref="F187" si="58">F181-(F181-F179)*(F184/F182)</f>
        <v>0</v>
      </c>
      <c r="G187" s="185">
        <f>MEDIAN(B187:F187)</f>
        <v>0.15666666666666668</v>
      </c>
      <c r="H187" s="185">
        <f>AVERAGE(B187:F187)</f>
        <v>0.15304761904761907</v>
      </c>
      <c r="I187" s="185">
        <f>STDEV(B187:F187)</f>
        <v>0.1382747601590838</v>
      </c>
      <c r="J187" s="185">
        <f>SKEW(B187:F187)</f>
        <v>1.0149615925723738</v>
      </c>
      <c r="K187" s="185">
        <f>COUNT(B187:F187)</f>
        <v>5</v>
      </c>
    </row>
    <row r="188" spans="1:11">
      <c r="A188" s="168" t="s">
        <v>167</v>
      </c>
      <c r="B188" s="141">
        <f>B181</f>
        <v>0.5</v>
      </c>
      <c r="C188" s="141">
        <f t="shared" ref="C188:E188" si="59">C181</f>
        <v>0.6</v>
      </c>
      <c r="D188" s="141">
        <f t="shared" si="59"/>
        <v>0.45</v>
      </c>
      <c r="E188" s="141">
        <f t="shared" si="59"/>
        <v>0.4</v>
      </c>
      <c r="F188" s="141">
        <f t="shared" ref="F188" si="60">F181</f>
        <v>0.2</v>
      </c>
      <c r="G188" s="185">
        <f>MEDIAN(B188:F188)</f>
        <v>0.45</v>
      </c>
      <c r="H188" s="185">
        <f>AVERAGE(B188:F188)</f>
        <v>0.43000000000000005</v>
      </c>
      <c r="I188" s="185">
        <f>STDEV(B188:F188)</f>
        <v>0.14832396974191295</v>
      </c>
      <c r="J188" s="185">
        <f>SKEW(B188:F188)</f>
        <v>-0.88488731948300725</v>
      </c>
      <c r="K188" s="185">
        <f>COUNT(B188:F188)</f>
        <v>5</v>
      </c>
    </row>
    <row r="189" spans="1:11">
      <c r="B189" s="194"/>
      <c r="C189" s="141"/>
      <c r="D189" s="141"/>
      <c r="E189" s="141"/>
      <c r="F189" s="141"/>
      <c r="G189" s="185"/>
      <c r="H189" s="185"/>
      <c r="I189" s="185"/>
      <c r="J189" s="185"/>
      <c r="K189" s="185"/>
    </row>
    <row r="190" spans="1:11" s="174" customFormat="1">
      <c r="A190" s="176" t="s">
        <v>32</v>
      </c>
      <c r="B190" s="208"/>
      <c r="C190" s="172"/>
      <c r="D190" s="172"/>
      <c r="E190" s="172"/>
      <c r="F190" s="172"/>
      <c r="G190" s="213"/>
      <c r="H190" s="213"/>
      <c r="I190" s="213"/>
      <c r="J190" s="213"/>
      <c r="K190" s="213"/>
    </row>
    <row r="191" spans="1:11">
      <c r="A191" s="156" t="s">
        <v>157</v>
      </c>
      <c r="B191" s="194"/>
      <c r="C191" s="141"/>
      <c r="D191" s="141"/>
      <c r="E191" s="141"/>
      <c r="F191" s="141"/>
      <c r="G191" s="185"/>
      <c r="H191" s="185"/>
      <c r="I191" s="185"/>
      <c r="J191" s="185"/>
      <c r="K191" s="185"/>
    </row>
    <row r="192" spans="1:11">
      <c r="A192" s="108" t="s">
        <v>2</v>
      </c>
      <c r="B192" s="194">
        <v>0.18</v>
      </c>
      <c r="C192" s="141">
        <v>0.3</v>
      </c>
      <c r="D192" s="141">
        <v>0.18</v>
      </c>
      <c r="E192" s="141">
        <v>0.1</v>
      </c>
      <c r="F192" s="141">
        <v>0.05</v>
      </c>
      <c r="G192" s="185">
        <f>MEDIAN(B192:F192)</f>
        <v>0.18</v>
      </c>
      <c r="H192" s="185">
        <f>AVERAGE(B192:F192)</f>
        <v>0.16199999999999998</v>
      </c>
      <c r="I192" s="185">
        <f>STDEV(B192:F192)</f>
        <v>9.4973680564670163E-2</v>
      </c>
      <c r="J192" s="185">
        <f>SKEW(B192:F192)</f>
        <v>0.48467156221517049</v>
      </c>
      <c r="K192" s="185">
        <f>COUNT(B192:F192)</f>
        <v>5</v>
      </c>
    </row>
    <row r="193" spans="1:11">
      <c r="A193" s="109" t="s">
        <v>3</v>
      </c>
      <c r="B193" s="194">
        <v>0.55000000000000004</v>
      </c>
      <c r="C193" s="141">
        <v>1</v>
      </c>
      <c r="D193" s="141">
        <v>0.4</v>
      </c>
      <c r="E193" s="141">
        <v>0.3</v>
      </c>
      <c r="F193" s="141">
        <v>0.3</v>
      </c>
      <c r="G193" s="185">
        <f>MEDIAN(B193:F193)</f>
        <v>0.4</v>
      </c>
      <c r="H193" s="185">
        <f>AVERAGE(B193:F193)</f>
        <v>0.51</v>
      </c>
      <c r="I193" s="185">
        <f>STDEV(B193:F193)</f>
        <v>0.29240383034426898</v>
      </c>
      <c r="J193" s="185">
        <f>SKEW(B193:F193)</f>
        <v>1.6309655869891679</v>
      </c>
      <c r="K193" s="185">
        <f>COUNT(B193:F193)</f>
        <v>5</v>
      </c>
    </row>
    <row r="194" spans="1:11">
      <c r="A194" s="110" t="s">
        <v>4</v>
      </c>
      <c r="B194" s="194">
        <v>0.35</v>
      </c>
      <c r="C194" s="141">
        <v>0.4</v>
      </c>
      <c r="D194" s="141">
        <v>0.25</v>
      </c>
      <c r="E194" s="141">
        <v>0.2</v>
      </c>
      <c r="F194" s="141">
        <v>0.2</v>
      </c>
      <c r="G194" s="185">
        <f>MEDIAN(B194:F194)</f>
        <v>0.25</v>
      </c>
      <c r="H194" s="185">
        <f>AVERAGE(B194:F194)</f>
        <v>0.27999999999999997</v>
      </c>
      <c r="I194" s="185">
        <f>STDEV(B194:F194)</f>
        <v>9.0829510622924867E-2</v>
      </c>
      <c r="J194" s="185">
        <f>SKEW(B194:F194)</f>
        <v>0.56716315173176368</v>
      </c>
      <c r="K194" s="185">
        <f>COUNT(B194:F194)</f>
        <v>5</v>
      </c>
    </row>
    <row r="195" spans="1:11">
      <c r="A195" s="110" t="s">
        <v>5</v>
      </c>
      <c r="B195" s="194">
        <v>70</v>
      </c>
      <c r="C195" s="141">
        <v>60</v>
      </c>
      <c r="D195" s="141">
        <v>60</v>
      </c>
      <c r="E195" s="141">
        <v>50</v>
      </c>
      <c r="F195" s="141">
        <v>50</v>
      </c>
      <c r="G195" s="185"/>
      <c r="H195" s="185"/>
      <c r="I195" s="185"/>
      <c r="J195" s="185"/>
      <c r="K195" s="185"/>
    </row>
    <row r="196" spans="1:11">
      <c r="A196" s="110" t="s">
        <v>17</v>
      </c>
      <c r="B196" s="194"/>
      <c r="C196" s="141"/>
      <c r="D196" s="141"/>
      <c r="E196" s="141"/>
      <c r="F196" s="141"/>
      <c r="G196" s="185"/>
      <c r="H196" s="185"/>
      <c r="I196" s="185"/>
      <c r="J196" s="185"/>
      <c r="K196" s="185"/>
    </row>
    <row r="197" spans="1:11" s="151" customFormat="1">
      <c r="A197" s="144" t="s">
        <v>163</v>
      </c>
      <c r="B197" s="149">
        <v>80</v>
      </c>
      <c r="C197" s="149">
        <v>80</v>
      </c>
      <c r="D197" s="149">
        <v>80</v>
      </c>
      <c r="E197" s="149">
        <v>80</v>
      </c>
      <c r="F197" s="149">
        <v>80</v>
      </c>
      <c r="G197" s="150"/>
      <c r="H197" s="150"/>
      <c r="I197" s="150"/>
      <c r="J197" s="150"/>
      <c r="K197" s="150"/>
    </row>
    <row r="198" spans="1:11">
      <c r="A198" s="143" t="s">
        <v>164</v>
      </c>
      <c r="B198" s="123"/>
      <c r="E198" s="123"/>
      <c r="G198" s="148"/>
      <c r="H198" s="148"/>
      <c r="I198" s="148"/>
      <c r="J198" s="148"/>
      <c r="K198" s="148"/>
    </row>
    <row r="199" spans="1:11">
      <c r="A199" s="143" t="s">
        <v>165</v>
      </c>
      <c r="B199" s="123">
        <f>B194+(B193-B194)*(B197/B195)</f>
        <v>0.57857142857142863</v>
      </c>
      <c r="C199" s="123">
        <f t="shared" ref="C199:E199" si="61">C194+(C193-C194)*(C197/C195)</f>
        <v>1.2</v>
      </c>
      <c r="D199" s="123">
        <f t="shared" si="61"/>
        <v>0.45</v>
      </c>
      <c r="E199" s="123">
        <f t="shared" si="61"/>
        <v>0.36</v>
      </c>
      <c r="F199" s="123">
        <f t="shared" ref="F199" si="62">F194+(F193-F194)*(F197/F195)</f>
        <v>0.36</v>
      </c>
      <c r="G199" s="185">
        <f>MEDIAN(B199:F199)</f>
        <v>0.45</v>
      </c>
      <c r="H199" s="185">
        <f>AVERAGE(B199:F199)</f>
        <v>0.58971428571428564</v>
      </c>
      <c r="I199" s="185">
        <f>STDEV(B199:F199)</f>
        <v>0.35271454608565284</v>
      </c>
      <c r="J199" s="185">
        <f>SKEW(B199:F199)</f>
        <v>1.9022185176705164</v>
      </c>
      <c r="K199" s="185">
        <f>COUNT(B199:F199)</f>
        <v>5</v>
      </c>
    </row>
    <row r="200" spans="1:11">
      <c r="A200" s="143" t="s">
        <v>166</v>
      </c>
      <c r="B200" s="123">
        <f>B194-(B194-B192)*(B197/B195)</f>
        <v>0.15571428571428572</v>
      </c>
      <c r="C200" s="123">
        <f t="shared" ref="C200:E200" si="63">C194-(C194-C192)*(C197/C195)</f>
        <v>0.26666666666666666</v>
      </c>
      <c r="D200" s="123">
        <f t="shared" si="63"/>
        <v>0.15666666666666668</v>
      </c>
      <c r="E200" s="123">
        <f t="shared" si="63"/>
        <v>3.999999999999998E-2</v>
      </c>
      <c r="F200" s="123">
        <f t="shared" ref="F200" si="64">F194-(F194-F192)*(F197/F195)</f>
        <v>-4.0000000000000036E-2</v>
      </c>
      <c r="G200" s="185">
        <f>MEDIAN(B200:F200)</f>
        <v>0.15571428571428572</v>
      </c>
      <c r="H200" s="185">
        <f>AVERAGE(B200:F200)</f>
        <v>0.11580952380952381</v>
      </c>
      <c r="I200" s="185">
        <f>STDEV(B200:F200)</f>
        <v>0.11836729415903119</v>
      </c>
      <c r="J200" s="185">
        <f>SKEW(B200:F200)</f>
        <v>-0.16413062336622775</v>
      </c>
      <c r="K200" s="185">
        <f>COUNT(B200:F200)</f>
        <v>5</v>
      </c>
    </row>
    <row r="201" spans="1:11">
      <c r="A201" s="168" t="s">
        <v>167</v>
      </c>
      <c r="B201" s="141">
        <f>B194</f>
        <v>0.35</v>
      </c>
      <c r="C201" s="141">
        <f t="shared" ref="C201:E201" si="65">C194</f>
        <v>0.4</v>
      </c>
      <c r="D201" s="141">
        <f t="shared" si="65"/>
        <v>0.25</v>
      </c>
      <c r="E201" s="141">
        <f t="shared" si="65"/>
        <v>0.2</v>
      </c>
      <c r="F201" s="141">
        <f t="shared" ref="F201" si="66">F194</f>
        <v>0.2</v>
      </c>
      <c r="G201" s="185">
        <f>MEDIAN(B201:F201)</f>
        <v>0.25</v>
      </c>
      <c r="H201" s="185">
        <f>AVERAGE(B201:F201)</f>
        <v>0.27999999999999997</v>
      </c>
      <c r="I201" s="185">
        <f>STDEV(B201:F201)</f>
        <v>9.0829510622924867E-2</v>
      </c>
      <c r="J201" s="185">
        <f>SKEW(B201:F201)</f>
        <v>0.56716315173176368</v>
      </c>
      <c r="K201" s="185">
        <f>COUNT(B201:F201)</f>
        <v>5</v>
      </c>
    </row>
    <row r="202" spans="1:11">
      <c r="A202" s="110"/>
      <c r="B202" s="194"/>
      <c r="C202" s="141"/>
      <c r="D202" s="141"/>
      <c r="E202" s="141"/>
      <c r="F202" s="141"/>
      <c r="G202" s="185"/>
      <c r="H202" s="185"/>
      <c r="I202" s="185"/>
      <c r="J202" s="185"/>
      <c r="K202" s="185"/>
    </row>
    <row r="203" spans="1:11">
      <c r="A203" s="110"/>
      <c r="B203" s="194"/>
      <c r="C203" s="141"/>
      <c r="D203" s="141"/>
      <c r="E203" s="141"/>
      <c r="F203" s="141"/>
      <c r="G203" s="185"/>
      <c r="H203" s="185"/>
      <c r="I203" s="185"/>
      <c r="J203" s="185"/>
      <c r="K203" s="185"/>
    </row>
    <row r="204" spans="1:11">
      <c r="A204" s="110" t="s">
        <v>44</v>
      </c>
      <c r="B204" s="194"/>
      <c r="C204" s="141"/>
      <c r="D204" s="141"/>
      <c r="E204" s="141"/>
      <c r="F204" s="141"/>
      <c r="G204" s="185"/>
      <c r="H204" s="185"/>
      <c r="I204" s="185"/>
      <c r="J204" s="185"/>
      <c r="K204" s="185"/>
    </row>
    <row r="205" spans="1:11" s="220" customFormat="1" ht="15">
      <c r="A205" s="221" t="s">
        <v>174</v>
      </c>
      <c r="B205" s="195" t="s">
        <v>76</v>
      </c>
      <c r="C205" s="219"/>
      <c r="D205" s="219"/>
      <c r="E205" s="219"/>
      <c r="F205" s="219"/>
      <c r="G205" s="185"/>
      <c r="H205" s="185"/>
      <c r="I205" s="185"/>
      <c r="J205" s="185"/>
      <c r="K205" s="185"/>
    </row>
    <row r="206" spans="1:11">
      <c r="A206" s="120">
        <v>2</v>
      </c>
      <c r="B206" s="195" t="s">
        <v>90</v>
      </c>
      <c r="C206" s="141"/>
      <c r="D206" s="141"/>
      <c r="E206" s="141"/>
      <c r="F206" s="141"/>
      <c r="G206" s="185"/>
      <c r="H206" s="185"/>
      <c r="I206" s="185"/>
      <c r="J206" s="185"/>
      <c r="K206" s="185"/>
    </row>
    <row r="207" spans="1:11">
      <c r="A207" s="120">
        <v>3</v>
      </c>
      <c r="B207" s="194"/>
      <c r="C207" s="141"/>
      <c r="D207" s="141"/>
      <c r="E207" s="141"/>
      <c r="F207" s="141"/>
      <c r="G207" s="185"/>
      <c r="H207" s="185"/>
      <c r="I207" s="185"/>
      <c r="J207" s="185"/>
      <c r="K207" s="185"/>
    </row>
    <row r="208" spans="1:11">
      <c r="A208" s="120">
        <v>4</v>
      </c>
      <c r="B208" s="194"/>
      <c r="C208" s="141"/>
      <c r="D208" s="141"/>
      <c r="E208" s="141"/>
      <c r="F208" s="141"/>
      <c r="G208" s="185"/>
      <c r="H208" s="185"/>
      <c r="I208" s="185"/>
      <c r="J208" s="185"/>
      <c r="K208" s="185"/>
    </row>
    <row r="209" spans="1:11">
      <c r="A209" s="120">
        <v>5</v>
      </c>
      <c r="B209" s="194"/>
      <c r="C209" s="141"/>
      <c r="D209" s="141"/>
      <c r="E209" s="141"/>
      <c r="F209" s="141"/>
      <c r="G209" s="185"/>
      <c r="H209" s="185"/>
      <c r="I209" s="185"/>
      <c r="J209" s="185"/>
      <c r="K209" s="185"/>
    </row>
    <row r="210" spans="1:11">
      <c r="A210" s="120">
        <v>6</v>
      </c>
      <c r="B210" s="195" t="s">
        <v>125</v>
      </c>
      <c r="C210" s="141"/>
      <c r="D210" s="141"/>
      <c r="E210" s="141"/>
      <c r="F210" s="141"/>
      <c r="G210" s="185"/>
      <c r="H210" s="185"/>
      <c r="I210" s="185"/>
      <c r="J210" s="185"/>
      <c r="K210" s="185"/>
    </row>
    <row r="211" spans="1:11">
      <c r="B211" s="191"/>
      <c r="E211" s="123"/>
      <c r="G211" s="185"/>
      <c r="H211" s="185"/>
      <c r="I211" s="185"/>
      <c r="J211" s="185"/>
      <c r="K211" s="185"/>
    </row>
    <row r="212" spans="1:11" s="174" customFormat="1">
      <c r="A212" s="176" t="s">
        <v>26</v>
      </c>
      <c r="B212" s="214"/>
      <c r="C212" s="177"/>
      <c r="D212" s="177"/>
      <c r="E212" s="177"/>
      <c r="F212" s="177"/>
      <c r="G212" s="213"/>
      <c r="H212" s="213"/>
      <c r="I212" s="213"/>
      <c r="J212" s="213"/>
      <c r="K212" s="213"/>
    </row>
    <row r="213" spans="1:11">
      <c r="A213" s="157" t="s">
        <v>21</v>
      </c>
      <c r="B213" s="191">
        <v>0.35</v>
      </c>
      <c r="C213" s="123">
        <v>0.1</v>
      </c>
      <c r="D213" s="123">
        <v>0.15</v>
      </c>
      <c r="E213" s="123">
        <v>0.3</v>
      </c>
      <c r="F213" s="123">
        <v>0.3</v>
      </c>
      <c r="G213" s="185">
        <f>MEDIAN(B213:F213)</f>
        <v>0.3</v>
      </c>
      <c r="H213" s="185">
        <f>AVERAGE(B213:F213)</f>
        <v>0.24</v>
      </c>
      <c r="I213" s="185">
        <f>STDEV(B213:F213)</f>
        <v>0.10839741694339398</v>
      </c>
      <c r="J213" s="185">
        <f>SKEW(B213:F213)</f>
        <v>-0.55940722188985648</v>
      </c>
      <c r="K213" s="185">
        <f>COUNT(B213:F213)</f>
        <v>5</v>
      </c>
    </row>
    <row r="214" spans="1:11">
      <c r="A214" s="157" t="s">
        <v>22</v>
      </c>
      <c r="B214" s="191">
        <v>0.65</v>
      </c>
      <c r="C214" s="123">
        <v>0.5</v>
      </c>
      <c r="D214" s="123">
        <v>0.45</v>
      </c>
      <c r="E214" s="123">
        <v>0.6</v>
      </c>
      <c r="F214" s="123">
        <v>0.6</v>
      </c>
      <c r="G214" s="185">
        <f>MEDIAN(B214:F214)</f>
        <v>0.6</v>
      </c>
      <c r="H214" s="185">
        <f>AVERAGE(B214:F214)</f>
        <v>0.55999999999999994</v>
      </c>
      <c r="I214" s="185">
        <f>STDEV(B214:F214)</f>
        <v>8.2158383625775461E-2</v>
      </c>
      <c r="J214" s="185">
        <f>SKEW(B214:F214)</f>
        <v>-0.51842052767978253</v>
      </c>
      <c r="K214" s="185">
        <f>COUNT(B214:F214)</f>
        <v>5</v>
      </c>
    </row>
    <row r="215" spans="1:11">
      <c r="A215" s="157" t="s">
        <v>12</v>
      </c>
      <c r="B215" s="191">
        <v>0.45</v>
      </c>
      <c r="C215" s="123">
        <v>0.3</v>
      </c>
      <c r="D215" s="123">
        <v>0.3</v>
      </c>
      <c r="E215" s="123">
        <v>0.5</v>
      </c>
      <c r="F215" s="123">
        <v>0.5</v>
      </c>
      <c r="G215" s="185">
        <f>MEDIAN(B215:F215)</f>
        <v>0.45</v>
      </c>
      <c r="H215" s="185">
        <f>AVERAGE(B215:F215)</f>
        <v>0.41</v>
      </c>
      <c r="I215" s="185">
        <f>STDEV(B215:F215)</f>
        <v>0.10246950765959603</v>
      </c>
      <c r="J215" s="185">
        <f>SKEW(B215:F215)</f>
        <v>-0.44147860442909714</v>
      </c>
      <c r="K215" s="185">
        <f>COUNT(B215:F215)</f>
        <v>5</v>
      </c>
    </row>
    <row r="216" spans="1:11">
      <c r="A216" s="157" t="s">
        <v>13</v>
      </c>
      <c r="B216" s="191">
        <v>70</v>
      </c>
      <c r="C216" s="123">
        <v>70</v>
      </c>
      <c r="D216" s="123">
        <v>60</v>
      </c>
      <c r="E216" s="123">
        <v>60</v>
      </c>
      <c r="F216" s="123">
        <v>60</v>
      </c>
      <c r="G216" s="185"/>
      <c r="H216" s="185"/>
      <c r="I216" s="185"/>
      <c r="J216" s="185"/>
      <c r="K216" s="185"/>
    </row>
    <row r="217" spans="1:11">
      <c r="A217" s="146" t="s">
        <v>20</v>
      </c>
      <c r="B217" s="191"/>
      <c r="E217" s="123"/>
      <c r="G217" s="185"/>
      <c r="H217" s="185"/>
      <c r="I217" s="185"/>
      <c r="J217" s="185"/>
      <c r="K217" s="185"/>
    </row>
    <row r="218" spans="1:11" s="151" customFormat="1">
      <c r="A218" s="144" t="s">
        <v>163</v>
      </c>
      <c r="B218" s="149">
        <v>80</v>
      </c>
      <c r="C218" s="149">
        <v>80</v>
      </c>
      <c r="D218" s="149">
        <v>80</v>
      </c>
      <c r="E218" s="149">
        <v>80</v>
      </c>
      <c r="F218" s="149">
        <v>80</v>
      </c>
      <c r="G218" s="150"/>
      <c r="H218" s="150"/>
      <c r="I218" s="150"/>
      <c r="J218" s="150"/>
      <c r="K218" s="150"/>
    </row>
    <row r="219" spans="1:11">
      <c r="A219" s="143" t="s">
        <v>164</v>
      </c>
      <c r="B219" s="123"/>
      <c r="E219" s="123"/>
      <c r="G219" s="148"/>
      <c r="H219" s="148"/>
      <c r="I219" s="148"/>
      <c r="J219" s="148"/>
      <c r="K219" s="148"/>
    </row>
    <row r="220" spans="1:11">
      <c r="A220" s="143" t="s">
        <v>165</v>
      </c>
      <c r="B220" s="123">
        <f>B215+(B214-B215)*(B218/B216)</f>
        <v>0.6785714285714286</v>
      </c>
      <c r="C220" s="123">
        <f t="shared" ref="C220" si="67">C215+(C214-C215)*(C218/C216)</f>
        <v>0.52857142857142858</v>
      </c>
      <c r="E220" s="123">
        <f>E215+(E214-E215)*(E218/E216)</f>
        <v>0.6333333333333333</v>
      </c>
      <c r="F220" s="123">
        <f>F215+(F214-F215)*(F218/F216)</f>
        <v>0.6333333333333333</v>
      </c>
      <c r="G220" s="185">
        <f>MEDIAN(B220:F220)</f>
        <v>0.6333333333333333</v>
      </c>
      <c r="H220" s="185">
        <f>AVERAGE(B220:F220)</f>
        <v>0.61845238095238098</v>
      </c>
      <c r="I220" s="185">
        <f>STDEV(B220:F220)</f>
        <v>6.3602334797439347E-2</v>
      </c>
      <c r="J220" s="185">
        <f>SKEW(B220:F220)</f>
        <v>-1.3013498587987384</v>
      </c>
      <c r="K220" s="185">
        <f>COUNT(B220:F220)</f>
        <v>4</v>
      </c>
    </row>
    <row r="221" spans="1:11">
      <c r="A221" s="143" t="s">
        <v>166</v>
      </c>
      <c r="B221" s="123">
        <f>B215-(B215-B213)*(B218/B216)</f>
        <v>0.33571428571428569</v>
      </c>
      <c r="C221" s="123">
        <f t="shared" ref="C221" si="68">C215-(C215-C213)*(C218/C216)</f>
        <v>7.1428571428571452E-2</v>
      </c>
      <c r="E221" s="123">
        <f t="shared" ref="E221:F221" si="69">E215-(E215-E213)*(E218/E216)</f>
        <v>0.23333333333333334</v>
      </c>
      <c r="F221" s="123">
        <f t="shared" si="69"/>
        <v>0.23333333333333334</v>
      </c>
      <c r="G221" s="185">
        <f>MEDIAN(B221:F221)</f>
        <v>0.23333333333333334</v>
      </c>
      <c r="H221" s="185">
        <f>AVERAGE(B221:F221)</f>
        <v>0.21845238095238095</v>
      </c>
      <c r="I221" s="185">
        <f>STDEV(B221:F221)</f>
        <v>0.1092538944581409</v>
      </c>
      <c r="J221" s="185">
        <f>SKEW(B221:F221)</f>
        <v>-0.79701652039972837</v>
      </c>
      <c r="K221" s="185">
        <f>COUNT(B221:F221)</f>
        <v>4</v>
      </c>
    </row>
    <row r="222" spans="1:11">
      <c r="A222" s="168" t="s">
        <v>167</v>
      </c>
      <c r="B222" s="141">
        <f>B215</f>
        <v>0.45</v>
      </c>
      <c r="C222" s="141">
        <f t="shared" ref="C222" si="70">C215</f>
        <v>0.3</v>
      </c>
      <c r="D222" s="141"/>
      <c r="E222" s="141">
        <f t="shared" ref="E222" si="71">E215</f>
        <v>0.5</v>
      </c>
      <c r="F222" s="141">
        <f>F215</f>
        <v>0.5</v>
      </c>
      <c r="G222" s="185">
        <f>MEDIAN(B222:F222)</f>
        <v>0.47499999999999998</v>
      </c>
      <c r="H222" s="185">
        <f>AVERAGE(B222:F222)</f>
        <v>0.4375</v>
      </c>
      <c r="I222" s="185">
        <f>STDEV(B222:F222)</f>
        <v>9.4648472430004529E-2</v>
      </c>
      <c r="J222" s="185">
        <f>SKEW(B222:F222)</f>
        <v>-1.6585238002878033</v>
      </c>
      <c r="K222" s="185">
        <f>COUNT(B222:F222)</f>
        <v>4</v>
      </c>
    </row>
    <row r="223" spans="1:11">
      <c r="B223" s="191"/>
      <c r="E223" s="123"/>
      <c r="G223" s="185"/>
      <c r="H223" s="185"/>
      <c r="I223" s="185"/>
      <c r="J223" s="185"/>
      <c r="K223" s="185"/>
    </row>
    <row r="224" spans="1:11" s="174" customFormat="1">
      <c r="A224" s="176" t="s">
        <v>27</v>
      </c>
      <c r="B224" s="214"/>
      <c r="C224" s="177"/>
      <c r="D224" s="177"/>
      <c r="E224" s="177"/>
      <c r="G224" s="213"/>
      <c r="H224" s="213"/>
      <c r="I224" s="213"/>
      <c r="J224" s="213"/>
      <c r="K224" s="213"/>
    </row>
    <row r="225" spans="1:11">
      <c r="A225" s="157" t="s">
        <v>21</v>
      </c>
      <c r="B225" s="191">
        <v>1</v>
      </c>
      <c r="C225" s="123">
        <v>0.1</v>
      </c>
      <c r="D225" s="123">
        <v>1</v>
      </c>
      <c r="E225" s="123">
        <v>1</v>
      </c>
      <c r="F225" s="123">
        <v>1</v>
      </c>
      <c r="G225" s="185">
        <f>MEDIAN(B225:F225)</f>
        <v>1</v>
      </c>
      <c r="H225" s="185">
        <f>AVERAGE(B225:F225)</f>
        <v>0.82</v>
      </c>
      <c r="I225" s="185">
        <f>STDEV(B225:F225)</f>
        <v>0.4024922359499622</v>
      </c>
      <c r="J225" s="185">
        <f>SKEW(B225:F225)</f>
        <v>-2.2360679774997889</v>
      </c>
      <c r="K225" s="185">
        <f>COUNT(B225:F225)</f>
        <v>5</v>
      </c>
    </row>
    <row r="226" spans="1:11">
      <c r="A226" s="157" t="s">
        <v>22</v>
      </c>
      <c r="B226" s="191">
        <v>2.4</v>
      </c>
      <c r="C226" s="123">
        <v>0.5</v>
      </c>
      <c r="D226" s="123">
        <v>3</v>
      </c>
      <c r="E226" s="123">
        <v>3</v>
      </c>
      <c r="F226" s="123">
        <v>3</v>
      </c>
      <c r="G226" s="185">
        <f>MEDIAN(B226:F226)</f>
        <v>3</v>
      </c>
      <c r="H226" s="185">
        <f>AVERAGE(B226:F226)</f>
        <v>2.38</v>
      </c>
      <c r="I226" s="185">
        <f>STDEV(B226:F226)</f>
        <v>1.0825894882179481</v>
      </c>
      <c r="J226" s="185">
        <f>SKEW(B226:F226)</f>
        <v>-1.9472808714575041</v>
      </c>
      <c r="K226" s="185">
        <f>COUNT(B226:F226)</f>
        <v>5</v>
      </c>
    </row>
    <row r="227" spans="1:11">
      <c r="A227" s="157" t="s">
        <v>12</v>
      </c>
      <c r="B227" s="191">
        <v>1.8</v>
      </c>
      <c r="C227" s="123">
        <v>0.3</v>
      </c>
      <c r="D227" s="123">
        <v>2</v>
      </c>
      <c r="E227" s="123">
        <v>2</v>
      </c>
      <c r="F227" s="123">
        <v>2</v>
      </c>
      <c r="G227" s="185">
        <f>MEDIAN(B227:F227)</f>
        <v>2</v>
      </c>
      <c r="H227" s="185">
        <f>AVERAGE(B227:F227)</f>
        <v>1.6199999999999999</v>
      </c>
      <c r="I227" s="185">
        <f>STDEV(B227:F227)</f>
        <v>0.74296702484026844</v>
      </c>
      <c r="J227" s="185">
        <f>SKEW(B227:F227)</f>
        <v>-2.1635247359429806</v>
      </c>
      <c r="K227" s="185">
        <f>COUNT(B227:F227)</f>
        <v>5</v>
      </c>
    </row>
    <row r="228" spans="1:11">
      <c r="A228" s="157" t="s">
        <v>13</v>
      </c>
      <c r="B228" s="191">
        <v>80</v>
      </c>
      <c r="C228" s="123">
        <v>70</v>
      </c>
      <c r="D228" s="123">
        <v>90</v>
      </c>
      <c r="E228" s="123">
        <v>70</v>
      </c>
      <c r="F228" s="123">
        <v>70</v>
      </c>
      <c r="G228" s="185"/>
      <c r="H228" s="185"/>
      <c r="I228" s="185"/>
      <c r="J228" s="185"/>
      <c r="K228" s="185"/>
    </row>
    <row r="229" spans="1:11">
      <c r="A229" s="146" t="s">
        <v>20</v>
      </c>
      <c r="B229" s="191"/>
      <c r="E229" s="123"/>
      <c r="G229" s="185"/>
      <c r="H229" s="185"/>
      <c r="I229" s="185"/>
      <c r="J229" s="185"/>
      <c r="K229" s="185"/>
    </row>
    <row r="230" spans="1:11" s="151" customFormat="1">
      <c r="A230" s="144" t="s">
        <v>163</v>
      </c>
      <c r="B230" s="149">
        <v>80</v>
      </c>
      <c r="C230" s="149">
        <v>80</v>
      </c>
      <c r="D230" s="149">
        <v>80</v>
      </c>
      <c r="E230" s="149">
        <v>80</v>
      </c>
      <c r="F230" s="149">
        <v>80</v>
      </c>
      <c r="G230" s="150"/>
      <c r="H230" s="150"/>
      <c r="I230" s="150"/>
      <c r="J230" s="150"/>
      <c r="K230" s="150"/>
    </row>
    <row r="231" spans="1:11">
      <c r="A231" s="143" t="s">
        <v>164</v>
      </c>
      <c r="B231" s="123"/>
      <c r="E231" s="123"/>
      <c r="G231" s="148"/>
      <c r="H231" s="148"/>
      <c r="I231" s="148"/>
      <c r="J231" s="148"/>
      <c r="K231" s="148"/>
    </row>
    <row r="232" spans="1:11">
      <c r="A232" s="143" t="s">
        <v>165</v>
      </c>
      <c r="B232" s="123">
        <f>B227+(B226-B227)*(B230/B228)</f>
        <v>2.4</v>
      </c>
      <c r="C232" s="123">
        <f>C227+(C226-C227)*(C230/C228)</f>
        <v>0.52857142857142858</v>
      </c>
      <c r="D232" s="123">
        <f t="shared" ref="D232:F232" si="72">D227+(D226-D227)*(D230/D228)</f>
        <v>2.8888888888888888</v>
      </c>
      <c r="E232" s="123">
        <f t="shared" si="72"/>
        <v>3.1428571428571428</v>
      </c>
      <c r="F232" s="123">
        <f t="shared" si="72"/>
        <v>3.1428571428571428</v>
      </c>
      <c r="G232" s="185">
        <f>MEDIAN(B232:F232)</f>
        <v>2.8888888888888888</v>
      </c>
      <c r="H232" s="185">
        <f>AVERAGE(B232:F232)</f>
        <v>2.4206349206349205</v>
      </c>
      <c r="I232" s="185">
        <f>STDEV(B232:F232)</f>
        <v>1.100318330447819</v>
      </c>
      <c r="J232" s="185">
        <f>SKEW(B232:F232)</f>
        <v>-1.8507954850888668</v>
      </c>
      <c r="K232" s="185">
        <f>COUNT(B232:F232)</f>
        <v>5</v>
      </c>
    </row>
    <row r="233" spans="1:11">
      <c r="A233" s="143" t="s">
        <v>166</v>
      </c>
      <c r="B233" s="123">
        <f>B227-(B227-B225)*(B230/B228)</f>
        <v>1</v>
      </c>
      <c r="C233" s="123">
        <f t="shared" ref="C233:F233" si="73">C227-(C227-C225)*(C230/C228)</f>
        <v>7.1428571428571452E-2</v>
      </c>
      <c r="D233" s="123">
        <f t="shared" si="73"/>
        <v>1.1111111111111112</v>
      </c>
      <c r="E233" s="123">
        <f t="shared" si="73"/>
        <v>0.85714285714285721</v>
      </c>
      <c r="F233" s="123">
        <f t="shared" si="73"/>
        <v>0.85714285714285721</v>
      </c>
      <c r="G233" s="185">
        <f>MEDIAN(B233:F233)</f>
        <v>0.85714285714285721</v>
      </c>
      <c r="H233" s="185">
        <f>AVERAGE(B233:F233)</f>
        <v>0.77936507936507948</v>
      </c>
      <c r="I233" s="185">
        <f>STDEV(B233:F233)</f>
        <v>0.40988048943693711</v>
      </c>
      <c r="J233" s="185">
        <f>SKEW(B233:F233)</f>
        <v>-1.8552388029408911</v>
      </c>
      <c r="K233" s="185">
        <f>COUNT(B233:F233)</f>
        <v>5</v>
      </c>
    </row>
    <row r="234" spans="1:11">
      <c r="A234" s="168" t="s">
        <v>167</v>
      </c>
      <c r="B234" s="141">
        <f>B227</f>
        <v>1.8</v>
      </c>
      <c r="C234" s="141">
        <f t="shared" ref="C234:F234" si="74">C227</f>
        <v>0.3</v>
      </c>
      <c r="D234" s="141">
        <f t="shared" si="74"/>
        <v>2</v>
      </c>
      <c r="E234" s="141">
        <f t="shared" si="74"/>
        <v>2</v>
      </c>
      <c r="F234" s="141">
        <f t="shared" si="74"/>
        <v>2</v>
      </c>
      <c r="G234" s="185">
        <f>MEDIAN(B234:F234)</f>
        <v>2</v>
      </c>
      <c r="H234" s="185">
        <f>AVERAGE(B234:F234)</f>
        <v>1.6199999999999999</v>
      </c>
      <c r="I234" s="185">
        <f>STDEV(B234:F234)</f>
        <v>0.74296702484026844</v>
      </c>
      <c r="J234" s="185">
        <f>SKEW(B234:F234)</f>
        <v>-2.1635247359429806</v>
      </c>
      <c r="K234" s="185">
        <f>COUNT(B234:F234)</f>
        <v>5</v>
      </c>
    </row>
    <row r="235" spans="1:11">
      <c r="B235" s="191"/>
      <c r="E235" s="123"/>
      <c r="F235" s="104"/>
      <c r="G235" s="185"/>
      <c r="H235" s="185"/>
      <c r="I235" s="185"/>
      <c r="J235" s="185"/>
      <c r="K235" s="185"/>
    </row>
    <row r="236" spans="1:11" s="174" customFormat="1">
      <c r="A236" s="176" t="s">
        <v>19</v>
      </c>
      <c r="B236" s="214"/>
      <c r="C236" s="177"/>
      <c r="D236" s="177"/>
      <c r="E236" s="177"/>
      <c r="G236" s="213"/>
      <c r="H236" s="213"/>
      <c r="I236" s="213"/>
      <c r="J236" s="213"/>
      <c r="K236" s="213"/>
    </row>
    <row r="237" spans="1:11">
      <c r="A237" s="146" t="s">
        <v>12</v>
      </c>
      <c r="B237" s="191">
        <v>3</v>
      </c>
      <c r="C237" s="123">
        <v>2</v>
      </c>
      <c r="D237" s="123">
        <v>2.5</v>
      </c>
      <c r="E237" s="123">
        <v>3</v>
      </c>
      <c r="F237" s="123">
        <v>3</v>
      </c>
      <c r="G237" s="185">
        <f>MEDIAN(B237:F237)</f>
        <v>3</v>
      </c>
      <c r="H237" s="185">
        <f>AVERAGE(B237:F237)</f>
        <v>2.7</v>
      </c>
      <c r="I237" s="185">
        <f>STDEV(B237:F237)</f>
        <v>0.44721359549995715</v>
      </c>
      <c r="J237" s="185">
        <f>SKEW(B237:F237)</f>
        <v>-1.2577882373436342</v>
      </c>
      <c r="K237" s="185">
        <f>COUNT(B237:F237)</f>
        <v>5</v>
      </c>
    </row>
    <row r="238" spans="1:11">
      <c r="A238" s="157" t="s">
        <v>25</v>
      </c>
      <c r="B238" s="191">
        <v>80</v>
      </c>
      <c r="C238" s="123">
        <v>80</v>
      </c>
      <c r="D238" s="123">
        <v>70</v>
      </c>
      <c r="E238" s="123">
        <v>75</v>
      </c>
      <c r="F238" s="123">
        <v>70</v>
      </c>
      <c r="G238" s="185"/>
      <c r="H238" s="185"/>
      <c r="I238" s="185"/>
      <c r="J238" s="185"/>
      <c r="K238" s="185"/>
    </row>
    <row r="239" spans="1:11">
      <c r="A239" s="157"/>
      <c r="B239" s="191"/>
      <c r="E239" s="123"/>
      <c r="G239" s="185"/>
      <c r="H239" s="185"/>
      <c r="I239" s="185"/>
      <c r="J239" s="185"/>
      <c r="K239" s="185"/>
    </row>
    <row r="240" spans="1:11" s="174" customFormat="1">
      <c r="A240" s="176" t="s">
        <v>24</v>
      </c>
      <c r="B240" s="214"/>
      <c r="C240" s="177"/>
      <c r="G240" s="213"/>
      <c r="H240" s="213"/>
      <c r="I240" s="213"/>
      <c r="J240" s="213"/>
      <c r="K240" s="213"/>
    </row>
    <row r="241" spans="1:11">
      <c r="A241" s="146" t="s">
        <v>12</v>
      </c>
      <c r="B241" s="191">
        <v>2</v>
      </c>
      <c r="C241" s="123">
        <v>2</v>
      </c>
      <c r="D241" s="123">
        <v>2</v>
      </c>
      <c r="E241" s="123">
        <v>2</v>
      </c>
      <c r="F241" s="123">
        <v>1.5</v>
      </c>
      <c r="G241" s="185">
        <f>MEDIAN(B241:F241)</f>
        <v>2</v>
      </c>
      <c r="H241" s="185">
        <f>AVERAGE(B241:F241)</f>
        <v>1.9</v>
      </c>
      <c r="I241" s="185">
        <f>STDEV(B241:F241)</f>
        <v>0.22360679774997858</v>
      </c>
      <c r="J241" s="185">
        <f>SKEW(B241:F241)</f>
        <v>-2.2360679774997885</v>
      </c>
      <c r="K241" s="185">
        <f>COUNT(B241:F241)</f>
        <v>5</v>
      </c>
    </row>
    <row r="242" spans="1:11">
      <c r="A242" s="157" t="s">
        <v>25</v>
      </c>
      <c r="B242" s="191">
        <v>75</v>
      </c>
      <c r="C242" s="123">
        <v>80</v>
      </c>
      <c r="D242" s="123">
        <v>80</v>
      </c>
      <c r="E242" s="123">
        <v>90</v>
      </c>
      <c r="F242" s="123">
        <v>70</v>
      </c>
      <c r="G242" s="185"/>
      <c r="H242" s="185"/>
      <c r="I242" s="185"/>
      <c r="J242" s="185"/>
      <c r="K242" s="185"/>
    </row>
    <row r="243" spans="1:11">
      <c r="A243" s="123"/>
      <c r="B243" s="191"/>
      <c r="C243" s="104"/>
      <c r="D243" s="152"/>
      <c r="E243" s="152"/>
      <c r="F243" s="152"/>
      <c r="G243" s="185"/>
      <c r="H243" s="185"/>
      <c r="I243" s="185"/>
      <c r="J243" s="185"/>
      <c r="K243" s="185"/>
    </row>
    <row r="244" spans="1:11" s="174" customFormat="1">
      <c r="A244" s="176" t="s">
        <v>28</v>
      </c>
      <c r="B244" s="214"/>
      <c r="C244" s="177"/>
      <c r="G244" s="213"/>
      <c r="H244" s="213"/>
      <c r="I244" s="213"/>
      <c r="J244" s="213"/>
      <c r="K244" s="213"/>
    </row>
    <row r="245" spans="1:11">
      <c r="A245" s="146" t="s">
        <v>12</v>
      </c>
      <c r="B245" s="191" t="s">
        <v>80</v>
      </c>
      <c r="C245" s="123" t="s">
        <v>91</v>
      </c>
      <c r="D245" s="123" t="s">
        <v>80</v>
      </c>
      <c r="E245" s="123" t="s">
        <v>91</v>
      </c>
      <c r="F245" s="123" t="s">
        <v>91</v>
      </c>
      <c r="G245" s="185"/>
      <c r="H245" s="185"/>
      <c r="I245" s="185"/>
      <c r="J245" s="185"/>
      <c r="K245" s="185"/>
    </row>
    <row r="246" spans="1:11">
      <c r="A246" s="157" t="s">
        <v>25</v>
      </c>
      <c r="B246" s="191">
        <v>60</v>
      </c>
      <c r="C246" s="123">
        <v>80</v>
      </c>
      <c r="D246" s="123">
        <v>60</v>
      </c>
      <c r="E246" s="123">
        <v>90</v>
      </c>
      <c r="F246" s="123">
        <v>70</v>
      </c>
      <c r="G246" s="185"/>
      <c r="H246" s="185"/>
      <c r="I246" s="185"/>
      <c r="J246" s="185"/>
      <c r="K246" s="185"/>
    </row>
    <row r="247" spans="1:11">
      <c r="B247" s="190"/>
      <c r="C247" s="104"/>
      <c r="D247" s="152"/>
      <c r="E247" s="152"/>
      <c r="F247" s="152"/>
      <c r="H247" s="187"/>
      <c r="I247" s="187"/>
      <c r="J247" s="187"/>
      <c r="K247" s="187"/>
    </row>
    <row r="248" spans="1:11">
      <c r="B248" s="190"/>
      <c r="C248" s="104"/>
      <c r="D248" s="152"/>
      <c r="E248" s="152"/>
      <c r="F248" s="152"/>
      <c r="H248" s="187"/>
      <c r="I248" s="187"/>
      <c r="J248" s="187"/>
      <c r="K248" s="187"/>
    </row>
    <row r="249" spans="1:11">
      <c r="B249" s="190"/>
      <c r="C249" s="104"/>
      <c r="D249" s="152"/>
      <c r="E249" s="152"/>
      <c r="F249" s="152"/>
      <c r="H249" s="187"/>
      <c r="I249" s="187"/>
      <c r="J249" s="187"/>
      <c r="K249" s="187"/>
    </row>
    <row r="250" spans="1:11">
      <c r="B250" s="190"/>
      <c r="D250" s="152"/>
      <c r="E250" s="152"/>
      <c r="F250" s="152"/>
      <c r="H250" s="187"/>
      <c r="I250" s="187"/>
      <c r="J250" s="187"/>
      <c r="K250" s="187"/>
    </row>
    <row r="251" spans="1:11">
      <c r="B251" s="191"/>
      <c r="E251" s="123"/>
    </row>
    <row r="252" spans="1:11">
      <c r="B252" s="191"/>
      <c r="E252" s="123"/>
    </row>
    <row r="253" spans="1:11">
      <c r="B253" s="191"/>
      <c r="E253" s="123"/>
    </row>
    <row r="254" spans="1:11">
      <c r="B254" s="191"/>
      <c r="E254" s="123"/>
    </row>
    <row r="255" spans="1:11">
      <c r="B255" s="191"/>
      <c r="E255" s="123"/>
    </row>
    <row r="256" spans="1:11">
      <c r="B256" s="191"/>
      <c r="E256" s="123"/>
    </row>
    <row r="257" spans="2:5">
      <c r="B257" s="191"/>
      <c r="E257" s="123"/>
    </row>
    <row r="258" spans="2:5">
      <c r="B258" s="191"/>
      <c r="E258" s="123"/>
    </row>
    <row r="259" spans="2:5">
      <c r="B259" s="191"/>
      <c r="E259" s="123"/>
    </row>
    <row r="260" spans="2:5">
      <c r="B260" s="191"/>
      <c r="E260" s="123"/>
    </row>
    <row r="261" spans="2:5">
      <c r="B261" s="191"/>
      <c r="E261" s="123"/>
    </row>
    <row r="262" spans="2:5">
      <c r="B262" s="191"/>
      <c r="E262" s="123"/>
    </row>
    <row r="263" spans="2:5">
      <c r="B263" s="191"/>
      <c r="E263" s="123"/>
    </row>
    <row r="264" spans="2:5">
      <c r="B264" s="191"/>
      <c r="E264" s="123"/>
    </row>
    <row r="265" spans="2:5">
      <c r="B265" s="191"/>
      <c r="E265" s="123"/>
    </row>
    <row r="266" spans="2:5">
      <c r="B266" s="191"/>
      <c r="E266" s="123"/>
    </row>
    <row r="267" spans="2:5">
      <c r="B267" s="191"/>
      <c r="E267" s="123"/>
    </row>
    <row r="268" spans="2:5">
      <c r="B268" s="191"/>
      <c r="E268" s="123"/>
    </row>
    <row r="269" spans="2:5">
      <c r="B269" s="191"/>
      <c r="E269" s="123"/>
    </row>
    <row r="270" spans="2:5">
      <c r="B270" s="191"/>
      <c r="E270" s="123"/>
    </row>
    <row r="271" spans="2:5">
      <c r="B271" s="191"/>
      <c r="E271" s="123"/>
    </row>
    <row r="272" spans="2:5">
      <c r="B272" s="191"/>
      <c r="E272" s="123"/>
    </row>
    <row r="273" spans="2:5">
      <c r="B273" s="191"/>
      <c r="E273" s="123"/>
    </row>
    <row r="274" spans="2:5">
      <c r="B274" s="191"/>
      <c r="E274" s="123"/>
    </row>
    <row r="275" spans="2:5">
      <c r="B275" s="191"/>
      <c r="E275" s="123"/>
    </row>
    <row r="276" spans="2:5">
      <c r="B276" s="191"/>
      <c r="E276" s="123"/>
    </row>
    <row r="277" spans="2:5">
      <c r="B277" s="191"/>
      <c r="E277" s="123"/>
    </row>
    <row r="278" spans="2:5">
      <c r="B278" s="191"/>
      <c r="E278" s="123"/>
    </row>
    <row r="279" spans="2:5">
      <c r="B279" s="191"/>
      <c r="E279" s="123"/>
    </row>
    <row r="280" spans="2:5">
      <c r="B280" s="191"/>
      <c r="E280" s="123"/>
    </row>
    <row r="281" spans="2:5">
      <c r="B281" s="191"/>
      <c r="E281" s="123"/>
    </row>
    <row r="282" spans="2:5">
      <c r="B282" s="191"/>
      <c r="E282" s="123"/>
    </row>
    <row r="283" spans="2:5">
      <c r="B283" s="191"/>
      <c r="E283" s="123"/>
    </row>
    <row r="284" spans="2:5">
      <c r="B284" s="191"/>
      <c r="E284" s="123"/>
    </row>
    <row r="285" spans="2:5">
      <c r="B285" s="191"/>
      <c r="E285" s="123"/>
    </row>
    <row r="286" spans="2:5">
      <c r="B286" s="191"/>
      <c r="E286" s="123"/>
    </row>
    <row r="287" spans="2:5">
      <c r="B287" s="191"/>
      <c r="E287" s="123"/>
    </row>
    <row r="288" spans="2:5">
      <c r="B288" s="191"/>
      <c r="E288" s="123"/>
    </row>
    <row r="289" spans="2:5">
      <c r="B289" s="191"/>
      <c r="E289" s="123"/>
    </row>
    <row r="290" spans="2:5">
      <c r="B290" s="191"/>
      <c r="E290" s="123"/>
    </row>
    <row r="291" spans="2:5">
      <c r="B291" s="191"/>
      <c r="E291" s="123"/>
    </row>
    <row r="292" spans="2:5">
      <c r="B292" s="191"/>
      <c r="E292" s="123"/>
    </row>
    <row r="293" spans="2:5">
      <c r="B293" s="191"/>
      <c r="E293" s="123"/>
    </row>
    <row r="294" spans="2:5">
      <c r="B294" s="191"/>
      <c r="E294" s="123"/>
    </row>
    <row r="295" spans="2:5">
      <c r="B295" s="191"/>
      <c r="E295" s="123"/>
    </row>
    <row r="296" spans="2:5">
      <c r="B296" s="191"/>
      <c r="E296" s="123"/>
    </row>
    <row r="297" spans="2:5">
      <c r="B297" s="191"/>
      <c r="E297" s="123"/>
    </row>
    <row r="298" spans="2:5">
      <c r="B298" s="191"/>
      <c r="E298" s="123"/>
    </row>
    <row r="299" spans="2:5">
      <c r="B299" s="191"/>
      <c r="E299" s="123"/>
    </row>
    <row r="300" spans="2:5">
      <c r="B300" s="191"/>
      <c r="E300" s="123"/>
    </row>
    <row r="301" spans="2:5">
      <c r="B301" s="191"/>
      <c r="E301" s="123"/>
    </row>
    <row r="302" spans="2:5">
      <c r="B302" s="191"/>
      <c r="E302" s="123"/>
    </row>
    <row r="303" spans="2:5">
      <c r="B303" s="191"/>
      <c r="E303" s="123"/>
    </row>
    <row r="304" spans="2:5">
      <c r="B304" s="191"/>
      <c r="E304" s="123"/>
    </row>
    <row r="305" spans="2:5">
      <c r="B305" s="191"/>
      <c r="E305" s="123"/>
    </row>
    <row r="306" spans="2:5">
      <c r="B306" s="191"/>
      <c r="E306" s="123"/>
    </row>
    <row r="307" spans="2:5">
      <c r="B307" s="191"/>
      <c r="E307" s="123"/>
    </row>
    <row r="308" spans="2:5">
      <c r="B308" s="191"/>
      <c r="E308" s="123"/>
    </row>
    <row r="309" spans="2:5">
      <c r="B309" s="191"/>
      <c r="E309" s="123"/>
    </row>
    <row r="310" spans="2:5">
      <c r="B310" s="191"/>
      <c r="E310" s="123"/>
    </row>
    <row r="311" spans="2:5">
      <c r="B311" s="191"/>
      <c r="E311" s="123"/>
    </row>
    <row r="312" spans="2:5">
      <c r="B312" s="191"/>
      <c r="E312" s="123"/>
    </row>
    <row r="313" spans="2:5">
      <c r="B313" s="191"/>
      <c r="E313" s="123"/>
    </row>
    <row r="314" spans="2:5">
      <c r="B314" s="191"/>
      <c r="E314" s="123"/>
    </row>
    <row r="315" spans="2:5">
      <c r="B315" s="191"/>
      <c r="E315" s="123"/>
    </row>
    <row r="316" spans="2:5">
      <c r="B316" s="191"/>
      <c r="E316" s="123"/>
    </row>
    <row r="317" spans="2:5">
      <c r="B317" s="191"/>
      <c r="E317" s="123"/>
    </row>
    <row r="318" spans="2:5">
      <c r="B318" s="191"/>
      <c r="E318" s="123"/>
    </row>
    <row r="319" spans="2:5">
      <c r="B319" s="191"/>
      <c r="E319" s="123"/>
    </row>
    <row r="320" spans="2:5">
      <c r="B320" s="191"/>
      <c r="E320" s="123"/>
    </row>
    <row r="321" spans="2:5">
      <c r="B321" s="191"/>
      <c r="E321" s="123"/>
    </row>
    <row r="322" spans="2:5">
      <c r="B322" s="191"/>
      <c r="E322" s="123"/>
    </row>
    <row r="323" spans="2:5">
      <c r="B323" s="191"/>
      <c r="E323" s="123"/>
    </row>
    <row r="324" spans="2:5">
      <c r="B324" s="191"/>
      <c r="E324" s="123"/>
    </row>
    <row r="325" spans="2:5">
      <c r="B325" s="191"/>
      <c r="E325" s="123"/>
    </row>
    <row r="326" spans="2:5">
      <c r="B326" s="191"/>
      <c r="E326" s="123"/>
    </row>
    <row r="327" spans="2:5">
      <c r="B327" s="191"/>
      <c r="E327" s="123"/>
    </row>
    <row r="328" spans="2:5">
      <c r="B328" s="191"/>
      <c r="E328" s="123"/>
    </row>
    <row r="329" spans="2:5">
      <c r="B329" s="191"/>
      <c r="E329" s="123"/>
    </row>
    <row r="330" spans="2:5">
      <c r="B330" s="191"/>
      <c r="E330" s="123"/>
    </row>
    <row r="331" spans="2:5">
      <c r="B331" s="191"/>
      <c r="E331" s="123"/>
    </row>
    <row r="332" spans="2:5">
      <c r="B332" s="191"/>
      <c r="E332" s="123"/>
    </row>
    <row r="333" spans="2:5">
      <c r="B333" s="191"/>
      <c r="E333" s="123"/>
    </row>
    <row r="334" spans="2:5">
      <c r="B334" s="191"/>
      <c r="E334" s="123"/>
    </row>
    <row r="335" spans="2:5">
      <c r="B335" s="191"/>
      <c r="E335" s="123"/>
    </row>
    <row r="336" spans="2:5">
      <c r="B336" s="191"/>
      <c r="E336" s="123"/>
    </row>
    <row r="337" spans="2:5">
      <c r="B337" s="191"/>
      <c r="E337" s="123"/>
    </row>
    <row r="338" spans="2:5">
      <c r="B338" s="191"/>
      <c r="E338" s="123"/>
    </row>
    <row r="339" spans="2:5">
      <c r="B339" s="191"/>
      <c r="E339" s="123"/>
    </row>
    <row r="340" spans="2:5">
      <c r="B340" s="191"/>
      <c r="E340" s="123"/>
    </row>
    <row r="341" spans="2:5">
      <c r="B341" s="191"/>
      <c r="E341" s="123"/>
    </row>
    <row r="342" spans="2:5">
      <c r="B342" s="191"/>
      <c r="E342" s="123"/>
    </row>
    <row r="343" spans="2:5">
      <c r="B343" s="191"/>
      <c r="E343" s="123"/>
    </row>
    <row r="344" spans="2:5">
      <c r="B344" s="191"/>
      <c r="E344" s="123"/>
    </row>
    <row r="345" spans="2:5">
      <c r="B345" s="191"/>
      <c r="E345" s="123"/>
    </row>
    <row r="346" spans="2:5">
      <c r="B346" s="191"/>
      <c r="E346" s="123"/>
    </row>
    <row r="347" spans="2:5">
      <c r="B347" s="191"/>
      <c r="E347" s="123"/>
    </row>
    <row r="348" spans="2:5">
      <c r="B348" s="191"/>
      <c r="E348" s="123"/>
    </row>
    <row r="349" spans="2:5">
      <c r="B349" s="191"/>
      <c r="E349" s="123"/>
    </row>
    <row r="350" spans="2:5">
      <c r="B350" s="191"/>
      <c r="E350" s="123"/>
    </row>
    <row r="351" spans="2:5">
      <c r="B351" s="191"/>
      <c r="E351" s="123"/>
    </row>
    <row r="352" spans="2:5">
      <c r="B352" s="191"/>
      <c r="E352" s="123"/>
    </row>
    <row r="353" spans="2:5">
      <c r="B353" s="191"/>
      <c r="E353" s="123"/>
    </row>
    <row r="354" spans="2:5">
      <c r="B354" s="191"/>
      <c r="E354" s="123"/>
    </row>
    <row r="355" spans="2:5">
      <c r="B355" s="191"/>
      <c r="E355" s="123"/>
    </row>
    <row r="356" spans="2:5">
      <c r="B356" s="191"/>
      <c r="E356" s="123"/>
    </row>
    <row r="357" spans="2:5">
      <c r="B357" s="191"/>
      <c r="E357" s="123"/>
    </row>
    <row r="358" spans="2:5">
      <c r="B358" s="191"/>
      <c r="E358" s="123"/>
    </row>
    <row r="359" spans="2:5">
      <c r="B359" s="191"/>
      <c r="E359" s="123"/>
    </row>
    <row r="360" spans="2:5">
      <c r="B360" s="191"/>
      <c r="E360" s="123"/>
    </row>
    <row r="361" spans="2:5">
      <c r="B361" s="191"/>
      <c r="E361" s="123"/>
    </row>
    <row r="362" spans="2:5">
      <c r="B362" s="191"/>
      <c r="E362" s="123"/>
    </row>
    <row r="363" spans="2:5">
      <c r="B363" s="191"/>
      <c r="E363" s="123"/>
    </row>
    <row r="364" spans="2:5">
      <c r="B364" s="191"/>
      <c r="E364" s="123"/>
    </row>
    <row r="365" spans="2:5">
      <c r="B365" s="191"/>
      <c r="E365" s="123"/>
    </row>
    <row r="366" spans="2:5">
      <c r="B366" s="191"/>
      <c r="E366" s="123"/>
    </row>
    <row r="367" spans="2:5">
      <c r="B367" s="191"/>
      <c r="E367" s="123"/>
    </row>
    <row r="368" spans="2:5">
      <c r="B368" s="191"/>
      <c r="E368" s="123"/>
    </row>
    <row r="369" spans="2:5">
      <c r="B369" s="191"/>
      <c r="E369" s="123"/>
    </row>
    <row r="370" spans="2:5">
      <c r="B370" s="191"/>
      <c r="E370" s="123"/>
    </row>
    <row r="371" spans="2:5">
      <c r="B371" s="191"/>
      <c r="E371" s="123"/>
    </row>
    <row r="372" spans="2:5">
      <c r="B372" s="191"/>
      <c r="E372" s="123"/>
    </row>
    <row r="373" spans="2:5">
      <c r="B373" s="191"/>
      <c r="E373" s="123"/>
    </row>
    <row r="374" spans="2:5">
      <c r="B374" s="191"/>
      <c r="E374" s="123"/>
    </row>
    <row r="375" spans="2:5">
      <c r="B375" s="191"/>
      <c r="E375" s="123"/>
    </row>
    <row r="376" spans="2:5">
      <c r="B376" s="191"/>
      <c r="E376" s="123"/>
    </row>
    <row r="377" spans="2:5">
      <c r="B377" s="191"/>
      <c r="E377" s="123"/>
    </row>
    <row r="378" spans="2:5">
      <c r="B378" s="191"/>
      <c r="E378" s="123"/>
    </row>
    <row r="379" spans="2:5">
      <c r="B379" s="191"/>
      <c r="E379" s="123"/>
    </row>
    <row r="380" spans="2:5">
      <c r="B380" s="191"/>
      <c r="E380" s="123"/>
    </row>
    <row r="381" spans="2:5">
      <c r="B381" s="191"/>
      <c r="E381" s="123"/>
    </row>
    <row r="382" spans="2:5">
      <c r="B382" s="191"/>
      <c r="E382" s="123"/>
    </row>
    <row r="383" spans="2:5">
      <c r="B383" s="191"/>
      <c r="E383" s="123"/>
    </row>
    <row r="384" spans="2:5">
      <c r="B384" s="191"/>
      <c r="E384" s="123"/>
    </row>
    <row r="385" spans="2:5">
      <c r="B385" s="191"/>
      <c r="E385" s="123"/>
    </row>
    <row r="386" spans="2:5">
      <c r="B386" s="191"/>
      <c r="E386" s="123"/>
    </row>
    <row r="387" spans="2:5">
      <c r="B387" s="191"/>
      <c r="E387" s="123"/>
    </row>
    <row r="388" spans="2:5">
      <c r="B388" s="191"/>
      <c r="E388" s="123"/>
    </row>
    <row r="389" spans="2:5">
      <c r="B389" s="191"/>
      <c r="E389" s="123"/>
    </row>
    <row r="390" spans="2:5">
      <c r="B390" s="191"/>
      <c r="E390" s="123"/>
    </row>
    <row r="391" spans="2:5">
      <c r="B391" s="191"/>
      <c r="E391" s="123"/>
    </row>
    <row r="392" spans="2:5">
      <c r="B392" s="191"/>
      <c r="E392" s="123"/>
    </row>
    <row r="393" spans="2:5">
      <c r="B393" s="191"/>
      <c r="E393" s="123"/>
    </row>
    <row r="394" spans="2:5">
      <c r="B394" s="191"/>
      <c r="E394" s="123"/>
    </row>
    <row r="395" spans="2:5">
      <c r="B395" s="191"/>
      <c r="E395" s="123"/>
    </row>
    <row r="396" spans="2:5">
      <c r="B396" s="191"/>
      <c r="E396" s="123"/>
    </row>
    <row r="397" spans="2:5">
      <c r="B397" s="191"/>
      <c r="E397" s="123"/>
    </row>
    <row r="398" spans="2:5">
      <c r="B398" s="191"/>
      <c r="E398" s="123"/>
    </row>
    <row r="399" spans="2:5">
      <c r="B399" s="191"/>
      <c r="E399" s="123"/>
    </row>
    <row r="400" spans="2:5">
      <c r="B400" s="191"/>
      <c r="E400" s="123"/>
    </row>
    <row r="401" spans="2:5">
      <c r="B401" s="191"/>
      <c r="E401" s="123"/>
    </row>
    <row r="402" spans="2:5">
      <c r="B402" s="191"/>
      <c r="E402" s="123"/>
    </row>
    <row r="403" spans="2:5">
      <c r="B403" s="191"/>
      <c r="E403" s="123"/>
    </row>
    <row r="404" spans="2:5">
      <c r="B404" s="191"/>
      <c r="E404" s="123"/>
    </row>
    <row r="405" spans="2:5">
      <c r="B405" s="191"/>
      <c r="E405" s="123"/>
    </row>
    <row r="406" spans="2:5">
      <c r="B406" s="191"/>
      <c r="E406" s="123"/>
    </row>
    <row r="407" spans="2:5">
      <c r="B407" s="191"/>
      <c r="E407" s="123"/>
    </row>
    <row r="408" spans="2:5">
      <c r="B408" s="191"/>
      <c r="E408" s="123"/>
    </row>
    <row r="409" spans="2:5">
      <c r="B409" s="191"/>
      <c r="E409" s="123"/>
    </row>
    <row r="410" spans="2:5">
      <c r="B410" s="191"/>
      <c r="E410" s="123"/>
    </row>
    <row r="411" spans="2:5">
      <c r="B411" s="191"/>
      <c r="E411" s="123"/>
    </row>
    <row r="412" spans="2:5">
      <c r="B412" s="191"/>
      <c r="E412" s="123"/>
    </row>
    <row r="413" spans="2:5">
      <c r="B413" s="191"/>
      <c r="E413" s="123"/>
    </row>
    <row r="414" spans="2:5">
      <c r="B414" s="191"/>
      <c r="E414" s="123"/>
    </row>
    <row r="415" spans="2:5">
      <c r="B415" s="191"/>
      <c r="E415" s="123"/>
    </row>
    <row r="416" spans="2:5">
      <c r="B416" s="191"/>
      <c r="E416" s="123"/>
    </row>
    <row r="417" spans="2:5">
      <c r="B417" s="191"/>
      <c r="E417" s="123"/>
    </row>
    <row r="418" spans="2:5">
      <c r="B418" s="191"/>
      <c r="E418" s="123"/>
    </row>
    <row r="419" spans="2:5">
      <c r="B419" s="191"/>
      <c r="E419" s="123"/>
    </row>
    <row r="420" spans="2:5">
      <c r="B420" s="191"/>
      <c r="E420" s="123"/>
    </row>
    <row r="421" spans="2:5">
      <c r="B421" s="191"/>
      <c r="E421" s="123"/>
    </row>
    <row r="422" spans="2:5">
      <c r="B422" s="191"/>
      <c r="E422" s="123"/>
    </row>
    <row r="423" spans="2:5">
      <c r="B423" s="191"/>
      <c r="E423" s="123"/>
    </row>
    <row r="424" spans="2:5">
      <c r="B424" s="191"/>
      <c r="E424" s="123"/>
    </row>
    <row r="425" spans="2:5">
      <c r="B425" s="191"/>
      <c r="E425" s="123"/>
    </row>
    <row r="426" spans="2:5">
      <c r="B426" s="191"/>
      <c r="E426" s="123"/>
    </row>
    <row r="427" spans="2:5">
      <c r="B427" s="191"/>
      <c r="E427" s="123"/>
    </row>
    <row r="428" spans="2:5">
      <c r="B428" s="191"/>
      <c r="E428" s="123"/>
    </row>
    <row r="429" spans="2:5">
      <c r="B429" s="191"/>
      <c r="E429" s="123"/>
    </row>
    <row r="430" spans="2:5">
      <c r="B430" s="191"/>
      <c r="E430" s="123"/>
    </row>
    <row r="431" spans="2:5">
      <c r="B431" s="191"/>
      <c r="E431" s="123"/>
    </row>
    <row r="432" spans="2:5">
      <c r="B432" s="191"/>
      <c r="E432" s="123"/>
    </row>
    <row r="433" spans="2:5">
      <c r="B433" s="191"/>
      <c r="E433" s="123"/>
    </row>
    <row r="434" spans="2:5">
      <c r="B434" s="191"/>
      <c r="E434" s="123"/>
    </row>
    <row r="435" spans="2:5">
      <c r="B435" s="191"/>
      <c r="E435" s="123"/>
    </row>
    <row r="436" spans="2:5">
      <c r="B436" s="191"/>
      <c r="E436" s="123"/>
    </row>
    <row r="437" spans="2:5">
      <c r="B437" s="191"/>
      <c r="E437" s="123"/>
    </row>
    <row r="438" spans="2:5">
      <c r="B438" s="191"/>
      <c r="E438" s="123"/>
    </row>
    <row r="439" spans="2:5">
      <c r="B439" s="191"/>
      <c r="E439" s="123"/>
    </row>
    <row r="440" spans="2:5">
      <c r="B440" s="191"/>
      <c r="E440" s="123"/>
    </row>
    <row r="441" spans="2:5">
      <c r="B441" s="191"/>
      <c r="E441" s="123"/>
    </row>
    <row r="442" spans="2:5">
      <c r="B442" s="191"/>
      <c r="E442" s="123"/>
    </row>
    <row r="443" spans="2:5">
      <c r="B443" s="191"/>
      <c r="E443" s="123"/>
    </row>
    <row r="444" spans="2:5">
      <c r="B444" s="191"/>
      <c r="E444" s="123"/>
    </row>
    <row r="445" spans="2:5">
      <c r="B445" s="191"/>
      <c r="E445" s="123"/>
    </row>
    <row r="446" spans="2:5">
      <c r="B446" s="191"/>
      <c r="E446" s="123"/>
    </row>
    <row r="447" spans="2:5">
      <c r="B447" s="191"/>
      <c r="E447" s="123"/>
    </row>
    <row r="448" spans="2:5">
      <c r="B448" s="191"/>
      <c r="E448" s="123"/>
    </row>
    <row r="449" spans="2:5">
      <c r="B449" s="191"/>
      <c r="E449" s="123"/>
    </row>
    <row r="450" spans="2:5">
      <c r="B450" s="191"/>
      <c r="E450" s="123"/>
    </row>
    <row r="451" spans="2:5">
      <c r="B451" s="191"/>
      <c r="E451" s="123"/>
    </row>
    <row r="452" spans="2:5">
      <c r="B452" s="191"/>
      <c r="E452" s="123"/>
    </row>
    <row r="453" spans="2:5">
      <c r="B453" s="191"/>
      <c r="E453" s="123"/>
    </row>
    <row r="454" spans="2:5">
      <c r="B454" s="191"/>
      <c r="E454" s="123"/>
    </row>
    <row r="455" spans="2:5">
      <c r="B455" s="191"/>
      <c r="E455" s="123"/>
    </row>
    <row r="456" spans="2:5">
      <c r="B456" s="191"/>
      <c r="E456" s="123"/>
    </row>
    <row r="457" spans="2:5">
      <c r="B457" s="191"/>
      <c r="E457" s="123"/>
    </row>
    <row r="458" spans="2:5">
      <c r="B458" s="191"/>
      <c r="E458" s="123"/>
    </row>
    <row r="459" spans="2:5">
      <c r="B459" s="191"/>
      <c r="E459" s="123"/>
    </row>
    <row r="460" spans="2:5">
      <c r="B460" s="191"/>
      <c r="E460" s="123"/>
    </row>
    <row r="461" spans="2:5">
      <c r="B461" s="191"/>
      <c r="E461" s="123"/>
    </row>
    <row r="462" spans="2:5">
      <c r="B462" s="191"/>
      <c r="E462" s="123"/>
    </row>
    <row r="463" spans="2:5">
      <c r="B463" s="191"/>
      <c r="E463" s="123"/>
    </row>
    <row r="464" spans="2:5">
      <c r="B464" s="191"/>
      <c r="E464" s="123"/>
    </row>
    <row r="465" spans="2:5">
      <c r="B465" s="191"/>
      <c r="E465" s="123"/>
    </row>
    <row r="466" spans="2:5">
      <c r="B466" s="191"/>
      <c r="E466" s="123"/>
    </row>
    <row r="467" spans="2:5">
      <c r="B467" s="191"/>
      <c r="E467" s="123"/>
    </row>
    <row r="468" spans="2:5">
      <c r="B468" s="191"/>
      <c r="E468" s="123"/>
    </row>
    <row r="469" spans="2:5">
      <c r="B469" s="191"/>
      <c r="E469" s="123"/>
    </row>
    <row r="470" spans="2:5">
      <c r="B470" s="191"/>
      <c r="E470" s="123"/>
    </row>
    <row r="471" spans="2:5">
      <c r="B471" s="191"/>
      <c r="E471" s="123"/>
    </row>
    <row r="472" spans="2:5">
      <c r="B472" s="191"/>
      <c r="E472" s="123"/>
    </row>
    <row r="473" spans="2:5">
      <c r="B473" s="191"/>
      <c r="E473" s="123"/>
    </row>
    <row r="474" spans="2:5">
      <c r="B474" s="191"/>
      <c r="E474" s="123"/>
    </row>
    <row r="475" spans="2:5">
      <c r="B475" s="191"/>
      <c r="E475" s="123"/>
    </row>
    <row r="476" spans="2:5">
      <c r="B476" s="191"/>
      <c r="E476" s="123"/>
    </row>
    <row r="477" spans="2:5">
      <c r="B477" s="191"/>
      <c r="E477" s="123"/>
    </row>
    <row r="478" spans="2:5">
      <c r="B478" s="191"/>
      <c r="E478" s="123"/>
    </row>
    <row r="479" spans="2:5">
      <c r="B479" s="191"/>
      <c r="E479" s="123"/>
    </row>
    <row r="480" spans="2:5">
      <c r="B480" s="191"/>
      <c r="E480" s="123"/>
    </row>
    <row r="481" spans="2:5">
      <c r="B481" s="191"/>
      <c r="E481" s="123"/>
    </row>
    <row r="482" spans="2:5">
      <c r="B482" s="191"/>
      <c r="E482" s="123"/>
    </row>
    <row r="483" spans="2:5">
      <c r="B483" s="191"/>
      <c r="E483" s="123"/>
    </row>
    <row r="484" spans="2:5">
      <c r="B484" s="191"/>
      <c r="E484" s="123"/>
    </row>
    <row r="485" spans="2:5">
      <c r="B485" s="191"/>
      <c r="E485" s="123"/>
    </row>
    <row r="486" spans="2:5">
      <c r="B486" s="191"/>
      <c r="E486" s="123"/>
    </row>
    <row r="487" spans="2:5">
      <c r="B487" s="191"/>
      <c r="E487" s="123"/>
    </row>
    <row r="488" spans="2:5">
      <c r="B488" s="191"/>
      <c r="E488" s="123"/>
    </row>
    <row r="489" spans="2:5">
      <c r="B489" s="191"/>
      <c r="E489" s="123"/>
    </row>
    <row r="490" spans="2:5">
      <c r="B490" s="191"/>
      <c r="E490" s="123"/>
    </row>
    <row r="491" spans="2:5">
      <c r="B491" s="191"/>
      <c r="E491" s="123"/>
    </row>
    <row r="492" spans="2:5">
      <c r="B492" s="191"/>
      <c r="E492" s="123"/>
    </row>
    <row r="493" spans="2:5">
      <c r="B493" s="191"/>
      <c r="E493" s="123"/>
    </row>
    <row r="494" spans="2:5">
      <c r="B494" s="191"/>
      <c r="E494" s="123"/>
    </row>
    <row r="495" spans="2:5">
      <c r="B495" s="191"/>
      <c r="E495" s="123"/>
    </row>
    <row r="496" spans="2:5">
      <c r="B496" s="191"/>
      <c r="E496" s="123"/>
    </row>
    <row r="497" spans="2:5">
      <c r="B497" s="191"/>
      <c r="E497" s="123"/>
    </row>
    <row r="498" spans="2:5">
      <c r="B498" s="191"/>
      <c r="E498" s="123"/>
    </row>
    <row r="499" spans="2:5">
      <c r="B499" s="191"/>
      <c r="E499" s="123"/>
    </row>
    <row r="500" spans="2:5">
      <c r="B500" s="191"/>
      <c r="E500" s="123"/>
    </row>
    <row r="501" spans="2:5">
      <c r="B501" s="191"/>
      <c r="E501" s="123"/>
    </row>
    <row r="502" spans="2:5">
      <c r="B502" s="191"/>
      <c r="E502" s="123"/>
    </row>
    <row r="503" spans="2:5">
      <c r="B503" s="191"/>
      <c r="E503" s="123"/>
    </row>
    <row r="504" spans="2:5">
      <c r="B504" s="191"/>
      <c r="E504" s="123"/>
    </row>
    <row r="505" spans="2:5">
      <c r="B505" s="191"/>
      <c r="E505" s="123"/>
    </row>
    <row r="506" spans="2:5">
      <c r="B506" s="191"/>
      <c r="E506" s="123"/>
    </row>
    <row r="507" spans="2:5">
      <c r="B507" s="191"/>
      <c r="E507" s="123"/>
    </row>
    <row r="508" spans="2:5">
      <c r="B508" s="191"/>
      <c r="E508" s="123"/>
    </row>
    <row r="509" spans="2:5">
      <c r="B509" s="191"/>
      <c r="E509" s="123"/>
    </row>
    <row r="510" spans="2:5">
      <c r="B510" s="191"/>
      <c r="E510" s="123"/>
    </row>
    <row r="511" spans="2:5">
      <c r="B511" s="191"/>
      <c r="E511" s="123"/>
    </row>
    <row r="512" spans="2:5">
      <c r="B512" s="191"/>
      <c r="E512" s="123"/>
    </row>
    <row r="513" spans="2:5">
      <c r="B513" s="191"/>
      <c r="E513" s="123"/>
    </row>
    <row r="514" spans="2:5">
      <c r="B514" s="191"/>
      <c r="E514" s="123"/>
    </row>
    <row r="515" spans="2:5">
      <c r="B515" s="191"/>
      <c r="E515" s="123"/>
    </row>
    <row r="516" spans="2:5">
      <c r="B516" s="191"/>
      <c r="E516" s="123"/>
    </row>
    <row r="517" spans="2:5">
      <c r="B517" s="191"/>
      <c r="E517" s="123"/>
    </row>
    <row r="518" spans="2:5">
      <c r="B518" s="191"/>
      <c r="E518" s="123"/>
    </row>
    <row r="519" spans="2:5">
      <c r="B519" s="191"/>
      <c r="E519" s="123"/>
    </row>
    <row r="520" spans="2:5">
      <c r="B520" s="191"/>
      <c r="E520" s="123"/>
    </row>
    <row r="521" spans="2:5">
      <c r="B521" s="191"/>
      <c r="E521" s="123"/>
    </row>
    <row r="522" spans="2:5">
      <c r="B522" s="191"/>
      <c r="E522" s="123"/>
    </row>
    <row r="523" spans="2:5">
      <c r="B523" s="191"/>
      <c r="E523" s="123"/>
    </row>
    <row r="524" spans="2:5">
      <c r="B524" s="191"/>
      <c r="E524" s="123"/>
    </row>
    <row r="525" spans="2:5">
      <c r="B525" s="191"/>
      <c r="E525" s="123"/>
    </row>
    <row r="526" spans="2:5">
      <c r="B526" s="191"/>
      <c r="E526" s="123"/>
    </row>
    <row r="527" spans="2:5">
      <c r="B527" s="191"/>
      <c r="E527" s="123"/>
    </row>
    <row r="528" spans="2:5">
      <c r="B528" s="191"/>
      <c r="E528" s="123"/>
    </row>
    <row r="529" spans="2:5">
      <c r="B529" s="191"/>
      <c r="E529" s="123"/>
    </row>
    <row r="530" spans="2:5">
      <c r="B530" s="191"/>
      <c r="E530" s="123"/>
    </row>
    <row r="531" spans="2:5">
      <c r="B531" s="191"/>
      <c r="E531" s="123"/>
    </row>
    <row r="532" spans="2:5">
      <c r="B532" s="191"/>
      <c r="E532" s="123"/>
    </row>
    <row r="533" spans="2:5">
      <c r="B533" s="191"/>
      <c r="E533" s="123"/>
    </row>
    <row r="534" spans="2:5">
      <c r="B534" s="191"/>
      <c r="E534" s="123"/>
    </row>
    <row r="535" spans="2:5">
      <c r="B535" s="191"/>
      <c r="E535" s="123"/>
    </row>
    <row r="536" spans="2:5">
      <c r="B536" s="191"/>
      <c r="E536" s="123"/>
    </row>
    <row r="537" spans="2:5">
      <c r="B537" s="191"/>
      <c r="E537" s="123"/>
    </row>
    <row r="538" spans="2:5">
      <c r="B538" s="191"/>
      <c r="E538" s="123"/>
    </row>
    <row r="539" spans="2:5">
      <c r="B539" s="191"/>
      <c r="E539" s="123"/>
    </row>
    <row r="540" spans="2:5">
      <c r="B540" s="191"/>
      <c r="E540" s="123"/>
    </row>
    <row r="541" spans="2:5">
      <c r="B541" s="191"/>
      <c r="E541" s="123"/>
    </row>
    <row r="542" spans="2:5">
      <c r="B542" s="191"/>
      <c r="E542" s="123"/>
    </row>
    <row r="543" spans="2:5">
      <c r="B543" s="191"/>
      <c r="E543" s="123"/>
    </row>
    <row r="544" spans="2:5">
      <c r="B544" s="191"/>
      <c r="E544" s="123"/>
    </row>
    <row r="545" spans="2:5">
      <c r="B545" s="191"/>
      <c r="E545" s="123"/>
    </row>
    <row r="546" spans="2:5">
      <c r="B546" s="191"/>
      <c r="E546" s="123"/>
    </row>
    <row r="547" spans="2:5">
      <c r="B547" s="191"/>
      <c r="E547" s="123"/>
    </row>
    <row r="548" spans="2:5">
      <c r="B548" s="191"/>
      <c r="E548" s="123"/>
    </row>
    <row r="549" spans="2:5">
      <c r="B549" s="191"/>
      <c r="E549" s="123"/>
    </row>
    <row r="550" spans="2:5">
      <c r="B550" s="191"/>
      <c r="E550" s="123"/>
    </row>
    <row r="551" spans="2:5">
      <c r="B551" s="191"/>
      <c r="E551" s="123"/>
    </row>
    <row r="552" spans="2:5">
      <c r="B552" s="191"/>
      <c r="E552" s="123"/>
    </row>
    <row r="553" spans="2:5">
      <c r="B553" s="191"/>
      <c r="E553" s="123"/>
    </row>
    <row r="554" spans="2:5">
      <c r="B554" s="191"/>
      <c r="E554" s="123"/>
    </row>
    <row r="555" spans="2:5">
      <c r="B555" s="191"/>
      <c r="E555" s="123"/>
    </row>
    <row r="556" spans="2:5">
      <c r="B556" s="191"/>
      <c r="E556" s="123"/>
    </row>
    <row r="557" spans="2:5">
      <c r="B557" s="191"/>
      <c r="E557" s="123"/>
    </row>
    <row r="558" spans="2:5">
      <c r="B558" s="191"/>
      <c r="E558" s="123"/>
    </row>
    <row r="559" spans="2:5">
      <c r="B559" s="191"/>
      <c r="E559" s="123"/>
    </row>
    <row r="560" spans="2:5">
      <c r="B560" s="191"/>
      <c r="E560" s="123"/>
    </row>
    <row r="561" spans="2:5">
      <c r="B561" s="191"/>
      <c r="E561" s="123"/>
    </row>
    <row r="562" spans="2:5">
      <c r="B562" s="191"/>
      <c r="E562" s="123"/>
    </row>
    <row r="563" spans="2:5">
      <c r="B563" s="191"/>
      <c r="E563" s="123"/>
    </row>
    <row r="564" spans="2:5">
      <c r="B564" s="191"/>
      <c r="E564" s="123"/>
    </row>
    <row r="565" spans="2:5">
      <c r="B565" s="191"/>
      <c r="E565" s="123"/>
    </row>
    <row r="566" spans="2:5">
      <c r="B566" s="191"/>
      <c r="E566" s="123"/>
    </row>
    <row r="567" spans="2:5">
      <c r="B567" s="191"/>
      <c r="E567" s="123"/>
    </row>
    <row r="568" spans="2:5">
      <c r="B568" s="191"/>
      <c r="E568" s="123"/>
    </row>
    <row r="569" spans="2:5">
      <c r="B569" s="191"/>
      <c r="E569" s="123"/>
    </row>
    <row r="570" spans="2:5">
      <c r="B570" s="191"/>
      <c r="E570" s="123"/>
    </row>
    <row r="571" spans="2:5">
      <c r="B571" s="191"/>
      <c r="E571" s="123"/>
    </row>
    <row r="572" spans="2:5">
      <c r="B572" s="191"/>
      <c r="E572" s="123"/>
    </row>
    <row r="573" spans="2:5">
      <c r="B573" s="191"/>
      <c r="E573" s="123"/>
    </row>
    <row r="574" spans="2:5">
      <c r="B574" s="191"/>
      <c r="E574" s="123"/>
    </row>
    <row r="575" spans="2:5">
      <c r="B575" s="191"/>
      <c r="E575" s="123"/>
    </row>
    <row r="576" spans="2:5">
      <c r="B576" s="191"/>
      <c r="E576" s="123"/>
    </row>
    <row r="577" spans="2:5">
      <c r="B577" s="191"/>
      <c r="E577" s="123"/>
    </row>
    <row r="578" spans="2:5">
      <c r="B578" s="191"/>
      <c r="E578" s="123"/>
    </row>
    <row r="579" spans="2:5">
      <c r="B579" s="191"/>
      <c r="E579" s="123"/>
    </row>
    <row r="580" spans="2:5">
      <c r="B580" s="191"/>
      <c r="E580" s="123"/>
    </row>
    <row r="581" spans="2:5">
      <c r="B581" s="191"/>
      <c r="E581" s="123"/>
    </row>
    <row r="582" spans="2:5">
      <c r="B582" s="191"/>
      <c r="E582" s="123"/>
    </row>
    <row r="583" spans="2:5">
      <c r="B583" s="191"/>
      <c r="E583" s="123"/>
    </row>
    <row r="584" spans="2:5">
      <c r="B584" s="191"/>
      <c r="E584" s="123"/>
    </row>
    <row r="585" spans="2:5">
      <c r="B585" s="191"/>
      <c r="E585" s="123"/>
    </row>
    <row r="586" spans="2:5">
      <c r="B586" s="191"/>
      <c r="E586" s="123"/>
    </row>
    <row r="587" spans="2:5">
      <c r="B587" s="191"/>
      <c r="E587" s="123"/>
    </row>
    <row r="588" spans="2:5">
      <c r="B588" s="191"/>
      <c r="E588" s="123"/>
    </row>
    <row r="589" spans="2:5">
      <c r="B589" s="191"/>
      <c r="E589" s="123"/>
    </row>
    <row r="590" spans="2:5">
      <c r="B590" s="191"/>
      <c r="E590" s="123"/>
    </row>
    <row r="591" spans="2:5">
      <c r="B591" s="191"/>
      <c r="E591" s="123"/>
    </row>
    <row r="592" spans="2:5">
      <c r="B592" s="191"/>
      <c r="E592" s="123"/>
    </row>
    <row r="593" spans="2:5">
      <c r="B593" s="191"/>
      <c r="E593" s="123"/>
    </row>
    <row r="594" spans="2:5">
      <c r="B594" s="191"/>
      <c r="E594" s="123"/>
    </row>
  </sheetData>
  <mergeCells count="1">
    <mergeCell ref="B1:F1"/>
  </mergeCells>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topLeftCell="A36" workbookViewId="0">
      <selection activeCell="A45" sqref="A45:G46"/>
    </sheetView>
  </sheetViews>
  <sheetFormatPr baseColWidth="10" defaultColWidth="8.6640625" defaultRowHeight="14" x14ac:dyDescent="0"/>
  <cols>
    <col min="1" max="1" width="31.5" style="1" customWidth="1"/>
    <col min="2" max="2" width="16.33203125" style="1" customWidth="1"/>
    <col min="3" max="3" width="13.6640625" style="1" customWidth="1"/>
    <col min="4" max="4" width="12.33203125" style="1" customWidth="1"/>
    <col min="5" max="5" width="21" style="1" customWidth="1"/>
    <col min="6" max="6" width="24.33203125" style="1" customWidth="1"/>
    <col min="7" max="7" width="30.6640625" style="1" customWidth="1"/>
    <col min="8" max="8" width="14.6640625" style="1" customWidth="1"/>
    <col min="9" max="9" width="16.5" style="1" customWidth="1"/>
    <col min="10" max="10" width="18.5" style="1" customWidth="1"/>
    <col min="11" max="12" width="16.6640625" style="1" customWidth="1"/>
    <col min="13" max="13" width="18.5" style="1" customWidth="1"/>
    <col min="14" max="14" width="16.6640625" style="1" customWidth="1"/>
    <col min="15" max="16384" width="8.6640625" style="3"/>
  </cols>
  <sheetData>
    <row r="1" spans="1:14">
      <c r="A1" s="13"/>
      <c r="B1" s="13"/>
      <c r="C1" s="13"/>
      <c r="D1" s="13"/>
      <c r="E1" s="13"/>
      <c r="F1" s="13"/>
      <c r="G1" s="13"/>
      <c r="H1" s="13"/>
      <c r="I1" s="13"/>
      <c r="J1" s="13"/>
      <c r="K1" s="13"/>
      <c r="L1" s="13"/>
      <c r="M1" s="13"/>
      <c r="N1" s="14"/>
    </row>
    <row r="2" spans="1:14" ht="56">
      <c r="A2" s="27" t="s">
        <v>18</v>
      </c>
      <c r="B2" s="28" t="s">
        <v>2</v>
      </c>
      <c r="C2" s="29" t="s">
        <v>3</v>
      </c>
      <c r="D2" s="5" t="s">
        <v>4</v>
      </c>
      <c r="E2" s="30" t="s">
        <v>5</v>
      </c>
      <c r="F2" s="31" t="s">
        <v>6</v>
      </c>
      <c r="G2" s="13"/>
      <c r="H2" s="13"/>
      <c r="I2" s="13"/>
      <c r="J2" s="13"/>
      <c r="K2" s="13"/>
      <c r="L2" s="13"/>
      <c r="M2" s="13"/>
      <c r="N2" s="14"/>
    </row>
    <row r="3" spans="1:14">
      <c r="A3" s="4" t="s">
        <v>0</v>
      </c>
      <c r="B3" s="6">
        <v>7</v>
      </c>
      <c r="C3" s="6">
        <v>30</v>
      </c>
      <c r="D3" s="6">
        <v>15</v>
      </c>
      <c r="E3" s="42">
        <v>0.6</v>
      </c>
      <c r="F3" s="7"/>
      <c r="G3" s="13"/>
      <c r="H3" s="13"/>
      <c r="I3" s="13"/>
      <c r="J3" s="13"/>
      <c r="K3" s="13"/>
      <c r="L3" s="13"/>
      <c r="M3" s="13"/>
      <c r="N3" s="14"/>
    </row>
    <row r="4" spans="1:14">
      <c r="A4" s="4" t="s">
        <v>1</v>
      </c>
      <c r="B4" s="6">
        <v>5</v>
      </c>
      <c r="C4" s="6">
        <v>50</v>
      </c>
      <c r="D4" s="6">
        <v>30</v>
      </c>
      <c r="E4" s="42">
        <v>0.7</v>
      </c>
      <c r="F4" s="7"/>
      <c r="G4" s="13"/>
      <c r="H4" s="13"/>
      <c r="I4" s="13"/>
      <c r="J4" s="13"/>
      <c r="K4" s="13"/>
      <c r="L4" s="13"/>
      <c r="M4" s="13"/>
      <c r="N4" s="14"/>
    </row>
    <row r="5" spans="1:14">
      <c r="A5" s="13"/>
      <c r="B5" s="13"/>
      <c r="C5" s="13"/>
      <c r="D5" s="13"/>
      <c r="E5" s="13"/>
      <c r="F5" s="13"/>
      <c r="G5" s="13"/>
      <c r="H5" s="13"/>
      <c r="I5" s="13"/>
      <c r="J5" s="13"/>
      <c r="K5" s="13"/>
      <c r="L5" s="13"/>
      <c r="M5" s="13"/>
      <c r="N5" s="14"/>
    </row>
    <row r="6" spans="1:14">
      <c r="A6" s="265" t="s">
        <v>42</v>
      </c>
      <c r="B6" s="266"/>
      <c r="C6" s="266"/>
      <c r="D6" s="266"/>
      <c r="E6" s="266"/>
      <c r="F6" s="267"/>
      <c r="G6" s="13"/>
      <c r="H6" s="13"/>
      <c r="I6" s="13"/>
      <c r="J6" s="13"/>
      <c r="K6" s="13"/>
      <c r="L6" s="13"/>
      <c r="M6" s="13"/>
      <c r="N6" s="14"/>
    </row>
    <row r="7" spans="1:14">
      <c r="A7" s="268"/>
      <c r="B7" s="269"/>
      <c r="C7" s="269"/>
      <c r="D7" s="269"/>
      <c r="E7" s="269"/>
      <c r="F7" s="270"/>
      <c r="G7" s="13"/>
      <c r="H7" s="13"/>
      <c r="I7" s="13"/>
      <c r="J7" s="13"/>
      <c r="K7" s="13"/>
      <c r="L7" s="13"/>
      <c r="M7" s="13"/>
      <c r="N7" s="14"/>
    </row>
    <row r="8" spans="1:14">
      <c r="A8" s="275" t="s">
        <v>81</v>
      </c>
      <c r="B8" s="276"/>
      <c r="C8" s="276"/>
      <c r="D8" s="276"/>
      <c r="E8" s="276"/>
      <c r="F8" s="277"/>
      <c r="G8" s="13"/>
      <c r="H8" s="13"/>
      <c r="I8" s="13"/>
      <c r="J8" s="13"/>
      <c r="K8" s="13"/>
      <c r="L8" s="13"/>
      <c r="M8" s="13"/>
      <c r="N8" s="14"/>
    </row>
    <row r="9" spans="1:14">
      <c r="A9" s="275"/>
      <c r="B9" s="276"/>
      <c r="C9" s="276"/>
      <c r="D9" s="276"/>
      <c r="E9" s="276"/>
      <c r="F9" s="277"/>
      <c r="G9" s="13"/>
      <c r="H9" s="13"/>
      <c r="I9" s="13"/>
      <c r="J9" s="13"/>
      <c r="K9" s="13"/>
      <c r="L9" s="13"/>
      <c r="M9" s="13"/>
      <c r="N9" s="14"/>
    </row>
    <row r="10" spans="1:14">
      <c r="A10" s="278"/>
      <c r="B10" s="279"/>
      <c r="C10" s="279"/>
      <c r="D10" s="279"/>
      <c r="E10" s="279"/>
      <c r="F10" s="280"/>
      <c r="G10" s="13"/>
      <c r="H10" s="13"/>
      <c r="I10" s="13"/>
      <c r="J10" s="13"/>
      <c r="K10" s="13"/>
      <c r="L10" s="13"/>
      <c r="M10" s="13"/>
      <c r="N10" s="14"/>
    </row>
    <row r="11" spans="1:14">
      <c r="A11" s="13"/>
      <c r="B11" s="13"/>
      <c r="C11" s="13"/>
      <c r="D11" s="13"/>
      <c r="E11" s="13"/>
      <c r="F11" s="13"/>
      <c r="G11" s="13"/>
      <c r="H11" s="13"/>
      <c r="I11" s="13"/>
      <c r="J11" s="13"/>
      <c r="K11" s="13"/>
      <c r="L11" s="13"/>
      <c r="M11" s="13"/>
      <c r="N11" s="14"/>
    </row>
    <row r="12" spans="1:14" ht="56">
      <c r="A12" s="26" t="s">
        <v>23</v>
      </c>
      <c r="B12" s="32" t="s">
        <v>2</v>
      </c>
      <c r="C12" s="33" t="s">
        <v>3</v>
      </c>
      <c r="D12" s="34" t="s">
        <v>4</v>
      </c>
      <c r="E12" s="35" t="s">
        <v>5</v>
      </c>
      <c r="F12" s="36" t="s">
        <v>6</v>
      </c>
      <c r="G12" s="13"/>
      <c r="H12" s="13"/>
      <c r="I12" s="13"/>
      <c r="J12" s="13"/>
      <c r="K12" s="13"/>
      <c r="L12" s="13"/>
      <c r="M12" s="13"/>
      <c r="N12" s="14"/>
    </row>
    <row r="13" spans="1:14">
      <c r="A13" s="4" t="s">
        <v>0</v>
      </c>
      <c r="B13" s="6">
        <v>1800</v>
      </c>
      <c r="C13" s="6">
        <v>13000</v>
      </c>
      <c r="D13" s="6">
        <v>6000</v>
      </c>
      <c r="E13" s="42">
        <v>0.8</v>
      </c>
      <c r="F13" s="7"/>
      <c r="G13" s="13"/>
      <c r="H13" s="13"/>
      <c r="I13" s="13"/>
      <c r="J13" s="13"/>
      <c r="K13" s="13"/>
      <c r="L13" s="13"/>
      <c r="M13" s="13"/>
      <c r="N13" s="14"/>
    </row>
    <row r="14" spans="1:14">
      <c r="A14" s="4" t="s">
        <v>1</v>
      </c>
      <c r="B14" s="6">
        <v>1000</v>
      </c>
      <c r="C14" s="6">
        <v>20000</v>
      </c>
      <c r="D14" s="6">
        <v>9000</v>
      </c>
      <c r="E14" s="42">
        <v>0.7</v>
      </c>
      <c r="F14" s="7"/>
      <c r="G14" s="13"/>
      <c r="H14" s="13"/>
      <c r="I14" s="13"/>
      <c r="J14" s="13"/>
      <c r="K14" s="13"/>
      <c r="L14" s="13"/>
      <c r="M14" s="13"/>
      <c r="N14" s="14"/>
    </row>
    <row r="15" spans="1:14">
      <c r="A15" s="13"/>
      <c r="B15" s="13"/>
      <c r="C15" s="13"/>
      <c r="D15" s="13"/>
      <c r="E15" s="13"/>
      <c r="F15" s="13"/>
      <c r="G15" s="13"/>
      <c r="H15" s="13"/>
      <c r="I15" s="13"/>
      <c r="J15" s="13"/>
      <c r="K15" s="13"/>
      <c r="L15" s="13"/>
      <c r="M15" s="13"/>
      <c r="N15" s="14"/>
    </row>
    <row r="16" spans="1:14">
      <c r="A16" s="20" t="s">
        <v>43</v>
      </c>
      <c r="B16" s="21"/>
      <c r="C16" s="21"/>
      <c r="D16" s="21"/>
      <c r="E16" s="21"/>
      <c r="F16" s="22"/>
      <c r="G16" s="13"/>
      <c r="H16" s="13"/>
      <c r="I16" s="13"/>
      <c r="J16" s="13"/>
      <c r="K16" s="13"/>
      <c r="L16" s="13"/>
      <c r="M16" s="13"/>
      <c r="N16" s="14"/>
    </row>
    <row r="17" spans="1:14">
      <c r="A17" s="284" t="s">
        <v>82</v>
      </c>
      <c r="B17" s="285"/>
      <c r="C17" s="285"/>
      <c r="D17" s="285"/>
      <c r="E17" s="285"/>
      <c r="F17" s="286"/>
      <c r="G17" s="13"/>
      <c r="H17" s="13"/>
      <c r="I17" s="13"/>
      <c r="J17" s="13"/>
      <c r="K17" s="13"/>
      <c r="L17" s="13"/>
      <c r="M17" s="13"/>
      <c r="N17" s="14"/>
    </row>
    <row r="18" spans="1:14">
      <c r="A18" s="287"/>
      <c r="B18" s="288"/>
      <c r="C18" s="288"/>
      <c r="D18" s="288"/>
      <c r="E18" s="288"/>
      <c r="F18" s="289"/>
      <c r="G18" s="13"/>
      <c r="H18" s="13"/>
      <c r="I18" s="13"/>
      <c r="J18" s="13"/>
      <c r="K18" s="13"/>
      <c r="L18" s="13"/>
      <c r="M18" s="13"/>
      <c r="N18" s="14"/>
    </row>
    <row r="19" spans="1:14">
      <c r="A19" s="24"/>
      <c r="B19" s="24"/>
      <c r="C19" s="24"/>
      <c r="D19" s="24"/>
      <c r="E19" s="24"/>
      <c r="F19" s="24"/>
      <c r="G19" s="13"/>
      <c r="H19" s="13"/>
      <c r="I19" s="13"/>
      <c r="J19" s="13"/>
      <c r="K19" s="13"/>
      <c r="L19" s="13"/>
      <c r="M19" s="13"/>
      <c r="N19" s="14"/>
    </row>
    <row r="20" spans="1:14">
      <c r="A20" s="13"/>
      <c r="B20" s="13"/>
      <c r="C20" s="13"/>
      <c r="D20" s="13"/>
      <c r="E20" s="13"/>
      <c r="F20" s="13"/>
      <c r="G20" s="13"/>
      <c r="H20" s="13"/>
      <c r="I20" s="13"/>
      <c r="J20" s="13"/>
      <c r="K20" s="13"/>
      <c r="L20" s="13"/>
      <c r="M20" s="13"/>
      <c r="N20" s="14"/>
    </row>
    <row r="21" spans="1:14">
      <c r="A21" s="13"/>
      <c r="B21" s="13"/>
      <c r="C21" s="13"/>
      <c r="D21" s="13"/>
      <c r="E21" s="13"/>
      <c r="F21" s="13"/>
      <c r="G21" s="13"/>
      <c r="H21" s="13"/>
      <c r="I21" s="13"/>
      <c r="J21" s="13"/>
      <c r="K21" s="13"/>
      <c r="L21" s="13"/>
      <c r="M21" s="13"/>
      <c r="N21" s="14"/>
    </row>
    <row r="22" spans="1:14">
      <c r="A22" s="13"/>
      <c r="B22" s="13"/>
      <c r="C22" s="13"/>
      <c r="D22" s="13"/>
      <c r="E22" s="13"/>
      <c r="F22" s="13"/>
      <c r="G22" s="13"/>
      <c r="H22" s="13"/>
      <c r="I22" s="13"/>
      <c r="J22" s="13"/>
      <c r="K22" s="13"/>
      <c r="L22" s="13"/>
      <c r="M22" s="13"/>
      <c r="N22" s="14"/>
    </row>
    <row r="23" spans="1:14">
      <c r="A23" s="13"/>
      <c r="B23" s="13"/>
      <c r="C23" s="13"/>
      <c r="D23" s="13"/>
      <c r="E23" s="13"/>
      <c r="F23" s="13"/>
      <c r="G23" s="13"/>
      <c r="H23" s="13"/>
      <c r="I23" s="13"/>
      <c r="J23" s="13"/>
      <c r="K23" s="13"/>
      <c r="L23" s="13"/>
      <c r="M23" s="13"/>
      <c r="N23" s="14"/>
    </row>
    <row r="24" spans="1:14" ht="15" customHeight="1">
      <c r="A24" s="258" t="s">
        <v>30</v>
      </c>
      <c r="B24" s="252" t="s">
        <v>7</v>
      </c>
      <c r="C24" s="260"/>
      <c r="D24" s="261"/>
      <c r="E24" s="252" t="s">
        <v>8</v>
      </c>
      <c r="F24" s="253"/>
      <c r="G24" s="254"/>
      <c r="H24" s="252" t="s">
        <v>15</v>
      </c>
      <c r="I24" s="253"/>
      <c r="J24" s="254"/>
      <c r="K24" s="252" t="s">
        <v>16</v>
      </c>
      <c r="L24" s="253"/>
      <c r="M24" s="254"/>
      <c r="N24" s="15"/>
    </row>
    <row r="25" spans="1:14" ht="38.25" customHeight="1">
      <c r="A25" s="259"/>
      <c r="B25" s="255" t="s">
        <v>29</v>
      </c>
      <c r="C25" s="256"/>
      <c r="D25" s="257"/>
      <c r="E25" s="255" t="s">
        <v>29</v>
      </c>
      <c r="F25" s="256"/>
      <c r="G25" s="257"/>
      <c r="H25" s="255" t="s">
        <v>29</v>
      </c>
      <c r="I25" s="256"/>
      <c r="J25" s="257"/>
      <c r="K25" s="255" t="s">
        <v>29</v>
      </c>
      <c r="L25" s="256"/>
      <c r="M25" s="257"/>
      <c r="N25" s="15"/>
    </row>
    <row r="26" spans="1:14">
      <c r="A26" s="11"/>
      <c r="B26" s="12" t="s">
        <v>9</v>
      </c>
      <c r="C26" s="12" t="s">
        <v>10</v>
      </c>
      <c r="D26" s="12" t="s">
        <v>11</v>
      </c>
      <c r="E26" s="12" t="s">
        <v>9</v>
      </c>
      <c r="F26" s="12" t="s">
        <v>10</v>
      </c>
      <c r="G26" s="12" t="s">
        <v>11</v>
      </c>
      <c r="H26" s="12" t="s">
        <v>9</v>
      </c>
      <c r="I26" s="12" t="s">
        <v>10</v>
      </c>
      <c r="J26" s="12" t="s">
        <v>11</v>
      </c>
      <c r="K26" s="12" t="s">
        <v>9</v>
      </c>
      <c r="L26" s="12" t="s">
        <v>10</v>
      </c>
      <c r="M26" s="12" t="s">
        <v>11</v>
      </c>
      <c r="N26" s="15"/>
    </row>
    <row r="27" spans="1:14">
      <c r="A27" s="37" t="s">
        <v>2</v>
      </c>
      <c r="B27" s="41" t="s">
        <v>34</v>
      </c>
      <c r="C27" s="41" t="s">
        <v>36</v>
      </c>
      <c r="D27" s="41" t="s">
        <v>39</v>
      </c>
      <c r="E27" s="9" t="s">
        <v>60</v>
      </c>
      <c r="F27" s="9" t="s">
        <v>83</v>
      </c>
      <c r="G27" s="9" t="s">
        <v>84</v>
      </c>
      <c r="H27" s="9" t="s">
        <v>68</v>
      </c>
      <c r="I27" s="9" t="s">
        <v>60</v>
      </c>
      <c r="J27" s="9" t="s">
        <v>83</v>
      </c>
      <c r="K27" s="9" t="s">
        <v>68</v>
      </c>
      <c r="L27" s="9" t="s">
        <v>57</v>
      </c>
      <c r="M27" s="9" t="s">
        <v>68</v>
      </c>
      <c r="N27" s="15"/>
    </row>
    <row r="28" spans="1:14">
      <c r="A28" s="38" t="s">
        <v>3</v>
      </c>
      <c r="B28" s="41" t="s">
        <v>35</v>
      </c>
      <c r="C28" s="41" t="s">
        <v>37</v>
      </c>
      <c r="D28" s="41" t="s">
        <v>40</v>
      </c>
      <c r="E28" s="9" t="s">
        <v>75</v>
      </c>
      <c r="F28" s="9" t="s">
        <v>57</v>
      </c>
      <c r="G28" s="9" t="s">
        <v>58</v>
      </c>
      <c r="H28" s="9" t="s">
        <v>64</v>
      </c>
      <c r="I28" s="9" t="s">
        <v>64</v>
      </c>
      <c r="J28" s="9" t="s">
        <v>75</v>
      </c>
      <c r="K28" s="9" t="s">
        <v>85</v>
      </c>
      <c r="L28" s="9" t="s">
        <v>86</v>
      </c>
      <c r="M28" s="9" t="s">
        <v>86</v>
      </c>
      <c r="N28" s="15"/>
    </row>
    <row r="29" spans="1:14">
      <c r="A29" s="39" t="s">
        <v>4</v>
      </c>
      <c r="B29" s="9" t="s">
        <v>31</v>
      </c>
      <c r="C29" s="9" t="s">
        <v>38</v>
      </c>
      <c r="D29" s="9" t="s">
        <v>41</v>
      </c>
      <c r="E29" s="9" t="s">
        <v>68</v>
      </c>
      <c r="F29" s="9" t="s">
        <v>87</v>
      </c>
      <c r="G29" s="9" t="s">
        <v>88</v>
      </c>
      <c r="H29" s="9" t="s">
        <v>57</v>
      </c>
      <c r="I29" s="9" t="s">
        <v>57</v>
      </c>
      <c r="J29" s="9" t="s">
        <v>60</v>
      </c>
      <c r="K29" s="9" t="s">
        <v>71</v>
      </c>
      <c r="L29" s="9" t="s">
        <v>64</v>
      </c>
      <c r="M29" s="9" t="s">
        <v>71</v>
      </c>
      <c r="N29" s="15"/>
    </row>
    <row r="30" spans="1:14" ht="54.75" customHeight="1">
      <c r="A30" s="40" t="s">
        <v>5</v>
      </c>
      <c r="B30" s="41">
        <v>80</v>
      </c>
      <c r="C30" s="41">
        <v>80</v>
      </c>
      <c r="D30" s="41">
        <v>80</v>
      </c>
      <c r="E30" s="9">
        <v>50</v>
      </c>
      <c r="F30" s="9">
        <v>50</v>
      </c>
      <c r="G30" s="9">
        <v>50</v>
      </c>
      <c r="H30" s="9">
        <v>50</v>
      </c>
      <c r="I30" s="9">
        <v>50</v>
      </c>
      <c r="J30" s="9">
        <v>50</v>
      </c>
      <c r="K30" s="9">
        <v>50</v>
      </c>
      <c r="L30" s="9">
        <v>50</v>
      </c>
      <c r="M30" s="9">
        <v>50</v>
      </c>
      <c r="N30" s="15"/>
    </row>
    <row r="31" spans="1:14" ht="22.5" customHeight="1">
      <c r="A31" s="40" t="s">
        <v>17</v>
      </c>
      <c r="B31" s="41"/>
      <c r="C31" s="41"/>
      <c r="D31" s="41"/>
      <c r="E31" s="9"/>
      <c r="F31" s="9"/>
      <c r="G31" s="9"/>
      <c r="H31" s="9"/>
      <c r="I31" s="9"/>
      <c r="J31" s="9"/>
      <c r="K31" s="9"/>
      <c r="L31" s="9"/>
      <c r="M31" s="9"/>
      <c r="N31" s="15"/>
    </row>
    <row r="32" spans="1:14">
      <c r="A32" s="16" t="s">
        <v>45</v>
      </c>
      <c r="B32" s="13"/>
      <c r="C32" s="13"/>
      <c r="D32" s="13"/>
      <c r="E32" s="13"/>
      <c r="F32" s="13"/>
      <c r="G32" s="13"/>
      <c r="H32" s="13"/>
      <c r="I32" s="13"/>
      <c r="J32" s="13"/>
      <c r="K32" s="13"/>
      <c r="L32" s="13"/>
      <c r="M32" s="13"/>
      <c r="N32" s="15"/>
    </row>
    <row r="33" spans="1:14">
      <c r="A33" s="16"/>
      <c r="B33" s="13"/>
      <c r="C33" s="13"/>
      <c r="D33" s="13"/>
      <c r="E33" s="13"/>
      <c r="F33" s="13"/>
      <c r="G33" s="13"/>
      <c r="H33" s="13"/>
      <c r="I33" s="13"/>
      <c r="J33" s="13"/>
      <c r="K33" s="13"/>
      <c r="L33" s="13"/>
      <c r="M33" s="13"/>
      <c r="N33" s="15"/>
    </row>
    <row r="34" spans="1:14">
      <c r="A34" s="16"/>
      <c r="B34" s="13"/>
      <c r="C34" s="13"/>
      <c r="D34" s="13"/>
      <c r="E34" s="13"/>
      <c r="F34" s="13"/>
      <c r="G34" s="13"/>
      <c r="H34" s="13"/>
      <c r="I34" s="13"/>
      <c r="J34" s="13"/>
      <c r="K34" s="13"/>
      <c r="L34" s="13"/>
      <c r="M34" s="13"/>
      <c r="N34" s="15"/>
    </row>
    <row r="35" spans="1:14" ht="15" customHeight="1">
      <c r="A35" s="258" t="s">
        <v>32</v>
      </c>
      <c r="B35" s="290" t="s">
        <v>33</v>
      </c>
      <c r="C35" s="291"/>
      <c r="D35" s="23"/>
      <c r="E35" s="15"/>
      <c r="F35" s="15"/>
      <c r="G35" s="15"/>
      <c r="H35" s="15"/>
      <c r="I35" s="15"/>
      <c r="J35" s="15"/>
      <c r="K35" s="15"/>
      <c r="L35" s="15"/>
      <c r="M35" s="15"/>
      <c r="N35" s="15"/>
    </row>
    <row r="36" spans="1:14" ht="41.25" customHeight="1">
      <c r="A36" s="259"/>
      <c r="B36" s="292"/>
      <c r="C36" s="293"/>
      <c r="D36" s="23"/>
      <c r="E36" s="15"/>
      <c r="F36" s="15"/>
      <c r="G36" s="15"/>
      <c r="H36" s="15"/>
      <c r="I36" s="15"/>
      <c r="J36" s="15"/>
      <c r="K36" s="15"/>
      <c r="L36" s="15"/>
      <c r="M36" s="15"/>
      <c r="N36" s="15"/>
    </row>
    <row r="37" spans="1:14">
      <c r="A37" s="11"/>
      <c r="B37" s="12" t="s">
        <v>10</v>
      </c>
      <c r="C37" s="12" t="s">
        <v>11</v>
      </c>
      <c r="D37" s="15"/>
      <c r="E37" s="15"/>
      <c r="F37" s="15"/>
      <c r="G37" s="15"/>
      <c r="H37" s="15"/>
      <c r="I37" s="15"/>
      <c r="J37" s="15"/>
      <c r="K37" s="15"/>
      <c r="L37" s="15"/>
      <c r="M37" s="15"/>
      <c r="N37" s="15"/>
    </row>
    <row r="38" spans="1:14">
      <c r="A38" s="37" t="s">
        <v>2</v>
      </c>
      <c r="B38" s="9" t="s">
        <v>57</v>
      </c>
      <c r="C38" s="9" t="s">
        <v>68</v>
      </c>
      <c r="D38" s="15"/>
      <c r="E38" s="15"/>
      <c r="F38" s="15"/>
      <c r="G38" s="15"/>
      <c r="H38" s="15"/>
      <c r="I38" s="15"/>
      <c r="J38" s="15"/>
      <c r="K38" s="15"/>
      <c r="L38" s="15"/>
      <c r="M38" s="15"/>
      <c r="N38" s="15"/>
    </row>
    <row r="39" spans="1:14">
      <c r="A39" s="38" t="s">
        <v>3</v>
      </c>
      <c r="B39" s="9" t="s">
        <v>89</v>
      </c>
      <c r="C39" s="9" t="s">
        <v>89</v>
      </c>
      <c r="D39" s="15"/>
      <c r="E39" s="15"/>
      <c r="F39" s="15"/>
      <c r="G39" s="15"/>
      <c r="H39" s="15"/>
      <c r="I39" s="15"/>
      <c r="J39" s="15"/>
      <c r="K39" s="15"/>
      <c r="L39" s="15"/>
      <c r="M39" s="15"/>
      <c r="N39" s="15"/>
    </row>
    <row r="40" spans="1:14">
      <c r="A40" s="39" t="s">
        <v>4</v>
      </c>
      <c r="B40" s="9" t="s">
        <v>64</v>
      </c>
      <c r="C40" s="9" t="s">
        <v>57</v>
      </c>
      <c r="D40" s="15"/>
      <c r="E40" s="15"/>
      <c r="F40" s="15"/>
      <c r="G40" s="15"/>
      <c r="H40" s="15"/>
      <c r="I40" s="15"/>
      <c r="J40" s="15"/>
      <c r="K40" s="15"/>
      <c r="L40" s="15"/>
      <c r="M40" s="15"/>
      <c r="N40" s="15"/>
    </row>
    <row r="41" spans="1:14" ht="48.75" customHeight="1">
      <c r="A41" s="40" t="s">
        <v>5</v>
      </c>
      <c r="B41" s="43">
        <v>0.7</v>
      </c>
      <c r="C41" s="43">
        <v>0.6</v>
      </c>
      <c r="D41" s="15"/>
      <c r="E41" s="15"/>
      <c r="F41" s="15"/>
      <c r="G41" s="15"/>
      <c r="H41" s="15"/>
      <c r="I41" s="15"/>
      <c r="J41" s="15"/>
      <c r="K41" s="15"/>
      <c r="L41" s="15"/>
      <c r="M41" s="15"/>
      <c r="N41" s="15"/>
    </row>
    <row r="42" spans="1:14">
      <c r="A42" s="40" t="s">
        <v>17</v>
      </c>
      <c r="B42" s="9"/>
      <c r="C42" s="9"/>
      <c r="D42" s="15"/>
      <c r="E42" s="15"/>
      <c r="F42" s="15"/>
      <c r="G42" s="15"/>
      <c r="H42" s="15"/>
      <c r="I42" s="15"/>
      <c r="J42" s="15"/>
      <c r="K42" s="15"/>
      <c r="L42" s="15"/>
      <c r="M42" s="15"/>
      <c r="N42" s="15"/>
    </row>
    <row r="43" spans="1:14">
      <c r="A43" s="16"/>
      <c r="B43" s="13"/>
      <c r="C43" s="13"/>
      <c r="D43" s="13"/>
      <c r="E43" s="13"/>
      <c r="F43" s="13"/>
      <c r="G43" s="13"/>
      <c r="H43" s="13"/>
      <c r="I43" s="13"/>
      <c r="J43" s="13"/>
      <c r="K43" s="13"/>
      <c r="L43" s="13"/>
      <c r="M43" s="13"/>
      <c r="N43" s="15"/>
    </row>
    <row r="44" spans="1:14">
      <c r="A44" s="281" t="s">
        <v>44</v>
      </c>
      <c r="B44" s="282"/>
      <c r="C44" s="282"/>
      <c r="D44" s="282"/>
      <c r="E44" s="282"/>
      <c r="F44" s="282"/>
      <c r="G44" s="282"/>
      <c r="H44" s="13"/>
      <c r="I44" s="13"/>
      <c r="J44" s="13"/>
      <c r="K44" s="13"/>
      <c r="L44" s="13"/>
      <c r="M44" s="13"/>
      <c r="N44" s="15"/>
    </row>
    <row r="45" spans="1:14">
      <c r="A45" s="294" t="s">
        <v>90</v>
      </c>
      <c r="B45" s="283"/>
      <c r="C45" s="283"/>
      <c r="D45" s="283"/>
      <c r="E45" s="283"/>
      <c r="F45" s="283"/>
      <c r="G45" s="282"/>
      <c r="H45" s="13"/>
      <c r="I45" s="13"/>
      <c r="J45" s="13"/>
      <c r="K45" s="13"/>
      <c r="L45" s="13"/>
      <c r="M45" s="13"/>
      <c r="N45" s="15"/>
    </row>
    <row r="46" spans="1:14">
      <c r="A46" s="283"/>
      <c r="B46" s="283"/>
      <c r="C46" s="283"/>
      <c r="D46" s="283"/>
      <c r="E46" s="283"/>
      <c r="F46" s="283"/>
      <c r="G46" s="282"/>
      <c r="H46" s="13"/>
      <c r="I46" s="13"/>
      <c r="J46" s="13"/>
      <c r="K46" s="13"/>
      <c r="L46" s="13"/>
      <c r="M46" s="13"/>
      <c r="N46" s="14"/>
    </row>
    <row r="47" spans="1:14">
      <c r="A47" s="13"/>
      <c r="B47" s="13"/>
      <c r="C47" s="13"/>
      <c r="D47" s="13"/>
      <c r="E47" s="13"/>
      <c r="F47" s="13"/>
      <c r="G47" s="13"/>
      <c r="H47" s="13"/>
      <c r="I47" s="13"/>
      <c r="J47" s="13"/>
      <c r="K47" s="13"/>
      <c r="L47" s="13"/>
      <c r="M47" s="13"/>
      <c r="N47" s="14"/>
    </row>
    <row r="48" spans="1:14" ht="62.25" customHeight="1">
      <c r="A48" s="273" t="s">
        <v>26</v>
      </c>
      <c r="B48" s="10" t="s">
        <v>21</v>
      </c>
      <c r="C48" s="10" t="s">
        <v>22</v>
      </c>
      <c r="D48" s="10" t="s">
        <v>12</v>
      </c>
      <c r="E48" s="10" t="s">
        <v>13</v>
      </c>
      <c r="F48" s="25" t="s">
        <v>20</v>
      </c>
      <c r="G48" s="13"/>
      <c r="H48" s="13"/>
      <c r="I48" s="13"/>
      <c r="J48" s="13"/>
      <c r="K48" s="13"/>
      <c r="L48" s="13"/>
      <c r="M48" s="13"/>
      <c r="N48" s="14"/>
    </row>
    <row r="49" spans="1:14">
      <c r="A49" s="274"/>
      <c r="B49" s="10">
        <v>10</v>
      </c>
      <c r="C49" s="10">
        <v>50</v>
      </c>
      <c r="D49" s="10">
        <v>30</v>
      </c>
      <c r="E49" s="44">
        <v>0.6</v>
      </c>
      <c r="F49" s="19"/>
      <c r="G49" s="13"/>
      <c r="H49" s="13"/>
      <c r="I49" s="13"/>
      <c r="J49" s="13"/>
      <c r="K49" s="13"/>
      <c r="L49" s="13"/>
      <c r="M49" s="13"/>
      <c r="N49" s="14"/>
    </row>
    <row r="50" spans="1:14">
      <c r="A50" s="13"/>
      <c r="B50" s="13"/>
      <c r="C50" s="13"/>
      <c r="D50" s="13"/>
      <c r="E50" s="13"/>
      <c r="F50" s="13"/>
      <c r="G50" s="13"/>
      <c r="H50" s="13"/>
      <c r="I50" s="13"/>
      <c r="J50" s="13"/>
      <c r="K50" s="13"/>
      <c r="L50" s="13"/>
      <c r="M50" s="13"/>
      <c r="N50" s="14"/>
    </row>
    <row r="51" spans="1:14" ht="55">
      <c r="A51" s="273" t="s">
        <v>27</v>
      </c>
      <c r="B51" s="10" t="s">
        <v>21</v>
      </c>
      <c r="C51" s="10" t="s">
        <v>22</v>
      </c>
      <c r="D51" s="10" t="s">
        <v>12</v>
      </c>
      <c r="E51" s="10" t="s">
        <v>13</v>
      </c>
      <c r="F51" s="25" t="s">
        <v>20</v>
      </c>
      <c r="G51" s="13"/>
      <c r="H51" s="13"/>
      <c r="I51" s="13"/>
      <c r="J51" s="13"/>
      <c r="K51" s="13"/>
      <c r="L51" s="13"/>
      <c r="M51" s="13"/>
      <c r="N51" s="14"/>
    </row>
    <row r="52" spans="1:14">
      <c r="A52" s="274"/>
      <c r="B52" s="10">
        <v>1</v>
      </c>
      <c r="C52" s="10">
        <v>4</v>
      </c>
      <c r="D52" s="10">
        <v>3</v>
      </c>
      <c r="E52" s="44">
        <v>0.8</v>
      </c>
      <c r="F52" s="19"/>
      <c r="G52" s="13"/>
      <c r="H52" s="13"/>
      <c r="I52" s="13"/>
      <c r="J52" s="13"/>
      <c r="K52" s="13"/>
      <c r="L52" s="13"/>
      <c r="M52" s="13"/>
      <c r="N52" s="14"/>
    </row>
    <row r="53" spans="1:14">
      <c r="A53" s="13"/>
      <c r="B53" s="13"/>
      <c r="C53" s="13"/>
      <c r="D53" s="13"/>
      <c r="E53" s="13"/>
      <c r="F53" s="13"/>
      <c r="G53" s="13"/>
      <c r="H53" s="13"/>
      <c r="I53" s="13"/>
      <c r="J53" s="13"/>
      <c r="K53" s="13"/>
      <c r="L53" s="13"/>
      <c r="M53" s="13"/>
      <c r="N53" s="14"/>
    </row>
    <row r="54" spans="1:14" ht="34">
      <c r="A54" s="13"/>
      <c r="B54" s="13"/>
      <c r="C54" s="13"/>
      <c r="D54" s="26" t="s">
        <v>12</v>
      </c>
      <c r="E54" s="10" t="s">
        <v>25</v>
      </c>
      <c r="F54" s="25" t="s">
        <v>20</v>
      </c>
      <c r="G54" s="13"/>
      <c r="H54" s="13"/>
      <c r="I54" s="13"/>
      <c r="J54" s="13"/>
      <c r="K54" s="13"/>
      <c r="L54" s="13"/>
      <c r="M54" s="13"/>
      <c r="N54" s="14"/>
    </row>
    <row r="55" spans="1:14" ht="15" customHeight="1">
      <c r="A55" s="262" t="s">
        <v>19</v>
      </c>
      <c r="B55" s="271"/>
      <c r="C55" s="272"/>
      <c r="D55" s="4">
        <v>2</v>
      </c>
      <c r="E55" s="45">
        <v>0.8</v>
      </c>
      <c r="F55" s="19"/>
      <c r="G55" s="13"/>
      <c r="H55" s="13"/>
      <c r="I55" s="13"/>
      <c r="J55" s="13"/>
      <c r="K55" s="13"/>
      <c r="L55" s="13"/>
      <c r="M55" s="13"/>
      <c r="N55" s="14"/>
    </row>
    <row r="56" spans="1:14" ht="15" customHeight="1">
      <c r="A56" s="262" t="s">
        <v>24</v>
      </c>
      <c r="B56" s="271"/>
      <c r="C56" s="272"/>
      <c r="D56" s="4">
        <v>2</v>
      </c>
      <c r="E56" s="45">
        <v>0.8</v>
      </c>
      <c r="F56" s="19"/>
      <c r="G56" s="13"/>
      <c r="H56" s="13"/>
      <c r="I56" s="13"/>
      <c r="J56" s="13"/>
      <c r="K56" s="13"/>
      <c r="L56" s="13"/>
      <c r="M56" s="13"/>
      <c r="N56" s="14"/>
    </row>
    <row r="57" spans="1:14" ht="24" customHeight="1">
      <c r="A57" s="262" t="s">
        <v>28</v>
      </c>
      <c r="B57" s="263"/>
      <c r="C57" s="264"/>
      <c r="D57" s="4" t="s">
        <v>91</v>
      </c>
      <c r="E57" s="45">
        <v>0.8</v>
      </c>
      <c r="F57" s="19"/>
      <c r="G57" s="13"/>
      <c r="H57" s="13"/>
      <c r="I57" s="13"/>
      <c r="J57" s="13"/>
      <c r="K57" s="13"/>
      <c r="L57" s="13"/>
      <c r="M57" s="13"/>
      <c r="N57" s="14"/>
    </row>
    <row r="58" spans="1:14">
      <c r="A58" s="13"/>
      <c r="B58" s="17"/>
      <c r="C58" s="13"/>
      <c r="D58" s="13"/>
      <c r="E58" s="13"/>
      <c r="F58" s="13"/>
      <c r="G58" s="13"/>
      <c r="H58" s="13"/>
      <c r="I58" s="13"/>
      <c r="J58" s="13"/>
      <c r="K58" s="13"/>
      <c r="L58" s="13"/>
      <c r="M58" s="13"/>
      <c r="N58" s="14"/>
    </row>
    <row r="59" spans="1:14">
      <c r="A59" s="13"/>
      <c r="B59" s="13"/>
      <c r="C59" s="13"/>
      <c r="D59" s="13"/>
      <c r="E59" s="13"/>
      <c r="F59" s="13"/>
      <c r="G59" s="13"/>
      <c r="H59" s="13"/>
      <c r="I59" s="13"/>
      <c r="J59" s="13"/>
      <c r="K59" s="13"/>
      <c r="L59" s="13"/>
      <c r="M59" s="13"/>
      <c r="N59" s="14"/>
    </row>
    <row r="60" spans="1:14" ht="15">
      <c r="A60" s="18" t="s">
        <v>14</v>
      </c>
      <c r="B60" s="8">
        <v>0.74513888888888891</v>
      </c>
      <c r="C60" s="13"/>
      <c r="D60" s="13"/>
      <c r="E60" s="13"/>
      <c r="F60" s="13"/>
      <c r="G60" s="13"/>
      <c r="H60" s="13"/>
      <c r="I60" s="13"/>
      <c r="J60" s="13"/>
      <c r="K60" s="13"/>
      <c r="L60" s="13"/>
      <c r="M60" s="13"/>
      <c r="N60" s="14"/>
    </row>
    <row r="61" spans="1:14">
      <c r="A61" s="14"/>
      <c r="B61" s="14"/>
      <c r="C61" s="14"/>
      <c r="D61" s="14"/>
      <c r="E61" s="14"/>
      <c r="F61" s="14"/>
      <c r="G61" s="14"/>
      <c r="H61" s="14"/>
      <c r="I61" s="14"/>
      <c r="J61" s="14"/>
      <c r="K61" s="14"/>
      <c r="L61" s="14"/>
      <c r="M61" s="14"/>
      <c r="N61" s="14"/>
    </row>
    <row r="63" spans="1:14">
      <c r="B63" s="2"/>
    </row>
    <row r="64" spans="1:14">
      <c r="B64" s="2"/>
    </row>
    <row r="65" spans="2:2">
      <c r="B65" s="2"/>
    </row>
    <row r="66" spans="2:2">
      <c r="B66" s="2"/>
    </row>
  </sheetData>
  <mergeCells count="21">
    <mergeCell ref="A6:F7"/>
    <mergeCell ref="A8:F10"/>
    <mergeCell ref="A17:F18"/>
    <mergeCell ref="A24:A25"/>
    <mergeCell ref="B24:D24"/>
    <mergeCell ref="E24:G24"/>
    <mergeCell ref="H24:J24"/>
    <mergeCell ref="K24:M24"/>
    <mergeCell ref="B25:D25"/>
    <mergeCell ref="E25:G25"/>
    <mergeCell ref="H25:J25"/>
    <mergeCell ref="K25:M25"/>
    <mergeCell ref="A55:C55"/>
    <mergeCell ref="A56:C56"/>
    <mergeCell ref="A57:C57"/>
    <mergeCell ref="A35:A36"/>
    <mergeCell ref="B35:C36"/>
    <mergeCell ref="A44:G44"/>
    <mergeCell ref="A45:G46"/>
    <mergeCell ref="A48:A49"/>
    <mergeCell ref="A51:A52"/>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topLeftCell="A16" workbookViewId="0">
      <selection activeCell="H24" sqref="H24:J24"/>
    </sheetView>
  </sheetViews>
  <sheetFormatPr baseColWidth="10" defaultColWidth="8.83203125" defaultRowHeight="14" x14ac:dyDescent="0"/>
  <cols>
    <col min="2" max="2" width="13.1640625" customWidth="1"/>
  </cols>
  <sheetData>
    <row r="1" spans="1:14">
      <c r="A1" s="64"/>
      <c r="B1" s="64"/>
      <c r="C1" s="64"/>
      <c r="D1" s="64"/>
      <c r="E1" s="64"/>
      <c r="F1" s="64"/>
      <c r="G1" s="64"/>
      <c r="H1" s="64"/>
      <c r="I1" s="64"/>
      <c r="J1" s="64"/>
      <c r="K1" s="64"/>
      <c r="L1" s="64"/>
      <c r="M1" s="64"/>
      <c r="N1" s="65"/>
    </row>
    <row r="2" spans="1:14" ht="166">
      <c r="A2" s="78" t="s">
        <v>18</v>
      </c>
      <c r="B2" s="79" t="s">
        <v>2</v>
      </c>
      <c r="C2" s="80" t="s">
        <v>3</v>
      </c>
      <c r="D2" s="56" t="s">
        <v>4</v>
      </c>
      <c r="E2" s="81" t="s">
        <v>5</v>
      </c>
      <c r="F2" s="82" t="s">
        <v>6</v>
      </c>
      <c r="G2" s="64"/>
      <c r="H2" s="64"/>
      <c r="I2" s="64"/>
      <c r="J2" s="64"/>
      <c r="K2" s="64"/>
      <c r="L2" s="64"/>
      <c r="M2" s="64"/>
      <c r="N2" s="65"/>
    </row>
    <row r="3" spans="1:14">
      <c r="A3" s="55" t="s">
        <v>0</v>
      </c>
      <c r="B3" s="57" t="s">
        <v>75</v>
      </c>
      <c r="C3" s="57" t="s">
        <v>92</v>
      </c>
      <c r="D3" s="57">
        <v>1</v>
      </c>
      <c r="E3" s="93">
        <v>0.7</v>
      </c>
      <c r="F3" s="58"/>
      <c r="G3" s="64"/>
      <c r="H3" s="64"/>
      <c r="I3" s="64"/>
      <c r="J3" s="64"/>
      <c r="K3" s="64"/>
      <c r="L3" s="64"/>
      <c r="M3" s="64"/>
      <c r="N3" s="65"/>
    </row>
    <row r="4" spans="1:14">
      <c r="A4" s="55" t="s">
        <v>1</v>
      </c>
      <c r="B4" s="57" t="s">
        <v>83</v>
      </c>
      <c r="C4" s="57">
        <v>7</v>
      </c>
      <c r="D4" s="57">
        <v>3</v>
      </c>
      <c r="E4" s="93">
        <v>0.5</v>
      </c>
      <c r="F4" s="58"/>
      <c r="G4" s="64"/>
      <c r="H4" s="64"/>
      <c r="I4" s="64"/>
      <c r="J4" s="64"/>
      <c r="K4" s="64"/>
      <c r="L4" s="64"/>
      <c r="M4" s="64"/>
      <c r="N4" s="65"/>
    </row>
    <row r="5" spans="1:14">
      <c r="A5" s="64"/>
      <c r="B5" s="64"/>
      <c r="C5" s="64"/>
      <c r="D5" s="64"/>
      <c r="E5" s="64"/>
      <c r="F5" s="64"/>
      <c r="G5" s="64"/>
      <c r="H5" s="64"/>
      <c r="I5" s="64"/>
      <c r="J5" s="64"/>
      <c r="K5" s="64"/>
      <c r="L5" s="64"/>
      <c r="M5" s="64"/>
      <c r="N5" s="65"/>
    </row>
    <row r="6" spans="1:14">
      <c r="A6" s="265" t="s">
        <v>42</v>
      </c>
      <c r="B6" s="266"/>
      <c r="C6" s="266"/>
      <c r="D6" s="266"/>
      <c r="E6" s="266"/>
      <c r="F6" s="267"/>
      <c r="G6" s="64"/>
      <c r="H6" s="64"/>
      <c r="I6" s="64"/>
      <c r="J6" s="64"/>
      <c r="K6" s="64"/>
      <c r="L6" s="64"/>
      <c r="M6" s="64"/>
      <c r="N6" s="65"/>
    </row>
    <row r="7" spans="1:14">
      <c r="A7" s="268"/>
      <c r="B7" s="269"/>
      <c r="C7" s="269"/>
      <c r="D7" s="269"/>
      <c r="E7" s="269"/>
      <c r="F7" s="270"/>
      <c r="G7" s="64"/>
      <c r="H7" s="64"/>
      <c r="I7" s="64"/>
      <c r="J7" s="64"/>
      <c r="K7" s="64"/>
      <c r="L7" s="64"/>
      <c r="M7" s="64"/>
      <c r="N7" s="65"/>
    </row>
    <row r="8" spans="1:14">
      <c r="A8" s="275"/>
      <c r="B8" s="276"/>
      <c r="C8" s="276"/>
      <c r="D8" s="276"/>
      <c r="E8" s="276"/>
      <c r="F8" s="277"/>
      <c r="G8" s="64"/>
      <c r="H8" s="64"/>
      <c r="I8" s="64"/>
      <c r="J8" s="64"/>
      <c r="K8" s="64"/>
      <c r="L8" s="64"/>
      <c r="M8" s="64"/>
      <c r="N8" s="65"/>
    </row>
    <row r="9" spans="1:14">
      <c r="A9" s="275"/>
      <c r="B9" s="276"/>
      <c r="C9" s="276"/>
      <c r="D9" s="276"/>
      <c r="E9" s="276"/>
      <c r="F9" s="277"/>
      <c r="G9" s="64"/>
      <c r="H9" s="64"/>
      <c r="I9" s="64"/>
      <c r="J9" s="64"/>
      <c r="K9" s="64"/>
      <c r="L9" s="64"/>
      <c r="M9" s="64"/>
      <c r="N9" s="65"/>
    </row>
    <row r="10" spans="1:14">
      <c r="A10" s="278"/>
      <c r="B10" s="279"/>
      <c r="C10" s="279"/>
      <c r="D10" s="279"/>
      <c r="E10" s="279"/>
      <c r="F10" s="280"/>
      <c r="G10" s="64"/>
      <c r="H10" s="64"/>
      <c r="I10" s="64"/>
      <c r="J10" s="64"/>
      <c r="K10" s="64"/>
      <c r="L10" s="64"/>
      <c r="M10" s="64"/>
      <c r="N10" s="65"/>
    </row>
    <row r="11" spans="1:14">
      <c r="A11" s="64"/>
      <c r="B11" s="64"/>
      <c r="C11" s="64"/>
      <c r="D11" s="64"/>
      <c r="E11" s="64"/>
      <c r="F11" s="64"/>
      <c r="G11" s="64"/>
      <c r="H11" s="64"/>
      <c r="I11" s="64"/>
      <c r="J11" s="64"/>
      <c r="K11" s="64"/>
      <c r="L11" s="64"/>
      <c r="M11" s="64"/>
      <c r="N11" s="65"/>
    </row>
    <row r="12" spans="1:14" ht="166">
      <c r="A12" s="77" t="s">
        <v>23</v>
      </c>
      <c r="B12" s="83" t="s">
        <v>2</v>
      </c>
      <c r="C12" s="84" t="s">
        <v>3</v>
      </c>
      <c r="D12" s="85" t="s">
        <v>4</v>
      </c>
      <c r="E12" s="86" t="s">
        <v>5</v>
      </c>
      <c r="F12" s="87" t="s">
        <v>6</v>
      </c>
      <c r="G12" s="64"/>
      <c r="H12" s="64"/>
      <c r="I12" s="64"/>
      <c r="J12" s="64"/>
      <c r="K12" s="64"/>
      <c r="L12" s="64"/>
      <c r="M12" s="64"/>
      <c r="N12" s="65"/>
    </row>
    <row r="13" spans="1:14">
      <c r="A13" s="55" t="s">
        <v>0</v>
      </c>
      <c r="B13" s="57">
        <v>7000</v>
      </c>
      <c r="C13" s="57">
        <v>17000</v>
      </c>
      <c r="D13" s="57">
        <v>11000</v>
      </c>
      <c r="E13" s="93">
        <v>0.8</v>
      </c>
      <c r="F13" s="58"/>
      <c r="G13" s="64"/>
      <c r="H13" s="64"/>
      <c r="I13" s="64"/>
      <c r="J13" s="64"/>
      <c r="K13" s="64"/>
      <c r="L13" s="64"/>
      <c r="M13" s="64"/>
      <c r="N13" s="65"/>
    </row>
    <row r="14" spans="1:14">
      <c r="A14" s="55" t="s">
        <v>1</v>
      </c>
      <c r="B14" s="57">
        <v>5000</v>
      </c>
      <c r="C14" s="57">
        <v>19000</v>
      </c>
      <c r="D14" s="51">
        <v>10000</v>
      </c>
      <c r="E14" s="93">
        <v>0.6</v>
      </c>
      <c r="F14" s="58"/>
      <c r="G14" s="64"/>
      <c r="H14" s="64"/>
      <c r="I14" s="64"/>
      <c r="J14" s="64"/>
      <c r="K14" s="64"/>
      <c r="L14" s="64"/>
      <c r="M14" s="64"/>
      <c r="N14" s="65"/>
    </row>
    <row r="15" spans="1:14">
      <c r="A15" s="64"/>
      <c r="B15" s="64"/>
      <c r="C15" s="64"/>
      <c r="D15" s="64"/>
      <c r="E15" s="64"/>
      <c r="F15" s="64"/>
      <c r="G15" s="64"/>
      <c r="H15" s="64"/>
      <c r="I15" s="64"/>
      <c r="J15" s="64"/>
      <c r="K15" s="64"/>
      <c r="L15" s="64"/>
      <c r="M15" s="64"/>
      <c r="N15" s="65"/>
    </row>
    <row r="16" spans="1:14">
      <c r="A16" s="71" t="s">
        <v>43</v>
      </c>
      <c r="B16" s="72"/>
      <c r="C16" s="72"/>
      <c r="D16" s="72"/>
      <c r="E16" s="72"/>
      <c r="F16" s="73"/>
      <c r="G16" s="64"/>
      <c r="H16" s="64"/>
      <c r="I16" s="64"/>
      <c r="J16" s="64"/>
      <c r="K16" s="64"/>
      <c r="L16" s="64"/>
      <c r="M16" s="64"/>
      <c r="N16" s="65"/>
    </row>
    <row r="17" spans="1:14">
      <c r="A17" s="284"/>
      <c r="B17" s="285"/>
      <c r="C17" s="285"/>
      <c r="D17" s="285"/>
      <c r="E17" s="285"/>
      <c r="F17" s="286"/>
      <c r="G17" s="64"/>
      <c r="H17" s="64"/>
      <c r="I17" s="64"/>
      <c r="J17" s="64"/>
      <c r="K17" s="64"/>
      <c r="L17" s="64"/>
      <c r="M17" s="64"/>
      <c r="N17" s="65"/>
    </row>
    <row r="18" spans="1:14">
      <c r="A18" s="287"/>
      <c r="B18" s="288"/>
      <c r="C18" s="288"/>
      <c r="D18" s="288"/>
      <c r="E18" s="288"/>
      <c r="F18" s="289"/>
      <c r="G18" s="64"/>
      <c r="H18" s="64"/>
      <c r="I18" s="64"/>
      <c r="J18" s="64"/>
      <c r="K18" s="64"/>
      <c r="L18" s="64"/>
      <c r="M18" s="64"/>
      <c r="N18" s="65"/>
    </row>
    <row r="19" spans="1:14">
      <c r="A19" s="75"/>
      <c r="B19" s="75"/>
      <c r="C19" s="75"/>
      <c r="D19" s="75"/>
      <c r="E19" s="75"/>
      <c r="F19" s="75"/>
      <c r="G19" s="64"/>
      <c r="H19" s="64"/>
      <c r="I19" s="64"/>
      <c r="J19" s="64"/>
      <c r="K19" s="64"/>
      <c r="L19" s="64"/>
      <c r="M19" s="64"/>
      <c r="N19" s="65"/>
    </row>
    <row r="20" spans="1:14">
      <c r="A20" s="64"/>
      <c r="B20" s="64"/>
      <c r="C20" s="64"/>
      <c r="D20" s="64"/>
      <c r="E20" s="64"/>
      <c r="F20" s="64"/>
      <c r="G20" s="64"/>
      <c r="H20" s="64"/>
      <c r="I20" s="64"/>
      <c r="J20" s="64"/>
      <c r="K20" s="64"/>
      <c r="L20" s="64"/>
      <c r="M20" s="64"/>
      <c r="N20" s="65"/>
    </row>
    <row r="21" spans="1:14">
      <c r="A21" s="64"/>
      <c r="B21" s="64"/>
      <c r="C21" s="64"/>
      <c r="D21" s="64"/>
      <c r="E21" s="64"/>
      <c r="F21" s="64"/>
      <c r="G21" s="64"/>
      <c r="H21" s="64"/>
      <c r="I21" s="64"/>
      <c r="J21" s="64"/>
      <c r="K21" s="64"/>
      <c r="L21" s="64"/>
      <c r="M21" s="64"/>
      <c r="N21" s="65"/>
    </row>
    <row r="22" spans="1:14">
      <c r="A22" s="64"/>
      <c r="B22" s="64"/>
      <c r="C22" s="64"/>
      <c r="D22" s="64"/>
      <c r="E22" s="64"/>
      <c r="F22" s="64"/>
      <c r="G22" s="64"/>
      <c r="H22" s="64"/>
      <c r="I22" s="64"/>
      <c r="J22" s="64"/>
      <c r="K22" s="64"/>
      <c r="L22" s="64"/>
      <c r="M22" s="64"/>
      <c r="N22" s="65"/>
    </row>
    <row r="23" spans="1:14">
      <c r="A23" s="64"/>
      <c r="B23" s="64"/>
      <c r="C23" s="64"/>
      <c r="D23" s="64"/>
      <c r="E23" s="64"/>
      <c r="F23" s="64"/>
      <c r="G23" s="64"/>
      <c r="H23" s="64"/>
      <c r="I23" s="64"/>
      <c r="J23" s="64"/>
      <c r="K23" s="64"/>
      <c r="L23" s="64"/>
      <c r="M23" s="64"/>
      <c r="N23" s="65"/>
    </row>
    <row r="24" spans="1:14">
      <c r="A24" s="258" t="s">
        <v>30</v>
      </c>
      <c r="B24" s="252" t="s">
        <v>7</v>
      </c>
      <c r="C24" s="260"/>
      <c r="D24" s="261"/>
      <c r="E24" s="252" t="s">
        <v>8</v>
      </c>
      <c r="F24" s="253"/>
      <c r="G24" s="254"/>
      <c r="H24" s="252" t="s">
        <v>15</v>
      </c>
      <c r="I24" s="253"/>
      <c r="J24" s="254"/>
      <c r="K24" s="252" t="s">
        <v>16</v>
      </c>
      <c r="L24" s="253"/>
      <c r="M24" s="254"/>
      <c r="N24" s="66"/>
    </row>
    <row r="25" spans="1:14">
      <c r="A25" s="259"/>
      <c r="B25" s="255" t="s">
        <v>29</v>
      </c>
      <c r="C25" s="256"/>
      <c r="D25" s="257"/>
      <c r="E25" s="255" t="s">
        <v>29</v>
      </c>
      <c r="F25" s="256"/>
      <c r="G25" s="257"/>
      <c r="H25" s="255" t="s">
        <v>29</v>
      </c>
      <c r="I25" s="256"/>
      <c r="J25" s="257"/>
      <c r="K25" s="255" t="s">
        <v>29</v>
      </c>
      <c r="L25" s="256"/>
      <c r="M25" s="257"/>
      <c r="N25" s="66"/>
    </row>
    <row r="26" spans="1:14">
      <c r="A26" s="62"/>
      <c r="B26" s="63" t="s">
        <v>9</v>
      </c>
      <c r="C26" s="63" t="s">
        <v>10</v>
      </c>
      <c r="D26" s="63" t="s">
        <v>11</v>
      </c>
      <c r="E26" s="63" t="s">
        <v>9</v>
      </c>
      <c r="F26" s="63" t="s">
        <v>10</v>
      </c>
      <c r="G26" s="63" t="s">
        <v>11</v>
      </c>
      <c r="H26" s="63" t="s">
        <v>9</v>
      </c>
      <c r="I26" s="63" t="s">
        <v>10</v>
      </c>
      <c r="J26" s="63" t="s">
        <v>11</v>
      </c>
      <c r="K26" s="63" t="s">
        <v>9</v>
      </c>
      <c r="L26" s="63" t="s">
        <v>10</v>
      </c>
      <c r="M26" s="63" t="s">
        <v>11</v>
      </c>
      <c r="N26" s="66"/>
    </row>
    <row r="27" spans="1:14">
      <c r="A27" s="88" t="s">
        <v>2</v>
      </c>
      <c r="B27" s="92" t="s">
        <v>34</v>
      </c>
      <c r="C27" s="92" t="s">
        <v>36</v>
      </c>
      <c r="D27" s="92" t="s">
        <v>39</v>
      </c>
      <c r="E27" s="60" t="s">
        <v>86</v>
      </c>
      <c r="F27" s="60" t="s">
        <v>86</v>
      </c>
      <c r="G27" s="60" t="s">
        <v>75</v>
      </c>
      <c r="H27" s="60" t="s">
        <v>93</v>
      </c>
      <c r="I27" s="60" t="s">
        <v>93</v>
      </c>
      <c r="J27" s="60" t="s">
        <v>70</v>
      </c>
      <c r="K27" s="52" t="s">
        <v>56</v>
      </c>
      <c r="L27" s="52" t="s">
        <v>56</v>
      </c>
      <c r="M27" s="52" t="s">
        <v>94</v>
      </c>
      <c r="N27" s="66"/>
    </row>
    <row r="28" spans="1:14">
      <c r="A28" s="89"/>
      <c r="B28" s="92" t="s">
        <v>35</v>
      </c>
      <c r="C28" s="92" t="s">
        <v>37</v>
      </c>
      <c r="D28" s="92" t="s">
        <v>40</v>
      </c>
      <c r="E28" s="60" t="s">
        <v>95</v>
      </c>
      <c r="F28" s="60" t="s">
        <v>95</v>
      </c>
      <c r="G28" s="60" t="s">
        <v>70</v>
      </c>
      <c r="H28" s="60" t="s">
        <v>94</v>
      </c>
      <c r="I28" s="60" t="s">
        <v>94</v>
      </c>
      <c r="J28" s="60" t="s">
        <v>55</v>
      </c>
      <c r="K28" s="60">
        <v>100</v>
      </c>
      <c r="L28" s="60">
        <v>100</v>
      </c>
      <c r="M28" s="60" t="s">
        <v>96</v>
      </c>
      <c r="N28" s="66"/>
    </row>
    <row r="29" spans="1:14">
      <c r="A29" s="90" t="s">
        <v>4</v>
      </c>
      <c r="B29" s="60" t="s">
        <v>31</v>
      </c>
      <c r="C29" s="60" t="s">
        <v>38</v>
      </c>
      <c r="D29" s="60" t="s">
        <v>41</v>
      </c>
      <c r="E29" s="60" t="s">
        <v>97</v>
      </c>
      <c r="F29" s="60" t="s">
        <v>97</v>
      </c>
      <c r="G29" s="60" t="s">
        <v>58</v>
      </c>
      <c r="H29" s="60" t="s">
        <v>98</v>
      </c>
      <c r="I29" s="60" t="s">
        <v>98</v>
      </c>
      <c r="J29" s="60" t="s">
        <v>95</v>
      </c>
      <c r="K29" s="60" t="s">
        <v>96</v>
      </c>
      <c r="L29" s="60" t="s">
        <v>96</v>
      </c>
      <c r="M29" s="60" t="s">
        <v>99</v>
      </c>
      <c r="N29" s="66"/>
    </row>
    <row r="30" spans="1:14" ht="166">
      <c r="A30" s="91" t="s">
        <v>5</v>
      </c>
      <c r="B30" s="92">
        <v>80</v>
      </c>
      <c r="C30" s="92">
        <v>80</v>
      </c>
      <c r="D30" s="92">
        <v>80</v>
      </c>
      <c r="E30" s="94">
        <v>0.5</v>
      </c>
      <c r="F30" s="94">
        <v>0.5</v>
      </c>
      <c r="G30" s="94">
        <v>0.5</v>
      </c>
      <c r="H30" s="94">
        <v>0.5</v>
      </c>
      <c r="I30" s="94">
        <v>0.5</v>
      </c>
      <c r="J30" s="94">
        <v>0.5</v>
      </c>
      <c r="K30" s="94">
        <v>0.5</v>
      </c>
      <c r="L30" s="94">
        <v>0.5</v>
      </c>
      <c r="M30" s="94">
        <v>0.5</v>
      </c>
      <c r="N30" s="66"/>
    </row>
    <row r="31" spans="1:14" ht="23">
      <c r="A31" s="91" t="s">
        <v>17</v>
      </c>
      <c r="B31" s="92" t="s">
        <v>100</v>
      </c>
      <c r="C31" s="92" t="s">
        <v>100</v>
      </c>
      <c r="D31" s="92" t="s">
        <v>100</v>
      </c>
      <c r="E31" s="60"/>
      <c r="F31" s="60"/>
      <c r="G31" s="60"/>
      <c r="H31" s="60"/>
      <c r="I31" s="60"/>
      <c r="J31" s="60"/>
      <c r="K31" s="60"/>
      <c r="L31" s="60"/>
      <c r="M31" s="60"/>
      <c r="N31" s="66"/>
    </row>
    <row r="32" spans="1:14">
      <c r="A32" s="67" t="s">
        <v>45</v>
      </c>
      <c r="B32" s="64"/>
      <c r="C32" s="64"/>
      <c r="D32" s="64"/>
      <c r="E32" s="64"/>
      <c r="F32" s="64"/>
      <c r="G32" s="64"/>
      <c r="H32" s="64"/>
      <c r="I32" s="64"/>
      <c r="J32" s="64"/>
      <c r="K32" s="64"/>
      <c r="L32" s="64"/>
      <c r="M32" s="64"/>
      <c r="N32" s="66"/>
    </row>
    <row r="33" spans="1:14">
      <c r="A33" s="67"/>
      <c r="B33" s="64"/>
      <c r="C33" s="64"/>
      <c r="D33" s="64"/>
      <c r="E33" s="64"/>
      <c r="F33" s="64"/>
      <c r="G33" s="64"/>
      <c r="H33" s="64"/>
      <c r="I33" s="64"/>
      <c r="J33" s="64"/>
      <c r="K33" s="64"/>
      <c r="L33" s="64"/>
      <c r="M33" s="64"/>
      <c r="N33" s="66"/>
    </row>
    <row r="34" spans="1:14">
      <c r="A34" s="67"/>
      <c r="B34" s="64"/>
      <c r="C34" s="64"/>
      <c r="D34" s="64"/>
      <c r="E34" s="64"/>
      <c r="F34" s="64"/>
      <c r="G34" s="64"/>
      <c r="H34" s="64"/>
      <c r="I34" s="64"/>
      <c r="J34" s="64"/>
      <c r="K34" s="64"/>
      <c r="L34" s="64"/>
      <c r="M34" s="64"/>
      <c r="N34" s="66"/>
    </row>
    <row r="35" spans="1:14">
      <c r="A35" s="258" t="s">
        <v>32</v>
      </c>
      <c r="B35" s="290" t="s">
        <v>33</v>
      </c>
      <c r="C35" s="291"/>
      <c r="D35" s="74"/>
      <c r="E35" s="66"/>
      <c r="F35" s="66"/>
      <c r="G35" s="66"/>
      <c r="H35" s="66"/>
      <c r="I35" s="66"/>
      <c r="J35" s="66"/>
      <c r="K35" s="66"/>
      <c r="L35" s="66"/>
      <c r="M35" s="66"/>
      <c r="N35" s="66"/>
    </row>
    <row r="36" spans="1:14">
      <c r="A36" s="259"/>
      <c r="B36" s="292"/>
      <c r="C36" s="293"/>
      <c r="D36" s="74"/>
      <c r="E36" s="66"/>
      <c r="F36" s="66"/>
      <c r="G36" s="66"/>
      <c r="H36" s="66"/>
      <c r="I36" s="66"/>
      <c r="J36" s="66"/>
      <c r="K36" s="66"/>
      <c r="L36" s="66"/>
      <c r="M36" s="66"/>
      <c r="N36" s="66"/>
    </row>
    <row r="37" spans="1:14">
      <c r="A37" s="62"/>
      <c r="B37" s="63" t="s">
        <v>10</v>
      </c>
      <c r="C37" s="63" t="s">
        <v>11</v>
      </c>
      <c r="D37" s="66"/>
      <c r="E37" s="66"/>
      <c r="F37" s="66"/>
      <c r="G37" s="66"/>
      <c r="H37" s="66"/>
      <c r="I37" s="66"/>
      <c r="J37" s="66"/>
      <c r="K37" s="66"/>
      <c r="L37" s="66"/>
      <c r="M37" s="66"/>
      <c r="N37" s="66"/>
    </row>
    <row r="38" spans="1:14">
      <c r="A38" s="88" t="s">
        <v>2</v>
      </c>
      <c r="B38" s="60" t="s">
        <v>93</v>
      </c>
      <c r="C38" s="60" t="s">
        <v>70</v>
      </c>
      <c r="D38" s="66"/>
      <c r="E38" s="66"/>
      <c r="F38" s="66"/>
      <c r="G38" s="66"/>
      <c r="H38" s="66"/>
      <c r="I38" s="66"/>
      <c r="J38" s="66"/>
      <c r="K38" s="66"/>
      <c r="L38" s="66"/>
      <c r="M38" s="66"/>
      <c r="N38" s="66"/>
    </row>
    <row r="39" spans="1:14">
      <c r="A39" s="89" t="s">
        <v>3</v>
      </c>
      <c r="B39" s="60" t="s">
        <v>101</v>
      </c>
      <c r="C39" s="60" t="s">
        <v>55</v>
      </c>
      <c r="D39" s="66"/>
      <c r="E39" s="66"/>
      <c r="F39" s="66"/>
      <c r="G39" s="66"/>
      <c r="H39" s="66"/>
      <c r="I39" s="66"/>
      <c r="J39" s="66"/>
      <c r="K39" s="66"/>
      <c r="L39" s="66"/>
      <c r="M39" s="66"/>
      <c r="N39" s="66"/>
    </row>
    <row r="40" spans="1:14">
      <c r="A40" s="90" t="s">
        <v>4</v>
      </c>
      <c r="B40" s="60" t="s">
        <v>55</v>
      </c>
      <c r="C40" s="60" t="s">
        <v>95</v>
      </c>
      <c r="D40" s="66"/>
      <c r="E40" s="66"/>
      <c r="F40" s="66"/>
      <c r="G40" s="66"/>
      <c r="H40" s="66"/>
      <c r="I40" s="66"/>
      <c r="J40" s="66"/>
      <c r="K40" s="66"/>
      <c r="L40" s="66"/>
      <c r="M40" s="66"/>
      <c r="N40" s="66"/>
    </row>
    <row r="41" spans="1:14" ht="166">
      <c r="A41" s="91" t="s">
        <v>5</v>
      </c>
      <c r="B41" s="94">
        <v>0.5</v>
      </c>
      <c r="C41" s="94">
        <v>0.5</v>
      </c>
      <c r="D41" s="66"/>
      <c r="E41" s="66"/>
      <c r="F41" s="66"/>
      <c r="G41" s="66"/>
      <c r="H41" s="66"/>
      <c r="I41" s="66"/>
      <c r="J41" s="66"/>
      <c r="K41" s="66"/>
      <c r="L41" s="66"/>
      <c r="M41" s="66"/>
      <c r="N41" s="66"/>
    </row>
    <row r="42" spans="1:14" ht="23">
      <c r="A42" s="91" t="s">
        <v>17</v>
      </c>
      <c r="B42" s="60"/>
      <c r="C42" s="60"/>
      <c r="D42" s="66"/>
      <c r="E42" s="66"/>
      <c r="F42" s="66"/>
      <c r="G42" s="66"/>
      <c r="H42" s="66"/>
      <c r="I42" s="66"/>
      <c r="J42" s="66"/>
      <c r="K42" s="66"/>
      <c r="L42" s="66"/>
      <c r="M42" s="66"/>
      <c r="N42" s="66"/>
    </row>
    <row r="43" spans="1:14">
      <c r="A43" s="67"/>
      <c r="B43" s="64"/>
      <c r="C43" s="64"/>
      <c r="D43" s="64"/>
      <c r="E43" s="64"/>
      <c r="F43" s="64"/>
      <c r="G43" s="64"/>
      <c r="H43" s="64"/>
      <c r="I43" s="64"/>
      <c r="J43" s="64"/>
      <c r="K43" s="64"/>
      <c r="L43" s="64"/>
      <c r="M43" s="64"/>
      <c r="N43" s="66"/>
    </row>
    <row r="44" spans="1:14">
      <c r="A44" s="281" t="s">
        <v>44</v>
      </c>
      <c r="B44" s="282"/>
      <c r="C44" s="282"/>
      <c r="D44" s="282"/>
      <c r="E44" s="282"/>
      <c r="F44" s="282"/>
      <c r="G44" s="282"/>
      <c r="H44" s="64"/>
      <c r="I44" s="64"/>
      <c r="J44" s="64"/>
      <c r="K44" s="64"/>
      <c r="L44" s="64"/>
      <c r="M44" s="64"/>
      <c r="N44" s="66"/>
    </row>
    <row r="45" spans="1:14">
      <c r="A45" s="283" t="s">
        <v>102</v>
      </c>
      <c r="B45" s="283"/>
      <c r="C45" s="283"/>
      <c r="D45" s="283"/>
      <c r="E45" s="283"/>
      <c r="F45" s="283"/>
      <c r="G45" s="282"/>
      <c r="H45" s="64"/>
      <c r="I45" s="64"/>
      <c r="J45" s="64"/>
      <c r="K45" s="64"/>
      <c r="L45" s="64"/>
      <c r="M45" s="64"/>
      <c r="N45" s="66"/>
    </row>
    <row r="46" spans="1:14">
      <c r="A46" s="283"/>
      <c r="B46" s="283"/>
      <c r="C46" s="283"/>
      <c r="D46" s="283"/>
      <c r="E46" s="283"/>
      <c r="F46" s="283"/>
      <c r="G46" s="282"/>
      <c r="H46" s="64"/>
      <c r="I46" s="64"/>
      <c r="J46" s="64"/>
      <c r="K46" s="64"/>
      <c r="L46" s="64"/>
      <c r="M46" s="64"/>
      <c r="N46" s="65"/>
    </row>
    <row r="47" spans="1:14">
      <c r="A47" s="64"/>
      <c r="B47" s="64"/>
      <c r="C47" s="64"/>
      <c r="D47" s="64"/>
      <c r="E47" s="64"/>
      <c r="F47" s="64"/>
      <c r="G47" s="64"/>
      <c r="H47" s="64"/>
      <c r="I47" s="64"/>
      <c r="J47" s="64"/>
      <c r="K47" s="64"/>
      <c r="L47" s="64"/>
      <c r="M47" s="64"/>
      <c r="N47" s="65"/>
    </row>
    <row r="48" spans="1:14" ht="176">
      <c r="A48" s="273" t="s">
        <v>26</v>
      </c>
      <c r="B48" s="61" t="s">
        <v>21</v>
      </c>
      <c r="C48" s="61" t="s">
        <v>22</v>
      </c>
      <c r="D48" s="61" t="s">
        <v>12</v>
      </c>
      <c r="E48" s="61" t="s">
        <v>13</v>
      </c>
      <c r="F48" s="76" t="s">
        <v>20</v>
      </c>
      <c r="G48" s="64"/>
      <c r="H48" s="64"/>
      <c r="I48" s="64"/>
      <c r="J48" s="64"/>
      <c r="K48" s="64"/>
      <c r="L48" s="64"/>
      <c r="M48" s="64"/>
      <c r="N48" s="65"/>
    </row>
    <row r="49" spans="1:14">
      <c r="A49" s="274"/>
      <c r="B49" s="61"/>
      <c r="C49" s="61"/>
      <c r="D49" s="61"/>
      <c r="E49" s="61"/>
      <c r="F49" s="70" t="s">
        <v>103</v>
      </c>
      <c r="G49" s="64"/>
      <c r="H49" s="64"/>
      <c r="I49" s="64"/>
      <c r="J49" s="64"/>
      <c r="K49" s="64"/>
      <c r="L49" s="64"/>
      <c r="M49" s="64"/>
      <c r="N49" s="65"/>
    </row>
    <row r="50" spans="1:14">
      <c r="A50" s="64"/>
      <c r="B50" s="64"/>
      <c r="C50" s="64"/>
      <c r="D50" s="64"/>
      <c r="E50" s="64"/>
      <c r="F50" s="64"/>
      <c r="G50" s="64"/>
      <c r="H50" s="64"/>
      <c r="I50" s="64"/>
      <c r="J50" s="64"/>
      <c r="K50" s="64"/>
      <c r="L50" s="64"/>
      <c r="M50" s="64"/>
      <c r="N50" s="65"/>
    </row>
    <row r="51" spans="1:14" ht="176">
      <c r="A51" s="273" t="s">
        <v>27</v>
      </c>
      <c r="B51" s="61" t="s">
        <v>21</v>
      </c>
      <c r="C51" s="61" t="s">
        <v>22</v>
      </c>
      <c r="D51" s="61" t="s">
        <v>12</v>
      </c>
      <c r="E51" s="61" t="s">
        <v>13</v>
      </c>
      <c r="F51" s="76" t="s">
        <v>20</v>
      </c>
      <c r="G51" s="64"/>
      <c r="H51" s="64"/>
      <c r="I51" s="64"/>
      <c r="J51" s="64"/>
      <c r="K51" s="64"/>
      <c r="L51" s="64"/>
      <c r="M51" s="64"/>
      <c r="N51" s="65"/>
    </row>
    <row r="52" spans="1:14">
      <c r="A52" s="274"/>
      <c r="B52" s="61">
        <v>1</v>
      </c>
      <c r="C52" s="61">
        <v>3</v>
      </c>
      <c r="D52" s="61">
        <v>2</v>
      </c>
      <c r="E52" s="95">
        <v>0.9</v>
      </c>
      <c r="F52" s="70"/>
      <c r="G52" s="64"/>
      <c r="H52" s="64"/>
      <c r="I52" s="64"/>
      <c r="J52" s="64"/>
      <c r="K52" s="64"/>
      <c r="L52" s="64"/>
      <c r="M52" s="64"/>
      <c r="N52" s="65"/>
    </row>
    <row r="53" spans="1:14">
      <c r="A53" s="64"/>
      <c r="B53" s="64"/>
      <c r="C53" s="64"/>
      <c r="D53" s="64"/>
      <c r="E53" s="64"/>
      <c r="F53" s="64"/>
      <c r="G53" s="64"/>
      <c r="H53" s="64"/>
      <c r="I53" s="64"/>
      <c r="J53" s="64"/>
      <c r="K53" s="64"/>
      <c r="L53" s="64"/>
      <c r="M53" s="64"/>
      <c r="N53" s="65"/>
    </row>
    <row r="54" spans="1:14" ht="66">
      <c r="A54" s="64"/>
      <c r="B54" s="64"/>
      <c r="C54" s="64"/>
      <c r="D54" s="77" t="s">
        <v>12</v>
      </c>
      <c r="E54" s="61" t="s">
        <v>25</v>
      </c>
      <c r="F54" s="76" t="s">
        <v>20</v>
      </c>
      <c r="G54" s="64"/>
      <c r="H54" s="64"/>
      <c r="I54" s="64"/>
      <c r="J54" s="64"/>
      <c r="K54" s="64"/>
      <c r="L54" s="64"/>
      <c r="M54" s="64"/>
      <c r="N54" s="65"/>
    </row>
    <row r="55" spans="1:14">
      <c r="A55" s="262" t="s">
        <v>19</v>
      </c>
      <c r="B55" s="271"/>
      <c r="C55" s="272"/>
      <c r="D55" s="55" t="s">
        <v>104</v>
      </c>
      <c r="E55" s="96">
        <v>0.7</v>
      </c>
      <c r="F55" s="70"/>
      <c r="G55" s="64"/>
      <c r="H55" s="64"/>
      <c r="I55" s="64"/>
      <c r="J55" s="64"/>
      <c r="K55" s="64"/>
      <c r="L55" s="64"/>
      <c r="M55" s="64"/>
      <c r="N55" s="65"/>
    </row>
    <row r="56" spans="1:14">
      <c r="A56" s="262" t="s">
        <v>24</v>
      </c>
      <c r="B56" s="271"/>
      <c r="C56" s="272"/>
      <c r="D56" s="55" t="s">
        <v>105</v>
      </c>
      <c r="E56" s="96">
        <v>0.8</v>
      </c>
      <c r="F56" s="70"/>
      <c r="G56" s="64"/>
      <c r="H56" s="64"/>
      <c r="I56" s="64"/>
      <c r="J56" s="64"/>
      <c r="K56" s="64"/>
      <c r="L56" s="64"/>
      <c r="M56" s="64"/>
      <c r="N56" s="65"/>
    </row>
    <row r="57" spans="1:14">
      <c r="A57" s="262" t="s">
        <v>28</v>
      </c>
      <c r="B57" s="263"/>
      <c r="C57" s="264"/>
      <c r="D57" s="55" t="s">
        <v>80</v>
      </c>
      <c r="E57" s="96">
        <v>0.7</v>
      </c>
      <c r="F57" s="70"/>
      <c r="G57" s="64"/>
      <c r="H57" s="64"/>
      <c r="I57" s="64"/>
      <c r="J57" s="64"/>
      <c r="K57" s="64"/>
      <c r="L57" s="64"/>
      <c r="M57" s="64"/>
      <c r="N57" s="65"/>
    </row>
    <row r="58" spans="1:14">
      <c r="A58" s="64"/>
      <c r="B58" s="68"/>
      <c r="C58" s="64"/>
      <c r="D58" s="64"/>
      <c r="E58" s="64"/>
      <c r="F58" s="64"/>
      <c r="G58" s="64"/>
      <c r="H58" s="64"/>
      <c r="I58" s="64"/>
      <c r="J58" s="64"/>
      <c r="K58" s="64"/>
      <c r="L58" s="64"/>
      <c r="M58" s="64"/>
      <c r="N58" s="65"/>
    </row>
    <row r="59" spans="1:14">
      <c r="A59" s="64"/>
      <c r="B59" s="64"/>
      <c r="C59" s="64"/>
      <c r="D59" s="64"/>
      <c r="E59" s="64"/>
      <c r="F59" s="64"/>
      <c r="G59" s="64"/>
      <c r="H59" s="64"/>
      <c r="I59" s="64"/>
      <c r="J59" s="64"/>
      <c r="K59" s="64"/>
      <c r="L59" s="64"/>
      <c r="M59" s="64"/>
      <c r="N59" s="65"/>
    </row>
    <row r="60" spans="1:14" ht="27">
      <c r="A60" s="69" t="s">
        <v>14</v>
      </c>
      <c r="B60" s="59">
        <v>0.69097222222222221</v>
      </c>
      <c r="C60" s="64"/>
      <c r="D60" s="64"/>
      <c r="E60" s="64"/>
      <c r="F60" s="64"/>
      <c r="G60" s="64"/>
      <c r="H60" s="64"/>
      <c r="I60" s="64"/>
      <c r="J60" s="64"/>
      <c r="K60" s="64"/>
      <c r="L60" s="64"/>
      <c r="M60" s="64"/>
      <c r="N60" s="65"/>
    </row>
    <row r="61" spans="1:14">
      <c r="A61" s="65"/>
      <c r="B61" s="65"/>
      <c r="C61" s="65"/>
      <c r="D61" s="65"/>
      <c r="E61" s="65"/>
      <c r="F61" s="65"/>
      <c r="G61" s="65"/>
      <c r="H61" s="65"/>
      <c r="I61" s="65"/>
      <c r="J61" s="65"/>
      <c r="K61" s="65"/>
      <c r="L61" s="65"/>
      <c r="M61" s="65"/>
      <c r="N61" s="65"/>
    </row>
    <row r="63" spans="1:14">
      <c r="A63" s="51"/>
      <c r="B63" s="53"/>
      <c r="C63" s="51"/>
      <c r="D63" s="51"/>
      <c r="E63" s="51"/>
      <c r="F63" s="51"/>
      <c r="G63" s="51"/>
      <c r="H63" s="51"/>
      <c r="I63" s="51"/>
      <c r="J63" s="51"/>
      <c r="K63" s="51"/>
      <c r="L63" s="51"/>
      <c r="M63" s="51"/>
      <c r="N63" s="51"/>
    </row>
    <row r="64" spans="1:14">
      <c r="A64" s="51"/>
      <c r="B64" s="53"/>
      <c r="C64" s="51"/>
      <c r="D64" s="51"/>
      <c r="E64" s="51"/>
      <c r="F64" s="51"/>
      <c r="G64" s="51"/>
      <c r="H64" s="51"/>
      <c r="I64" s="51"/>
      <c r="J64" s="51"/>
      <c r="K64" s="51"/>
      <c r="L64" s="51"/>
      <c r="M64" s="51"/>
      <c r="N64" s="51"/>
    </row>
    <row r="65" spans="1:14">
      <c r="A65" s="51"/>
      <c r="B65" s="53"/>
      <c r="C65" s="51"/>
      <c r="D65" s="51"/>
      <c r="E65" s="51"/>
      <c r="F65" s="51"/>
      <c r="G65" s="51"/>
      <c r="H65" s="51"/>
      <c r="I65" s="51"/>
      <c r="J65" s="51"/>
      <c r="K65" s="51"/>
      <c r="L65" s="51"/>
      <c r="M65" s="51"/>
      <c r="N65" s="51"/>
    </row>
    <row r="66" spans="1:14">
      <c r="A66" s="51"/>
      <c r="B66" s="53"/>
      <c r="C66" s="51"/>
      <c r="D66" s="51"/>
      <c r="E66" s="51"/>
      <c r="F66" s="51"/>
      <c r="G66" s="51"/>
      <c r="H66" s="51"/>
      <c r="I66" s="51"/>
      <c r="J66" s="51"/>
      <c r="K66" s="51"/>
      <c r="L66" s="51"/>
      <c r="M66" s="51"/>
      <c r="N66" s="51"/>
    </row>
  </sheetData>
  <mergeCells count="21">
    <mergeCell ref="K24:M24"/>
    <mergeCell ref="K25:M25"/>
    <mergeCell ref="A24:A25"/>
    <mergeCell ref="B24:D24"/>
    <mergeCell ref="E24:G24"/>
    <mergeCell ref="E25:G25"/>
    <mergeCell ref="H24:J24"/>
    <mergeCell ref="H25:J25"/>
    <mergeCell ref="A57:C57"/>
    <mergeCell ref="A6:F7"/>
    <mergeCell ref="B25:D25"/>
    <mergeCell ref="A56:C56"/>
    <mergeCell ref="A55:C55"/>
    <mergeCell ref="A35:A36"/>
    <mergeCell ref="A48:A49"/>
    <mergeCell ref="A51:A52"/>
    <mergeCell ref="A8:F10"/>
    <mergeCell ref="A44:G44"/>
    <mergeCell ref="A45:G46"/>
    <mergeCell ref="A17:F18"/>
    <mergeCell ref="B35:C3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topLeftCell="A18" workbookViewId="0">
      <selection activeCell="G8" sqref="A1:XFD8"/>
    </sheetView>
  </sheetViews>
  <sheetFormatPr baseColWidth="10" defaultColWidth="8.83203125" defaultRowHeight="14" x14ac:dyDescent="0"/>
  <cols>
    <col min="1" max="1" width="31.5" style="52" customWidth="1"/>
    <col min="2" max="2" width="16.33203125" style="52" customWidth="1"/>
    <col min="3" max="3" width="13.6640625" style="52" customWidth="1"/>
    <col min="4" max="4" width="12.1640625" style="52" customWidth="1"/>
    <col min="5" max="5" width="21" style="52" customWidth="1"/>
    <col min="6" max="6" width="24.33203125" style="52" customWidth="1"/>
    <col min="7" max="7" width="30.6640625" style="52" customWidth="1"/>
    <col min="8" max="8" width="14.6640625" style="52" customWidth="1"/>
    <col min="9" max="9" width="16.5" style="52" customWidth="1"/>
    <col min="10" max="10" width="18.5" style="52" customWidth="1"/>
    <col min="11" max="11" width="16.6640625" style="52" customWidth="1"/>
    <col min="12" max="12" width="16.83203125" style="52" customWidth="1"/>
    <col min="13" max="13" width="18.5" style="52" customWidth="1"/>
    <col min="14" max="14" width="16.83203125" style="52" customWidth="1"/>
    <col min="15" max="16384" width="8.83203125" style="51"/>
  </cols>
  <sheetData>
    <row r="1" spans="1:14">
      <c r="A1" s="64"/>
      <c r="B1" s="64"/>
      <c r="C1" s="64"/>
      <c r="D1" s="64"/>
      <c r="E1" s="64"/>
      <c r="F1" s="64"/>
      <c r="G1" s="64"/>
      <c r="H1" s="64"/>
      <c r="I1" s="64"/>
      <c r="J1" s="64"/>
      <c r="K1" s="64"/>
      <c r="L1" s="64"/>
      <c r="M1" s="64"/>
      <c r="N1" s="65"/>
    </row>
    <row r="2" spans="1:14" ht="56">
      <c r="A2" s="78" t="s">
        <v>18</v>
      </c>
      <c r="B2" s="79" t="s">
        <v>2</v>
      </c>
      <c r="C2" s="80" t="s">
        <v>3</v>
      </c>
      <c r="D2" s="56" t="s">
        <v>4</v>
      </c>
      <c r="E2" s="81" t="s">
        <v>5</v>
      </c>
      <c r="F2" s="82" t="s">
        <v>6</v>
      </c>
      <c r="G2" s="64"/>
      <c r="H2" s="64"/>
      <c r="I2" s="64"/>
      <c r="J2" s="64"/>
      <c r="K2" s="64"/>
      <c r="L2" s="64"/>
      <c r="M2" s="64"/>
      <c r="N2" s="65"/>
    </row>
    <row r="3" spans="1:14">
      <c r="A3" s="55" t="s">
        <v>0</v>
      </c>
      <c r="B3" s="57">
        <v>1</v>
      </c>
      <c r="C3" s="57">
        <v>4</v>
      </c>
      <c r="D3" s="57">
        <v>2</v>
      </c>
      <c r="E3" s="57">
        <v>60</v>
      </c>
      <c r="F3" s="58"/>
      <c r="G3" s="64"/>
      <c r="H3" s="64"/>
      <c r="I3" s="64"/>
      <c r="J3" s="64"/>
      <c r="K3" s="64"/>
      <c r="L3" s="64"/>
      <c r="M3" s="64"/>
      <c r="N3" s="65"/>
    </row>
    <row r="4" spans="1:14">
      <c r="A4" s="55" t="s">
        <v>1</v>
      </c>
      <c r="B4" s="57">
        <v>8</v>
      </c>
      <c r="C4" s="57">
        <v>15</v>
      </c>
      <c r="D4" s="57">
        <v>10</v>
      </c>
      <c r="E4" s="57">
        <v>60</v>
      </c>
      <c r="F4" s="58"/>
      <c r="G4" s="64"/>
      <c r="H4" s="64"/>
      <c r="I4" s="64"/>
      <c r="J4" s="64"/>
      <c r="K4" s="64"/>
      <c r="L4" s="64"/>
      <c r="M4" s="64"/>
      <c r="N4" s="65"/>
    </row>
    <row r="5" spans="1:14">
      <c r="A5" s="64"/>
      <c r="B5" s="64"/>
      <c r="C5" s="64"/>
      <c r="D5" s="64"/>
      <c r="E5" s="64"/>
      <c r="F5" s="64"/>
      <c r="G5" s="64"/>
      <c r="H5" s="64"/>
      <c r="I5" s="64"/>
      <c r="J5" s="64"/>
      <c r="K5" s="64"/>
      <c r="L5" s="64"/>
      <c r="M5" s="64"/>
      <c r="N5" s="65"/>
    </row>
    <row r="6" spans="1:14">
      <c r="A6" s="265" t="s">
        <v>42</v>
      </c>
      <c r="B6" s="266"/>
      <c r="C6" s="266"/>
      <c r="D6" s="266"/>
      <c r="E6" s="266"/>
      <c r="F6" s="267"/>
      <c r="G6" s="64"/>
      <c r="H6" s="64"/>
      <c r="I6" s="64"/>
      <c r="J6" s="64"/>
      <c r="K6" s="64"/>
      <c r="L6" s="64"/>
      <c r="M6" s="64"/>
      <c r="N6" s="65"/>
    </row>
    <row r="7" spans="1:14">
      <c r="A7" s="268"/>
      <c r="B7" s="269"/>
      <c r="C7" s="269"/>
      <c r="D7" s="269"/>
      <c r="E7" s="269"/>
      <c r="F7" s="270"/>
      <c r="G7" s="64"/>
      <c r="H7" s="64"/>
      <c r="I7" s="64"/>
      <c r="J7" s="64"/>
      <c r="K7" s="64"/>
      <c r="L7" s="64"/>
      <c r="M7" s="64"/>
      <c r="N7" s="65"/>
    </row>
    <row r="8" spans="1:14">
      <c r="A8" s="275"/>
      <c r="B8" s="276"/>
      <c r="C8" s="276"/>
      <c r="D8" s="276"/>
      <c r="E8" s="276"/>
      <c r="F8" s="277"/>
      <c r="G8" s="64"/>
      <c r="H8" s="64"/>
      <c r="I8" s="64"/>
      <c r="J8" s="64"/>
      <c r="K8" s="64"/>
      <c r="L8" s="64"/>
      <c r="M8" s="64"/>
      <c r="N8" s="65"/>
    </row>
    <row r="9" spans="1:14">
      <c r="A9" s="275"/>
      <c r="B9" s="276"/>
      <c r="C9" s="276"/>
      <c r="D9" s="276"/>
      <c r="E9" s="276"/>
      <c r="F9" s="277"/>
      <c r="G9" s="64"/>
      <c r="H9" s="64"/>
      <c r="I9" s="64"/>
      <c r="J9" s="64"/>
      <c r="K9" s="64"/>
      <c r="L9" s="64"/>
      <c r="M9" s="64"/>
      <c r="N9" s="65"/>
    </row>
    <row r="10" spans="1:14">
      <c r="A10" s="278"/>
      <c r="B10" s="279"/>
      <c r="C10" s="279"/>
      <c r="D10" s="279"/>
      <c r="E10" s="279"/>
      <c r="F10" s="280"/>
      <c r="G10" s="64"/>
      <c r="H10" s="64"/>
      <c r="I10" s="64"/>
      <c r="J10" s="64"/>
      <c r="K10" s="64"/>
      <c r="L10" s="64"/>
      <c r="M10" s="64"/>
      <c r="N10" s="65"/>
    </row>
    <row r="11" spans="1:14">
      <c r="A11" s="64"/>
      <c r="B11" s="64"/>
      <c r="C11" s="64"/>
      <c r="D11" s="64"/>
      <c r="E11" s="64"/>
      <c r="F11" s="64"/>
      <c r="G11" s="64"/>
      <c r="H11" s="64"/>
      <c r="I11" s="64"/>
      <c r="J11" s="64"/>
      <c r="K11" s="64"/>
      <c r="L11" s="64"/>
      <c r="M11" s="64"/>
      <c r="N11" s="65"/>
    </row>
    <row r="12" spans="1:14" ht="56">
      <c r="A12" s="77" t="s">
        <v>23</v>
      </c>
      <c r="B12" s="83" t="s">
        <v>2</v>
      </c>
      <c r="C12" s="84" t="s">
        <v>3</v>
      </c>
      <c r="D12" s="85" t="s">
        <v>4</v>
      </c>
      <c r="E12" s="86" t="s">
        <v>5</v>
      </c>
      <c r="F12" s="87" t="s">
        <v>6</v>
      </c>
      <c r="G12" s="64"/>
      <c r="H12" s="64"/>
      <c r="I12" s="64"/>
      <c r="J12" s="64"/>
      <c r="K12" s="64"/>
      <c r="L12" s="64"/>
      <c r="M12" s="64"/>
      <c r="N12" s="65"/>
    </row>
    <row r="13" spans="1:14">
      <c r="A13" s="55" t="s">
        <v>0</v>
      </c>
      <c r="B13" s="57">
        <v>60</v>
      </c>
      <c r="C13" s="57">
        <v>130</v>
      </c>
      <c r="D13" s="57">
        <v>80</v>
      </c>
      <c r="E13" s="48">
        <v>80</v>
      </c>
      <c r="F13" s="58"/>
      <c r="G13" s="64"/>
      <c r="H13" s="64"/>
      <c r="I13" s="64"/>
      <c r="J13" s="64"/>
      <c r="K13" s="64"/>
      <c r="L13" s="64"/>
      <c r="M13" s="64"/>
      <c r="N13" s="65"/>
    </row>
    <row r="14" spans="1:14">
      <c r="A14" s="55" t="s">
        <v>1</v>
      </c>
      <c r="B14" s="57">
        <v>40</v>
      </c>
      <c r="C14" s="57">
        <v>150</v>
      </c>
      <c r="D14" s="57">
        <v>130</v>
      </c>
      <c r="E14" s="48">
        <v>80</v>
      </c>
      <c r="F14" s="58"/>
      <c r="G14" s="64"/>
      <c r="H14" s="64"/>
      <c r="I14" s="64"/>
      <c r="J14" s="64"/>
      <c r="K14" s="64"/>
      <c r="L14" s="64"/>
      <c r="M14" s="64"/>
      <c r="N14" s="65"/>
    </row>
    <row r="15" spans="1:14">
      <c r="A15" s="64"/>
      <c r="B15" s="64"/>
      <c r="C15" s="64"/>
      <c r="D15" s="64"/>
      <c r="E15" s="64"/>
      <c r="F15" s="64"/>
      <c r="G15" s="64"/>
      <c r="H15" s="64"/>
      <c r="I15" s="64"/>
      <c r="J15" s="64"/>
      <c r="K15" s="64"/>
      <c r="L15" s="64"/>
      <c r="M15" s="64"/>
      <c r="N15" s="65"/>
    </row>
    <row r="16" spans="1:14">
      <c r="A16" s="71" t="s">
        <v>43</v>
      </c>
      <c r="B16" s="72"/>
      <c r="C16" s="72"/>
      <c r="D16" s="72"/>
      <c r="E16" s="72"/>
      <c r="F16" s="73"/>
      <c r="G16" s="64"/>
      <c r="H16" s="64"/>
      <c r="I16" s="64"/>
      <c r="J16" s="64"/>
      <c r="K16" s="64"/>
      <c r="L16" s="64"/>
      <c r="M16" s="64"/>
      <c r="N16" s="65"/>
    </row>
    <row r="17" spans="1:14">
      <c r="A17" s="284"/>
      <c r="B17" s="285"/>
      <c r="C17" s="285"/>
      <c r="D17" s="285"/>
      <c r="E17" s="285"/>
      <c r="F17" s="286"/>
      <c r="G17" s="64"/>
      <c r="H17" s="64"/>
      <c r="I17" s="64"/>
      <c r="J17" s="64"/>
      <c r="K17" s="64"/>
      <c r="L17" s="64"/>
      <c r="M17" s="64"/>
      <c r="N17" s="65"/>
    </row>
    <row r="18" spans="1:14">
      <c r="A18" s="287"/>
      <c r="B18" s="288"/>
      <c r="C18" s="288"/>
      <c r="D18" s="288"/>
      <c r="E18" s="288"/>
      <c r="F18" s="289"/>
      <c r="G18" s="64"/>
      <c r="H18" s="64"/>
      <c r="I18" s="64"/>
      <c r="J18" s="64"/>
      <c r="K18" s="64"/>
      <c r="L18" s="64"/>
      <c r="M18" s="64"/>
      <c r="N18" s="65"/>
    </row>
    <row r="19" spans="1:14">
      <c r="A19" s="75"/>
      <c r="B19" s="75"/>
      <c r="C19" s="75"/>
      <c r="D19" s="75"/>
      <c r="E19" s="75"/>
      <c r="F19" s="75"/>
      <c r="G19" s="64"/>
      <c r="H19" s="64"/>
      <c r="I19" s="64"/>
      <c r="J19" s="64"/>
      <c r="K19" s="64"/>
      <c r="L19" s="64"/>
      <c r="M19" s="64"/>
      <c r="N19" s="65"/>
    </row>
    <row r="20" spans="1:14">
      <c r="A20" s="64"/>
      <c r="B20" s="64"/>
      <c r="C20" s="64"/>
      <c r="D20" s="64"/>
      <c r="E20" s="64"/>
      <c r="F20" s="64"/>
      <c r="G20" s="64"/>
      <c r="H20" s="64"/>
      <c r="I20" s="64"/>
      <c r="J20" s="64"/>
      <c r="K20" s="64"/>
      <c r="L20" s="64"/>
      <c r="M20" s="64"/>
      <c r="N20" s="65"/>
    </row>
    <row r="21" spans="1:14">
      <c r="A21" s="64"/>
      <c r="B21" s="64"/>
      <c r="C21" s="64"/>
      <c r="D21" s="64"/>
      <c r="E21" s="64"/>
      <c r="F21" s="64"/>
      <c r="G21" s="64"/>
      <c r="H21" s="64"/>
      <c r="I21" s="64"/>
      <c r="J21" s="64"/>
      <c r="K21" s="64"/>
      <c r="L21" s="64"/>
      <c r="M21" s="64"/>
      <c r="N21" s="65"/>
    </row>
    <row r="22" spans="1:14">
      <c r="A22" s="64"/>
      <c r="B22" s="64"/>
      <c r="C22" s="64"/>
      <c r="D22" s="64"/>
      <c r="E22" s="64"/>
      <c r="F22" s="64"/>
      <c r="G22" s="64"/>
      <c r="H22" s="64"/>
      <c r="I22" s="64"/>
      <c r="J22" s="64"/>
      <c r="K22" s="64"/>
      <c r="L22" s="64"/>
      <c r="M22" s="64"/>
      <c r="N22" s="65"/>
    </row>
    <row r="23" spans="1:14">
      <c r="A23" s="64"/>
      <c r="B23" s="64"/>
      <c r="C23" s="64"/>
      <c r="D23" s="64"/>
      <c r="E23" s="64"/>
      <c r="F23" s="64"/>
      <c r="G23" s="64"/>
      <c r="H23" s="64"/>
      <c r="I23" s="64"/>
      <c r="J23" s="64"/>
      <c r="K23" s="64"/>
      <c r="L23" s="64"/>
      <c r="M23" s="64"/>
      <c r="N23" s="65"/>
    </row>
    <row r="24" spans="1:14" ht="15" customHeight="1">
      <c r="A24" s="258" t="s">
        <v>30</v>
      </c>
      <c r="B24" s="252" t="s">
        <v>7</v>
      </c>
      <c r="C24" s="260"/>
      <c r="D24" s="261"/>
      <c r="E24" s="252" t="s">
        <v>8</v>
      </c>
      <c r="F24" s="253"/>
      <c r="G24" s="254"/>
      <c r="H24" s="252" t="s">
        <v>15</v>
      </c>
      <c r="I24" s="253"/>
      <c r="J24" s="254"/>
      <c r="K24" s="252" t="s">
        <v>16</v>
      </c>
      <c r="L24" s="253"/>
      <c r="M24" s="254"/>
      <c r="N24" s="66"/>
    </row>
    <row r="25" spans="1:14" ht="38.25" customHeight="1">
      <c r="A25" s="259"/>
      <c r="B25" s="255" t="s">
        <v>29</v>
      </c>
      <c r="C25" s="256"/>
      <c r="D25" s="257"/>
      <c r="E25" s="255" t="s">
        <v>29</v>
      </c>
      <c r="F25" s="256"/>
      <c r="G25" s="257"/>
      <c r="H25" s="255" t="s">
        <v>29</v>
      </c>
      <c r="I25" s="256"/>
      <c r="J25" s="257"/>
      <c r="K25" s="255" t="s">
        <v>29</v>
      </c>
      <c r="L25" s="256"/>
      <c r="M25" s="257"/>
      <c r="N25" s="66"/>
    </row>
    <row r="26" spans="1:14">
      <c r="A26" s="62"/>
      <c r="B26" s="63" t="s">
        <v>9</v>
      </c>
      <c r="C26" s="63" t="s">
        <v>10</v>
      </c>
      <c r="D26" s="63" t="s">
        <v>11</v>
      </c>
      <c r="E26" s="63" t="s">
        <v>9</v>
      </c>
      <c r="F26" s="63" t="s">
        <v>10</v>
      </c>
      <c r="G26" s="63" t="s">
        <v>11</v>
      </c>
      <c r="H26" s="63" t="s">
        <v>9</v>
      </c>
      <c r="I26" s="63" t="s">
        <v>10</v>
      </c>
      <c r="J26" s="63" t="s">
        <v>11</v>
      </c>
      <c r="K26" s="63" t="s">
        <v>9</v>
      </c>
      <c r="L26" s="63" t="s">
        <v>10</v>
      </c>
      <c r="M26" s="63" t="s">
        <v>11</v>
      </c>
      <c r="N26" s="66"/>
    </row>
    <row r="27" spans="1:14">
      <c r="A27" s="88" t="s">
        <v>2</v>
      </c>
      <c r="B27" s="92" t="s">
        <v>34</v>
      </c>
      <c r="C27" s="92" t="s">
        <v>36</v>
      </c>
      <c r="D27" s="92" t="s">
        <v>39</v>
      </c>
      <c r="E27" s="60" t="s">
        <v>55</v>
      </c>
      <c r="F27" s="60" t="s">
        <v>58</v>
      </c>
      <c r="G27" s="60" t="s">
        <v>61</v>
      </c>
      <c r="H27" s="60" t="s">
        <v>106</v>
      </c>
      <c r="I27" s="60" t="s">
        <v>70</v>
      </c>
      <c r="J27" s="60" t="s">
        <v>63</v>
      </c>
      <c r="K27" s="60" t="s">
        <v>107</v>
      </c>
      <c r="L27" s="60" t="s">
        <v>97</v>
      </c>
      <c r="M27" s="60" t="s">
        <v>67</v>
      </c>
      <c r="N27" s="66"/>
    </row>
    <row r="28" spans="1:14">
      <c r="A28" s="89"/>
      <c r="B28" s="92" t="s">
        <v>35</v>
      </c>
      <c r="C28" s="92" t="s">
        <v>37</v>
      </c>
      <c r="D28" s="92" t="s">
        <v>40</v>
      </c>
      <c r="E28" s="60" t="s">
        <v>108</v>
      </c>
      <c r="F28" s="60" t="s">
        <v>109</v>
      </c>
      <c r="G28" s="60" t="s">
        <v>70</v>
      </c>
      <c r="H28" s="60" t="s">
        <v>56</v>
      </c>
      <c r="I28" s="60" t="s">
        <v>59</v>
      </c>
      <c r="J28" s="60" t="s">
        <v>97</v>
      </c>
      <c r="K28" s="60" t="s">
        <v>72</v>
      </c>
      <c r="L28" s="60" t="s">
        <v>109</v>
      </c>
      <c r="M28" s="60" t="s">
        <v>73</v>
      </c>
      <c r="N28" s="66"/>
    </row>
    <row r="29" spans="1:14">
      <c r="A29" s="90" t="s">
        <v>4</v>
      </c>
      <c r="B29" s="60" t="s">
        <v>31</v>
      </c>
      <c r="C29" s="60" t="s">
        <v>38</v>
      </c>
      <c r="D29" s="60" t="s">
        <v>41</v>
      </c>
      <c r="E29" s="60" t="s">
        <v>65</v>
      </c>
      <c r="F29" s="60" t="s">
        <v>97</v>
      </c>
      <c r="G29" s="60" t="s">
        <v>63</v>
      </c>
      <c r="H29" s="60" t="s">
        <v>66</v>
      </c>
      <c r="I29" s="60" t="s">
        <v>74</v>
      </c>
      <c r="J29" s="60" t="s">
        <v>62</v>
      </c>
      <c r="K29" s="60" t="s">
        <v>110</v>
      </c>
      <c r="L29" s="60" t="s">
        <v>69</v>
      </c>
      <c r="M29" s="60" t="s">
        <v>95</v>
      </c>
      <c r="N29" s="66"/>
    </row>
    <row r="30" spans="1:14" ht="54.75" customHeight="1">
      <c r="A30" s="91" t="s">
        <v>5</v>
      </c>
      <c r="B30" s="49">
        <v>80</v>
      </c>
      <c r="C30" s="49">
        <v>80</v>
      </c>
      <c r="D30" s="49">
        <v>80</v>
      </c>
      <c r="E30" s="49">
        <v>50</v>
      </c>
      <c r="F30" s="49">
        <v>50</v>
      </c>
      <c r="G30" s="46">
        <v>50</v>
      </c>
      <c r="H30" s="46">
        <v>50</v>
      </c>
      <c r="I30" s="46">
        <v>50</v>
      </c>
      <c r="J30" s="46">
        <v>50</v>
      </c>
      <c r="K30" s="46">
        <v>50</v>
      </c>
      <c r="L30" s="46">
        <v>50</v>
      </c>
      <c r="M30" s="46">
        <v>50</v>
      </c>
      <c r="N30" s="66"/>
    </row>
    <row r="31" spans="1:14" ht="22.5" customHeight="1">
      <c r="A31" s="91" t="s">
        <v>17</v>
      </c>
      <c r="B31" s="92"/>
      <c r="C31" s="92"/>
      <c r="D31" s="92"/>
      <c r="E31" s="60"/>
      <c r="F31" s="60"/>
      <c r="G31" s="60"/>
      <c r="H31" s="60"/>
      <c r="I31" s="60"/>
      <c r="J31" s="60"/>
      <c r="K31" s="60"/>
      <c r="L31" s="60"/>
      <c r="M31" s="60"/>
      <c r="N31" s="66"/>
    </row>
    <row r="32" spans="1:14">
      <c r="A32" s="67" t="s">
        <v>45</v>
      </c>
      <c r="B32" s="64"/>
      <c r="C32" s="64"/>
      <c r="D32" s="64"/>
      <c r="E32" s="64"/>
      <c r="F32" s="64"/>
      <c r="G32" s="64"/>
      <c r="H32" s="64"/>
      <c r="I32" s="64"/>
      <c r="J32" s="64"/>
      <c r="K32" s="64"/>
      <c r="L32" s="64"/>
      <c r="M32" s="64"/>
      <c r="N32" s="66"/>
    </row>
    <row r="33" spans="1:14">
      <c r="A33" s="67"/>
      <c r="B33" s="64"/>
      <c r="C33" s="64"/>
      <c r="D33" s="64"/>
      <c r="E33" s="64"/>
      <c r="F33" s="64"/>
      <c r="G33" s="64"/>
      <c r="H33" s="64"/>
      <c r="I33" s="64"/>
      <c r="J33" s="64"/>
      <c r="K33" s="64"/>
      <c r="L33" s="64"/>
      <c r="M33" s="64"/>
      <c r="N33" s="66"/>
    </row>
    <row r="34" spans="1:14">
      <c r="A34" s="67"/>
      <c r="B34" s="64"/>
      <c r="C34" s="64"/>
      <c r="D34" s="64"/>
      <c r="E34" s="64"/>
      <c r="F34" s="64"/>
      <c r="G34" s="64"/>
      <c r="H34" s="64"/>
      <c r="I34" s="64"/>
      <c r="J34" s="64"/>
      <c r="K34" s="64"/>
      <c r="L34" s="64"/>
      <c r="M34" s="64"/>
      <c r="N34" s="66"/>
    </row>
    <row r="35" spans="1:14" ht="15" customHeight="1">
      <c r="A35" s="258" t="s">
        <v>32</v>
      </c>
      <c r="B35" s="290" t="s">
        <v>33</v>
      </c>
      <c r="C35" s="291"/>
      <c r="D35" s="74"/>
      <c r="E35" s="66"/>
      <c r="F35" s="66"/>
      <c r="G35" s="66"/>
      <c r="H35" s="66"/>
      <c r="I35" s="66"/>
      <c r="J35" s="66"/>
      <c r="K35" s="66"/>
      <c r="L35" s="66"/>
      <c r="M35" s="66"/>
      <c r="N35" s="66"/>
    </row>
    <row r="36" spans="1:14" ht="41.25" customHeight="1">
      <c r="A36" s="259"/>
      <c r="B36" s="292"/>
      <c r="C36" s="293"/>
      <c r="D36" s="74"/>
      <c r="E36" s="66"/>
      <c r="F36" s="66"/>
      <c r="G36" s="66"/>
      <c r="H36" s="66"/>
      <c r="I36" s="66"/>
      <c r="J36" s="66"/>
      <c r="K36" s="66"/>
      <c r="L36" s="66"/>
      <c r="M36" s="66"/>
      <c r="N36" s="66"/>
    </row>
    <row r="37" spans="1:14">
      <c r="A37" s="62"/>
      <c r="B37" s="63" t="s">
        <v>10</v>
      </c>
      <c r="C37" s="63" t="s">
        <v>11</v>
      </c>
      <c r="D37" s="66"/>
      <c r="E37" s="66"/>
      <c r="F37" s="66"/>
      <c r="G37" s="66"/>
      <c r="H37" s="66"/>
      <c r="I37" s="66"/>
      <c r="J37" s="66"/>
      <c r="K37" s="66"/>
      <c r="L37" s="66"/>
      <c r="M37" s="66"/>
      <c r="N37" s="66"/>
    </row>
    <row r="38" spans="1:14">
      <c r="A38" s="88" t="s">
        <v>2</v>
      </c>
      <c r="B38" s="60" t="s">
        <v>70</v>
      </c>
      <c r="C38" s="60" t="s">
        <v>61</v>
      </c>
      <c r="D38" s="66"/>
      <c r="E38" s="66"/>
      <c r="F38" s="66"/>
      <c r="G38" s="66"/>
      <c r="H38" s="66"/>
      <c r="I38" s="66"/>
      <c r="J38" s="66"/>
      <c r="K38" s="66"/>
      <c r="L38" s="66"/>
      <c r="M38" s="66"/>
      <c r="N38" s="66"/>
    </row>
    <row r="39" spans="1:14">
      <c r="A39" s="89" t="s">
        <v>3</v>
      </c>
      <c r="B39" s="60" t="s">
        <v>59</v>
      </c>
      <c r="C39" s="60" t="s">
        <v>97</v>
      </c>
      <c r="D39" s="66"/>
      <c r="E39" s="66"/>
      <c r="F39" s="66"/>
      <c r="G39" s="66"/>
      <c r="H39" s="66"/>
      <c r="I39" s="66"/>
      <c r="J39" s="66"/>
      <c r="K39" s="66"/>
      <c r="L39" s="66"/>
      <c r="M39" s="66"/>
      <c r="N39" s="66"/>
    </row>
    <row r="40" spans="1:14">
      <c r="A40" s="90" t="s">
        <v>4</v>
      </c>
      <c r="B40" s="60" t="s">
        <v>93</v>
      </c>
      <c r="C40" s="60" t="s">
        <v>70</v>
      </c>
      <c r="D40" s="66"/>
      <c r="E40" s="66"/>
      <c r="F40" s="66"/>
      <c r="G40" s="66"/>
      <c r="H40" s="66"/>
      <c r="I40" s="66"/>
      <c r="J40" s="66"/>
      <c r="K40" s="66"/>
      <c r="L40" s="66"/>
      <c r="M40" s="66"/>
      <c r="N40" s="66"/>
    </row>
    <row r="41" spans="1:14" ht="48.75" customHeight="1">
      <c r="A41" s="91" t="s">
        <v>5</v>
      </c>
      <c r="B41" s="49">
        <v>50</v>
      </c>
      <c r="C41" s="49">
        <v>50</v>
      </c>
      <c r="D41" s="66"/>
      <c r="E41" s="66"/>
      <c r="F41" s="66"/>
      <c r="G41" s="66"/>
      <c r="H41" s="66"/>
      <c r="I41" s="66"/>
      <c r="J41" s="66"/>
      <c r="K41" s="66"/>
      <c r="L41" s="66"/>
      <c r="M41" s="66"/>
      <c r="N41" s="66"/>
    </row>
    <row r="42" spans="1:14">
      <c r="A42" s="91" t="s">
        <v>17</v>
      </c>
      <c r="B42" s="60"/>
      <c r="C42" s="60"/>
      <c r="D42" s="66"/>
      <c r="E42" s="66"/>
      <c r="F42" s="66"/>
      <c r="G42" s="66"/>
      <c r="H42" s="66"/>
      <c r="I42" s="66"/>
      <c r="J42" s="66"/>
      <c r="K42" s="66"/>
      <c r="L42" s="66"/>
      <c r="M42" s="66"/>
      <c r="N42" s="66"/>
    </row>
    <row r="43" spans="1:14">
      <c r="A43" s="67"/>
      <c r="B43" s="64"/>
      <c r="C43" s="64"/>
      <c r="D43" s="64"/>
      <c r="E43" s="64"/>
      <c r="F43" s="64"/>
      <c r="G43" s="64"/>
      <c r="H43" s="64"/>
      <c r="I43" s="64"/>
      <c r="J43" s="64"/>
      <c r="K43" s="64"/>
      <c r="L43" s="64"/>
      <c r="M43" s="64"/>
      <c r="N43" s="66"/>
    </row>
    <row r="44" spans="1:14">
      <c r="A44" s="281" t="s">
        <v>44</v>
      </c>
      <c r="B44" s="282"/>
      <c r="C44" s="282"/>
      <c r="D44" s="282"/>
      <c r="E44" s="282"/>
      <c r="F44" s="282"/>
      <c r="G44" s="282"/>
      <c r="H44" s="64"/>
      <c r="I44" s="64"/>
      <c r="J44" s="64"/>
      <c r="K44" s="64"/>
      <c r="L44" s="64"/>
      <c r="M44" s="64"/>
      <c r="N44" s="66"/>
    </row>
    <row r="45" spans="1:14">
      <c r="A45" s="283" t="s">
        <v>102</v>
      </c>
      <c r="B45" s="283"/>
      <c r="C45" s="283"/>
      <c r="D45" s="283"/>
      <c r="E45" s="283"/>
      <c r="F45" s="283"/>
      <c r="G45" s="282"/>
      <c r="H45" s="64"/>
      <c r="I45" s="64"/>
      <c r="J45" s="64"/>
      <c r="K45" s="64"/>
      <c r="L45" s="64"/>
      <c r="M45" s="64"/>
      <c r="N45" s="66"/>
    </row>
    <row r="46" spans="1:14">
      <c r="A46" s="283"/>
      <c r="B46" s="283"/>
      <c r="C46" s="283"/>
      <c r="D46" s="283"/>
      <c r="E46" s="283"/>
      <c r="F46" s="283"/>
      <c r="G46" s="282"/>
      <c r="H46" s="64"/>
      <c r="I46" s="64"/>
      <c r="J46" s="64"/>
      <c r="K46" s="64"/>
      <c r="L46" s="64"/>
      <c r="M46" s="64"/>
      <c r="N46" s="65"/>
    </row>
    <row r="47" spans="1:14">
      <c r="A47" s="64"/>
      <c r="B47" s="64"/>
      <c r="C47" s="64"/>
      <c r="D47" s="64"/>
      <c r="E47" s="64"/>
      <c r="F47" s="64"/>
      <c r="G47" s="64"/>
      <c r="H47" s="64"/>
      <c r="I47" s="64"/>
      <c r="J47" s="64"/>
      <c r="K47" s="64"/>
      <c r="L47" s="64"/>
      <c r="M47" s="64"/>
      <c r="N47" s="65"/>
    </row>
    <row r="48" spans="1:14" ht="62.25" customHeight="1">
      <c r="A48" s="273" t="s">
        <v>26</v>
      </c>
      <c r="B48" s="61" t="s">
        <v>21</v>
      </c>
      <c r="C48" s="61" t="s">
        <v>22</v>
      </c>
      <c r="D48" s="61" t="s">
        <v>12</v>
      </c>
      <c r="E48" s="61" t="s">
        <v>13</v>
      </c>
      <c r="F48" s="76" t="s">
        <v>20</v>
      </c>
      <c r="G48" s="64"/>
      <c r="H48" s="64"/>
      <c r="I48" s="64"/>
      <c r="J48" s="64"/>
      <c r="K48" s="64"/>
      <c r="L48" s="64"/>
      <c r="M48" s="64"/>
      <c r="N48" s="65"/>
    </row>
    <row r="49" spans="1:14">
      <c r="A49" s="274"/>
      <c r="B49" s="61"/>
      <c r="C49" s="61"/>
      <c r="D49" s="61"/>
      <c r="E49" s="61"/>
      <c r="F49" s="70" t="s">
        <v>111</v>
      </c>
      <c r="G49" s="64"/>
      <c r="H49" s="64"/>
      <c r="I49" s="64"/>
      <c r="J49" s="64"/>
      <c r="K49" s="64"/>
      <c r="L49" s="64"/>
      <c r="M49" s="64"/>
      <c r="N49" s="65"/>
    </row>
    <row r="50" spans="1:14">
      <c r="A50" s="64"/>
      <c r="B50" s="64"/>
      <c r="C50" s="64"/>
      <c r="D50" s="64"/>
      <c r="E50" s="64"/>
      <c r="F50" s="64"/>
      <c r="G50" s="64"/>
      <c r="H50" s="64"/>
      <c r="I50" s="64"/>
      <c r="J50" s="64"/>
      <c r="K50" s="64"/>
      <c r="L50" s="64"/>
      <c r="M50" s="64"/>
      <c r="N50" s="65"/>
    </row>
    <row r="51" spans="1:14" ht="55">
      <c r="A51" s="273" t="s">
        <v>27</v>
      </c>
      <c r="B51" s="61" t="s">
        <v>21</v>
      </c>
      <c r="C51" s="61" t="s">
        <v>22</v>
      </c>
      <c r="D51" s="61" t="s">
        <v>12</v>
      </c>
      <c r="E51" s="61" t="s">
        <v>13</v>
      </c>
      <c r="F51" s="76" t="s">
        <v>20</v>
      </c>
      <c r="G51" s="64"/>
      <c r="H51" s="64"/>
      <c r="I51" s="64"/>
      <c r="J51" s="64"/>
      <c r="K51" s="64"/>
      <c r="L51" s="64"/>
      <c r="M51" s="64"/>
      <c r="N51" s="65"/>
    </row>
    <row r="52" spans="1:14">
      <c r="A52" s="274"/>
      <c r="B52" s="61">
        <v>1</v>
      </c>
      <c r="C52" s="61">
        <v>3</v>
      </c>
      <c r="D52" s="61">
        <v>2</v>
      </c>
      <c r="E52" s="61">
        <v>50</v>
      </c>
      <c r="F52" s="70"/>
      <c r="G52" s="64"/>
      <c r="H52" s="64"/>
      <c r="I52" s="64"/>
      <c r="J52" s="64"/>
      <c r="K52" s="64"/>
      <c r="L52" s="64"/>
      <c r="M52" s="64"/>
      <c r="N52" s="65"/>
    </row>
    <row r="53" spans="1:14">
      <c r="A53" s="64"/>
      <c r="B53" s="64"/>
      <c r="C53" s="64"/>
      <c r="D53" s="64"/>
      <c r="E53" s="64"/>
      <c r="F53" s="64"/>
      <c r="G53" s="64"/>
      <c r="H53" s="64"/>
      <c r="I53" s="64"/>
      <c r="J53" s="64"/>
      <c r="K53" s="64"/>
      <c r="L53" s="64"/>
      <c r="M53" s="64"/>
      <c r="N53" s="65"/>
    </row>
    <row r="54" spans="1:14" ht="34">
      <c r="A54" s="64"/>
      <c r="B54" s="64"/>
      <c r="C54" s="64"/>
      <c r="D54" s="77" t="s">
        <v>12</v>
      </c>
      <c r="E54" s="61" t="s">
        <v>25</v>
      </c>
      <c r="F54" s="76" t="s">
        <v>20</v>
      </c>
      <c r="G54" s="64"/>
      <c r="H54" s="64"/>
      <c r="I54" s="64"/>
      <c r="J54" s="64"/>
      <c r="K54" s="64"/>
      <c r="L54" s="64"/>
      <c r="M54" s="64"/>
      <c r="N54" s="65"/>
    </row>
    <row r="55" spans="1:14" ht="15" customHeight="1">
      <c r="A55" s="262" t="s">
        <v>19</v>
      </c>
      <c r="B55" s="271"/>
      <c r="C55" s="272"/>
      <c r="D55" s="55">
        <v>2</v>
      </c>
      <c r="E55" s="47">
        <v>50</v>
      </c>
      <c r="F55" s="70"/>
      <c r="G55" s="64"/>
      <c r="H55" s="64"/>
      <c r="I55" s="64"/>
      <c r="J55" s="64"/>
      <c r="K55" s="64"/>
      <c r="L55" s="64"/>
      <c r="M55" s="64"/>
      <c r="N55" s="65"/>
    </row>
    <row r="56" spans="1:14" ht="15" customHeight="1">
      <c r="A56" s="262" t="s">
        <v>24</v>
      </c>
      <c r="B56" s="271"/>
      <c r="C56" s="272"/>
      <c r="D56" s="55">
        <v>1</v>
      </c>
      <c r="E56" s="47">
        <v>50</v>
      </c>
      <c r="F56" s="70"/>
      <c r="G56" s="64"/>
      <c r="H56" s="64"/>
      <c r="I56" s="64"/>
      <c r="J56" s="64"/>
      <c r="K56" s="64"/>
      <c r="L56" s="64"/>
      <c r="M56" s="64"/>
      <c r="N56" s="65"/>
    </row>
    <row r="57" spans="1:14" ht="24" customHeight="1">
      <c r="A57" s="262" t="s">
        <v>28</v>
      </c>
      <c r="B57" s="263"/>
      <c r="C57" s="264"/>
      <c r="D57" s="50" t="s">
        <v>80</v>
      </c>
      <c r="E57" s="97">
        <v>50</v>
      </c>
      <c r="F57" s="70"/>
      <c r="G57" s="64"/>
      <c r="H57" s="64"/>
      <c r="I57" s="64"/>
      <c r="J57" s="64"/>
      <c r="K57" s="64"/>
      <c r="L57" s="64"/>
      <c r="M57" s="64"/>
      <c r="N57" s="65"/>
    </row>
    <row r="58" spans="1:14">
      <c r="A58" s="64"/>
      <c r="B58" s="68"/>
      <c r="C58" s="64"/>
      <c r="D58" s="64"/>
      <c r="E58" s="64"/>
      <c r="F58" s="64"/>
      <c r="G58" s="64"/>
      <c r="H58" s="64"/>
      <c r="I58" s="64"/>
      <c r="J58" s="64"/>
      <c r="K58" s="64"/>
      <c r="L58" s="64"/>
      <c r="M58" s="64"/>
      <c r="N58" s="65"/>
    </row>
    <row r="59" spans="1:14">
      <c r="A59" s="64"/>
      <c r="B59" s="64"/>
      <c r="C59" s="64"/>
      <c r="D59" s="64"/>
      <c r="E59" s="64"/>
      <c r="F59" s="64"/>
      <c r="G59" s="64"/>
      <c r="H59" s="64"/>
      <c r="I59" s="64"/>
      <c r="J59" s="64"/>
      <c r="K59" s="64"/>
      <c r="L59" s="64"/>
      <c r="M59" s="64"/>
      <c r="N59" s="65"/>
    </row>
    <row r="60" spans="1:14" ht="15">
      <c r="A60" s="69" t="s">
        <v>14</v>
      </c>
      <c r="B60" s="59" t="s">
        <v>112</v>
      </c>
      <c r="C60" s="64"/>
      <c r="D60" s="64"/>
      <c r="E60" s="64"/>
      <c r="F60" s="64"/>
      <c r="G60" s="64"/>
      <c r="H60" s="64"/>
      <c r="I60" s="64"/>
      <c r="J60" s="64"/>
      <c r="K60" s="64"/>
      <c r="L60" s="64"/>
      <c r="M60" s="64"/>
      <c r="N60" s="65"/>
    </row>
    <row r="61" spans="1:14">
      <c r="A61" s="65"/>
      <c r="B61" s="65"/>
      <c r="C61" s="65"/>
      <c r="D61" s="65"/>
      <c r="E61" s="65"/>
      <c r="F61" s="65"/>
      <c r="G61" s="65"/>
      <c r="H61" s="65"/>
      <c r="I61" s="65"/>
      <c r="J61" s="65"/>
      <c r="K61" s="65"/>
      <c r="L61" s="65"/>
      <c r="M61" s="65"/>
      <c r="N61" s="65"/>
    </row>
    <row r="63" spans="1:14">
      <c r="B63" s="53"/>
    </row>
    <row r="64" spans="1:14">
      <c r="B64" s="53"/>
    </row>
    <row r="65" spans="2:2">
      <c r="B65" s="53"/>
    </row>
    <row r="66" spans="2:2">
      <c r="B66" s="53"/>
    </row>
  </sheetData>
  <mergeCells count="21">
    <mergeCell ref="A6:F7"/>
    <mergeCell ref="A8:F10"/>
    <mergeCell ref="A17:F18"/>
    <mergeCell ref="A24:A25"/>
    <mergeCell ref="B24:D24"/>
    <mergeCell ref="E24:G24"/>
    <mergeCell ref="H24:J24"/>
    <mergeCell ref="K24:M24"/>
    <mergeCell ref="B25:D25"/>
    <mergeCell ref="E25:G25"/>
    <mergeCell ref="H25:J25"/>
    <mergeCell ref="K25:M25"/>
    <mergeCell ref="A55:C55"/>
    <mergeCell ref="A56:C56"/>
    <mergeCell ref="A57:C57"/>
    <mergeCell ref="A35:A36"/>
    <mergeCell ref="B35:C36"/>
    <mergeCell ref="A44:G44"/>
    <mergeCell ref="A45:G46"/>
    <mergeCell ref="A48:A49"/>
    <mergeCell ref="A51:A52"/>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topLeftCell="A36" workbookViewId="0">
      <selection activeCell="A55" sqref="A55:C55"/>
    </sheetView>
  </sheetViews>
  <sheetFormatPr baseColWidth="10" defaultColWidth="8.6640625" defaultRowHeight="14" x14ac:dyDescent="0"/>
  <cols>
    <col min="1" max="1" width="31.5" style="52" customWidth="1"/>
    <col min="2" max="2" width="16.33203125" style="52" customWidth="1"/>
    <col min="3" max="3" width="13.6640625" style="52" customWidth="1"/>
    <col min="4" max="4" width="12.1640625" style="52" customWidth="1"/>
    <col min="5" max="5" width="21" style="52" customWidth="1"/>
    <col min="6" max="6" width="24.33203125" style="52" customWidth="1"/>
    <col min="7" max="7" width="30.6640625" style="52" customWidth="1"/>
    <col min="8" max="8" width="14.6640625" style="52" customWidth="1"/>
    <col min="9" max="9" width="16.5" style="52" customWidth="1"/>
    <col min="10" max="10" width="18.5" style="52" customWidth="1"/>
    <col min="11" max="12" width="16.6640625" style="52" customWidth="1"/>
    <col min="13" max="13" width="18.5" style="52" customWidth="1"/>
    <col min="14" max="14" width="16.6640625" style="52" customWidth="1"/>
    <col min="15" max="16384" width="8.6640625" style="51"/>
  </cols>
  <sheetData>
    <row r="1" spans="1:14">
      <c r="A1" s="64"/>
      <c r="B1" s="64"/>
      <c r="C1" s="64"/>
      <c r="D1" s="64"/>
      <c r="E1" s="64"/>
      <c r="F1" s="64"/>
      <c r="G1" s="64"/>
      <c r="H1" s="64"/>
      <c r="I1" s="64"/>
      <c r="J1" s="64"/>
      <c r="K1" s="64"/>
      <c r="L1" s="64"/>
      <c r="M1" s="64"/>
      <c r="N1" s="65"/>
    </row>
    <row r="2" spans="1:14" ht="56">
      <c r="A2" s="78" t="s">
        <v>18</v>
      </c>
      <c r="B2" s="79" t="s">
        <v>2</v>
      </c>
      <c r="C2" s="80" t="s">
        <v>3</v>
      </c>
      <c r="D2" s="56" t="s">
        <v>4</v>
      </c>
      <c r="E2" s="81" t="s">
        <v>5</v>
      </c>
      <c r="F2" s="82" t="s">
        <v>6</v>
      </c>
      <c r="G2" s="64"/>
      <c r="H2" s="64"/>
      <c r="I2" s="64"/>
      <c r="J2" s="64"/>
      <c r="K2" s="64"/>
      <c r="L2" s="64"/>
      <c r="M2" s="64"/>
      <c r="N2" s="65"/>
    </row>
    <row r="3" spans="1:14">
      <c r="A3" s="55" t="s">
        <v>0</v>
      </c>
      <c r="B3" s="57"/>
      <c r="C3" s="57"/>
      <c r="D3" s="57"/>
      <c r="E3" s="57"/>
      <c r="F3" s="58" t="s">
        <v>111</v>
      </c>
      <c r="G3" s="64"/>
      <c r="H3" s="64"/>
      <c r="I3" s="64"/>
      <c r="J3" s="64"/>
      <c r="K3" s="64"/>
      <c r="L3" s="64"/>
      <c r="M3" s="64"/>
      <c r="N3" s="65"/>
    </row>
    <row r="4" spans="1:14">
      <c r="A4" s="55" t="s">
        <v>1</v>
      </c>
      <c r="B4" s="57"/>
      <c r="C4" s="57"/>
      <c r="D4" s="57"/>
      <c r="E4" s="57"/>
      <c r="F4" s="58" t="s">
        <v>111</v>
      </c>
      <c r="G4" s="64"/>
      <c r="H4" s="64"/>
      <c r="I4" s="64"/>
      <c r="J4" s="64"/>
      <c r="K4" s="64"/>
      <c r="L4" s="64"/>
      <c r="M4" s="64"/>
      <c r="N4" s="65"/>
    </row>
    <row r="5" spans="1:14">
      <c r="A5" s="64"/>
      <c r="B5" s="64"/>
      <c r="C5" s="64"/>
      <c r="D5" s="64"/>
      <c r="E5" s="64"/>
      <c r="F5" s="64"/>
      <c r="G5" s="64"/>
      <c r="H5" s="64"/>
      <c r="I5" s="64"/>
      <c r="J5" s="64"/>
      <c r="K5" s="64"/>
      <c r="L5" s="64"/>
      <c r="M5" s="64"/>
      <c r="N5" s="65"/>
    </row>
    <row r="6" spans="1:14">
      <c r="A6" s="265" t="s">
        <v>42</v>
      </c>
      <c r="B6" s="266"/>
      <c r="C6" s="266"/>
      <c r="D6" s="266"/>
      <c r="E6" s="266"/>
      <c r="F6" s="267"/>
      <c r="G6" s="64"/>
      <c r="H6" s="64"/>
      <c r="I6" s="64"/>
      <c r="J6" s="64"/>
      <c r="K6" s="64"/>
      <c r="L6" s="64"/>
      <c r="M6" s="64"/>
      <c r="N6" s="65"/>
    </row>
    <row r="7" spans="1:14">
      <c r="A7" s="268"/>
      <c r="B7" s="269"/>
      <c r="C7" s="269"/>
      <c r="D7" s="269"/>
      <c r="E7" s="269"/>
      <c r="F7" s="270"/>
      <c r="G7" s="64"/>
      <c r="H7" s="64"/>
      <c r="I7" s="64"/>
      <c r="J7" s="64"/>
      <c r="K7" s="64"/>
      <c r="L7" s="64"/>
      <c r="M7" s="64"/>
      <c r="N7" s="65"/>
    </row>
    <row r="8" spans="1:14">
      <c r="A8" s="275"/>
      <c r="B8" s="276"/>
      <c r="C8" s="276"/>
      <c r="D8" s="276"/>
      <c r="E8" s="276"/>
      <c r="F8" s="277"/>
      <c r="G8" s="64"/>
      <c r="H8" s="64"/>
      <c r="I8" s="64"/>
      <c r="J8" s="64"/>
      <c r="K8" s="64"/>
      <c r="L8" s="64"/>
      <c r="M8" s="64"/>
      <c r="N8" s="65"/>
    </row>
    <row r="9" spans="1:14">
      <c r="A9" s="275"/>
      <c r="B9" s="276"/>
      <c r="C9" s="276"/>
      <c r="D9" s="276"/>
      <c r="E9" s="276"/>
      <c r="F9" s="277"/>
      <c r="G9" s="64"/>
      <c r="H9" s="64"/>
      <c r="I9" s="64"/>
      <c r="J9" s="64"/>
      <c r="K9" s="64"/>
      <c r="L9" s="64"/>
      <c r="M9" s="64"/>
      <c r="N9" s="65"/>
    </row>
    <row r="10" spans="1:14">
      <c r="A10" s="278"/>
      <c r="B10" s="279"/>
      <c r="C10" s="279"/>
      <c r="D10" s="279"/>
      <c r="E10" s="279"/>
      <c r="F10" s="280"/>
      <c r="G10" s="64"/>
      <c r="H10" s="64"/>
      <c r="I10" s="64"/>
      <c r="J10" s="64"/>
      <c r="K10" s="64"/>
      <c r="L10" s="64"/>
      <c r="M10" s="64"/>
      <c r="N10" s="65"/>
    </row>
    <row r="11" spans="1:14">
      <c r="A11" s="64"/>
      <c r="B11" s="64"/>
      <c r="C11" s="64"/>
      <c r="D11" s="64"/>
      <c r="E11" s="64"/>
      <c r="F11" s="64"/>
      <c r="G11" s="64"/>
      <c r="H11" s="64"/>
      <c r="I11" s="64"/>
      <c r="J11" s="64"/>
      <c r="K11" s="64"/>
      <c r="L11" s="64"/>
      <c r="M11" s="64"/>
      <c r="N11" s="65"/>
    </row>
    <row r="12" spans="1:14" ht="56">
      <c r="A12" s="77" t="s">
        <v>113</v>
      </c>
      <c r="B12" s="83" t="s">
        <v>2</v>
      </c>
      <c r="C12" s="84" t="s">
        <v>3</v>
      </c>
      <c r="D12" s="85" t="s">
        <v>4</v>
      </c>
      <c r="E12" s="86" t="s">
        <v>5</v>
      </c>
      <c r="F12" s="87" t="s">
        <v>6</v>
      </c>
      <c r="G12" s="64"/>
      <c r="H12" s="64"/>
      <c r="I12" s="64"/>
      <c r="J12" s="64"/>
      <c r="K12" s="64"/>
      <c r="L12" s="64"/>
      <c r="M12" s="64"/>
      <c r="N12" s="65"/>
    </row>
    <row r="13" spans="1:14">
      <c r="A13" s="55" t="s">
        <v>0</v>
      </c>
      <c r="B13" s="98">
        <v>223.1</v>
      </c>
      <c r="C13" s="98">
        <v>702.4</v>
      </c>
      <c r="D13" s="98">
        <v>268</v>
      </c>
      <c r="E13" s="93">
        <v>1</v>
      </c>
      <c r="F13" s="58"/>
      <c r="G13" s="64"/>
      <c r="H13" s="64"/>
      <c r="I13" s="64"/>
      <c r="J13" s="64"/>
      <c r="K13" s="64"/>
      <c r="L13" s="64"/>
      <c r="M13" s="64"/>
      <c r="N13" s="65"/>
    </row>
    <row r="14" spans="1:14">
      <c r="A14" s="55" t="s">
        <v>1</v>
      </c>
      <c r="B14" s="57"/>
      <c r="C14" s="57"/>
      <c r="D14" s="57"/>
      <c r="E14" s="57"/>
      <c r="F14" s="58"/>
      <c r="G14" s="64"/>
      <c r="H14" s="64"/>
      <c r="I14" s="64"/>
      <c r="J14" s="64"/>
      <c r="K14" s="64"/>
      <c r="L14" s="64"/>
      <c r="M14" s="64"/>
      <c r="N14" s="65"/>
    </row>
    <row r="15" spans="1:14">
      <c r="A15" s="64"/>
      <c r="B15" s="64"/>
      <c r="C15" s="64"/>
      <c r="D15" s="64"/>
      <c r="E15" s="64"/>
      <c r="F15" s="64"/>
      <c r="G15" s="64"/>
      <c r="H15" s="64"/>
      <c r="I15" s="64"/>
      <c r="J15" s="64"/>
      <c r="K15" s="64"/>
      <c r="L15" s="64"/>
      <c r="M15" s="64"/>
      <c r="N15" s="65"/>
    </row>
    <row r="16" spans="1:14">
      <c r="A16" s="71" t="s">
        <v>43</v>
      </c>
      <c r="B16" s="72"/>
      <c r="C16" s="72"/>
      <c r="D16" s="72"/>
      <c r="E16" s="72"/>
      <c r="F16" s="73"/>
      <c r="G16" s="64"/>
      <c r="H16" s="64"/>
      <c r="I16" s="64"/>
      <c r="J16" s="64"/>
      <c r="K16" s="64"/>
      <c r="L16" s="64"/>
      <c r="M16" s="64"/>
      <c r="N16" s="65"/>
    </row>
    <row r="17" spans="1:14">
      <c r="A17" s="284" t="s">
        <v>114</v>
      </c>
      <c r="B17" s="285"/>
      <c r="C17" s="285"/>
      <c r="D17" s="285"/>
      <c r="E17" s="285"/>
      <c r="F17" s="286"/>
      <c r="G17" s="64"/>
      <c r="H17" s="64"/>
      <c r="I17" s="64"/>
      <c r="J17" s="64"/>
      <c r="K17" s="64"/>
      <c r="L17" s="64"/>
      <c r="M17" s="64"/>
      <c r="N17" s="65"/>
    </row>
    <row r="18" spans="1:14">
      <c r="A18" s="287"/>
      <c r="B18" s="288"/>
      <c r="C18" s="288"/>
      <c r="D18" s="288"/>
      <c r="E18" s="288"/>
      <c r="F18" s="289"/>
      <c r="G18" s="64"/>
      <c r="H18" s="64"/>
      <c r="I18" s="64"/>
      <c r="J18" s="64"/>
      <c r="K18" s="64"/>
      <c r="L18" s="64"/>
      <c r="M18" s="64"/>
      <c r="N18" s="65"/>
    </row>
    <row r="19" spans="1:14">
      <c r="A19" s="75"/>
      <c r="B19" s="75"/>
      <c r="C19" s="75"/>
      <c r="D19" s="75"/>
      <c r="E19" s="75"/>
      <c r="F19" s="75"/>
      <c r="G19" s="64"/>
      <c r="H19" s="64"/>
      <c r="I19" s="64"/>
      <c r="J19" s="64"/>
      <c r="K19" s="64"/>
      <c r="L19" s="64"/>
      <c r="M19" s="64"/>
      <c r="N19" s="65"/>
    </row>
    <row r="20" spans="1:14">
      <c r="A20" s="64"/>
      <c r="B20" s="64"/>
      <c r="C20" s="64"/>
      <c r="D20" s="64"/>
      <c r="E20" s="64"/>
      <c r="F20" s="64"/>
      <c r="G20" s="64"/>
      <c r="H20" s="64"/>
      <c r="I20" s="64"/>
      <c r="J20" s="64"/>
      <c r="K20" s="64"/>
      <c r="L20" s="64"/>
      <c r="M20" s="64"/>
      <c r="N20" s="65"/>
    </row>
    <row r="21" spans="1:14">
      <c r="A21" s="64"/>
      <c r="B21" s="64"/>
      <c r="C21" s="64"/>
      <c r="D21" s="64"/>
      <c r="E21" s="64"/>
      <c r="F21" s="64"/>
      <c r="G21" s="64"/>
      <c r="H21" s="64"/>
      <c r="I21" s="64"/>
      <c r="J21" s="64"/>
      <c r="K21" s="64"/>
      <c r="L21" s="64"/>
      <c r="M21" s="64"/>
      <c r="N21" s="65"/>
    </row>
    <row r="22" spans="1:14">
      <c r="A22" s="64"/>
      <c r="B22" s="64"/>
      <c r="C22" s="64"/>
      <c r="D22" s="64"/>
      <c r="E22" s="64"/>
      <c r="F22" s="64"/>
      <c r="G22" s="64"/>
      <c r="H22" s="64"/>
      <c r="I22" s="64"/>
      <c r="J22" s="64"/>
      <c r="K22" s="64"/>
      <c r="L22" s="64"/>
      <c r="M22" s="64"/>
      <c r="N22" s="65"/>
    </row>
    <row r="23" spans="1:14">
      <c r="A23" s="64"/>
      <c r="B23" s="64"/>
      <c r="C23" s="64"/>
      <c r="D23" s="64"/>
      <c r="E23" s="64"/>
      <c r="F23" s="64"/>
      <c r="G23" s="64"/>
      <c r="H23" s="64"/>
      <c r="I23" s="64"/>
      <c r="J23" s="64"/>
      <c r="K23" s="64"/>
      <c r="L23" s="64"/>
      <c r="M23" s="64"/>
      <c r="N23" s="65"/>
    </row>
    <row r="24" spans="1:14" ht="15" customHeight="1">
      <c r="A24" s="258" t="s">
        <v>30</v>
      </c>
      <c r="B24" s="252" t="s">
        <v>7</v>
      </c>
      <c r="C24" s="260"/>
      <c r="D24" s="261"/>
      <c r="E24" s="252" t="s">
        <v>8</v>
      </c>
      <c r="F24" s="253"/>
      <c r="G24" s="254"/>
      <c r="H24" s="252" t="s">
        <v>15</v>
      </c>
      <c r="I24" s="253"/>
      <c r="J24" s="254"/>
      <c r="K24" s="252" t="s">
        <v>16</v>
      </c>
      <c r="L24" s="253"/>
      <c r="M24" s="254"/>
      <c r="N24" s="66"/>
    </row>
    <row r="25" spans="1:14" ht="38.25" customHeight="1">
      <c r="A25" s="259"/>
      <c r="B25" s="255" t="s">
        <v>29</v>
      </c>
      <c r="C25" s="256"/>
      <c r="D25" s="257"/>
      <c r="E25" s="255" t="s">
        <v>29</v>
      </c>
      <c r="F25" s="256"/>
      <c r="G25" s="257"/>
      <c r="H25" s="255" t="s">
        <v>29</v>
      </c>
      <c r="I25" s="256"/>
      <c r="J25" s="257"/>
      <c r="K25" s="255" t="s">
        <v>29</v>
      </c>
      <c r="L25" s="256"/>
      <c r="M25" s="257"/>
      <c r="N25" s="66"/>
    </row>
    <row r="26" spans="1:14">
      <c r="A26" s="62"/>
      <c r="B26" s="63" t="s">
        <v>9</v>
      </c>
      <c r="C26" s="63" t="s">
        <v>10</v>
      </c>
      <c r="D26" s="63" t="s">
        <v>11</v>
      </c>
      <c r="E26" s="63" t="s">
        <v>9</v>
      </c>
      <c r="F26" s="63" t="s">
        <v>10</v>
      </c>
      <c r="G26" s="63" t="s">
        <v>11</v>
      </c>
      <c r="H26" s="63" t="s">
        <v>9</v>
      </c>
      <c r="I26" s="63" t="s">
        <v>10</v>
      </c>
      <c r="J26" s="63" t="s">
        <v>11</v>
      </c>
      <c r="K26" s="63" t="s">
        <v>9</v>
      </c>
      <c r="L26" s="63" t="s">
        <v>10</v>
      </c>
      <c r="M26" s="63" t="s">
        <v>11</v>
      </c>
      <c r="N26" s="66"/>
    </row>
    <row r="27" spans="1:14">
      <c r="A27" s="88" t="s">
        <v>2</v>
      </c>
      <c r="B27" s="92" t="s">
        <v>34</v>
      </c>
      <c r="C27" s="92" t="s">
        <v>36</v>
      </c>
      <c r="D27" s="92" t="s">
        <v>39</v>
      </c>
      <c r="E27" s="60">
        <v>0.5</v>
      </c>
      <c r="F27" s="60">
        <v>0.3</v>
      </c>
      <c r="G27" s="60">
        <v>0.1</v>
      </c>
      <c r="H27" s="60">
        <v>0.6</v>
      </c>
      <c r="I27" s="60">
        <v>0.4</v>
      </c>
      <c r="J27" s="60">
        <v>0.3</v>
      </c>
      <c r="K27" s="60">
        <v>80</v>
      </c>
      <c r="L27" s="60">
        <v>60</v>
      </c>
      <c r="M27" s="60">
        <v>60</v>
      </c>
      <c r="N27" s="66"/>
    </row>
    <row r="28" spans="1:14">
      <c r="A28" s="89"/>
      <c r="B28" s="92" t="s">
        <v>35</v>
      </c>
      <c r="C28" s="92" t="s">
        <v>37</v>
      </c>
      <c r="D28" s="92" t="s">
        <v>40</v>
      </c>
      <c r="E28" s="60">
        <v>0.6</v>
      </c>
      <c r="F28" s="60">
        <v>0.4</v>
      </c>
      <c r="G28" s="60">
        <v>0.2</v>
      </c>
      <c r="H28" s="60">
        <v>0.8</v>
      </c>
      <c r="I28" s="60">
        <v>0.6</v>
      </c>
      <c r="J28" s="60">
        <v>0.5</v>
      </c>
      <c r="K28" s="60">
        <v>90</v>
      </c>
      <c r="L28" s="60">
        <v>80</v>
      </c>
      <c r="M28" s="60">
        <v>80</v>
      </c>
      <c r="N28" s="66"/>
    </row>
    <row r="29" spans="1:14">
      <c r="A29" s="90" t="s">
        <v>4</v>
      </c>
      <c r="B29" s="60" t="s">
        <v>31</v>
      </c>
      <c r="C29" s="60" t="s">
        <v>38</v>
      </c>
      <c r="D29" s="60" t="s">
        <v>41</v>
      </c>
      <c r="E29" s="60">
        <v>0.55000000000000004</v>
      </c>
      <c r="F29" s="60">
        <v>0.35</v>
      </c>
      <c r="G29" s="60">
        <v>0.15</v>
      </c>
      <c r="H29" s="60">
        <v>0.7</v>
      </c>
      <c r="I29" s="60">
        <v>0.5</v>
      </c>
      <c r="J29" s="60">
        <v>0.4</v>
      </c>
      <c r="K29" s="60">
        <v>85</v>
      </c>
      <c r="L29" s="60" t="s">
        <v>115</v>
      </c>
      <c r="M29" s="60">
        <v>70</v>
      </c>
      <c r="N29" s="66"/>
    </row>
    <row r="30" spans="1:14" ht="54.75" customHeight="1">
      <c r="A30" s="91" t="s">
        <v>5</v>
      </c>
      <c r="B30" s="92">
        <v>80</v>
      </c>
      <c r="C30" s="92">
        <v>80</v>
      </c>
      <c r="D30" s="92">
        <v>80</v>
      </c>
      <c r="E30" s="60">
        <v>50</v>
      </c>
      <c r="F30" s="60">
        <v>50</v>
      </c>
      <c r="G30" s="60">
        <v>50</v>
      </c>
      <c r="H30" s="60">
        <v>50</v>
      </c>
      <c r="I30" s="60">
        <v>50</v>
      </c>
      <c r="J30" s="60">
        <v>50</v>
      </c>
      <c r="K30" s="60">
        <v>50</v>
      </c>
      <c r="L30" s="60">
        <v>50</v>
      </c>
      <c r="M30" s="60">
        <v>50</v>
      </c>
      <c r="N30" s="66"/>
    </row>
    <row r="31" spans="1:14" ht="22.5" customHeight="1">
      <c r="A31" s="91" t="s">
        <v>17</v>
      </c>
      <c r="B31" s="92"/>
      <c r="C31" s="92"/>
      <c r="D31" s="92"/>
      <c r="E31" s="60"/>
      <c r="F31" s="60"/>
      <c r="G31" s="60"/>
      <c r="H31" s="60"/>
      <c r="I31" s="60"/>
      <c r="J31" s="60"/>
      <c r="K31" s="60"/>
      <c r="L31" s="60"/>
      <c r="M31" s="60"/>
      <c r="N31" s="66"/>
    </row>
    <row r="32" spans="1:14">
      <c r="A32" s="67" t="s">
        <v>45</v>
      </c>
      <c r="B32" s="64"/>
      <c r="C32" s="64"/>
      <c r="D32" s="64"/>
      <c r="E32" s="64"/>
      <c r="F32" s="64"/>
      <c r="G32" s="64"/>
      <c r="H32" s="64"/>
      <c r="I32" s="64"/>
      <c r="J32" s="64"/>
      <c r="K32" s="64"/>
      <c r="L32" s="64"/>
      <c r="M32" s="64"/>
      <c r="N32" s="66"/>
    </row>
    <row r="33" spans="1:14">
      <c r="A33" s="67"/>
      <c r="B33" s="64"/>
      <c r="C33" s="64"/>
      <c r="D33" s="64"/>
      <c r="E33" s="64"/>
      <c r="F33" s="64"/>
      <c r="G33" s="64"/>
      <c r="H33" s="64"/>
      <c r="I33" s="64"/>
      <c r="J33" s="64"/>
      <c r="K33" s="64"/>
      <c r="L33" s="64"/>
      <c r="M33" s="64"/>
      <c r="N33" s="66"/>
    </row>
    <row r="34" spans="1:14">
      <c r="A34" s="67"/>
      <c r="B34" s="64"/>
      <c r="C34" s="64"/>
      <c r="D34" s="64"/>
      <c r="E34" s="64"/>
      <c r="F34" s="64"/>
      <c r="G34" s="64"/>
      <c r="H34" s="64"/>
      <c r="I34" s="64"/>
      <c r="J34" s="64"/>
      <c r="K34" s="64"/>
      <c r="L34" s="64"/>
      <c r="M34" s="64"/>
      <c r="N34" s="66"/>
    </row>
    <row r="35" spans="1:14" ht="15" customHeight="1">
      <c r="A35" s="258" t="s">
        <v>32</v>
      </c>
      <c r="B35" s="290" t="s">
        <v>33</v>
      </c>
      <c r="C35" s="291"/>
      <c r="D35" s="74"/>
      <c r="E35" s="66"/>
      <c r="F35" s="66"/>
      <c r="G35" s="66"/>
      <c r="H35" s="66"/>
      <c r="I35" s="66"/>
      <c r="J35" s="66"/>
      <c r="K35" s="66"/>
      <c r="L35" s="66"/>
      <c r="M35" s="66"/>
      <c r="N35" s="66"/>
    </row>
    <row r="36" spans="1:14" ht="41.25" customHeight="1">
      <c r="A36" s="259"/>
      <c r="B36" s="292"/>
      <c r="C36" s="293"/>
      <c r="D36" s="74"/>
      <c r="E36" s="66"/>
      <c r="F36" s="66"/>
      <c r="G36" s="66"/>
      <c r="H36" s="66"/>
      <c r="I36" s="66"/>
      <c r="J36" s="66"/>
      <c r="K36" s="66"/>
      <c r="L36" s="66"/>
      <c r="M36" s="66"/>
      <c r="N36" s="66"/>
    </row>
    <row r="37" spans="1:14">
      <c r="A37" s="62"/>
      <c r="B37" s="63" t="s">
        <v>10</v>
      </c>
      <c r="C37" s="63" t="s">
        <v>11</v>
      </c>
      <c r="D37" s="66"/>
      <c r="E37" s="66"/>
      <c r="F37" s="66"/>
      <c r="G37" s="66"/>
      <c r="H37" s="66"/>
      <c r="I37" s="66"/>
      <c r="J37" s="66"/>
      <c r="K37" s="66"/>
      <c r="L37" s="66"/>
      <c r="M37" s="66"/>
      <c r="N37" s="66"/>
    </row>
    <row r="38" spans="1:14">
      <c r="A38" s="88" t="s">
        <v>2</v>
      </c>
      <c r="B38" s="60"/>
      <c r="C38" s="60"/>
      <c r="D38" s="66"/>
      <c r="E38" s="66"/>
      <c r="F38" s="66"/>
      <c r="G38" s="66"/>
      <c r="H38" s="66"/>
      <c r="I38" s="66"/>
      <c r="J38" s="66"/>
      <c r="K38" s="66"/>
      <c r="L38" s="66"/>
      <c r="M38" s="66"/>
      <c r="N38" s="66"/>
    </row>
    <row r="39" spans="1:14">
      <c r="A39" s="89" t="s">
        <v>3</v>
      </c>
      <c r="B39" s="60"/>
      <c r="C39" s="60"/>
      <c r="D39" s="66"/>
      <c r="E39" s="66"/>
      <c r="F39" s="66"/>
      <c r="G39" s="66"/>
      <c r="H39" s="66"/>
      <c r="I39" s="66"/>
      <c r="J39" s="66"/>
      <c r="K39" s="66"/>
      <c r="L39" s="66"/>
      <c r="M39" s="66"/>
      <c r="N39" s="66"/>
    </row>
    <row r="40" spans="1:14">
      <c r="A40" s="90" t="s">
        <v>4</v>
      </c>
      <c r="B40" s="60"/>
      <c r="C40" s="60"/>
      <c r="D40" s="66"/>
      <c r="E40" s="66"/>
      <c r="F40" s="66"/>
      <c r="G40" s="66"/>
      <c r="H40" s="66"/>
      <c r="I40" s="66"/>
      <c r="J40" s="66"/>
      <c r="K40" s="66"/>
      <c r="L40" s="66"/>
      <c r="M40" s="66"/>
      <c r="N40" s="66"/>
    </row>
    <row r="41" spans="1:14" ht="48.75" customHeight="1">
      <c r="A41" s="91" t="s">
        <v>5</v>
      </c>
      <c r="B41" s="60"/>
      <c r="C41" s="60"/>
      <c r="D41" s="66"/>
      <c r="E41" s="66"/>
      <c r="F41" s="66"/>
      <c r="G41" s="66"/>
      <c r="H41" s="66"/>
      <c r="I41" s="66"/>
      <c r="J41" s="66"/>
      <c r="K41" s="66"/>
      <c r="L41" s="66"/>
      <c r="M41" s="66"/>
      <c r="N41" s="66"/>
    </row>
    <row r="42" spans="1:14">
      <c r="A42" s="91" t="s">
        <v>17</v>
      </c>
      <c r="B42" s="60" t="s">
        <v>111</v>
      </c>
      <c r="C42" s="60" t="s">
        <v>111</v>
      </c>
      <c r="D42" s="66"/>
      <c r="E42" s="66"/>
      <c r="F42" s="66"/>
      <c r="G42" s="66"/>
      <c r="H42" s="66"/>
      <c r="I42" s="66"/>
      <c r="J42" s="66"/>
      <c r="K42" s="66"/>
      <c r="L42" s="66"/>
      <c r="M42" s="66"/>
      <c r="N42" s="66"/>
    </row>
    <row r="43" spans="1:14">
      <c r="A43" s="67"/>
      <c r="B43" s="64"/>
      <c r="C43" s="64"/>
      <c r="D43" s="64"/>
      <c r="E43" s="64"/>
      <c r="F43" s="64"/>
      <c r="G43" s="64"/>
      <c r="H43" s="64"/>
      <c r="I43" s="64"/>
      <c r="J43" s="64"/>
      <c r="K43" s="64"/>
      <c r="L43" s="64"/>
      <c r="M43" s="64"/>
      <c r="N43" s="66"/>
    </row>
    <row r="44" spans="1:14">
      <c r="A44" s="281" t="s">
        <v>44</v>
      </c>
      <c r="B44" s="282"/>
      <c r="C44" s="282"/>
      <c r="D44" s="282"/>
      <c r="E44" s="282"/>
      <c r="F44" s="282"/>
      <c r="G44" s="282"/>
      <c r="H44" s="64"/>
      <c r="I44" s="64"/>
      <c r="J44" s="64"/>
      <c r="K44" s="64"/>
      <c r="L44" s="64"/>
      <c r="M44" s="64"/>
      <c r="N44" s="66"/>
    </row>
    <row r="45" spans="1:14">
      <c r="A45" s="283" t="s">
        <v>102</v>
      </c>
      <c r="B45" s="283"/>
      <c r="C45" s="283"/>
      <c r="D45" s="283"/>
      <c r="E45" s="283"/>
      <c r="F45" s="283"/>
      <c r="G45" s="282"/>
      <c r="H45" s="64"/>
      <c r="I45" s="64"/>
      <c r="J45" s="64"/>
      <c r="K45" s="64"/>
      <c r="L45" s="64"/>
      <c r="M45" s="64"/>
      <c r="N45" s="66"/>
    </row>
    <row r="46" spans="1:14">
      <c r="A46" s="283"/>
      <c r="B46" s="283"/>
      <c r="C46" s="283"/>
      <c r="D46" s="283"/>
      <c r="E46" s="283"/>
      <c r="F46" s="283"/>
      <c r="G46" s="282"/>
      <c r="H46" s="64"/>
      <c r="I46" s="64"/>
      <c r="J46" s="64"/>
      <c r="K46" s="64"/>
      <c r="L46" s="64"/>
      <c r="M46" s="64"/>
      <c r="N46" s="65"/>
    </row>
    <row r="47" spans="1:14">
      <c r="A47" s="64"/>
      <c r="B47" s="64"/>
      <c r="C47" s="64"/>
      <c r="D47" s="64"/>
      <c r="E47" s="64"/>
      <c r="F47" s="64"/>
      <c r="G47" s="64"/>
      <c r="H47" s="64"/>
      <c r="I47" s="64"/>
      <c r="J47" s="64"/>
      <c r="K47" s="64"/>
      <c r="L47" s="64"/>
      <c r="M47" s="64"/>
      <c r="N47" s="65"/>
    </row>
    <row r="48" spans="1:14" ht="62.25" customHeight="1">
      <c r="A48" s="273" t="s">
        <v>26</v>
      </c>
      <c r="B48" s="61" t="s">
        <v>21</v>
      </c>
      <c r="C48" s="61" t="s">
        <v>22</v>
      </c>
      <c r="D48" s="61" t="s">
        <v>12</v>
      </c>
      <c r="E48" s="61" t="s">
        <v>13</v>
      </c>
      <c r="F48" s="76" t="s">
        <v>20</v>
      </c>
      <c r="G48" s="64"/>
      <c r="H48" s="64"/>
      <c r="I48" s="64"/>
      <c r="J48" s="64"/>
      <c r="K48" s="64"/>
      <c r="L48" s="64"/>
      <c r="M48" s="64"/>
      <c r="N48" s="65"/>
    </row>
    <row r="49" spans="1:14">
      <c r="A49" s="274"/>
      <c r="B49" s="61"/>
      <c r="C49" s="61"/>
      <c r="D49" s="61"/>
      <c r="E49" s="61"/>
      <c r="F49" s="70" t="s">
        <v>111</v>
      </c>
      <c r="G49" s="64"/>
      <c r="H49" s="64"/>
      <c r="I49" s="64"/>
      <c r="J49" s="64"/>
      <c r="K49" s="64"/>
      <c r="L49" s="64"/>
      <c r="M49" s="64"/>
      <c r="N49" s="65"/>
    </row>
    <row r="50" spans="1:14">
      <c r="A50" s="64"/>
      <c r="B50" s="64"/>
      <c r="C50" s="64"/>
      <c r="D50" s="64"/>
      <c r="E50" s="64"/>
      <c r="F50" s="64"/>
      <c r="G50" s="64"/>
      <c r="H50" s="64"/>
      <c r="I50" s="64"/>
      <c r="J50" s="64"/>
      <c r="K50" s="64"/>
      <c r="L50" s="64"/>
      <c r="M50" s="64"/>
      <c r="N50" s="65"/>
    </row>
    <row r="51" spans="1:14" ht="55">
      <c r="A51" s="273" t="s">
        <v>27</v>
      </c>
      <c r="B51" s="61" t="s">
        <v>21</v>
      </c>
      <c r="C51" s="61" t="s">
        <v>22</v>
      </c>
      <c r="D51" s="61" t="s">
        <v>12</v>
      </c>
      <c r="E51" s="61" t="s">
        <v>13</v>
      </c>
      <c r="F51" s="76" t="s">
        <v>20</v>
      </c>
      <c r="G51" s="64"/>
      <c r="H51" s="64"/>
      <c r="I51" s="64"/>
      <c r="J51" s="64"/>
      <c r="K51" s="64"/>
      <c r="L51" s="64"/>
      <c r="M51" s="64"/>
      <c r="N51" s="65"/>
    </row>
    <row r="52" spans="1:14">
      <c r="A52" s="274"/>
      <c r="B52" s="61">
        <v>1</v>
      </c>
      <c r="C52" s="61">
        <v>3</v>
      </c>
      <c r="D52" s="61">
        <v>2</v>
      </c>
      <c r="E52" s="95">
        <v>0.9</v>
      </c>
      <c r="F52" s="70"/>
      <c r="G52" s="64"/>
      <c r="H52" s="64"/>
      <c r="I52" s="64"/>
      <c r="J52" s="64"/>
      <c r="K52" s="64"/>
      <c r="L52" s="64"/>
      <c r="M52" s="64"/>
      <c r="N52" s="65"/>
    </row>
    <row r="53" spans="1:14">
      <c r="A53" s="64"/>
      <c r="B53" s="64"/>
      <c r="C53" s="64"/>
      <c r="D53" s="64"/>
      <c r="E53" s="64"/>
      <c r="F53" s="64"/>
      <c r="G53" s="64"/>
      <c r="H53" s="64"/>
      <c r="I53" s="64"/>
      <c r="J53" s="64"/>
      <c r="K53" s="64"/>
      <c r="L53" s="64"/>
      <c r="M53" s="64"/>
      <c r="N53" s="65"/>
    </row>
    <row r="54" spans="1:14" ht="34">
      <c r="A54" s="64"/>
      <c r="B54" s="64"/>
      <c r="C54" s="64"/>
      <c r="D54" s="77" t="s">
        <v>12</v>
      </c>
      <c r="E54" s="61" t="s">
        <v>25</v>
      </c>
      <c r="F54" s="76" t="s">
        <v>20</v>
      </c>
      <c r="G54" s="64"/>
      <c r="H54" s="64"/>
      <c r="I54" s="64"/>
      <c r="J54" s="64"/>
      <c r="K54" s="64"/>
      <c r="L54" s="64"/>
      <c r="M54" s="64"/>
      <c r="N54" s="65"/>
    </row>
    <row r="55" spans="1:14" ht="15" customHeight="1">
      <c r="A55" s="262" t="s">
        <v>19</v>
      </c>
      <c r="B55" s="271"/>
      <c r="C55" s="272"/>
      <c r="D55" s="55">
        <v>3</v>
      </c>
      <c r="E55" s="96">
        <v>0.75</v>
      </c>
      <c r="F55" s="70"/>
      <c r="G55" s="64"/>
      <c r="H55" s="64"/>
      <c r="I55" s="64"/>
      <c r="J55" s="64"/>
      <c r="K55" s="64"/>
      <c r="L55" s="64"/>
      <c r="M55" s="64"/>
      <c r="N55" s="65"/>
    </row>
    <row r="56" spans="1:14" ht="15" customHeight="1">
      <c r="A56" s="262" t="s">
        <v>24</v>
      </c>
      <c r="B56" s="271"/>
      <c r="C56" s="272"/>
      <c r="D56" s="55">
        <v>2</v>
      </c>
      <c r="E56" s="96">
        <v>0.9</v>
      </c>
      <c r="F56" s="70"/>
      <c r="G56" s="64"/>
      <c r="H56" s="64"/>
      <c r="I56" s="64"/>
      <c r="J56" s="64"/>
      <c r="K56" s="64"/>
      <c r="L56" s="64"/>
      <c r="M56" s="64"/>
      <c r="N56" s="65"/>
    </row>
    <row r="57" spans="1:14" ht="24" customHeight="1">
      <c r="A57" s="262" t="s">
        <v>28</v>
      </c>
      <c r="B57" s="263"/>
      <c r="C57" s="264"/>
      <c r="D57" s="55" t="s">
        <v>91</v>
      </c>
      <c r="E57" s="96">
        <v>0.9</v>
      </c>
      <c r="F57" s="70"/>
      <c r="G57" s="64"/>
      <c r="H57" s="64"/>
      <c r="I57" s="64"/>
      <c r="J57" s="64"/>
      <c r="K57" s="64"/>
      <c r="L57" s="64"/>
      <c r="M57" s="64"/>
      <c r="N57" s="65"/>
    </row>
    <row r="58" spans="1:14">
      <c r="A58" s="64"/>
      <c r="B58" s="68"/>
      <c r="C58" s="64"/>
      <c r="D58" s="64"/>
      <c r="E58" s="64"/>
      <c r="F58" s="64"/>
      <c r="G58" s="64"/>
      <c r="H58" s="64"/>
      <c r="I58" s="64"/>
      <c r="J58" s="64"/>
      <c r="K58" s="64"/>
      <c r="L58" s="64"/>
      <c r="M58" s="64"/>
      <c r="N58" s="65"/>
    </row>
    <row r="59" spans="1:14">
      <c r="A59" s="64"/>
      <c r="B59" s="64"/>
      <c r="C59" s="64"/>
      <c r="D59" s="64"/>
      <c r="E59" s="64"/>
      <c r="F59" s="64"/>
      <c r="G59" s="64"/>
      <c r="H59" s="64"/>
      <c r="I59" s="64"/>
      <c r="J59" s="64"/>
      <c r="K59" s="64"/>
      <c r="L59" s="64"/>
      <c r="M59" s="64"/>
      <c r="N59" s="65"/>
    </row>
    <row r="60" spans="1:14" ht="15">
      <c r="A60" s="69" t="s">
        <v>14</v>
      </c>
      <c r="B60" s="59"/>
      <c r="C60" s="64"/>
      <c r="D60" s="64"/>
      <c r="E60" s="64"/>
      <c r="F60" s="64"/>
      <c r="G60" s="64"/>
      <c r="H60" s="64"/>
      <c r="I60" s="64"/>
      <c r="J60" s="64"/>
      <c r="K60" s="64"/>
      <c r="L60" s="64"/>
      <c r="M60" s="64"/>
      <c r="N60" s="65"/>
    </row>
    <row r="61" spans="1:14">
      <c r="A61" s="65"/>
      <c r="B61" s="65"/>
      <c r="C61" s="65"/>
      <c r="D61" s="65"/>
      <c r="E61" s="65"/>
      <c r="F61" s="65"/>
      <c r="G61" s="65"/>
      <c r="H61" s="65"/>
      <c r="I61" s="65"/>
      <c r="J61" s="65"/>
      <c r="K61" s="65"/>
      <c r="L61" s="65"/>
      <c r="M61" s="65"/>
      <c r="N61" s="65"/>
    </row>
    <row r="63" spans="1:14">
      <c r="B63" s="53"/>
    </row>
    <row r="64" spans="1:14">
      <c r="B64" s="53"/>
    </row>
    <row r="65" spans="2:2">
      <c r="B65" s="53"/>
    </row>
    <row r="66" spans="2:2">
      <c r="B66" s="53"/>
    </row>
  </sheetData>
  <mergeCells count="21">
    <mergeCell ref="A6:F7"/>
    <mergeCell ref="A8:F10"/>
    <mergeCell ref="A17:F18"/>
    <mergeCell ref="A24:A25"/>
    <mergeCell ref="B24:D24"/>
    <mergeCell ref="E24:G24"/>
    <mergeCell ref="H24:J24"/>
    <mergeCell ref="K24:M24"/>
    <mergeCell ref="B25:D25"/>
    <mergeCell ref="E25:G25"/>
    <mergeCell ref="H25:J25"/>
    <mergeCell ref="K25:M25"/>
    <mergeCell ref="A55:C55"/>
    <mergeCell ref="A56:C56"/>
    <mergeCell ref="A57:C57"/>
    <mergeCell ref="A35:A36"/>
    <mergeCell ref="B35:C36"/>
    <mergeCell ref="A44:G44"/>
    <mergeCell ref="A45:G46"/>
    <mergeCell ref="A48:A49"/>
    <mergeCell ref="A51:A52"/>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7"/>
  <sheetViews>
    <sheetView topLeftCell="A15" workbookViewId="0">
      <selection activeCell="B27" sqref="B27:D28"/>
    </sheetView>
  </sheetViews>
  <sheetFormatPr baseColWidth="10" defaultColWidth="8.83203125" defaultRowHeight="14" x14ac:dyDescent="0"/>
  <cols>
    <col min="1" max="1" width="31.5" style="52" customWidth="1"/>
    <col min="2" max="2" width="16.33203125" style="52" customWidth="1"/>
    <col min="3" max="3" width="13.6640625" style="52" customWidth="1"/>
    <col min="4" max="4" width="12.1640625" style="52" customWidth="1"/>
    <col min="5" max="5" width="21" style="52" customWidth="1"/>
    <col min="6" max="6" width="24.33203125" style="52" customWidth="1"/>
    <col min="7" max="7" width="30.6640625" style="52" customWidth="1"/>
    <col min="8" max="8" width="14.6640625" style="52" customWidth="1"/>
    <col min="9" max="9" width="16.5" style="52" customWidth="1"/>
    <col min="10" max="10" width="18.5" style="52" customWidth="1"/>
    <col min="11" max="11" width="16.6640625" style="52" customWidth="1"/>
    <col min="12" max="12" width="16.83203125" style="52" customWidth="1"/>
    <col min="13" max="13" width="18.5" style="52" customWidth="1"/>
    <col min="14" max="14" width="16.83203125" style="52" customWidth="1"/>
    <col min="15" max="16384" width="8.83203125" style="51"/>
  </cols>
  <sheetData>
    <row r="1" spans="1:14">
      <c r="A1" s="64"/>
      <c r="B1" s="64"/>
      <c r="C1" s="64"/>
      <c r="D1" s="64"/>
      <c r="E1" s="64"/>
      <c r="F1" s="64"/>
      <c r="G1" s="64"/>
      <c r="H1" s="64"/>
      <c r="I1" s="64"/>
      <c r="J1" s="64"/>
      <c r="K1" s="64"/>
      <c r="L1" s="64"/>
      <c r="M1" s="64"/>
      <c r="N1" s="65"/>
    </row>
    <row r="2" spans="1:14" ht="56">
      <c r="A2" s="99" t="s">
        <v>18</v>
      </c>
      <c r="B2" s="83" t="s">
        <v>2</v>
      </c>
      <c r="C2" s="84" t="s">
        <v>3</v>
      </c>
      <c r="D2" s="85" t="s">
        <v>4</v>
      </c>
      <c r="E2" s="86" t="s">
        <v>5</v>
      </c>
      <c r="F2" s="87" t="s">
        <v>6</v>
      </c>
      <c r="G2" s="64"/>
      <c r="H2" s="64"/>
      <c r="I2" s="64"/>
      <c r="J2" s="64"/>
      <c r="K2" s="64"/>
      <c r="L2" s="64"/>
      <c r="M2" s="64"/>
      <c r="N2" s="65"/>
    </row>
    <row r="3" spans="1:14">
      <c r="A3" s="55" t="s">
        <v>0</v>
      </c>
      <c r="B3" s="57">
        <v>20</v>
      </c>
      <c r="C3" s="57">
        <v>80</v>
      </c>
      <c r="D3" s="57">
        <v>50</v>
      </c>
      <c r="E3" s="57">
        <v>70</v>
      </c>
      <c r="F3" s="58"/>
      <c r="G3" s="64"/>
      <c r="H3" s="64"/>
      <c r="I3" s="64"/>
      <c r="J3" s="64"/>
      <c r="K3" s="64"/>
      <c r="L3" s="64"/>
      <c r="M3" s="64"/>
      <c r="N3" s="65"/>
    </row>
    <row r="4" spans="1:14">
      <c r="A4" s="55" t="s">
        <v>1</v>
      </c>
      <c r="B4" s="57">
        <v>20</v>
      </c>
      <c r="C4" s="57">
        <v>110</v>
      </c>
      <c r="D4" s="57">
        <v>70</v>
      </c>
      <c r="E4" s="57">
        <v>50</v>
      </c>
      <c r="F4" s="58"/>
      <c r="G4" s="64"/>
      <c r="H4" s="64"/>
      <c r="I4" s="64"/>
      <c r="J4" s="64"/>
      <c r="K4" s="64"/>
      <c r="L4" s="64"/>
      <c r="M4" s="64"/>
      <c r="N4" s="65"/>
    </row>
    <row r="5" spans="1:14">
      <c r="A5" s="64"/>
      <c r="B5" s="64"/>
      <c r="C5" s="64"/>
      <c r="D5" s="64"/>
      <c r="E5" s="64"/>
      <c r="F5" s="64"/>
      <c r="G5" s="64"/>
      <c r="H5" s="64"/>
      <c r="I5" s="64"/>
      <c r="J5" s="64"/>
      <c r="K5" s="64"/>
      <c r="L5" s="64"/>
      <c r="M5" s="64"/>
      <c r="N5" s="65"/>
    </row>
    <row r="6" spans="1:14">
      <c r="A6" s="265" t="s">
        <v>116</v>
      </c>
      <c r="B6" s="266"/>
      <c r="C6" s="266"/>
      <c r="D6" s="266"/>
      <c r="E6" s="266"/>
      <c r="F6" s="267"/>
      <c r="G6" s="64"/>
      <c r="H6" s="64"/>
      <c r="I6" s="64"/>
      <c r="J6" s="64"/>
      <c r="K6" s="64"/>
      <c r="L6" s="64"/>
      <c r="M6" s="64"/>
      <c r="N6" s="65"/>
    </row>
    <row r="7" spans="1:14">
      <c r="A7" s="268"/>
      <c r="B7" s="269"/>
      <c r="C7" s="269"/>
      <c r="D7" s="269"/>
      <c r="E7" s="269"/>
      <c r="F7" s="270"/>
      <c r="G7" s="64"/>
      <c r="H7" s="64"/>
      <c r="I7" s="64"/>
      <c r="J7" s="64"/>
      <c r="K7" s="64"/>
      <c r="L7" s="64"/>
      <c r="M7" s="64"/>
      <c r="N7" s="65"/>
    </row>
    <row r="8" spans="1:14">
      <c r="A8" s="302" t="s">
        <v>117</v>
      </c>
      <c r="B8" s="276"/>
      <c r="C8" s="276"/>
      <c r="D8" s="276"/>
      <c r="E8" s="276"/>
      <c r="F8" s="277"/>
      <c r="G8" s="64"/>
      <c r="H8" s="64"/>
      <c r="I8" s="64"/>
      <c r="J8" s="64"/>
      <c r="K8" s="64"/>
      <c r="L8" s="64"/>
      <c r="M8" s="64"/>
      <c r="N8" s="65"/>
    </row>
    <row r="9" spans="1:14">
      <c r="A9" s="275"/>
      <c r="B9" s="276"/>
      <c r="C9" s="276"/>
      <c r="D9" s="276"/>
      <c r="E9" s="276"/>
      <c r="F9" s="277"/>
      <c r="G9" s="64"/>
      <c r="H9" s="64"/>
      <c r="I9" s="64"/>
      <c r="J9" s="64"/>
      <c r="K9" s="64"/>
      <c r="L9" s="64"/>
      <c r="M9" s="64"/>
      <c r="N9" s="65"/>
    </row>
    <row r="10" spans="1:14">
      <c r="A10" s="278"/>
      <c r="B10" s="279"/>
      <c r="C10" s="279"/>
      <c r="D10" s="279"/>
      <c r="E10" s="279"/>
      <c r="F10" s="280"/>
      <c r="G10" s="64"/>
      <c r="H10" s="64"/>
      <c r="I10" s="64"/>
      <c r="J10" s="64"/>
      <c r="K10" s="64"/>
      <c r="L10" s="64"/>
      <c r="M10" s="64"/>
      <c r="N10" s="65"/>
    </row>
    <row r="11" spans="1:14">
      <c r="A11" s="64"/>
      <c r="B11" s="64"/>
      <c r="C11" s="64"/>
      <c r="D11" s="64"/>
      <c r="E11" s="64"/>
      <c r="F11" s="64"/>
      <c r="G11" s="64"/>
      <c r="H11" s="64"/>
      <c r="I11" s="64"/>
      <c r="J11" s="64"/>
      <c r="K11" s="64"/>
      <c r="L11" s="64"/>
      <c r="M11" s="64"/>
      <c r="N11" s="65"/>
    </row>
    <row r="12" spans="1:14" ht="56">
      <c r="A12" s="77" t="s">
        <v>23</v>
      </c>
      <c r="B12" s="83" t="s">
        <v>2</v>
      </c>
      <c r="C12" s="84" t="s">
        <v>3</v>
      </c>
      <c r="D12" s="85" t="s">
        <v>4</v>
      </c>
      <c r="E12" s="86" t="s">
        <v>5</v>
      </c>
      <c r="F12" s="87" t="s">
        <v>6</v>
      </c>
      <c r="G12" s="64"/>
      <c r="H12" s="64"/>
      <c r="I12" s="64"/>
      <c r="J12" s="64"/>
      <c r="K12" s="64"/>
      <c r="L12" s="64"/>
      <c r="M12" s="64"/>
      <c r="N12" s="65"/>
    </row>
    <row r="13" spans="1:14">
      <c r="A13" s="55" t="s">
        <v>0</v>
      </c>
      <c r="B13" s="57">
        <v>2000</v>
      </c>
      <c r="C13" s="57">
        <v>11000</v>
      </c>
      <c r="D13" s="57">
        <v>15000</v>
      </c>
      <c r="E13" s="57">
        <v>80</v>
      </c>
      <c r="F13" s="58"/>
      <c r="G13" s="64"/>
      <c r="H13" s="64"/>
      <c r="I13" s="64"/>
      <c r="J13" s="64"/>
      <c r="K13" s="64"/>
      <c r="L13" s="64"/>
      <c r="M13" s="64"/>
      <c r="N13" s="65"/>
    </row>
    <row r="14" spans="1:14">
      <c r="A14" s="55" t="s">
        <v>1</v>
      </c>
      <c r="B14" s="57">
        <v>4000</v>
      </c>
      <c r="C14" s="57">
        <v>50000</v>
      </c>
      <c r="D14" s="57">
        <v>30000</v>
      </c>
      <c r="E14" s="57">
        <v>60</v>
      </c>
      <c r="F14" s="58"/>
      <c r="G14" s="64"/>
      <c r="H14" s="64"/>
      <c r="I14" s="64"/>
      <c r="J14" s="64"/>
      <c r="K14" s="64"/>
      <c r="L14" s="64"/>
      <c r="M14" s="64"/>
      <c r="N14" s="65"/>
    </row>
    <row r="15" spans="1:14">
      <c r="A15" s="64"/>
      <c r="B15" s="64"/>
      <c r="C15" s="64"/>
      <c r="D15" s="64"/>
      <c r="E15" s="64"/>
      <c r="F15" s="64"/>
      <c r="G15" s="64"/>
      <c r="H15" s="64"/>
      <c r="I15" s="64"/>
      <c r="J15" s="64"/>
      <c r="K15" s="64"/>
      <c r="L15" s="64"/>
      <c r="M15" s="64"/>
      <c r="N15" s="65"/>
    </row>
    <row r="16" spans="1:14">
      <c r="A16" s="71" t="s">
        <v>118</v>
      </c>
      <c r="B16" s="72"/>
      <c r="C16" s="72"/>
      <c r="D16" s="72"/>
      <c r="E16" s="72"/>
      <c r="F16" s="73"/>
      <c r="G16" s="64"/>
      <c r="H16" s="64"/>
      <c r="I16" s="64"/>
      <c r="J16" s="64"/>
      <c r="K16" s="64"/>
      <c r="L16" s="64"/>
      <c r="M16" s="64"/>
      <c r="N16" s="65"/>
    </row>
    <row r="17" spans="1:14">
      <c r="A17" s="301" t="s">
        <v>119</v>
      </c>
      <c r="B17" s="303"/>
      <c r="C17" s="303"/>
      <c r="D17" s="303"/>
      <c r="E17" s="303"/>
      <c r="F17" s="304"/>
      <c r="G17" s="64"/>
      <c r="H17" s="64"/>
      <c r="I17" s="64"/>
      <c r="J17" s="64"/>
      <c r="K17" s="64"/>
      <c r="L17" s="64"/>
      <c r="M17" s="64"/>
      <c r="N17" s="65"/>
    </row>
    <row r="18" spans="1:14">
      <c r="A18" s="305"/>
      <c r="B18" s="306"/>
      <c r="C18" s="306"/>
      <c r="D18" s="306"/>
      <c r="E18" s="306"/>
      <c r="F18" s="307"/>
      <c r="G18" s="64"/>
      <c r="H18" s="64"/>
      <c r="I18" s="64"/>
      <c r="J18" s="64"/>
      <c r="K18" s="64"/>
      <c r="L18" s="64"/>
      <c r="M18" s="64"/>
      <c r="N18" s="65"/>
    </row>
    <row r="19" spans="1:14">
      <c r="A19" s="75"/>
      <c r="B19" s="75"/>
      <c r="C19" s="75"/>
      <c r="D19" s="75"/>
      <c r="E19" s="75"/>
      <c r="F19" s="75"/>
      <c r="G19" s="64"/>
      <c r="H19" s="64"/>
      <c r="I19" s="64"/>
      <c r="J19" s="64"/>
      <c r="K19" s="64"/>
      <c r="L19" s="64"/>
      <c r="M19" s="64"/>
      <c r="N19" s="65"/>
    </row>
    <row r="20" spans="1:14">
      <c r="A20" s="64"/>
      <c r="B20" s="64"/>
      <c r="C20" s="64"/>
      <c r="D20" s="64"/>
      <c r="E20" s="64"/>
      <c r="F20" s="64"/>
      <c r="G20" s="64"/>
      <c r="H20" s="64"/>
      <c r="I20" s="64"/>
      <c r="J20" s="64"/>
      <c r="K20" s="64"/>
      <c r="L20" s="64"/>
      <c r="M20" s="64"/>
      <c r="N20" s="65"/>
    </row>
    <row r="21" spans="1:14">
      <c r="A21" s="64"/>
      <c r="B21" s="64"/>
      <c r="C21" s="64"/>
      <c r="D21" s="64"/>
      <c r="E21" s="64"/>
      <c r="F21" s="64"/>
      <c r="G21" s="64"/>
      <c r="H21" s="64"/>
      <c r="I21" s="64"/>
      <c r="J21" s="64"/>
      <c r="K21" s="64"/>
      <c r="L21" s="64"/>
      <c r="M21" s="64"/>
      <c r="N21" s="65"/>
    </row>
    <row r="22" spans="1:14">
      <c r="A22" s="64"/>
      <c r="B22" s="64"/>
      <c r="C22" s="64"/>
      <c r="D22" s="64"/>
      <c r="E22" s="64"/>
      <c r="F22" s="64"/>
      <c r="G22" s="64"/>
      <c r="H22" s="64"/>
      <c r="I22" s="64"/>
      <c r="J22" s="64"/>
      <c r="K22" s="64"/>
      <c r="L22" s="64"/>
      <c r="M22" s="64"/>
      <c r="N22" s="65"/>
    </row>
    <row r="23" spans="1:14">
      <c r="A23" s="64"/>
      <c r="B23" s="64"/>
      <c r="C23" s="64"/>
      <c r="D23" s="64"/>
      <c r="E23" s="64"/>
      <c r="F23" s="64"/>
      <c r="G23" s="64"/>
      <c r="H23" s="64"/>
      <c r="I23" s="64"/>
      <c r="J23" s="64"/>
      <c r="K23" s="64"/>
      <c r="L23" s="64"/>
      <c r="M23" s="64"/>
      <c r="N23" s="65"/>
    </row>
    <row r="24" spans="1:14" ht="15" customHeight="1">
      <c r="A24" s="258" t="s">
        <v>30</v>
      </c>
      <c r="B24" s="252" t="s">
        <v>7</v>
      </c>
      <c r="C24" s="260"/>
      <c r="D24" s="261"/>
      <c r="E24" s="252" t="s">
        <v>8</v>
      </c>
      <c r="F24" s="253"/>
      <c r="G24" s="254"/>
      <c r="H24" s="252" t="s">
        <v>15</v>
      </c>
      <c r="I24" s="253"/>
      <c r="J24" s="254"/>
      <c r="K24" s="252" t="s">
        <v>16</v>
      </c>
      <c r="L24" s="253"/>
      <c r="M24" s="254"/>
      <c r="N24" s="66"/>
    </row>
    <row r="25" spans="1:14" ht="38.25" customHeight="1">
      <c r="A25" s="259"/>
      <c r="B25" s="255" t="s">
        <v>29</v>
      </c>
      <c r="C25" s="256"/>
      <c r="D25" s="257"/>
      <c r="E25" s="255" t="s">
        <v>29</v>
      </c>
      <c r="F25" s="256"/>
      <c r="G25" s="257"/>
      <c r="H25" s="255" t="s">
        <v>29</v>
      </c>
      <c r="I25" s="256"/>
      <c r="J25" s="257"/>
      <c r="K25" s="255" t="s">
        <v>29</v>
      </c>
      <c r="L25" s="256"/>
      <c r="M25" s="257"/>
      <c r="N25" s="66"/>
    </row>
    <row r="26" spans="1:14">
      <c r="A26" s="62"/>
      <c r="B26" s="63" t="s">
        <v>9</v>
      </c>
      <c r="C26" s="63" t="s">
        <v>10</v>
      </c>
      <c r="D26" s="63" t="s">
        <v>11</v>
      </c>
      <c r="E26" s="63" t="s">
        <v>9</v>
      </c>
      <c r="F26" s="63" t="s">
        <v>10</v>
      </c>
      <c r="G26" s="63" t="s">
        <v>11</v>
      </c>
      <c r="H26" s="63" t="s">
        <v>9</v>
      </c>
      <c r="I26" s="63" t="s">
        <v>10</v>
      </c>
      <c r="J26" s="63" t="s">
        <v>11</v>
      </c>
      <c r="K26" s="63" t="s">
        <v>9</v>
      </c>
      <c r="L26" s="63" t="s">
        <v>10</v>
      </c>
      <c r="M26" s="63" t="s">
        <v>11</v>
      </c>
      <c r="N26" s="66"/>
    </row>
    <row r="27" spans="1:14">
      <c r="A27" s="88" t="s">
        <v>2</v>
      </c>
      <c r="B27" s="100"/>
      <c r="C27" s="100"/>
      <c r="D27" s="100"/>
      <c r="E27" s="60"/>
      <c r="F27" s="60"/>
      <c r="G27" s="60"/>
      <c r="H27" s="60"/>
      <c r="I27" s="60"/>
      <c r="J27" s="60"/>
      <c r="K27" s="60"/>
      <c r="L27" s="60"/>
      <c r="M27" s="60"/>
      <c r="N27" s="66"/>
    </row>
    <row r="28" spans="1:14">
      <c r="A28" s="89" t="s">
        <v>3</v>
      </c>
      <c r="B28" s="100"/>
      <c r="C28" s="100"/>
      <c r="D28" s="100"/>
      <c r="E28" s="60"/>
      <c r="F28" s="60"/>
      <c r="G28" s="60"/>
      <c r="H28" s="60"/>
      <c r="I28" s="60"/>
      <c r="J28" s="60"/>
      <c r="K28" s="60"/>
      <c r="L28" s="60"/>
      <c r="M28" s="60"/>
      <c r="N28" s="66"/>
    </row>
    <row r="29" spans="1:14">
      <c r="A29" s="90" t="s">
        <v>4</v>
      </c>
      <c r="B29" s="60" t="s">
        <v>31</v>
      </c>
      <c r="C29" s="60" t="s">
        <v>120</v>
      </c>
      <c r="D29" s="60" t="s">
        <v>121</v>
      </c>
      <c r="E29" s="60" t="s">
        <v>94</v>
      </c>
      <c r="F29" s="60" t="s">
        <v>58</v>
      </c>
      <c r="G29" s="60" t="s">
        <v>97</v>
      </c>
      <c r="H29" s="60" t="s">
        <v>94</v>
      </c>
      <c r="I29" s="60" t="s">
        <v>97</v>
      </c>
      <c r="J29" s="60" t="s">
        <v>98</v>
      </c>
      <c r="K29" s="60" t="s">
        <v>94</v>
      </c>
      <c r="L29" s="60" t="s">
        <v>95</v>
      </c>
      <c r="M29" s="60" t="s">
        <v>55</v>
      </c>
      <c r="N29" s="66"/>
    </row>
    <row r="30" spans="1:14" ht="54.75" customHeight="1">
      <c r="A30" s="91" t="s">
        <v>5</v>
      </c>
      <c r="B30" s="100"/>
      <c r="C30" s="100"/>
      <c r="D30" s="100"/>
      <c r="E30" s="60">
        <v>60</v>
      </c>
      <c r="F30" s="60">
        <v>60</v>
      </c>
      <c r="G30" s="60">
        <v>60</v>
      </c>
      <c r="H30" s="60">
        <v>60</v>
      </c>
      <c r="I30" s="60">
        <v>60</v>
      </c>
      <c r="J30" s="60">
        <v>60</v>
      </c>
      <c r="K30" s="60">
        <v>60</v>
      </c>
      <c r="L30" s="60">
        <v>60</v>
      </c>
      <c r="M30" s="60">
        <v>60</v>
      </c>
      <c r="N30" s="66"/>
    </row>
    <row r="31" spans="1:14" ht="22.5" customHeight="1">
      <c r="A31" s="91" t="s">
        <v>17</v>
      </c>
      <c r="B31" s="100"/>
      <c r="C31" s="100"/>
      <c r="D31" s="100"/>
      <c r="E31" s="60"/>
      <c r="F31" s="60"/>
      <c r="G31" s="60"/>
      <c r="H31" s="60"/>
      <c r="I31" s="60"/>
      <c r="J31" s="60"/>
      <c r="K31" s="60"/>
      <c r="L31" s="60"/>
      <c r="M31" s="60"/>
      <c r="N31" s="66"/>
    </row>
    <row r="32" spans="1:14">
      <c r="A32" s="67" t="s">
        <v>122</v>
      </c>
      <c r="B32" s="64"/>
      <c r="C32" s="64"/>
      <c r="D32" s="64"/>
      <c r="E32" s="64"/>
      <c r="F32" s="64"/>
      <c r="G32" s="64"/>
      <c r="H32" s="64"/>
      <c r="I32" s="64"/>
      <c r="J32" s="64"/>
      <c r="K32" s="64"/>
      <c r="L32" s="64"/>
      <c r="M32" s="64"/>
      <c r="N32" s="66"/>
    </row>
    <row r="33" spans="1:14">
      <c r="A33" s="67"/>
      <c r="B33" s="64"/>
      <c r="C33" s="64"/>
      <c r="D33" s="64"/>
      <c r="E33" s="64"/>
      <c r="F33" s="64"/>
      <c r="G33" s="64"/>
      <c r="H33" s="64"/>
      <c r="I33" s="64"/>
      <c r="J33" s="64"/>
      <c r="K33" s="64"/>
      <c r="L33" s="64"/>
      <c r="M33" s="64"/>
      <c r="N33" s="66"/>
    </row>
    <row r="34" spans="1:14">
      <c r="A34" s="67"/>
      <c r="B34" s="64"/>
      <c r="C34" s="64"/>
      <c r="D34" s="64"/>
      <c r="E34" s="64"/>
      <c r="F34" s="64"/>
      <c r="G34" s="64"/>
      <c r="H34" s="64"/>
      <c r="I34" s="64"/>
      <c r="J34" s="64"/>
      <c r="K34" s="64"/>
      <c r="L34" s="64"/>
      <c r="M34" s="64"/>
      <c r="N34" s="66"/>
    </row>
    <row r="35" spans="1:14" ht="15" customHeight="1">
      <c r="A35" s="258" t="s">
        <v>32</v>
      </c>
      <c r="B35" s="290" t="s">
        <v>33</v>
      </c>
      <c r="C35" s="291"/>
      <c r="D35" s="74"/>
      <c r="E35" s="66"/>
      <c r="F35" s="66"/>
      <c r="G35" s="66"/>
      <c r="H35" s="66"/>
      <c r="I35" s="66"/>
      <c r="J35" s="66"/>
      <c r="K35" s="66"/>
      <c r="L35" s="66"/>
      <c r="M35" s="66"/>
      <c r="N35" s="66"/>
    </row>
    <row r="36" spans="1:14" ht="34.5" customHeight="1">
      <c r="A36" s="259"/>
      <c r="B36" s="292"/>
      <c r="C36" s="293"/>
      <c r="D36" s="74"/>
      <c r="E36" s="66"/>
      <c r="F36" s="66"/>
      <c r="G36" s="66"/>
      <c r="H36" s="66"/>
      <c r="I36" s="66"/>
      <c r="J36" s="66"/>
      <c r="K36" s="66"/>
      <c r="L36" s="66"/>
      <c r="M36" s="66"/>
      <c r="N36" s="66"/>
    </row>
    <row r="37" spans="1:14">
      <c r="A37" s="62"/>
      <c r="B37" s="63" t="s">
        <v>10</v>
      </c>
      <c r="C37" s="63" t="s">
        <v>11</v>
      </c>
      <c r="D37" s="66"/>
      <c r="E37" s="66"/>
      <c r="F37" s="66"/>
      <c r="G37" s="66"/>
      <c r="H37" s="66"/>
      <c r="I37" s="66"/>
      <c r="J37" s="66"/>
      <c r="K37" s="66"/>
      <c r="L37" s="66"/>
      <c r="M37" s="66"/>
      <c r="N37" s="66"/>
    </row>
    <row r="38" spans="1:14">
      <c r="A38" s="88" t="s">
        <v>2</v>
      </c>
      <c r="B38" s="60" t="s">
        <v>123</v>
      </c>
      <c r="C38" s="60" t="s">
        <v>84</v>
      </c>
      <c r="D38" s="66"/>
      <c r="E38" s="66"/>
      <c r="F38" s="66"/>
      <c r="G38" s="66"/>
      <c r="H38" s="66"/>
      <c r="I38" s="66"/>
      <c r="J38" s="66"/>
      <c r="K38" s="66"/>
      <c r="L38" s="66"/>
      <c r="M38" s="66"/>
      <c r="N38" s="66"/>
    </row>
    <row r="39" spans="1:14">
      <c r="A39" s="89" t="s">
        <v>3</v>
      </c>
      <c r="B39" s="60" t="s">
        <v>98</v>
      </c>
      <c r="C39" s="60" t="s">
        <v>98</v>
      </c>
      <c r="D39" s="66"/>
      <c r="E39" s="66"/>
      <c r="F39" s="66"/>
      <c r="G39" s="66"/>
      <c r="H39" s="66"/>
      <c r="I39" s="66"/>
      <c r="J39" s="66"/>
      <c r="K39" s="66"/>
      <c r="L39" s="66"/>
      <c r="M39" s="66"/>
      <c r="N39" s="66"/>
    </row>
    <row r="40" spans="1:14">
      <c r="A40" s="90" t="s">
        <v>4</v>
      </c>
      <c r="B40" s="60" t="s">
        <v>97</v>
      </c>
      <c r="C40" s="60" t="s">
        <v>97</v>
      </c>
      <c r="D40" s="66"/>
      <c r="E40" s="66"/>
      <c r="F40" s="66"/>
      <c r="G40" s="66"/>
      <c r="H40" s="66"/>
      <c r="I40" s="66"/>
      <c r="J40" s="66"/>
      <c r="K40" s="66"/>
      <c r="L40" s="66"/>
      <c r="M40" s="66"/>
      <c r="N40" s="66"/>
    </row>
    <row r="41" spans="1:14" ht="34">
      <c r="A41" s="91" t="s">
        <v>5</v>
      </c>
      <c r="B41" s="60">
        <v>60</v>
      </c>
      <c r="C41" s="60">
        <v>50</v>
      </c>
      <c r="D41" s="66"/>
      <c r="E41" s="66"/>
      <c r="F41" s="66"/>
      <c r="G41" s="66"/>
      <c r="H41" s="66"/>
      <c r="I41" s="66"/>
      <c r="J41" s="66"/>
      <c r="K41" s="66"/>
      <c r="L41" s="66"/>
      <c r="M41" s="66"/>
      <c r="N41" s="66"/>
    </row>
    <row r="42" spans="1:14">
      <c r="A42" s="91" t="s">
        <v>17</v>
      </c>
      <c r="B42" s="60"/>
      <c r="C42" s="60"/>
      <c r="D42" s="66"/>
      <c r="E42" s="66"/>
      <c r="F42" s="66"/>
      <c r="G42" s="66"/>
      <c r="H42" s="66"/>
      <c r="I42" s="66"/>
      <c r="J42" s="66"/>
      <c r="K42" s="66"/>
      <c r="L42" s="66"/>
      <c r="M42" s="66"/>
      <c r="N42" s="66"/>
    </row>
    <row r="43" spans="1:14">
      <c r="A43" s="67"/>
      <c r="B43" s="64"/>
      <c r="C43" s="64"/>
      <c r="D43" s="64"/>
      <c r="E43" s="64"/>
      <c r="F43" s="64"/>
      <c r="G43" s="64"/>
      <c r="H43" s="64"/>
      <c r="I43" s="64"/>
      <c r="J43" s="64"/>
      <c r="K43" s="64"/>
      <c r="L43" s="64"/>
      <c r="M43" s="64"/>
      <c r="N43" s="66"/>
    </row>
    <row r="44" spans="1:14">
      <c r="A44" s="71" t="s">
        <v>124</v>
      </c>
      <c r="B44" s="72"/>
      <c r="C44" s="72"/>
      <c r="D44" s="72"/>
      <c r="E44" s="72"/>
      <c r="F44" s="73"/>
      <c r="G44" s="64"/>
      <c r="H44" s="64"/>
      <c r="I44" s="64"/>
      <c r="J44" s="64"/>
      <c r="K44" s="64"/>
      <c r="L44" s="64"/>
      <c r="M44" s="64"/>
      <c r="N44" s="66"/>
    </row>
    <row r="45" spans="1:14">
      <c r="A45" s="301" t="s">
        <v>125</v>
      </c>
      <c r="B45" s="285"/>
      <c r="C45" s="285"/>
      <c r="D45" s="285"/>
      <c r="E45" s="285"/>
      <c r="F45" s="286"/>
      <c r="G45" s="64"/>
      <c r="H45" s="64"/>
      <c r="I45" s="64"/>
      <c r="J45" s="64"/>
      <c r="K45" s="64"/>
      <c r="L45" s="64"/>
      <c r="M45" s="64"/>
      <c r="N45" s="66"/>
    </row>
    <row r="46" spans="1:14">
      <c r="A46" s="287"/>
      <c r="B46" s="288"/>
      <c r="C46" s="288"/>
      <c r="D46" s="288"/>
      <c r="E46" s="288"/>
      <c r="F46" s="289"/>
      <c r="G46" s="64"/>
      <c r="H46" s="64"/>
      <c r="I46" s="64"/>
      <c r="J46" s="64"/>
      <c r="K46" s="64"/>
      <c r="L46" s="64"/>
      <c r="M46" s="64"/>
      <c r="N46" s="65"/>
    </row>
    <row r="47" spans="1:14">
      <c r="A47" s="75"/>
      <c r="B47" s="75"/>
      <c r="C47" s="75"/>
      <c r="D47" s="75"/>
      <c r="E47" s="75"/>
      <c r="F47" s="75"/>
      <c r="G47" s="64"/>
      <c r="H47" s="64"/>
      <c r="I47" s="64"/>
      <c r="J47" s="64"/>
      <c r="K47" s="64"/>
      <c r="L47" s="64"/>
      <c r="M47" s="64"/>
      <c r="N47" s="65"/>
    </row>
    <row r="48" spans="1:14">
      <c r="A48" s="64"/>
      <c r="B48" s="64"/>
      <c r="C48" s="64"/>
      <c r="D48" s="64"/>
      <c r="E48" s="64"/>
      <c r="F48" s="64"/>
      <c r="G48" s="64"/>
      <c r="H48" s="64"/>
      <c r="I48" s="64"/>
      <c r="J48" s="64"/>
      <c r="K48" s="64"/>
      <c r="L48" s="64"/>
      <c r="M48" s="64"/>
      <c r="N48" s="65"/>
    </row>
    <row r="49" spans="1:14" ht="62.25" customHeight="1">
      <c r="A49" s="273" t="s">
        <v>26</v>
      </c>
      <c r="B49" s="61" t="s">
        <v>21</v>
      </c>
      <c r="C49" s="61" t="s">
        <v>22</v>
      </c>
      <c r="D49" s="61" t="s">
        <v>12</v>
      </c>
      <c r="E49" s="61" t="s">
        <v>13</v>
      </c>
      <c r="F49" s="76" t="s">
        <v>20</v>
      </c>
      <c r="G49" s="64"/>
      <c r="H49" s="64"/>
      <c r="I49" s="64"/>
      <c r="J49" s="64"/>
      <c r="K49" s="64"/>
      <c r="L49" s="64"/>
      <c r="M49" s="64"/>
      <c r="N49" s="65"/>
    </row>
    <row r="50" spans="1:14">
      <c r="A50" s="274"/>
      <c r="B50" s="61"/>
      <c r="C50" s="61"/>
      <c r="D50" s="61"/>
      <c r="E50" s="61"/>
      <c r="F50" s="70" t="s">
        <v>111</v>
      </c>
      <c r="G50" s="64"/>
      <c r="H50" s="64"/>
      <c r="I50" s="64"/>
      <c r="J50" s="64"/>
      <c r="K50" s="64"/>
      <c r="L50" s="64"/>
      <c r="M50" s="64"/>
      <c r="N50" s="65"/>
    </row>
    <row r="51" spans="1:14">
      <c r="A51" s="64"/>
      <c r="B51" s="64"/>
      <c r="C51" s="64"/>
      <c r="D51" s="64"/>
      <c r="E51" s="64"/>
      <c r="F51" s="64"/>
      <c r="G51" s="64"/>
      <c r="H51" s="64"/>
      <c r="I51" s="64"/>
      <c r="J51" s="64"/>
      <c r="K51" s="64"/>
      <c r="L51" s="64"/>
      <c r="M51" s="64"/>
      <c r="N51" s="65"/>
    </row>
    <row r="52" spans="1:14">
      <c r="A52" s="64"/>
      <c r="B52" s="64"/>
      <c r="C52" s="64"/>
      <c r="D52" s="64"/>
      <c r="E52" s="64"/>
      <c r="F52" s="64"/>
      <c r="G52" s="64"/>
      <c r="H52" s="64"/>
      <c r="I52" s="64"/>
      <c r="J52" s="64"/>
      <c r="K52" s="64"/>
      <c r="L52" s="64"/>
      <c r="M52" s="64"/>
      <c r="N52" s="65"/>
    </row>
    <row r="53" spans="1:14" ht="55">
      <c r="A53" s="273" t="s">
        <v>27</v>
      </c>
      <c r="B53" s="61" t="s">
        <v>21</v>
      </c>
      <c r="C53" s="61" t="s">
        <v>22</v>
      </c>
      <c r="D53" s="61" t="s">
        <v>12</v>
      </c>
      <c r="E53" s="61" t="s">
        <v>13</v>
      </c>
      <c r="F53" s="76" t="s">
        <v>20</v>
      </c>
      <c r="G53" s="64"/>
      <c r="H53" s="64"/>
      <c r="I53" s="64"/>
      <c r="J53" s="64"/>
      <c r="K53" s="64"/>
      <c r="L53" s="64"/>
      <c r="M53" s="64"/>
      <c r="N53" s="65"/>
    </row>
    <row r="54" spans="1:14">
      <c r="A54" s="274"/>
      <c r="B54" s="60">
        <v>1</v>
      </c>
      <c r="C54" s="60">
        <v>3</v>
      </c>
      <c r="D54" s="60">
        <v>2</v>
      </c>
      <c r="E54" s="60">
        <v>70</v>
      </c>
      <c r="F54" s="70"/>
      <c r="G54" s="64"/>
      <c r="H54" s="64"/>
      <c r="I54" s="64"/>
      <c r="J54" s="64"/>
      <c r="K54" s="64"/>
      <c r="L54" s="64"/>
      <c r="M54" s="64"/>
      <c r="N54" s="65"/>
    </row>
    <row r="55" spans="1:14">
      <c r="A55" s="64"/>
      <c r="B55" s="64"/>
      <c r="C55" s="64"/>
      <c r="D55" s="64"/>
      <c r="E55" s="64"/>
      <c r="F55" s="64"/>
      <c r="G55" s="64"/>
      <c r="H55" s="64"/>
      <c r="I55" s="64"/>
      <c r="J55" s="64"/>
      <c r="K55" s="64"/>
      <c r="L55" s="64"/>
      <c r="M55" s="64"/>
      <c r="N55" s="65"/>
    </row>
    <row r="56" spans="1:14">
      <c r="A56" s="64"/>
      <c r="B56" s="64"/>
      <c r="C56" s="64"/>
      <c r="D56" s="64"/>
      <c r="E56" s="64"/>
      <c r="F56" s="64"/>
      <c r="G56" s="64"/>
      <c r="H56" s="64"/>
      <c r="I56" s="64"/>
      <c r="J56" s="64"/>
      <c r="K56" s="64"/>
      <c r="L56" s="64"/>
      <c r="M56" s="64"/>
      <c r="N56" s="65"/>
    </row>
    <row r="57" spans="1:14" ht="34">
      <c r="A57" s="64"/>
      <c r="B57" s="64"/>
      <c r="C57" s="64"/>
      <c r="D57" s="77" t="s">
        <v>12</v>
      </c>
      <c r="E57" s="61" t="s">
        <v>25</v>
      </c>
      <c r="F57" s="76" t="s">
        <v>20</v>
      </c>
      <c r="G57" s="64"/>
      <c r="H57" s="64"/>
      <c r="I57" s="64"/>
      <c r="J57" s="64"/>
      <c r="K57" s="64"/>
      <c r="L57" s="64"/>
      <c r="M57" s="64"/>
      <c r="N57" s="65"/>
    </row>
    <row r="58" spans="1:14" ht="15" customHeight="1">
      <c r="A58" s="262" t="s">
        <v>19</v>
      </c>
      <c r="B58" s="271"/>
      <c r="C58" s="272"/>
      <c r="D58" s="55">
        <v>3</v>
      </c>
      <c r="E58" s="55">
        <v>70</v>
      </c>
      <c r="F58" s="70"/>
      <c r="G58" s="64"/>
      <c r="H58" s="64"/>
      <c r="I58" s="64"/>
      <c r="J58" s="64"/>
      <c r="K58" s="64"/>
      <c r="L58" s="64"/>
      <c r="M58" s="64"/>
      <c r="N58" s="65"/>
    </row>
    <row r="59" spans="1:14" ht="15" customHeight="1">
      <c r="A59" s="262" t="s">
        <v>24</v>
      </c>
      <c r="B59" s="271"/>
      <c r="C59" s="272"/>
      <c r="D59" s="55">
        <v>2</v>
      </c>
      <c r="E59" s="55">
        <v>70</v>
      </c>
      <c r="F59" s="70"/>
      <c r="G59" s="64"/>
      <c r="H59" s="64"/>
      <c r="I59" s="64"/>
      <c r="J59" s="64"/>
      <c r="K59" s="64"/>
      <c r="L59" s="64"/>
      <c r="M59" s="64"/>
      <c r="N59" s="65"/>
    </row>
    <row r="60" spans="1:14" ht="24" customHeight="1">
      <c r="A60" s="262" t="s">
        <v>28</v>
      </c>
      <c r="B60" s="263"/>
      <c r="C60" s="264"/>
      <c r="D60" s="55" t="s">
        <v>126</v>
      </c>
      <c r="E60" s="55">
        <v>70</v>
      </c>
      <c r="F60" s="70"/>
      <c r="G60" s="64"/>
      <c r="H60" s="64"/>
      <c r="I60" s="64"/>
      <c r="J60" s="64"/>
      <c r="K60" s="64"/>
      <c r="L60" s="64"/>
      <c r="M60" s="64"/>
      <c r="N60" s="65"/>
    </row>
    <row r="61" spans="1:14">
      <c r="A61" s="64"/>
      <c r="B61" s="68"/>
      <c r="C61" s="64"/>
      <c r="D61" s="64"/>
      <c r="E61" s="64"/>
      <c r="F61" s="64"/>
      <c r="G61" s="64"/>
      <c r="H61" s="64"/>
      <c r="I61" s="64"/>
      <c r="J61" s="64"/>
      <c r="K61" s="64"/>
      <c r="L61" s="64"/>
      <c r="M61" s="64"/>
      <c r="N61" s="65"/>
    </row>
    <row r="62" spans="1:14" ht="85.5" customHeight="1">
      <c r="A62" s="101" t="s">
        <v>127</v>
      </c>
      <c r="B62" s="61" t="s">
        <v>128</v>
      </c>
      <c r="C62" s="61" t="s">
        <v>22</v>
      </c>
      <c r="D62" s="61" t="s">
        <v>12</v>
      </c>
      <c r="E62" s="61" t="s">
        <v>13</v>
      </c>
      <c r="F62" s="61" t="s">
        <v>20</v>
      </c>
      <c r="G62" s="99" t="s">
        <v>129</v>
      </c>
      <c r="H62" s="64"/>
      <c r="I62" s="64"/>
      <c r="J62" s="64"/>
      <c r="K62" s="64"/>
      <c r="L62" s="64"/>
      <c r="M62" s="65"/>
      <c r="N62" s="51"/>
    </row>
    <row r="63" spans="1:14">
      <c r="A63" s="101" t="s">
        <v>130</v>
      </c>
      <c r="B63" s="60"/>
      <c r="C63" s="60"/>
      <c r="D63" s="60"/>
      <c r="E63" s="60"/>
      <c r="F63" s="60" t="s">
        <v>111</v>
      </c>
      <c r="G63" s="55"/>
      <c r="H63" s="64"/>
      <c r="I63" s="64"/>
      <c r="J63" s="64"/>
      <c r="K63" s="64"/>
      <c r="L63" s="64"/>
      <c r="M63" s="65"/>
      <c r="N63" s="51"/>
    </row>
    <row r="64" spans="1:14">
      <c r="A64" s="101" t="s">
        <v>131</v>
      </c>
      <c r="B64" s="60">
        <v>200000</v>
      </c>
      <c r="C64" s="60">
        <v>300000</v>
      </c>
      <c r="D64" s="60">
        <v>300000</v>
      </c>
      <c r="E64" s="60">
        <v>70</v>
      </c>
      <c r="F64" s="60"/>
      <c r="G64" s="55" t="s">
        <v>132</v>
      </c>
      <c r="H64" s="64"/>
      <c r="I64" s="64"/>
      <c r="J64" s="64"/>
      <c r="K64" s="64"/>
      <c r="L64" s="64"/>
      <c r="M64" s="65"/>
      <c r="N64" s="51"/>
    </row>
    <row r="65" spans="1:14">
      <c r="A65" s="54" t="s">
        <v>133</v>
      </c>
      <c r="B65" s="55"/>
      <c r="C65" s="55"/>
      <c r="D65" s="55"/>
      <c r="E65" s="55"/>
      <c r="F65" s="55" t="s">
        <v>111</v>
      </c>
      <c r="G65" s="55"/>
      <c r="H65" s="64"/>
      <c r="I65" s="64"/>
      <c r="J65" s="64"/>
      <c r="K65" s="64"/>
      <c r="L65" s="64"/>
      <c r="M65" s="65"/>
      <c r="N65" s="51"/>
    </row>
    <row r="66" spans="1:14">
      <c r="A66" s="64"/>
      <c r="B66" s="64"/>
      <c r="C66" s="64"/>
      <c r="D66" s="64"/>
      <c r="E66" s="64"/>
      <c r="F66" s="64"/>
      <c r="G66" s="64"/>
      <c r="H66" s="64"/>
      <c r="I66" s="64"/>
      <c r="J66" s="64"/>
      <c r="K66" s="64"/>
      <c r="L66" s="64"/>
      <c r="M66" s="64"/>
      <c r="N66" s="65"/>
    </row>
    <row r="67" spans="1:14" ht="55">
      <c r="A67" s="101" t="s">
        <v>134</v>
      </c>
      <c r="B67" s="61" t="s">
        <v>21</v>
      </c>
      <c r="C67" s="61" t="s">
        <v>22</v>
      </c>
      <c r="D67" s="61" t="s">
        <v>12</v>
      </c>
      <c r="E67" s="61" t="s">
        <v>13</v>
      </c>
      <c r="F67" s="61" t="s">
        <v>20</v>
      </c>
      <c r="G67" s="99" t="s">
        <v>129</v>
      </c>
      <c r="H67" s="64"/>
      <c r="I67" s="64"/>
      <c r="J67" s="64"/>
      <c r="K67" s="64"/>
      <c r="L67" s="64"/>
      <c r="M67" s="64"/>
      <c r="N67" s="65"/>
    </row>
    <row r="68" spans="1:14">
      <c r="A68" s="101" t="s">
        <v>130</v>
      </c>
      <c r="B68" s="60"/>
      <c r="C68" s="60"/>
      <c r="D68" s="60"/>
      <c r="E68" s="60"/>
      <c r="F68" s="60" t="s">
        <v>111</v>
      </c>
      <c r="G68" s="55"/>
      <c r="H68" s="64"/>
      <c r="I68" s="64"/>
      <c r="J68" s="64"/>
      <c r="K68" s="64"/>
      <c r="L68" s="64"/>
      <c r="M68" s="64"/>
      <c r="N68" s="65"/>
    </row>
    <row r="69" spans="1:14">
      <c r="A69" s="101" t="s">
        <v>131</v>
      </c>
      <c r="B69" s="60">
        <v>350000</v>
      </c>
      <c r="C69" s="60">
        <v>500000</v>
      </c>
      <c r="D69" s="60">
        <v>500000</v>
      </c>
      <c r="E69" s="60"/>
      <c r="F69" s="60"/>
      <c r="G69" s="55" t="s">
        <v>135</v>
      </c>
      <c r="H69" s="64"/>
      <c r="I69" s="64"/>
      <c r="J69" s="64"/>
      <c r="K69" s="64"/>
      <c r="L69" s="64"/>
      <c r="M69" s="64"/>
      <c r="N69" s="65"/>
    </row>
    <row r="70" spans="1:14">
      <c r="A70" s="54" t="s">
        <v>133</v>
      </c>
      <c r="B70" s="55"/>
      <c r="C70" s="55"/>
      <c r="D70" s="55"/>
      <c r="E70" s="55"/>
      <c r="F70" s="55" t="s">
        <v>111</v>
      </c>
      <c r="G70" s="55"/>
      <c r="H70" s="64"/>
      <c r="I70" s="64"/>
      <c r="J70" s="64"/>
      <c r="K70" s="64"/>
      <c r="L70" s="64"/>
      <c r="M70" s="64"/>
      <c r="N70" s="65"/>
    </row>
    <row r="71" spans="1:14">
      <c r="A71" s="64"/>
      <c r="B71" s="64"/>
      <c r="C71" s="64"/>
      <c r="D71" s="64"/>
      <c r="E71" s="64"/>
      <c r="F71" s="64"/>
      <c r="G71" s="64"/>
      <c r="H71" s="64"/>
      <c r="I71" s="64"/>
      <c r="J71" s="64"/>
      <c r="K71" s="64"/>
      <c r="L71" s="64"/>
      <c r="M71" s="64"/>
      <c r="N71" s="65"/>
    </row>
    <row r="72" spans="1:14" ht="55">
      <c r="A72" s="101" t="s">
        <v>136</v>
      </c>
      <c r="B72" s="61" t="s">
        <v>21</v>
      </c>
      <c r="C72" s="61" t="s">
        <v>22</v>
      </c>
      <c r="D72" s="61" t="s">
        <v>12</v>
      </c>
      <c r="E72" s="61" t="s">
        <v>13</v>
      </c>
      <c r="F72" s="61" t="s">
        <v>20</v>
      </c>
      <c r="G72" s="99" t="s">
        <v>129</v>
      </c>
      <c r="H72" s="64"/>
      <c r="I72" s="64"/>
      <c r="J72" s="64"/>
      <c r="K72" s="64"/>
      <c r="L72" s="64"/>
      <c r="M72" s="64"/>
      <c r="N72" s="65"/>
    </row>
    <row r="73" spans="1:14">
      <c r="A73" s="101" t="s">
        <v>137</v>
      </c>
      <c r="B73" s="60"/>
      <c r="C73" s="60"/>
      <c r="D73" s="60"/>
      <c r="E73" s="60"/>
      <c r="F73" s="60" t="s">
        <v>111</v>
      </c>
      <c r="G73" s="55"/>
      <c r="H73" s="64"/>
      <c r="I73" s="64"/>
      <c r="J73" s="64"/>
      <c r="K73" s="64"/>
      <c r="L73" s="64"/>
      <c r="M73" s="64"/>
      <c r="N73" s="65"/>
    </row>
    <row r="74" spans="1:14" ht="22">
      <c r="A74" s="101" t="s">
        <v>138</v>
      </c>
      <c r="B74" s="60">
        <v>350000</v>
      </c>
      <c r="C74" s="60">
        <v>500000</v>
      </c>
      <c r="D74" s="60">
        <v>500000</v>
      </c>
      <c r="E74" s="60"/>
      <c r="F74" s="60"/>
      <c r="G74" s="55" t="s">
        <v>139</v>
      </c>
      <c r="H74" s="64"/>
      <c r="I74" s="64"/>
      <c r="J74" s="64"/>
      <c r="K74" s="64"/>
      <c r="L74" s="64"/>
      <c r="M74" s="64"/>
      <c r="N74" s="65"/>
    </row>
    <row r="75" spans="1:14">
      <c r="A75" s="54" t="s">
        <v>133</v>
      </c>
      <c r="B75" s="55"/>
      <c r="C75" s="55"/>
      <c r="D75" s="55"/>
      <c r="E75" s="55"/>
      <c r="F75" s="55" t="s">
        <v>111</v>
      </c>
      <c r="G75" s="55"/>
      <c r="H75" s="64"/>
      <c r="I75" s="64"/>
      <c r="J75" s="64"/>
      <c r="K75" s="64"/>
      <c r="L75" s="64"/>
      <c r="M75" s="64"/>
      <c r="N75" s="65"/>
    </row>
    <row r="76" spans="1:14">
      <c r="A76" s="64"/>
      <c r="B76" s="64"/>
      <c r="C76" s="64"/>
      <c r="D76" s="64"/>
      <c r="E76" s="64"/>
      <c r="F76" s="64"/>
      <c r="G76" s="64"/>
      <c r="H76" s="64"/>
      <c r="I76" s="64"/>
      <c r="J76" s="64"/>
      <c r="K76" s="64"/>
      <c r="L76" s="64"/>
      <c r="M76" s="64"/>
      <c r="N76" s="65"/>
    </row>
    <row r="77" spans="1:14">
      <c r="A77" s="281" t="s">
        <v>140</v>
      </c>
      <c r="B77" s="282"/>
      <c r="C77" s="282"/>
      <c r="D77" s="282"/>
      <c r="E77" s="282"/>
      <c r="F77" s="282"/>
      <c r="G77" s="282"/>
      <c r="H77" s="64"/>
      <c r="I77" s="64"/>
      <c r="J77" s="64"/>
      <c r="K77" s="64"/>
      <c r="L77" s="64"/>
      <c r="M77" s="64"/>
      <c r="N77" s="65"/>
    </row>
    <row r="78" spans="1:14">
      <c r="A78" s="295" t="s">
        <v>141</v>
      </c>
      <c r="B78" s="296"/>
      <c r="C78" s="296"/>
      <c r="D78" s="296"/>
      <c r="E78" s="296"/>
      <c r="F78" s="296"/>
      <c r="G78" s="297"/>
      <c r="H78" s="64"/>
      <c r="I78" s="64"/>
      <c r="J78" s="64"/>
      <c r="K78" s="64"/>
      <c r="L78" s="64"/>
      <c r="M78" s="64"/>
      <c r="N78" s="65"/>
    </row>
    <row r="79" spans="1:14">
      <c r="A79" s="298"/>
      <c r="B79" s="299"/>
      <c r="C79" s="299"/>
      <c r="D79" s="299"/>
      <c r="E79" s="299"/>
      <c r="F79" s="299"/>
      <c r="G79" s="300"/>
      <c r="H79" s="64"/>
      <c r="I79" s="64"/>
      <c r="J79" s="64"/>
      <c r="K79" s="64"/>
      <c r="L79" s="64"/>
      <c r="M79" s="64"/>
      <c r="N79" s="65"/>
    </row>
    <row r="80" spans="1:14">
      <c r="A80" s="64"/>
      <c r="B80" s="64"/>
      <c r="C80" s="64"/>
      <c r="D80" s="64"/>
      <c r="E80" s="64"/>
      <c r="F80" s="64"/>
      <c r="G80" s="64"/>
      <c r="H80" s="64"/>
      <c r="I80" s="64"/>
      <c r="J80" s="64"/>
      <c r="K80" s="64"/>
      <c r="L80" s="64"/>
      <c r="M80" s="64"/>
      <c r="N80" s="65"/>
    </row>
    <row r="81" spans="1:14" ht="15">
      <c r="A81" s="69" t="s">
        <v>14</v>
      </c>
      <c r="B81" s="59"/>
      <c r="C81" s="64"/>
      <c r="D81" s="64"/>
      <c r="E81" s="64"/>
      <c r="F81" s="64"/>
      <c r="G81" s="64"/>
      <c r="H81" s="64"/>
      <c r="I81" s="64"/>
      <c r="J81" s="64"/>
      <c r="K81" s="64"/>
      <c r="L81" s="64"/>
      <c r="M81" s="64"/>
      <c r="N81" s="65"/>
    </row>
    <row r="82" spans="1:14">
      <c r="A82" s="65"/>
      <c r="B82" s="65"/>
      <c r="C82" s="65"/>
      <c r="D82" s="65"/>
      <c r="E82" s="65"/>
      <c r="F82" s="65"/>
      <c r="G82" s="65"/>
      <c r="H82" s="65"/>
      <c r="I82" s="65"/>
      <c r="J82" s="65"/>
      <c r="K82" s="65"/>
      <c r="L82" s="65"/>
      <c r="M82" s="65"/>
      <c r="N82" s="65"/>
    </row>
    <row r="84" spans="1:14">
      <c r="B84" s="53"/>
    </row>
    <row r="85" spans="1:14">
      <c r="B85" s="53"/>
    </row>
    <row r="86" spans="1:14">
      <c r="B86" s="53"/>
    </row>
    <row r="87" spans="1:14">
      <c r="B87" s="53"/>
    </row>
  </sheetData>
  <mergeCells count="22">
    <mergeCell ref="A6:F7"/>
    <mergeCell ref="A8:F10"/>
    <mergeCell ref="A17:F18"/>
    <mergeCell ref="A24:A25"/>
    <mergeCell ref="B24:D24"/>
    <mergeCell ref="E24:G24"/>
    <mergeCell ref="H24:J24"/>
    <mergeCell ref="K24:M24"/>
    <mergeCell ref="B25:D25"/>
    <mergeCell ref="E25:G25"/>
    <mergeCell ref="H25:J25"/>
    <mergeCell ref="K25:M25"/>
    <mergeCell ref="A59:C59"/>
    <mergeCell ref="A60:C60"/>
    <mergeCell ref="A77:G77"/>
    <mergeCell ref="A78:G79"/>
    <mergeCell ref="A35:A36"/>
    <mergeCell ref="B35:C36"/>
    <mergeCell ref="A45:F46"/>
    <mergeCell ref="A49:A50"/>
    <mergeCell ref="A53:A54"/>
    <mergeCell ref="A58:C58"/>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63"/>
  <sheetViews>
    <sheetView topLeftCell="A13" workbookViewId="0">
      <selection activeCell="D49" sqref="D49"/>
    </sheetView>
  </sheetViews>
  <sheetFormatPr baseColWidth="10" defaultColWidth="8.83203125" defaultRowHeight="14" x14ac:dyDescent="0"/>
  <cols>
    <col min="1" max="1" width="30.5" style="102" customWidth="1"/>
    <col min="2" max="2" width="16" style="106" customWidth="1"/>
    <col min="3" max="3" width="13.5" style="106" customWidth="1"/>
    <col min="4" max="4" width="13.33203125" style="106" customWidth="1"/>
    <col min="5" max="5" width="22" style="106" customWidth="1"/>
    <col min="6" max="6" width="15.83203125" style="106" customWidth="1"/>
    <col min="7" max="7" width="12.5" style="106" customWidth="1"/>
    <col min="8" max="16384" width="8.83203125" style="102"/>
  </cols>
  <sheetData>
    <row r="3" spans="1:11" ht="56">
      <c r="A3" s="105" t="s">
        <v>142</v>
      </c>
      <c r="B3" s="113" t="s">
        <v>2</v>
      </c>
      <c r="C3" s="114" t="s">
        <v>3</v>
      </c>
      <c r="D3" s="115" t="s">
        <v>4</v>
      </c>
      <c r="E3" s="116" t="s">
        <v>5</v>
      </c>
      <c r="F3" s="117" t="s">
        <v>6</v>
      </c>
      <c r="G3" s="134" t="s">
        <v>158</v>
      </c>
      <c r="H3" s="134" t="s">
        <v>159</v>
      </c>
      <c r="I3" s="134" t="s">
        <v>160</v>
      </c>
      <c r="J3" s="135" t="s">
        <v>161</v>
      </c>
      <c r="K3" s="134" t="s">
        <v>162</v>
      </c>
    </row>
    <row r="4" spans="1:11">
      <c r="A4" s="102">
        <v>1</v>
      </c>
      <c r="B4" s="106">
        <f>'1'!B3</f>
        <v>10</v>
      </c>
      <c r="C4" s="106">
        <f>'1'!C3</f>
        <v>40</v>
      </c>
      <c r="D4" s="106">
        <f>'1'!D3</f>
        <v>25</v>
      </c>
      <c r="E4" s="106">
        <f>'1'!E3</f>
        <v>0.7</v>
      </c>
      <c r="G4" s="130"/>
      <c r="H4" s="131"/>
      <c r="I4" s="132"/>
      <c r="J4" s="133"/>
      <c r="K4" s="131"/>
    </row>
    <row r="5" spans="1:11">
      <c r="A5" s="102">
        <v>2</v>
      </c>
      <c r="B5" s="106">
        <f>'2'!B3</f>
        <v>7</v>
      </c>
      <c r="C5" s="106">
        <f>'2'!C3</f>
        <v>30</v>
      </c>
      <c r="D5" s="106">
        <f>'2'!D3</f>
        <v>15</v>
      </c>
      <c r="E5" s="106">
        <f>'2'!E3</f>
        <v>0.6</v>
      </c>
    </row>
    <row r="6" spans="1:11" s="106" customFormat="1">
      <c r="A6" s="106">
        <v>3</v>
      </c>
      <c r="B6" s="106" t="str">
        <f>'3'!B3</f>
        <v>0.5</v>
      </c>
      <c r="C6" s="106" t="str">
        <f>'3'!C3</f>
        <v>2.5</v>
      </c>
      <c r="D6" s="106">
        <f>'3'!D3</f>
        <v>1</v>
      </c>
      <c r="E6" s="106">
        <f>'3'!E3</f>
        <v>0.7</v>
      </c>
    </row>
    <row r="7" spans="1:11">
      <c r="A7" s="104">
        <v>4</v>
      </c>
      <c r="B7" s="106">
        <f>'4'!B3</f>
        <v>1</v>
      </c>
      <c r="C7" s="106">
        <f>'4'!C3</f>
        <v>4</v>
      </c>
      <c r="D7" s="106">
        <f>'4'!D3</f>
        <v>2</v>
      </c>
      <c r="E7" s="106">
        <f>'4'!E3</f>
        <v>60</v>
      </c>
    </row>
    <row r="8" spans="1:11">
      <c r="A8" s="104">
        <v>5</v>
      </c>
      <c r="F8" s="106" t="s">
        <v>111</v>
      </c>
    </row>
    <row r="9" spans="1:11">
      <c r="A9" s="104">
        <v>6</v>
      </c>
      <c r="B9" s="106">
        <f>'6'!B3</f>
        <v>20</v>
      </c>
      <c r="C9" s="106">
        <f>'6'!C3</f>
        <v>80</v>
      </c>
      <c r="D9" s="106">
        <f>'6'!D3</f>
        <v>50</v>
      </c>
      <c r="E9" s="106">
        <f>'6'!E3</f>
        <v>70</v>
      </c>
    </row>
    <row r="12" spans="1:11" ht="56">
      <c r="A12" s="105" t="s">
        <v>143</v>
      </c>
      <c r="B12" s="113" t="s">
        <v>2</v>
      </c>
      <c r="C12" s="114" t="s">
        <v>3</v>
      </c>
      <c r="D12" s="115" t="s">
        <v>4</v>
      </c>
      <c r="E12" s="116" t="s">
        <v>5</v>
      </c>
      <c r="F12" s="117" t="s">
        <v>6</v>
      </c>
    </row>
    <row r="13" spans="1:11">
      <c r="A13" s="102">
        <v>1</v>
      </c>
      <c r="B13" s="106">
        <f>'1'!B4</f>
        <v>30</v>
      </c>
      <c r="C13" s="106">
        <f>'1'!C4</f>
        <v>150</v>
      </c>
      <c r="D13" s="106">
        <f>'1'!D4</f>
        <v>50</v>
      </c>
      <c r="E13" s="106">
        <f>'1'!E4</f>
        <v>0.7</v>
      </c>
    </row>
    <row r="14" spans="1:11">
      <c r="A14" s="102">
        <v>2</v>
      </c>
      <c r="B14" s="106">
        <f>'2'!B4</f>
        <v>5</v>
      </c>
      <c r="C14" s="106">
        <f>'2'!C4</f>
        <v>50</v>
      </c>
      <c r="D14" s="106">
        <f>'2'!D4</f>
        <v>30</v>
      </c>
      <c r="E14" s="106">
        <f>'2'!E4</f>
        <v>0.7</v>
      </c>
    </row>
    <row r="15" spans="1:11" s="106" customFormat="1">
      <c r="A15" s="106">
        <v>3</v>
      </c>
      <c r="B15" s="106" t="str">
        <f>'3'!B4</f>
        <v>0.1</v>
      </c>
      <c r="C15" s="106">
        <f>'3'!C4</f>
        <v>7</v>
      </c>
      <c r="D15" s="106">
        <f>'3'!D4</f>
        <v>3</v>
      </c>
      <c r="E15" s="106">
        <f>'3'!E4</f>
        <v>0.5</v>
      </c>
    </row>
    <row r="16" spans="1:11">
      <c r="A16" s="104">
        <v>4</v>
      </c>
      <c r="B16" s="106">
        <f>'4'!B4</f>
        <v>8</v>
      </c>
      <c r="C16" s="106">
        <f>'4'!C4</f>
        <v>15</v>
      </c>
      <c r="D16" s="106">
        <f>'4'!D4</f>
        <v>10</v>
      </c>
      <c r="E16" s="106">
        <f>'4'!E4</f>
        <v>60</v>
      </c>
    </row>
    <row r="17" spans="1:6" s="102" customFormat="1">
      <c r="A17" s="104">
        <v>5</v>
      </c>
      <c r="B17" s="106"/>
      <c r="C17" s="106"/>
      <c r="D17" s="106"/>
      <c r="E17" s="106"/>
      <c r="F17" s="106" t="str">
        <f>'5'!F4</f>
        <v>x</v>
      </c>
    </row>
    <row r="18" spans="1:6" s="102" customFormat="1">
      <c r="A18" s="104">
        <v>6</v>
      </c>
      <c r="B18" s="106">
        <f>'6'!B4</f>
        <v>20</v>
      </c>
      <c r="C18" s="106">
        <f>'6'!C4</f>
        <v>110</v>
      </c>
      <c r="D18" s="106">
        <f>'6'!D4</f>
        <v>70</v>
      </c>
      <c r="E18" s="106">
        <f>'6'!E4</f>
        <v>50</v>
      </c>
      <c r="F18" s="106"/>
    </row>
    <row r="20" spans="1:6" s="102" customFormat="1" ht="56">
      <c r="A20" s="103" t="s">
        <v>145</v>
      </c>
      <c r="B20" s="118" t="s">
        <v>2</v>
      </c>
      <c r="C20" s="119" t="s">
        <v>3</v>
      </c>
      <c r="D20" s="120" t="s">
        <v>4</v>
      </c>
      <c r="E20" s="121" t="s">
        <v>5</v>
      </c>
      <c r="F20" s="122" t="s">
        <v>6</v>
      </c>
    </row>
    <row r="21" spans="1:6" s="102" customFormat="1">
      <c r="A21" s="104">
        <v>1</v>
      </c>
      <c r="B21" s="106" t="str">
        <f>'1'!B13</f>
        <v>150 km2</v>
      </c>
      <c r="C21" s="106" t="str">
        <f>'1'!C13</f>
        <v>300 km2</v>
      </c>
      <c r="D21" s="106" t="str">
        <f>'1'!D13</f>
        <v>200 km2</v>
      </c>
      <c r="E21" s="106">
        <f>'1'!E13</f>
        <v>0.8</v>
      </c>
      <c r="F21" s="106"/>
    </row>
    <row r="22" spans="1:6" s="102" customFormat="1">
      <c r="A22" s="104">
        <v>2</v>
      </c>
      <c r="B22" s="106">
        <f>'2'!B13</f>
        <v>1800</v>
      </c>
      <c r="C22" s="106">
        <f>'2'!C13</f>
        <v>13000</v>
      </c>
      <c r="D22" s="106">
        <f>'2'!D13</f>
        <v>6000</v>
      </c>
      <c r="E22" s="106">
        <f>'2'!E13</f>
        <v>0.8</v>
      </c>
      <c r="F22" s="106"/>
    </row>
    <row r="23" spans="1:6" s="102" customFormat="1">
      <c r="A23" s="104">
        <v>3</v>
      </c>
      <c r="B23" s="106">
        <f>'3'!B13</f>
        <v>7000</v>
      </c>
      <c r="C23" s="106">
        <f>'3'!C13</f>
        <v>17000</v>
      </c>
      <c r="D23" s="106">
        <f>'3'!D13</f>
        <v>11000</v>
      </c>
      <c r="E23" s="106">
        <f>'3'!E13</f>
        <v>0.8</v>
      </c>
      <c r="F23" s="106"/>
    </row>
    <row r="24" spans="1:6" s="102" customFormat="1">
      <c r="A24" s="104">
        <v>4</v>
      </c>
      <c r="B24" s="106">
        <f>'4'!B13</f>
        <v>60</v>
      </c>
      <c r="C24" s="106">
        <f>'4'!C13</f>
        <v>130</v>
      </c>
      <c r="D24" s="106">
        <f>'4'!D13</f>
        <v>80</v>
      </c>
      <c r="E24" s="106">
        <f>'4'!E13</f>
        <v>80</v>
      </c>
      <c r="F24" s="106"/>
    </row>
    <row r="25" spans="1:6" s="102" customFormat="1">
      <c r="A25" s="104">
        <v>5</v>
      </c>
      <c r="B25" s="106">
        <f>'5'!B13</f>
        <v>223.1</v>
      </c>
      <c r="C25" s="106">
        <f>'5'!C13</f>
        <v>702.4</v>
      </c>
      <c r="D25" s="106">
        <f>'5'!D13</f>
        <v>268</v>
      </c>
      <c r="E25" s="106">
        <f>'5'!E13</f>
        <v>1</v>
      </c>
      <c r="F25" s="106"/>
    </row>
    <row r="26" spans="1:6" s="102" customFormat="1">
      <c r="A26" s="104">
        <v>6</v>
      </c>
      <c r="B26" s="106">
        <f>'6'!B13</f>
        <v>2000</v>
      </c>
      <c r="C26" s="106">
        <f>'6'!C13</f>
        <v>11000</v>
      </c>
      <c r="D26" s="106">
        <f>'6'!D13</f>
        <v>15000</v>
      </c>
      <c r="E26" s="106">
        <f>'6'!E13</f>
        <v>80</v>
      </c>
      <c r="F26" s="106"/>
    </row>
    <row r="28" spans="1:6" s="102" customFormat="1" ht="56">
      <c r="A28" s="103" t="s">
        <v>146</v>
      </c>
      <c r="B28" s="118" t="s">
        <v>2</v>
      </c>
      <c r="C28" s="119" t="s">
        <v>3</v>
      </c>
      <c r="D28" s="120" t="s">
        <v>4</v>
      </c>
      <c r="E28" s="121" t="s">
        <v>5</v>
      </c>
      <c r="F28" s="122" t="s">
        <v>6</v>
      </c>
    </row>
    <row r="29" spans="1:6" s="102" customFormat="1">
      <c r="A29" s="104">
        <v>1</v>
      </c>
      <c r="B29" s="106" t="str">
        <f>'1'!B14</f>
        <v>300km2</v>
      </c>
      <c r="C29" s="106"/>
      <c r="D29" s="106"/>
      <c r="E29" s="106"/>
      <c r="F29" s="106"/>
    </row>
    <row r="30" spans="1:6" s="102" customFormat="1">
      <c r="A30" s="104">
        <v>2</v>
      </c>
      <c r="B30" s="106">
        <f>'2'!B14</f>
        <v>1000</v>
      </c>
      <c r="C30" s="106">
        <f>'2'!C14</f>
        <v>20000</v>
      </c>
      <c r="D30" s="106">
        <f>'2'!D14</f>
        <v>9000</v>
      </c>
      <c r="E30" s="106">
        <f>'2'!E14</f>
        <v>0.7</v>
      </c>
      <c r="F30" s="106"/>
    </row>
    <row r="31" spans="1:6" s="102" customFormat="1">
      <c r="A31" s="104">
        <v>3</v>
      </c>
      <c r="B31" s="106">
        <f>'3'!B14</f>
        <v>5000</v>
      </c>
      <c r="C31" s="106">
        <f>'3'!C14</f>
        <v>19000</v>
      </c>
      <c r="D31" s="106">
        <f>'3'!D14</f>
        <v>10000</v>
      </c>
      <c r="E31" s="106">
        <f>'3'!E14</f>
        <v>0.6</v>
      </c>
      <c r="F31" s="106"/>
    </row>
    <row r="32" spans="1:6" s="102" customFormat="1">
      <c r="A32" s="104">
        <v>4</v>
      </c>
      <c r="B32" s="106">
        <f>'4'!B14</f>
        <v>40</v>
      </c>
      <c r="C32" s="106">
        <f>'4'!C14</f>
        <v>150</v>
      </c>
      <c r="D32" s="106">
        <f>'4'!D14</f>
        <v>130</v>
      </c>
      <c r="E32" s="106">
        <f>'4'!E14</f>
        <v>80</v>
      </c>
      <c r="F32" s="106"/>
    </row>
    <row r="33" spans="1:12">
      <c r="A33" s="104">
        <v>5</v>
      </c>
      <c r="B33" s="106">
        <f>'5'!B14</f>
        <v>0</v>
      </c>
      <c r="C33" s="106">
        <f>'5'!C14</f>
        <v>0</v>
      </c>
      <c r="D33" s="106">
        <f>'5'!D14</f>
        <v>0</v>
      </c>
      <c r="E33" s="106">
        <f>'5'!E14</f>
        <v>0</v>
      </c>
    </row>
    <row r="34" spans="1:12">
      <c r="A34" s="104">
        <v>6</v>
      </c>
      <c r="B34" s="106">
        <f>'6'!B14</f>
        <v>4000</v>
      </c>
      <c r="C34" s="106">
        <f>'6'!C14</f>
        <v>50000</v>
      </c>
      <c r="D34" s="106">
        <f>'6'!D14</f>
        <v>30000</v>
      </c>
      <c r="E34" s="106">
        <f>'6'!E14</f>
        <v>60</v>
      </c>
    </row>
    <row r="35" spans="1:12">
      <c r="A35" s="104"/>
    </row>
    <row r="36" spans="1:12">
      <c r="A36" s="104"/>
    </row>
    <row r="37" spans="1:12" ht="15" thickBot="1">
      <c r="A37" s="112" t="s">
        <v>184</v>
      </c>
      <c r="H37" s="134"/>
      <c r="I37" s="134"/>
      <c r="J37" s="134"/>
      <c r="K37" s="135"/>
      <c r="L37" s="134"/>
    </row>
    <row r="38" spans="1:12" ht="15" thickBot="1">
      <c r="B38" s="106">
        <v>1</v>
      </c>
      <c r="C38" s="106">
        <v>2</v>
      </c>
      <c r="D38" s="106">
        <v>3</v>
      </c>
      <c r="E38" s="123">
        <v>4</v>
      </c>
      <c r="F38" s="123">
        <v>5</v>
      </c>
      <c r="G38" s="123">
        <v>6</v>
      </c>
      <c r="H38" s="126" t="s">
        <v>158</v>
      </c>
      <c r="I38" s="127" t="s">
        <v>159</v>
      </c>
      <c r="J38" s="127" t="s">
        <v>160</v>
      </c>
      <c r="K38" s="128" t="s">
        <v>161</v>
      </c>
      <c r="L38" s="129" t="s">
        <v>162</v>
      </c>
    </row>
    <row r="39" spans="1:12">
      <c r="A39" s="108" t="s">
        <v>2</v>
      </c>
      <c r="B39" s="106" t="str">
        <f>'1'!E27</f>
        <v>0.35</v>
      </c>
      <c r="C39" s="106" t="str">
        <f>'2'!E27</f>
        <v>0.2</v>
      </c>
      <c r="D39" s="106" t="str">
        <f>'3'!E27</f>
        <v>0.8</v>
      </c>
      <c r="E39" s="106" t="str">
        <f>'4'!E27</f>
        <v>0.35</v>
      </c>
      <c r="F39" s="106">
        <f>'5'!E27</f>
        <v>0.5</v>
      </c>
      <c r="H39" s="136">
        <f>MEDIAN(B39:G39)</f>
        <v>0.5</v>
      </c>
      <c r="I39" s="136">
        <f>AVERAGE(B39:G39)</f>
        <v>0.5</v>
      </c>
      <c r="J39" s="137" t="e">
        <f>STDEV(B39:G39)</f>
        <v>#DIV/0!</v>
      </c>
      <c r="K39" s="138" t="e">
        <f>SKEW(B39:G39)</f>
        <v>#DIV/0!</v>
      </c>
      <c r="L39" s="136">
        <f>COUNT(B39:G39)</f>
        <v>1</v>
      </c>
    </row>
    <row r="40" spans="1:12">
      <c r="A40" s="109" t="s">
        <v>3</v>
      </c>
      <c r="B40" s="106" t="str">
        <f>'1'!E28</f>
        <v>0.55</v>
      </c>
      <c r="C40" s="106" t="str">
        <f>'2'!E28</f>
        <v>0.5</v>
      </c>
      <c r="D40" s="106" t="str">
        <f>'3'!E28</f>
        <v>0.25</v>
      </c>
      <c r="E40" s="106" t="str">
        <f>'4'!E28</f>
        <v>0.53</v>
      </c>
      <c r="F40" s="106">
        <f>'5'!E28</f>
        <v>0.6</v>
      </c>
    </row>
    <row r="41" spans="1:12">
      <c r="A41" s="110" t="s">
        <v>4</v>
      </c>
      <c r="B41" s="106" t="str">
        <f>'1'!E29</f>
        <v>0.44</v>
      </c>
      <c r="C41" s="106" t="str">
        <f>'2'!E29</f>
        <v>0.3</v>
      </c>
      <c r="D41" s="106" t="str">
        <f>'3'!E29</f>
        <v>0.20</v>
      </c>
      <c r="E41" s="106" t="str">
        <f>'4'!E29</f>
        <v>0.44</v>
      </c>
      <c r="F41" s="106">
        <f>'5'!E29</f>
        <v>0.55000000000000004</v>
      </c>
      <c r="G41" s="106" t="str">
        <f>'6'!E29</f>
        <v>0.40</v>
      </c>
    </row>
    <row r="42" spans="1:12" ht="34">
      <c r="A42" s="111" t="s">
        <v>5</v>
      </c>
      <c r="B42" s="106">
        <f>'1'!E30</f>
        <v>0.6</v>
      </c>
      <c r="C42" s="106">
        <f>'2'!E30</f>
        <v>50</v>
      </c>
      <c r="D42" s="106">
        <f>'3'!E30</f>
        <v>0.5</v>
      </c>
      <c r="E42" s="106">
        <f>'4'!E30</f>
        <v>50</v>
      </c>
      <c r="F42" s="106">
        <f>'5'!E30</f>
        <v>50</v>
      </c>
      <c r="G42" s="106">
        <f>'6'!E30</f>
        <v>60</v>
      </c>
    </row>
    <row r="43" spans="1:12">
      <c r="A43" s="111" t="s">
        <v>17</v>
      </c>
      <c r="B43" s="106">
        <f>'1'!E31</f>
        <v>0</v>
      </c>
      <c r="C43" s="106">
        <f>'2'!E31</f>
        <v>0</v>
      </c>
      <c r="D43" s="106">
        <f>'3'!E31</f>
        <v>0</v>
      </c>
      <c r="E43" s="106">
        <f>'4'!E31</f>
        <v>0</v>
      </c>
      <c r="F43" s="106">
        <f>'5'!E31</f>
        <v>0</v>
      </c>
      <c r="G43" s="106">
        <f>'6'!E31</f>
        <v>0</v>
      </c>
    </row>
    <row r="44" spans="1:12">
      <c r="A44" s="111"/>
    </row>
    <row r="45" spans="1:12">
      <c r="A45" s="112" t="s">
        <v>181</v>
      </c>
    </row>
    <row r="46" spans="1:12">
      <c r="A46" s="108" t="s">
        <v>2</v>
      </c>
      <c r="B46" s="106" t="str">
        <f>'1'!F27</f>
        <v>0.15</v>
      </c>
      <c r="C46" s="106" t="str">
        <f>'2'!F27</f>
        <v>0.1</v>
      </c>
      <c r="D46" s="106" t="str">
        <f>'3'!F27</f>
        <v>0.8</v>
      </c>
      <c r="E46" s="106" t="str">
        <f>'4'!F27</f>
        <v>0.15</v>
      </c>
      <c r="F46" s="106">
        <f>'5'!F27</f>
        <v>0.3</v>
      </c>
    </row>
    <row r="47" spans="1:12">
      <c r="A47" s="109" t="s">
        <v>3</v>
      </c>
      <c r="B47" s="106" t="str">
        <f>'1'!F28</f>
        <v>0.28</v>
      </c>
      <c r="C47" s="106" t="str">
        <f>'2'!F28</f>
        <v>0.4</v>
      </c>
      <c r="D47" s="106" t="str">
        <f>'3'!F28</f>
        <v>0.25</v>
      </c>
      <c r="E47" s="106" t="str">
        <f>'4'!F28</f>
        <v>0.26</v>
      </c>
      <c r="F47" s="106">
        <f>'5'!F28</f>
        <v>0.4</v>
      </c>
    </row>
    <row r="48" spans="1:12">
      <c r="A48" s="110" t="s">
        <v>4</v>
      </c>
      <c r="B48" s="106" t="str">
        <f>'1'!F29</f>
        <v>0.2</v>
      </c>
      <c r="C48" s="106" t="str">
        <f>'2'!F29</f>
        <v>0.13</v>
      </c>
      <c r="D48" s="106" t="str">
        <f>'3'!F29</f>
        <v>0.20</v>
      </c>
      <c r="E48" s="106" t="str">
        <f>'4'!F29</f>
        <v>0.20</v>
      </c>
      <c r="F48" s="106">
        <f>'5'!F29</f>
        <v>0.35</v>
      </c>
      <c r="G48" s="106" t="str">
        <f>'6'!F29</f>
        <v>0.15</v>
      </c>
    </row>
    <row r="49" spans="1:7" ht="34">
      <c r="A49" s="111" t="s">
        <v>5</v>
      </c>
      <c r="B49" s="106">
        <f>'1'!F30</f>
        <v>0.6</v>
      </c>
      <c r="C49" s="106">
        <f>'2'!F30</f>
        <v>50</v>
      </c>
      <c r="D49" s="106">
        <f>'3'!F30</f>
        <v>0.5</v>
      </c>
      <c r="E49" s="106">
        <f>'4'!F30</f>
        <v>50</v>
      </c>
      <c r="F49" s="106">
        <f>'5'!F30</f>
        <v>50</v>
      </c>
      <c r="G49" s="106">
        <f>'6'!F30</f>
        <v>60</v>
      </c>
    </row>
    <row r="50" spans="1:7">
      <c r="A50" s="111" t="s">
        <v>17</v>
      </c>
      <c r="B50" s="106">
        <f>'1'!F31</f>
        <v>0</v>
      </c>
      <c r="C50" s="106">
        <f>'2'!F31</f>
        <v>0</v>
      </c>
      <c r="D50" s="106">
        <f>'3'!F31</f>
        <v>0</v>
      </c>
      <c r="E50" s="106">
        <f>'4'!F31</f>
        <v>0</v>
      </c>
      <c r="F50" s="106">
        <f>'5'!F31</f>
        <v>0</v>
      </c>
      <c r="G50" s="106">
        <f>'6'!F31</f>
        <v>0</v>
      </c>
    </row>
    <row r="52" spans="1:7">
      <c r="A52" s="112" t="s">
        <v>182</v>
      </c>
    </row>
    <row r="53" spans="1:7">
      <c r="A53" s="108" t="s">
        <v>2</v>
      </c>
      <c r="B53" s="106" t="str">
        <f>'1'!G27</f>
        <v>0.12</v>
      </c>
      <c r="C53" s="106" t="str">
        <f>'2'!G27</f>
        <v>0.05</v>
      </c>
      <c r="D53" s="106" t="str">
        <f>'3'!G27</f>
        <v>0.5</v>
      </c>
      <c r="E53" s="106" t="str">
        <f>'4'!G27</f>
        <v>0.12</v>
      </c>
      <c r="F53" s="106">
        <f>'5'!G27</f>
        <v>0.1</v>
      </c>
    </row>
    <row r="54" spans="1:7">
      <c r="A54" s="109" t="s">
        <v>3</v>
      </c>
      <c r="B54" s="106" t="str">
        <f>'1'!G28</f>
        <v>0.16</v>
      </c>
      <c r="C54" s="106" t="str">
        <f>'2'!G28</f>
        <v>0.15</v>
      </c>
      <c r="D54" s="106" t="str">
        <f>'3'!G28</f>
        <v>0.18</v>
      </c>
      <c r="E54" s="106" t="str">
        <f>'4'!G28</f>
        <v>0.18</v>
      </c>
      <c r="F54" s="106">
        <f>'5'!G28</f>
        <v>0.2</v>
      </c>
    </row>
    <row r="55" spans="1:7">
      <c r="A55" s="110" t="s">
        <v>4</v>
      </c>
      <c r="B55" s="106" t="str">
        <f>'1'!G29</f>
        <v>0.14</v>
      </c>
      <c r="C55" s="106" t="str">
        <f>'2'!G29</f>
        <v>0.07</v>
      </c>
      <c r="D55" s="106" t="str">
        <f>'3'!G29</f>
        <v>0.15</v>
      </c>
      <c r="E55" s="106" t="str">
        <f>'4'!G29</f>
        <v>0.14</v>
      </c>
      <c r="F55" s="106">
        <f>'5'!G29</f>
        <v>0.15</v>
      </c>
      <c r="G55" s="106" t="str">
        <f>'6'!G29</f>
        <v>0.20</v>
      </c>
    </row>
    <row r="56" spans="1:7" ht="34">
      <c r="A56" s="111" t="s">
        <v>5</v>
      </c>
      <c r="B56" s="106">
        <f>'1'!G30</f>
        <v>0.6</v>
      </c>
      <c r="C56" s="106">
        <f>'2'!G30</f>
        <v>50</v>
      </c>
      <c r="D56" s="106">
        <f>'3'!G30</f>
        <v>0.5</v>
      </c>
      <c r="E56" s="106">
        <f>'4'!G30</f>
        <v>50</v>
      </c>
      <c r="F56" s="106">
        <f>'5'!G30</f>
        <v>50</v>
      </c>
      <c r="G56" s="106">
        <f>'6'!G30</f>
        <v>60</v>
      </c>
    </row>
    <row r="57" spans="1:7">
      <c r="A57" s="111" t="s">
        <v>17</v>
      </c>
      <c r="B57" s="106">
        <f>'1'!G31</f>
        <v>0</v>
      </c>
      <c r="C57" s="106">
        <f>'2'!G31</f>
        <v>0</v>
      </c>
      <c r="D57" s="106">
        <f>'3'!G31</f>
        <v>0</v>
      </c>
      <c r="E57" s="106">
        <f>'4'!G31</f>
        <v>0</v>
      </c>
      <c r="F57" s="106">
        <f>'5'!G31</f>
        <v>0</v>
      </c>
      <c r="G57" s="106">
        <f>'6'!G31</f>
        <v>0</v>
      </c>
    </row>
    <row r="59" spans="1:7">
      <c r="A59" s="102" t="s">
        <v>150</v>
      </c>
    </row>
    <row r="60" spans="1:7">
      <c r="A60" s="108" t="s">
        <v>2</v>
      </c>
      <c r="B60" s="106" t="str">
        <f>'1'!H27</f>
        <v>0.4</v>
      </c>
      <c r="C60" s="106" t="str">
        <f>'2'!H27</f>
        <v>0.3</v>
      </c>
      <c r="D60" s="106" t="str">
        <f>'3'!H27</f>
        <v>0.23</v>
      </c>
      <c r="E60" s="106" t="str">
        <f>'4'!H27</f>
        <v>0.36</v>
      </c>
      <c r="F60" s="106">
        <f>'5'!H27</f>
        <v>0.6</v>
      </c>
    </row>
    <row r="61" spans="1:7">
      <c r="A61" s="109" t="s">
        <v>3</v>
      </c>
      <c r="B61" s="106" t="str">
        <f>'1'!H28</f>
        <v>0.6</v>
      </c>
      <c r="C61" s="106" t="str">
        <f>'2'!H28</f>
        <v>0.6</v>
      </c>
      <c r="D61" s="106" t="str">
        <f>'3'!H28</f>
        <v>0.40</v>
      </c>
      <c r="E61" s="106" t="str">
        <f>'4'!H28</f>
        <v>0.55</v>
      </c>
      <c r="F61" s="106">
        <f>'5'!H28</f>
        <v>0.8</v>
      </c>
    </row>
    <row r="62" spans="1:7">
      <c r="A62" s="110" t="s">
        <v>4</v>
      </c>
      <c r="B62" s="106" t="str">
        <f>'1'!H29</f>
        <v>0.46</v>
      </c>
      <c r="C62" s="106" t="str">
        <f>'2'!H29</f>
        <v>0.4</v>
      </c>
      <c r="D62" s="106" t="str">
        <f>'3'!H29</f>
        <v>0.30</v>
      </c>
      <c r="E62" s="106" t="str">
        <f>'4'!H29</f>
        <v>0.46</v>
      </c>
      <c r="F62" s="106">
        <f>'5'!H29</f>
        <v>0.7</v>
      </c>
      <c r="G62" s="106" t="str">
        <f>'6'!H29</f>
        <v>0.40</v>
      </c>
    </row>
    <row r="63" spans="1:7" ht="34">
      <c r="A63" s="111" t="s">
        <v>5</v>
      </c>
      <c r="B63" s="106">
        <f>'1'!H30</f>
        <v>0.6</v>
      </c>
      <c r="C63" s="106">
        <f>'2'!H30</f>
        <v>50</v>
      </c>
      <c r="D63" s="106">
        <f>'3'!H30</f>
        <v>0.5</v>
      </c>
      <c r="E63" s="106">
        <f>'4'!H30</f>
        <v>50</v>
      </c>
      <c r="F63" s="106">
        <f>'5'!H30</f>
        <v>50</v>
      </c>
      <c r="G63" s="106">
        <f>'6'!H30</f>
        <v>60</v>
      </c>
    </row>
    <row r="64" spans="1:7">
      <c r="A64" s="111" t="s">
        <v>17</v>
      </c>
      <c r="B64" s="106">
        <f>'1'!H31</f>
        <v>0</v>
      </c>
      <c r="C64" s="106">
        <f>'2'!H31</f>
        <v>0</v>
      </c>
      <c r="D64" s="106">
        <f>'3'!H31</f>
        <v>0</v>
      </c>
      <c r="E64" s="106">
        <f>'4'!H31</f>
        <v>0</v>
      </c>
      <c r="F64" s="106">
        <f>'5'!H31</f>
        <v>0</v>
      </c>
      <c r="G64" s="106">
        <f>'6'!H31</f>
        <v>0</v>
      </c>
    </row>
    <row r="66" spans="1:7">
      <c r="A66" s="102" t="s">
        <v>151</v>
      </c>
    </row>
    <row r="67" spans="1:7">
      <c r="A67" s="108" t="s">
        <v>2</v>
      </c>
      <c r="B67" s="106" t="str">
        <f>'1'!I27</f>
        <v>0.17</v>
      </c>
      <c r="C67" s="106" t="str">
        <f>'2'!F27</f>
        <v>0.1</v>
      </c>
      <c r="D67" s="106" t="str">
        <f>'3'!F27</f>
        <v>0.8</v>
      </c>
      <c r="E67" s="106" t="str">
        <f>'4'!I27</f>
        <v>0.18</v>
      </c>
      <c r="F67" s="106">
        <f>'5'!I27</f>
        <v>0.4</v>
      </c>
    </row>
    <row r="68" spans="1:7">
      <c r="A68" s="109" t="s">
        <v>3</v>
      </c>
      <c r="B68" s="106" t="str">
        <f>'1'!I28</f>
        <v>0.3</v>
      </c>
      <c r="C68" s="106" t="str">
        <f>'2'!F28</f>
        <v>0.4</v>
      </c>
      <c r="D68" s="106" t="str">
        <f>'3'!F28</f>
        <v>0.25</v>
      </c>
      <c r="E68" s="106" t="str">
        <f>'4'!I28</f>
        <v>0.28</v>
      </c>
      <c r="F68" s="106">
        <f>'5'!I28</f>
        <v>0.6</v>
      </c>
    </row>
    <row r="69" spans="1:7">
      <c r="A69" s="110" t="s">
        <v>4</v>
      </c>
      <c r="B69" s="106" t="str">
        <f>'1'!I29</f>
        <v>0.24</v>
      </c>
      <c r="C69" s="106" t="str">
        <f>'2'!F29</f>
        <v>0.13</v>
      </c>
      <c r="D69" s="106" t="str">
        <f>'3'!F29</f>
        <v>0.20</v>
      </c>
      <c r="E69" s="106" t="str">
        <f>'4'!I29</f>
        <v>0.22</v>
      </c>
      <c r="F69" s="106">
        <f>'5'!I29</f>
        <v>0.5</v>
      </c>
      <c r="G69" s="106" t="str">
        <f>'6'!I29</f>
        <v>0.20</v>
      </c>
    </row>
    <row r="70" spans="1:7" ht="34">
      <c r="A70" s="111" t="s">
        <v>5</v>
      </c>
      <c r="B70" s="106">
        <f>'1'!I30</f>
        <v>0.6</v>
      </c>
      <c r="C70" s="106">
        <f>'2'!F30</f>
        <v>50</v>
      </c>
      <c r="D70" s="106">
        <f>'3'!F30</f>
        <v>0.5</v>
      </c>
      <c r="E70" s="106">
        <f>'4'!I30</f>
        <v>50</v>
      </c>
      <c r="F70" s="106">
        <f>'5'!I30</f>
        <v>50</v>
      </c>
      <c r="G70" s="106">
        <f>'6'!I30</f>
        <v>60</v>
      </c>
    </row>
    <row r="71" spans="1:7">
      <c r="A71" s="111" t="s">
        <v>17</v>
      </c>
      <c r="B71" s="106">
        <f>'1'!I31</f>
        <v>0</v>
      </c>
      <c r="C71" s="106">
        <f>'2'!F31</f>
        <v>0</v>
      </c>
      <c r="D71" s="106">
        <f>'3'!F31</f>
        <v>0</v>
      </c>
      <c r="E71" s="106">
        <f>'4'!I31</f>
        <v>0</v>
      </c>
      <c r="F71" s="106">
        <f>'5'!I31</f>
        <v>0</v>
      </c>
      <c r="G71" s="106">
        <f>'6'!I31</f>
        <v>0</v>
      </c>
    </row>
    <row r="73" spans="1:7">
      <c r="A73" s="102" t="s">
        <v>152</v>
      </c>
    </row>
    <row r="74" spans="1:7">
      <c r="A74" s="108" t="s">
        <v>2</v>
      </c>
      <c r="B74" s="106" t="str">
        <f>'1'!J27</f>
        <v>0.14</v>
      </c>
      <c r="C74" s="106" t="str">
        <f>'2'!J27</f>
        <v>0.1</v>
      </c>
      <c r="D74" s="106" t="str">
        <f>'3'!I27</f>
        <v>0.23</v>
      </c>
      <c r="E74" s="106" t="str">
        <f>'4'!J27</f>
        <v>0.14</v>
      </c>
      <c r="F74" s="106">
        <f>'5'!J27</f>
        <v>0.3</v>
      </c>
    </row>
    <row r="75" spans="1:7">
      <c r="A75" s="109" t="s">
        <v>3</v>
      </c>
      <c r="B75" s="106" t="str">
        <f>'1'!J28</f>
        <v>0.18</v>
      </c>
      <c r="C75" s="106" t="str">
        <f>'2'!J28</f>
        <v>0.5</v>
      </c>
      <c r="D75" s="106" t="str">
        <f>'3'!I28</f>
        <v>0.40</v>
      </c>
      <c r="E75" s="106" t="str">
        <f>'4'!J28</f>
        <v>0.20</v>
      </c>
      <c r="F75" s="106">
        <f>'5'!J28</f>
        <v>0.5</v>
      </c>
    </row>
    <row r="76" spans="1:7">
      <c r="A76" s="110" t="s">
        <v>4</v>
      </c>
      <c r="B76" s="106" t="str">
        <f>'1'!J29</f>
        <v>0.15</v>
      </c>
      <c r="C76" s="106" t="str">
        <f>'2'!J29</f>
        <v>0.2</v>
      </c>
      <c r="D76" s="106" t="str">
        <f>'3'!I29</f>
        <v>0.30</v>
      </c>
      <c r="E76" s="106" t="str">
        <f>'4'!J29</f>
        <v>0.16</v>
      </c>
      <c r="F76" s="106">
        <f>'5'!J29</f>
        <v>0.4</v>
      </c>
      <c r="G76" s="106" t="str">
        <f>'6'!J29</f>
        <v>0.30</v>
      </c>
    </row>
    <row r="77" spans="1:7" ht="34">
      <c r="A77" s="111" t="s">
        <v>5</v>
      </c>
      <c r="B77" s="106">
        <f>'1'!J30</f>
        <v>0.6</v>
      </c>
      <c r="C77" s="106">
        <f>'2'!J30</f>
        <v>50</v>
      </c>
      <c r="D77" s="106">
        <f>'3'!I30</f>
        <v>0.5</v>
      </c>
      <c r="E77" s="106">
        <f>'4'!J30</f>
        <v>50</v>
      </c>
      <c r="F77" s="106">
        <f>'5'!J30</f>
        <v>50</v>
      </c>
      <c r="G77" s="106">
        <f>'6'!J30</f>
        <v>60</v>
      </c>
    </row>
    <row r="78" spans="1:7">
      <c r="A78" s="111" t="s">
        <v>17</v>
      </c>
      <c r="B78" s="106">
        <f>'1'!J31</f>
        <v>0</v>
      </c>
      <c r="C78" s="106">
        <f>'2'!J31</f>
        <v>0</v>
      </c>
      <c r="D78" s="106">
        <f>'3'!I31</f>
        <v>0</v>
      </c>
      <c r="E78" s="106">
        <f>'4'!J31</f>
        <v>0</v>
      </c>
      <c r="F78" s="106">
        <f>'5'!J31</f>
        <v>0</v>
      </c>
      <c r="G78" s="106">
        <f>'6'!J31</f>
        <v>0</v>
      </c>
    </row>
    <row r="80" spans="1:7">
      <c r="A80" s="102" t="s">
        <v>153</v>
      </c>
      <c r="B80" s="106">
        <v>1</v>
      </c>
      <c r="C80" s="106">
        <v>2</v>
      </c>
      <c r="D80" s="106">
        <v>3</v>
      </c>
      <c r="E80" s="123">
        <v>4</v>
      </c>
      <c r="F80" s="123">
        <v>5</v>
      </c>
      <c r="G80" s="123">
        <v>6</v>
      </c>
    </row>
    <row r="81" spans="1:7">
      <c r="A81" s="108" t="s">
        <v>2</v>
      </c>
      <c r="B81" s="106" t="str">
        <f>'1'!K27</f>
        <v>0.45</v>
      </c>
      <c r="C81" s="106" t="str">
        <f>'2'!K27</f>
        <v>0.3</v>
      </c>
      <c r="D81" s="106" t="str">
        <f>'3'!K27</f>
        <v>0.55</v>
      </c>
      <c r="E81" s="106" t="str">
        <f>'4'!K27</f>
        <v>0.38</v>
      </c>
      <c r="F81" s="106">
        <f>'5'!K27</f>
        <v>80</v>
      </c>
    </row>
    <row r="82" spans="1:7">
      <c r="A82" s="109" t="s">
        <v>3</v>
      </c>
      <c r="B82" s="106" t="str">
        <f>'1'!K28</f>
        <v>0.7</v>
      </c>
      <c r="C82" s="106" t="str">
        <f>'2'!K28</f>
        <v>0.9</v>
      </c>
      <c r="D82" s="106">
        <f>'3'!K28</f>
        <v>100</v>
      </c>
      <c r="E82" s="106" t="str">
        <f>'4'!K28</f>
        <v>0.58</v>
      </c>
      <c r="F82" s="106">
        <f>'5'!K28</f>
        <v>90</v>
      </c>
    </row>
    <row r="83" spans="1:7">
      <c r="A83" s="110" t="s">
        <v>4</v>
      </c>
      <c r="B83" s="106" t="str">
        <f>'1'!K29</f>
        <v>0.58</v>
      </c>
      <c r="C83" s="106" t="str">
        <f>'2'!K29</f>
        <v>0.7</v>
      </c>
      <c r="D83" s="106" t="str">
        <f>'3'!K29</f>
        <v>0.80</v>
      </c>
      <c r="E83" s="106" t="str">
        <f>'4'!K29</f>
        <v>0.48</v>
      </c>
      <c r="F83" s="106">
        <f>'5'!K29</f>
        <v>85</v>
      </c>
      <c r="G83" s="106" t="str">
        <f>'6'!K29</f>
        <v>0.40</v>
      </c>
    </row>
    <row r="84" spans="1:7" ht="34">
      <c r="A84" s="111" t="s">
        <v>5</v>
      </c>
      <c r="B84" s="106">
        <f>'1'!K30</f>
        <v>0.6</v>
      </c>
      <c r="C84" s="106">
        <f>'2'!K30</f>
        <v>50</v>
      </c>
      <c r="D84" s="106">
        <f>'3'!K30</f>
        <v>0.5</v>
      </c>
      <c r="E84" s="106">
        <f>'4'!K30</f>
        <v>50</v>
      </c>
      <c r="F84" s="106">
        <f>'5'!K30</f>
        <v>50</v>
      </c>
      <c r="G84" s="106">
        <f>'6'!K30</f>
        <v>60</v>
      </c>
    </row>
    <row r="85" spans="1:7">
      <c r="A85" s="111" t="s">
        <v>17</v>
      </c>
      <c r="B85" s="106">
        <f>'1'!K31</f>
        <v>0</v>
      </c>
      <c r="C85" s="106">
        <f>'2'!K31</f>
        <v>0</v>
      </c>
      <c r="D85" s="106">
        <f>'3'!K31</f>
        <v>0</v>
      </c>
      <c r="E85" s="106">
        <f>'4'!K31</f>
        <v>0</v>
      </c>
      <c r="F85" s="106">
        <f>'5'!K31</f>
        <v>0</v>
      </c>
      <c r="G85" s="106">
        <f>'6'!K31</f>
        <v>0</v>
      </c>
    </row>
    <row r="87" spans="1:7">
      <c r="A87" s="102" t="s">
        <v>154</v>
      </c>
      <c r="B87" s="106">
        <v>1</v>
      </c>
      <c r="C87" s="106">
        <v>2</v>
      </c>
      <c r="D87" s="106">
        <v>3</v>
      </c>
      <c r="E87" s="123">
        <v>4</v>
      </c>
      <c r="F87" s="123">
        <v>5</v>
      </c>
      <c r="G87" s="123">
        <v>6</v>
      </c>
    </row>
    <row r="88" spans="1:7">
      <c r="A88" s="108" t="s">
        <v>2</v>
      </c>
      <c r="B88" s="106" t="str">
        <f>'1'!L27</f>
        <v>0.2</v>
      </c>
      <c r="C88" s="106" t="str">
        <f>'2'!L27</f>
        <v>0.4</v>
      </c>
      <c r="D88" s="106" t="str">
        <f>'3'!L27</f>
        <v>0.55</v>
      </c>
      <c r="E88" s="106" t="str">
        <f>'4'!L27</f>
        <v>0.20</v>
      </c>
      <c r="F88" s="106">
        <f>'5'!L27</f>
        <v>60</v>
      </c>
    </row>
    <row r="89" spans="1:7">
      <c r="A89" s="109" t="s">
        <v>3</v>
      </c>
      <c r="B89" s="106" t="str">
        <f>'1'!L28</f>
        <v>0.35</v>
      </c>
      <c r="C89" s="106" t="str">
        <f>'2'!L28</f>
        <v>0.8</v>
      </c>
      <c r="D89" s="106">
        <f>'3'!L28</f>
        <v>100</v>
      </c>
      <c r="E89" s="106" t="str">
        <f>'4'!L28</f>
        <v>0.26</v>
      </c>
      <c r="F89" s="106">
        <f>'5'!L28</f>
        <v>80</v>
      </c>
    </row>
    <row r="90" spans="1:7">
      <c r="A90" s="110" t="s">
        <v>4</v>
      </c>
      <c r="B90" s="106" t="str">
        <f>'1'!L29</f>
        <v>0.27</v>
      </c>
      <c r="C90" s="106" t="str">
        <f>'2'!L29</f>
        <v>0.6</v>
      </c>
      <c r="D90" s="106" t="str">
        <f>'3'!L29</f>
        <v>0.80</v>
      </c>
      <c r="E90" s="106" t="str">
        <f>'4'!L29</f>
        <v>0.24</v>
      </c>
      <c r="F90" s="106" t="str">
        <f>'5'!L29</f>
        <v>7-</v>
      </c>
      <c r="G90" s="106" t="str">
        <f>'6'!L29</f>
        <v>0.25</v>
      </c>
    </row>
    <row r="91" spans="1:7" ht="34">
      <c r="A91" s="111" t="s">
        <v>5</v>
      </c>
      <c r="B91" s="106">
        <f>'1'!L30</f>
        <v>0.6</v>
      </c>
      <c r="C91" s="106">
        <f>'2'!L30</f>
        <v>50</v>
      </c>
      <c r="D91" s="106">
        <f>'3'!L30</f>
        <v>0.5</v>
      </c>
      <c r="E91" s="106">
        <f>'4'!L30</f>
        <v>50</v>
      </c>
      <c r="F91" s="106">
        <f>'5'!L30</f>
        <v>50</v>
      </c>
      <c r="G91" s="106">
        <f>'6'!L30</f>
        <v>60</v>
      </c>
    </row>
    <row r="92" spans="1:7">
      <c r="A92" s="111" t="s">
        <v>17</v>
      </c>
      <c r="B92" s="106">
        <f>'1'!L31</f>
        <v>0</v>
      </c>
      <c r="C92" s="106">
        <f>'2'!L31</f>
        <v>0</v>
      </c>
      <c r="D92" s="106">
        <f>'3'!L31</f>
        <v>0</v>
      </c>
      <c r="E92" s="106">
        <f>'4'!L31</f>
        <v>0</v>
      </c>
      <c r="F92" s="106">
        <f>'5'!L31</f>
        <v>0</v>
      </c>
      <c r="G92" s="106">
        <f>'6'!L31</f>
        <v>0</v>
      </c>
    </row>
    <row r="94" spans="1:7">
      <c r="A94" s="102" t="s">
        <v>155</v>
      </c>
      <c r="B94" s="106">
        <v>1</v>
      </c>
      <c r="C94" s="106">
        <v>2</v>
      </c>
      <c r="D94" s="106">
        <v>3</v>
      </c>
      <c r="E94" s="123">
        <v>4</v>
      </c>
      <c r="F94" s="123">
        <v>5</v>
      </c>
      <c r="G94" s="123">
        <v>6</v>
      </c>
    </row>
    <row r="95" spans="1:7">
      <c r="A95" s="108" t="s">
        <v>2</v>
      </c>
      <c r="B95" s="106" t="str">
        <f>'1'!M27</f>
        <v>0.18</v>
      </c>
      <c r="C95" s="106" t="str">
        <f>'2'!M27</f>
        <v>0.3</v>
      </c>
      <c r="D95" s="106" t="str">
        <f>'3'!M27</f>
        <v>0.40</v>
      </c>
      <c r="E95" s="106" t="str">
        <f>'4'!M27</f>
        <v>0.17</v>
      </c>
      <c r="F95" s="106">
        <f>'5'!M27</f>
        <v>60</v>
      </c>
    </row>
    <row r="96" spans="1:7">
      <c r="A96" s="109" t="s">
        <v>3</v>
      </c>
      <c r="B96" s="106" t="str">
        <f>'1'!M28</f>
        <v>0.22</v>
      </c>
      <c r="C96" s="106" t="str">
        <f>'2'!M28</f>
        <v>0.8</v>
      </c>
      <c r="D96" s="106" t="str">
        <f>'3'!M28</f>
        <v>0.80</v>
      </c>
      <c r="E96" s="106" t="str">
        <f>'4'!M28</f>
        <v>0.27</v>
      </c>
      <c r="F96" s="106">
        <f>'5'!M28</f>
        <v>80</v>
      </c>
    </row>
    <row r="97" spans="1:7">
      <c r="A97" s="110" t="s">
        <v>4</v>
      </c>
      <c r="B97" s="106" t="str">
        <f>'1'!M29</f>
        <v>0.2</v>
      </c>
      <c r="C97" s="106" t="str">
        <f>'2'!M29</f>
        <v>0.7</v>
      </c>
      <c r="D97" s="106" t="str">
        <f>'3'!M29</f>
        <v>0.60</v>
      </c>
      <c r="E97" s="106" t="str">
        <f>'4'!M29</f>
        <v>0.25</v>
      </c>
      <c r="F97" s="106">
        <f>'5'!M29</f>
        <v>70</v>
      </c>
      <c r="G97" s="106" t="str">
        <f>'6'!M29</f>
        <v>0.35</v>
      </c>
    </row>
    <row r="98" spans="1:7" ht="34">
      <c r="A98" s="111" t="s">
        <v>5</v>
      </c>
      <c r="B98" s="106">
        <f>'1'!M30</f>
        <v>0.6</v>
      </c>
      <c r="C98" s="106">
        <f>'2'!M30</f>
        <v>50</v>
      </c>
      <c r="D98" s="106">
        <f>'3'!M30</f>
        <v>0.5</v>
      </c>
      <c r="E98" s="106">
        <f>'4'!M30</f>
        <v>50</v>
      </c>
      <c r="F98" s="106">
        <f>'5'!M30</f>
        <v>50</v>
      </c>
      <c r="G98" s="106">
        <f>'6'!M30</f>
        <v>60</v>
      </c>
    </row>
    <row r="99" spans="1:7">
      <c r="A99" s="111" t="s">
        <v>17</v>
      </c>
      <c r="B99" s="106">
        <f>'1'!M31</f>
        <v>0</v>
      </c>
      <c r="C99" s="106">
        <f>'2'!M31</f>
        <v>0</v>
      </c>
      <c r="D99" s="106">
        <f>'3'!M31</f>
        <v>0</v>
      </c>
      <c r="E99" s="106">
        <f>'4'!M31</f>
        <v>0</v>
      </c>
      <c r="F99" s="106">
        <f>'5'!M31</f>
        <v>0</v>
      </c>
      <c r="G99" s="106">
        <f>'6'!M31</f>
        <v>0</v>
      </c>
    </row>
    <row r="101" spans="1:7">
      <c r="A101" s="308" t="s">
        <v>32</v>
      </c>
    </row>
    <row r="102" spans="1:7">
      <c r="A102" s="308"/>
      <c r="B102" s="106">
        <v>1</v>
      </c>
      <c r="C102" s="106">
        <v>2</v>
      </c>
      <c r="D102" s="106">
        <v>3</v>
      </c>
      <c r="E102" s="106">
        <v>4</v>
      </c>
      <c r="F102" s="106">
        <v>5</v>
      </c>
      <c r="G102" s="106">
        <v>6</v>
      </c>
    </row>
    <row r="103" spans="1:7">
      <c r="A103" s="107" t="s">
        <v>156</v>
      </c>
      <c r="B103" s="106" t="str">
        <f>'1'!B38</f>
        <v>0.2</v>
      </c>
      <c r="C103" s="106" t="str">
        <f>'2'!B38</f>
        <v>0.4</v>
      </c>
      <c r="D103" s="106" t="str">
        <f>'3'!B38</f>
        <v>0.23</v>
      </c>
      <c r="E103" s="106" t="str">
        <f>'4'!B38</f>
        <v>0.18</v>
      </c>
      <c r="G103" s="106" t="str">
        <f>'6'!B38</f>
        <v>0.0.5</v>
      </c>
    </row>
    <row r="104" spans="1:7">
      <c r="A104" s="108" t="s">
        <v>2</v>
      </c>
      <c r="B104" s="106" t="str">
        <f>'1'!B39</f>
        <v>0.7</v>
      </c>
      <c r="C104" s="106" t="str">
        <f>'2'!B39</f>
        <v>1.0</v>
      </c>
      <c r="D104" s="106" t="str">
        <f>'3'!B39</f>
        <v>0.50</v>
      </c>
      <c r="E104" s="106" t="str">
        <f>'4'!B39</f>
        <v>0.28</v>
      </c>
      <c r="G104" s="106" t="str">
        <f>'6'!B39</f>
        <v>0.30</v>
      </c>
    </row>
    <row r="105" spans="1:7">
      <c r="A105" s="109" t="s">
        <v>3</v>
      </c>
      <c r="B105" s="106" t="str">
        <f>'1'!B40</f>
        <v>0.5</v>
      </c>
      <c r="C105" s="106" t="str">
        <f>'2'!B40</f>
        <v>0.6</v>
      </c>
      <c r="D105" s="106" t="str">
        <f>'3'!B40</f>
        <v>0.35</v>
      </c>
      <c r="E105" s="106" t="str">
        <f>'4'!B40</f>
        <v>0.23</v>
      </c>
      <c r="G105" s="106" t="str">
        <f>'6'!B40</f>
        <v>0.20</v>
      </c>
    </row>
    <row r="106" spans="1:7">
      <c r="A106" s="110" t="s">
        <v>4</v>
      </c>
      <c r="B106" s="106">
        <f>'1'!B41</f>
        <v>0.7</v>
      </c>
      <c r="C106" s="106">
        <f>'2'!B41</f>
        <v>0.7</v>
      </c>
      <c r="D106" s="106">
        <f>'3'!B41</f>
        <v>0.5</v>
      </c>
      <c r="E106" s="106">
        <f>'4'!B41</f>
        <v>50</v>
      </c>
      <c r="G106" s="106">
        <f>'6'!B41</f>
        <v>60</v>
      </c>
    </row>
    <row r="107" spans="1:7" ht="34">
      <c r="A107" s="111" t="s">
        <v>5</v>
      </c>
      <c r="B107" s="106">
        <f>'1'!B42</f>
        <v>0</v>
      </c>
      <c r="C107" s="106">
        <f>'2'!B42</f>
        <v>0</v>
      </c>
      <c r="D107" s="106">
        <f>'3'!B42</f>
        <v>0</v>
      </c>
      <c r="E107" s="106">
        <f>'4'!B42</f>
        <v>0</v>
      </c>
      <c r="G107" s="106">
        <f>'6'!B42</f>
        <v>0</v>
      </c>
    </row>
    <row r="108" spans="1:7">
      <c r="A108" s="111" t="s">
        <v>17</v>
      </c>
      <c r="B108" s="106">
        <f>'1'!B43</f>
        <v>0</v>
      </c>
      <c r="C108" s="106">
        <f>'2'!B43</f>
        <v>0</v>
      </c>
      <c r="D108" s="106">
        <f>'3'!B43</f>
        <v>0</v>
      </c>
      <c r="E108" s="106">
        <f>'4'!B43</f>
        <v>0</v>
      </c>
      <c r="G108" s="106">
        <f>'6'!B43</f>
        <v>0</v>
      </c>
    </row>
    <row r="110" spans="1:7">
      <c r="A110" s="308" t="s">
        <v>32</v>
      </c>
    </row>
    <row r="111" spans="1:7">
      <c r="A111" s="308"/>
    </row>
    <row r="112" spans="1:7">
      <c r="A112" s="107" t="s">
        <v>157</v>
      </c>
    </row>
    <row r="113" spans="1:7">
      <c r="A113" s="108" t="s">
        <v>2</v>
      </c>
      <c r="B113" s="106" t="str">
        <f>'1'!C38</f>
        <v>0.18</v>
      </c>
      <c r="C113" s="106" t="str">
        <f>'2'!C38</f>
        <v>0.3</v>
      </c>
      <c r="D113" s="106" t="str">
        <f>'3'!C38</f>
        <v>0.18</v>
      </c>
      <c r="E113" s="106" t="str">
        <f>'4'!C38</f>
        <v>0.12</v>
      </c>
      <c r="G113" s="106" t="str">
        <f>'6'!C38</f>
        <v>0.05</v>
      </c>
    </row>
    <row r="114" spans="1:7">
      <c r="A114" s="109" t="s">
        <v>3</v>
      </c>
      <c r="B114" s="106" t="str">
        <f>'1'!C39</f>
        <v>0.55</v>
      </c>
      <c r="C114" s="106" t="str">
        <f>'2'!C39</f>
        <v>1.0</v>
      </c>
      <c r="D114" s="106" t="str">
        <f>'3'!C39</f>
        <v>0.35</v>
      </c>
      <c r="E114" s="106" t="str">
        <f>'4'!C39</f>
        <v>0.20</v>
      </c>
      <c r="G114" s="106" t="str">
        <f>'6'!C39</f>
        <v>0.30</v>
      </c>
    </row>
    <row r="115" spans="1:7">
      <c r="A115" s="110" t="s">
        <v>4</v>
      </c>
      <c r="B115" s="106" t="str">
        <f>'1'!C40</f>
        <v>0.35</v>
      </c>
      <c r="C115" s="106" t="str">
        <f>'2'!C40</f>
        <v>0.4</v>
      </c>
      <c r="D115" s="106" t="str">
        <f>'3'!C40</f>
        <v>0.25</v>
      </c>
      <c r="E115" s="106" t="str">
        <f>'4'!C40</f>
        <v>0.18</v>
      </c>
      <c r="G115" s="106" t="str">
        <f>'6'!C40</f>
        <v>0.20</v>
      </c>
    </row>
    <row r="116" spans="1:7" ht="34">
      <c r="A116" s="111" t="s">
        <v>5</v>
      </c>
      <c r="B116" s="106">
        <f>'1'!C41</f>
        <v>0.7</v>
      </c>
      <c r="C116" s="106">
        <f>'2'!C41</f>
        <v>0.6</v>
      </c>
      <c r="D116" s="106">
        <f>'3'!C41</f>
        <v>0.5</v>
      </c>
      <c r="E116" s="106">
        <f>'4'!C41</f>
        <v>50</v>
      </c>
      <c r="G116" s="106">
        <f>'6'!C41</f>
        <v>50</v>
      </c>
    </row>
    <row r="117" spans="1:7">
      <c r="A117" s="111" t="s">
        <v>17</v>
      </c>
      <c r="B117" s="106">
        <f>'1'!C42</f>
        <v>0</v>
      </c>
      <c r="C117" s="106">
        <f>'2'!C42</f>
        <v>0</v>
      </c>
      <c r="D117" s="106">
        <f>'3'!C42</f>
        <v>0</v>
      </c>
      <c r="E117" s="106">
        <f>'4'!C42</f>
        <v>0</v>
      </c>
      <c r="G117" s="106">
        <f>'6'!C42</f>
        <v>0</v>
      </c>
    </row>
    <row r="119" spans="1:7">
      <c r="A119" s="102" t="s">
        <v>26</v>
      </c>
    </row>
    <row r="120" spans="1:7" ht="55">
      <c r="B120" s="124" t="s">
        <v>21</v>
      </c>
      <c r="C120" s="124" t="s">
        <v>22</v>
      </c>
      <c r="D120" s="124" t="s">
        <v>12</v>
      </c>
      <c r="E120" s="124" t="s">
        <v>13</v>
      </c>
      <c r="F120" s="125" t="s">
        <v>20</v>
      </c>
    </row>
    <row r="121" spans="1:7">
      <c r="A121" s="102">
        <v>1</v>
      </c>
      <c r="B121" s="106" t="str">
        <f>'1'!B49</f>
        <v>0.35</v>
      </c>
      <c r="C121" s="106" t="str">
        <f>'1'!C49</f>
        <v>0.65</v>
      </c>
      <c r="D121" s="106" t="str">
        <f>'1'!D49</f>
        <v>0.45</v>
      </c>
      <c r="E121" s="106">
        <f>'1'!E49</f>
        <v>0.8</v>
      </c>
      <c r="F121" s="106">
        <f>'1'!F49</f>
        <v>0</v>
      </c>
    </row>
    <row r="122" spans="1:7">
      <c r="A122" s="102">
        <v>2</v>
      </c>
      <c r="B122" s="106">
        <f>'2'!B49</f>
        <v>10</v>
      </c>
      <c r="C122" s="106">
        <f>'2'!C49</f>
        <v>50</v>
      </c>
      <c r="D122" s="106">
        <f>'2'!D49</f>
        <v>30</v>
      </c>
      <c r="E122" s="106">
        <f>'2'!E49</f>
        <v>0.6</v>
      </c>
      <c r="F122" s="106">
        <f>'2'!F49</f>
        <v>0</v>
      </c>
    </row>
    <row r="123" spans="1:7">
      <c r="A123" s="102">
        <v>3</v>
      </c>
      <c r="B123" s="106">
        <f>'3'!B49</f>
        <v>0</v>
      </c>
      <c r="C123" s="106">
        <f>'3'!C49</f>
        <v>0</v>
      </c>
      <c r="D123" s="106">
        <f>'3'!D49</f>
        <v>0</v>
      </c>
      <c r="E123" s="106">
        <f>'3'!E49</f>
        <v>0</v>
      </c>
      <c r="F123" s="106" t="s">
        <v>144</v>
      </c>
    </row>
    <row r="124" spans="1:7">
      <c r="A124" s="104">
        <v>4</v>
      </c>
      <c r="B124" s="106">
        <f>'4'!B49</f>
        <v>0</v>
      </c>
      <c r="C124" s="106">
        <f>'4'!C49</f>
        <v>0</v>
      </c>
      <c r="D124" s="106">
        <f>'4'!D49</f>
        <v>0</v>
      </c>
      <c r="E124" s="106">
        <f>'4'!E49</f>
        <v>0</v>
      </c>
      <c r="F124" s="106" t="str">
        <f>'4'!F49</f>
        <v>x</v>
      </c>
    </row>
    <row r="125" spans="1:7">
      <c r="A125" s="104">
        <v>5</v>
      </c>
      <c r="B125" s="106">
        <f>'5'!B49</f>
        <v>0</v>
      </c>
      <c r="C125" s="106">
        <f>'5'!C49</f>
        <v>0</v>
      </c>
      <c r="D125" s="106">
        <f>'5'!D49</f>
        <v>0</v>
      </c>
      <c r="E125" s="106">
        <f>'5'!E49</f>
        <v>0</v>
      </c>
      <c r="F125" s="106" t="str">
        <f>'5'!F49</f>
        <v>x</v>
      </c>
    </row>
    <row r="126" spans="1:7">
      <c r="A126" s="104">
        <v>6</v>
      </c>
      <c r="B126" s="106">
        <f>'6'!B50</f>
        <v>0</v>
      </c>
      <c r="C126" s="106">
        <f>'6'!C50</f>
        <v>0</v>
      </c>
      <c r="D126" s="106">
        <f>'6'!D50</f>
        <v>0</v>
      </c>
      <c r="E126" s="106">
        <f>'6'!E50</f>
        <v>0</v>
      </c>
      <c r="F126" s="106" t="str">
        <f>'6'!F50</f>
        <v>x</v>
      </c>
    </row>
    <row r="128" spans="1:7">
      <c r="A128" s="102" t="s">
        <v>27</v>
      </c>
    </row>
    <row r="129" spans="1:6" s="102" customFormat="1" ht="55">
      <c r="B129" s="124" t="s">
        <v>21</v>
      </c>
      <c r="C129" s="124" t="s">
        <v>22</v>
      </c>
      <c r="D129" s="124" t="s">
        <v>12</v>
      </c>
      <c r="E129" s="124" t="s">
        <v>13</v>
      </c>
      <c r="F129" s="125" t="s">
        <v>20</v>
      </c>
    </row>
    <row r="130" spans="1:6" s="102" customFormat="1">
      <c r="A130" s="102">
        <v>1</v>
      </c>
      <c r="B130" s="106" t="str">
        <f>'1'!B52</f>
        <v>1.3</v>
      </c>
      <c r="C130" s="106">
        <f>'1'!C52</f>
        <v>2</v>
      </c>
      <c r="D130" s="106" t="str">
        <f>'1'!D52</f>
        <v>1.8</v>
      </c>
      <c r="E130" s="106">
        <f>'1'!E52</f>
        <v>0.85</v>
      </c>
      <c r="F130" s="106">
        <f>'1'!F52</f>
        <v>0</v>
      </c>
    </row>
    <row r="131" spans="1:6" s="102" customFormat="1">
      <c r="A131" s="102">
        <v>2</v>
      </c>
      <c r="B131" s="106">
        <f>'2'!B52</f>
        <v>1</v>
      </c>
      <c r="C131" s="106">
        <f>'2'!C52</f>
        <v>4</v>
      </c>
      <c r="D131" s="106">
        <f>'2'!D52</f>
        <v>3</v>
      </c>
      <c r="E131" s="106">
        <f>'2'!E52</f>
        <v>0.8</v>
      </c>
      <c r="F131" s="106">
        <f>'2'!F52</f>
        <v>0</v>
      </c>
    </row>
    <row r="132" spans="1:6" s="102" customFormat="1">
      <c r="A132" s="102">
        <v>3</v>
      </c>
      <c r="B132" s="106">
        <f>'3'!B52</f>
        <v>1</v>
      </c>
      <c r="C132" s="106">
        <f>'3'!C52</f>
        <v>3</v>
      </c>
      <c r="D132" s="106">
        <f>'3'!D52</f>
        <v>2</v>
      </c>
      <c r="E132" s="106">
        <f>'3'!E52</f>
        <v>0.9</v>
      </c>
      <c r="F132" s="106">
        <f>'3'!F52</f>
        <v>0</v>
      </c>
    </row>
    <row r="133" spans="1:6" s="102" customFormat="1">
      <c r="A133" s="104">
        <v>4</v>
      </c>
      <c r="B133" s="106">
        <f>'4'!B52</f>
        <v>1</v>
      </c>
      <c r="C133" s="106">
        <f>'4'!C52</f>
        <v>3</v>
      </c>
      <c r="D133" s="106">
        <f>'4'!D52</f>
        <v>2</v>
      </c>
      <c r="E133" s="106">
        <f>'4'!E52</f>
        <v>50</v>
      </c>
      <c r="F133" s="106">
        <f>'4'!F52</f>
        <v>0</v>
      </c>
    </row>
    <row r="134" spans="1:6" s="102" customFormat="1">
      <c r="A134" s="104">
        <v>5</v>
      </c>
      <c r="B134" s="106">
        <f>'5'!B52</f>
        <v>1</v>
      </c>
      <c r="C134" s="106">
        <f>'5'!C52</f>
        <v>3</v>
      </c>
      <c r="D134" s="106">
        <f>'5'!D52</f>
        <v>2</v>
      </c>
      <c r="E134" s="106">
        <f>'5'!E52</f>
        <v>0.9</v>
      </c>
      <c r="F134" s="106">
        <f>'5'!F52</f>
        <v>0</v>
      </c>
    </row>
    <row r="135" spans="1:6" s="102" customFormat="1">
      <c r="A135" s="104">
        <v>6</v>
      </c>
      <c r="B135" s="106">
        <f>'6'!B54</f>
        <v>1</v>
      </c>
      <c r="C135" s="106">
        <f>'6'!C54</f>
        <v>3</v>
      </c>
      <c r="D135" s="106">
        <f>'6'!D54</f>
        <v>2</v>
      </c>
      <c r="E135" s="106">
        <f>'6'!E54</f>
        <v>70</v>
      </c>
      <c r="F135" s="106">
        <f>'6'!F54</f>
        <v>0</v>
      </c>
    </row>
    <row r="137" spans="1:6" s="102" customFormat="1">
      <c r="A137" s="102" t="s">
        <v>19</v>
      </c>
      <c r="B137" s="106"/>
      <c r="C137" s="106"/>
      <c r="D137" s="106"/>
      <c r="E137" s="106"/>
      <c r="F137" s="106"/>
    </row>
    <row r="138" spans="1:6" s="102" customFormat="1" ht="44">
      <c r="B138" s="103" t="s">
        <v>12</v>
      </c>
      <c r="C138" s="124" t="s">
        <v>25</v>
      </c>
      <c r="D138" s="106"/>
      <c r="E138" s="106"/>
      <c r="F138" s="106"/>
    </row>
    <row r="139" spans="1:6" s="102" customFormat="1">
      <c r="A139" s="102">
        <v>1</v>
      </c>
      <c r="B139" s="106">
        <f>'1'!D55</f>
        <v>3</v>
      </c>
      <c r="C139" s="106">
        <f>'1'!E55</f>
        <v>0.8</v>
      </c>
      <c r="D139" s="106"/>
      <c r="E139" s="106"/>
      <c r="F139" s="106"/>
    </row>
    <row r="140" spans="1:6" s="102" customFormat="1">
      <c r="A140" s="102">
        <v>2</v>
      </c>
      <c r="B140" s="106">
        <f>'2'!D55</f>
        <v>2</v>
      </c>
      <c r="C140" s="106">
        <f>'2'!E55</f>
        <v>0.8</v>
      </c>
      <c r="D140" s="106"/>
      <c r="E140" s="106"/>
      <c r="F140" s="106"/>
    </row>
    <row r="141" spans="1:6" s="102" customFormat="1">
      <c r="A141" s="102">
        <v>3</v>
      </c>
      <c r="B141" s="106" t="str">
        <f>'3'!D55</f>
        <v>2.5 anos</v>
      </c>
      <c r="C141" s="106">
        <f>'3'!E55</f>
        <v>0.7</v>
      </c>
      <c r="D141" s="106"/>
      <c r="E141" s="106"/>
      <c r="F141" s="106"/>
    </row>
    <row r="142" spans="1:6" s="102" customFormat="1">
      <c r="A142" s="104">
        <v>4</v>
      </c>
      <c r="B142" s="106">
        <f>'4'!D55</f>
        <v>2</v>
      </c>
      <c r="C142" s="106">
        <f>'4'!E55</f>
        <v>50</v>
      </c>
      <c r="D142" s="106"/>
      <c r="E142" s="106"/>
      <c r="F142" s="106"/>
    </row>
    <row r="143" spans="1:6" s="102" customFormat="1">
      <c r="A143" s="104">
        <v>5</v>
      </c>
      <c r="B143" s="106">
        <f>'5'!D55</f>
        <v>3</v>
      </c>
      <c r="C143" s="106">
        <f>'5'!E55</f>
        <v>0.75</v>
      </c>
      <c r="D143" s="106"/>
      <c r="E143" s="106"/>
      <c r="F143" s="106"/>
    </row>
    <row r="144" spans="1:6" s="102" customFormat="1">
      <c r="A144" s="104">
        <v>6</v>
      </c>
      <c r="B144" s="106">
        <f>'6'!D58</f>
        <v>3</v>
      </c>
      <c r="C144" s="106">
        <f>'6'!E58</f>
        <v>70</v>
      </c>
      <c r="D144" s="106"/>
      <c r="E144" s="106"/>
      <c r="F144" s="106"/>
    </row>
    <row r="147" spans="1:3" s="102" customFormat="1">
      <c r="A147" s="102" t="s">
        <v>24</v>
      </c>
      <c r="B147" s="106"/>
      <c r="C147" s="106"/>
    </row>
    <row r="148" spans="1:3" s="102" customFormat="1" ht="44">
      <c r="B148" s="103" t="s">
        <v>12</v>
      </c>
      <c r="C148" s="124" t="s">
        <v>25</v>
      </c>
    </row>
    <row r="149" spans="1:3" s="102" customFormat="1">
      <c r="A149" s="102">
        <v>1</v>
      </c>
      <c r="B149" s="106">
        <f>'1'!D56</f>
        <v>2</v>
      </c>
      <c r="C149" s="106">
        <f>'1'!E56</f>
        <v>0.8</v>
      </c>
    </row>
    <row r="150" spans="1:3" s="102" customFormat="1">
      <c r="A150" s="102">
        <v>2</v>
      </c>
      <c r="B150" s="106">
        <f>'2'!D56</f>
        <v>2</v>
      </c>
      <c r="C150" s="106">
        <f>'2'!E56</f>
        <v>0.8</v>
      </c>
    </row>
    <row r="151" spans="1:3" s="102" customFormat="1">
      <c r="A151" s="102">
        <v>3</v>
      </c>
      <c r="B151" s="106" t="str">
        <f>'3'!D56</f>
        <v>2 anos</v>
      </c>
      <c r="C151" s="106">
        <f>'3'!E56</f>
        <v>0.8</v>
      </c>
    </row>
    <row r="152" spans="1:3" s="102" customFormat="1">
      <c r="A152" s="104">
        <v>4</v>
      </c>
      <c r="B152" s="106">
        <f>'4'!D56</f>
        <v>1</v>
      </c>
      <c r="C152" s="106">
        <f>'4'!E56</f>
        <v>50</v>
      </c>
    </row>
    <row r="153" spans="1:3" s="102" customFormat="1">
      <c r="A153" s="104">
        <v>5</v>
      </c>
      <c r="B153" s="106">
        <f>'5'!D56</f>
        <v>2</v>
      </c>
      <c r="C153" s="106">
        <f>'5'!E56</f>
        <v>0.9</v>
      </c>
    </row>
    <row r="154" spans="1:3" s="102" customFormat="1">
      <c r="A154" s="104">
        <v>6</v>
      </c>
      <c r="B154" s="106">
        <f>'6'!D59</f>
        <v>2</v>
      </c>
      <c r="C154" s="106">
        <f>'6'!E59</f>
        <v>70</v>
      </c>
    </row>
    <row r="156" spans="1:3" s="102" customFormat="1">
      <c r="A156" s="102" t="s">
        <v>28</v>
      </c>
      <c r="B156" s="106"/>
      <c r="C156" s="106"/>
    </row>
    <row r="157" spans="1:3" s="102" customFormat="1" ht="44">
      <c r="B157" s="103" t="s">
        <v>12</v>
      </c>
      <c r="C157" s="124" t="s">
        <v>25</v>
      </c>
    </row>
    <row r="158" spans="1:3" s="102" customFormat="1">
      <c r="A158" s="102">
        <v>1</v>
      </c>
      <c r="B158" s="106" t="str">
        <f>'1'!D57</f>
        <v>no</v>
      </c>
      <c r="C158" s="106">
        <f>'1'!E57</f>
        <v>0.8</v>
      </c>
    </row>
    <row r="159" spans="1:3" s="102" customFormat="1">
      <c r="A159" s="102">
        <v>2</v>
      </c>
      <c r="B159" s="106" t="str">
        <f>'2'!D57</f>
        <v>yes</v>
      </c>
      <c r="C159" s="106">
        <f>'2'!E57</f>
        <v>0.8</v>
      </c>
    </row>
    <row r="160" spans="1:3" s="102" customFormat="1">
      <c r="A160" s="102">
        <v>3</v>
      </c>
      <c r="B160" s="106" t="str">
        <f>'3'!D57</f>
        <v>no</v>
      </c>
      <c r="C160" s="106">
        <f>'3'!E57</f>
        <v>0.7</v>
      </c>
    </row>
    <row r="161" spans="1:3" s="102" customFormat="1">
      <c r="A161" s="104">
        <v>4</v>
      </c>
      <c r="B161" s="106" t="str">
        <f>'4'!D57</f>
        <v>no</v>
      </c>
      <c r="C161" s="106">
        <f>'4'!E57</f>
        <v>50</v>
      </c>
    </row>
    <row r="162" spans="1:3" s="102" customFormat="1">
      <c r="A162" s="104">
        <v>5</v>
      </c>
      <c r="B162" s="106" t="str">
        <f>'5'!D57</f>
        <v>yes</v>
      </c>
      <c r="C162" s="106">
        <f>'5'!E57</f>
        <v>0.9</v>
      </c>
    </row>
    <row r="163" spans="1:3" s="102" customFormat="1">
      <c r="A163" s="104">
        <v>6</v>
      </c>
      <c r="B163" s="106" t="str">
        <f>'6'!D60</f>
        <v>yes (but over 18 mo)</v>
      </c>
      <c r="C163" s="106">
        <f>'6'!E60</f>
        <v>70</v>
      </c>
    </row>
  </sheetData>
  <mergeCells count="2">
    <mergeCell ref="A101:A102"/>
    <mergeCell ref="A110:A111"/>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4"/>
  <sheetViews>
    <sheetView zoomScale="98" zoomScaleNormal="98" zoomScalePageLayoutView="98" workbookViewId="0">
      <pane ySplit="2" topLeftCell="A3" activePane="bottomLeft" state="frozen"/>
      <selection pane="bottomLeft" activeCell="A204" sqref="A204:XFD208"/>
    </sheetView>
  </sheetViews>
  <sheetFormatPr baseColWidth="10" defaultColWidth="8.83203125" defaultRowHeight="14" x14ac:dyDescent="0"/>
  <cols>
    <col min="1" max="1" width="36.5" style="145" customWidth="1"/>
    <col min="2" max="2" width="7.6640625" style="123" bestFit="1" customWidth="1"/>
    <col min="3" max="3" width="7.5" style="123" customWidth="1"/>
    <col min="4" max="4" width="9.1640625" style="123" customWidth="1"/>
    <col min="5" max="5" width="5.5" style="123" bestFit="1" customWidth="1"/>
    <col min="6" max="6" width="7" style="123" bestFit="1" customWidth="1"/>
    <col min="7" max="7" width="16.6640625" style="123" bestFit="1" customWidth="1"/>
    <col min="8" max="8" width="10.5" style="152" customWidth="1"/>
    <col min="9" max="12" width="8.83203125" style="152"/>
    <col min="13" max="16384" width="8.83203125" style="104"/>
  </cols>
  <sheetData>
    <row r="1" spans="1:12" s="163" customFormat="1">
      <c r="A1" s="160"/>
      <c r="B1" s="167" t="s">
        <v>168</v>
      </c>
      <c r="C1" s="161"/>
      <c r="D1" s="161"/>
      <c r="E1" s="161"/>
      <c r="F1" s="161"/>
      <c r="G1" s="161"/>
      <c r="H1" s="162"/>
      <c r="I1" s="162"/>
      <c r="J1" s="162"/>
      <c r="K1" s="162"/>
      <c r="L1" s="162"/>
    </row>
    <row r="2" spans="1:12" s="164" customFormat="1" ht="18">
      <c r="B2" s="164">
        <v>1</v>
      </c>
      <c r="C2" s="164">
        <v>2</v>
      </c>
      <c r="D2" s="165">
        <v>3</v>
      </c>
      <c r="E2" s="164">
        <v>4</v>
      </c>
      <c r="F2" s="164">
        <v>5</v>
      </c>
      <c r="G2" s="164">
        <v>6</v>
      </c>
      <c r="H2" s="166" t="s">
        <v>158</v>
      </c>
      <c r="I2" s="166" t="s">
        <v>159</v>
      </c>
      <c r="J2" s="166" t="s">
        <v>160</v>
      </c>
      <c r="K2" s="166" t="s">
        <v>161</v>
      </c>
      <c r="L2" s="166" t="s">
        <v>162</v>
      </c>
    </row>
    <row r="3" spans="1:12" s="112" customFormat="1">
      <c r="A3" s="142" t="s">
        <v>142</v>
      </c>
      <c r="D3" s="139"/>
      <c r="H3" s="140"/>
      <c r="I3" s="140"/>
      <c r="J3" s="140"/>
      <c r="K3" s="140"/>
      <c r="L3" s="140"/>
    </row>
    <row r="4" spans="1:12">
      <c r="A4" s="118" t="s">
        <v>2</v>
      </c>
      <c r="B4" s="123">
        <v>10</v>
      </c>
      <c r="C4" s="123">
        <v>7</v>
      </c>
      <c r="D4" s="147">
        <v>0.5</v>
      </c>
      <c r="E4" s="123">
        <v>1</v>
      </c>
      <c r="G4" s="123">
        <v>20</v>
      </c>
      <c r="H4" s="148">
        <f>MEDIAN(B4:G4)</f>
        <v>7</v>
      </c>
      <c r="I4" s="148">
        <f>AVERAGE(B4:G4)</f>
        <v>7.7</v>
      </c>
      <c r="J4" s="148">
        <f>STDEV(B4:G4)</f>
        <v>7.9655508284110521</v>
      </c>
      <c r="K4" s="148">
        <f>SKEW(B4:G4)</f>
        <v>0.98819938169141019</v>
      </c>
      <c r="L4" s="148">
        <f>COUNT(B4:G4)</f>
        <v>5</v>
      </c>
    </row>
    <row r="5" spans="1:12">
      <c r="A5" s="119" t="s">
        <v>3</v>
      </c>
      <c r="B5" s="123">
        <v>40</v>
      </c>
      <c r="C5" s="123">
        <v>30</v>
      </c>
      <c r="D5" s="147">
        <v>2.5</v>
      </c>
      <c r="E5" s="123">
        <v>4</v>
      </c>
      <c r="G5" s="123">
        <v>80</v>
      </c>
      <c r="H5" s="148">
        <f>MEDIAN(B5:G5)</f>
        <v>30</v>
      </c>
      <c r="I5" s="148">
        <f>AVERAGE(B5:G5)</f>
        <v>31.3</v>
      </c>
      <c r="J5" s="148">
        <f>STDEV(B5:G5)</f>
        <v>31.716714836186927</v>
      </c>
      <c r="K5" s="148">
        <f>SKEW(B5:G5)</f>
        <v>0.93927744172048744</v>
      </c>
      <c r="L5" s="148">
        <f>COUNT(B5:G5)</f>
        <v>5</v>
      </c>
    </row>
    <row r="6" spans="1:12" s="123" customFormat="1">
      <c r="A6" s="120" t="s">
        <v>4</v>
      </c>
      <c r="B6" s="123">
        <v>25</v>
      </c>
      <c r="C6" s="123">
        <v>15</v>
      </c>
      <c r="D6" s="123">
        <v>1</v>
      </c>
      <c r="E6" s="123">
        <v>2</v>
      </c>
      <c r="G6" s="123">
        <v>50</v>
      </c>
      <c r="H6" s="148">
        <f>MEDIAN(B6:G6)</f>
        <v>15</v>
      </c>
      <c r="I6" s="148">
        <f>AVERAGE(B6:G6)</f>
        <v>18.600000000000001</v>
      </c>
      <c r="J6" s="148">
        <f>STDEV(B6:G6)</f>
        <v>20.15688467993008</v>
      </c>
      <c r="K6" s="148">
        <f>SKEW(B6:G6)</f>
        <v>1.0759679286475268</v>
      </c>
      <c r="L6" s="148">
        <f>COUNT(B6:G6)</f>
        <v>5</v>
      </c>
    </row>
    <row r="7" spans="1:12">
      <c r="A7" s="120" t="s">
        <v>5</v>
      </c>
      <c r="B7" s="123">
        <v>70</v>
      </c>
      <c r="C7" s="123">
        <v>60</v>
      </c>
      <c r="D7" s="123">
        <v>70</v>
      </c>
      <c r="E7" s="123">
        <v>60</v>
      </c>
      <c r="G7" s="123">
        <v>70</v>
      </c>
      <c r="H7" s="148"/>
      <c r="I7" s="148"/>
      <c r="J7" s="148"/>
      <c r="K7" s="148"/>
      <c r="L7" s="148"/>
    </row>
    <row r="8" spans="1:12">
      <c r="A8" s="143" t="s">
        <v>6</v>
      </c>
      <c r="F8" s="123" t="s">
        <v>111</v>
      </c>
      <c r="H8" s="148"/>
      <c r="I8" s="148"/>
      <c r="J8" s="148"/>
      <c r="K8" s="148"/>
      <c r="L8" s="148"/>
    </row>
    <row r="9" spans="1:12" s="151" customFormat="1" ht="13.5" customHeight="1">
      <c r="A9" s="144" t="s">
        <v>163</v>
      </c>
      <c r="B9" s="149">
        <v>80</v>
      </c>
      <c r="C9" s="149">
        <v>80</v>
      </c>
      <c r="D9" s="149">
        <v>80</v>
      </c>
      <c r="E9" s="149">
        <v>80</v>
      </c>
      <c r="F9" s="149">
        <v>80</v>
      </c>
      <c r="G9" s="149">
        <v>80</v>
      </c>
      <c r="H9" s="150"/>
      <c r="I9" s="150"/>
      <c r="J9" s="150"/>
      <c r="K9" s="150"/>
      <c r="L9" s="150"/>
    </row>
    <row r="10" spans="1:12">
      <c r="A10" s="143" t="s">
        <v>164</v>
      </c>
      <c r="H10" s="148"/>
      <c r="I10" s="148"/>
      <c r="J10" s="148"/>
      <c r="K10" s="148"/>
      <c r="L10" s="148"/>
    </row>
    <row r="11" spans="1:12">
      <c r="A11" s="143" t="s">
        <v>165</v>
      </c>
      <c r="B11" s="123">
        <f>B6+(B5-B6)*(B9/B7)</f>
        <v>42.142857142857139</v>
      </c>
      <c r="C11" s="123">
        <f>C6+(C5-C6)*(C9/C7)</f>
        <v>35</v>
      </c>
      <c r="D11" s="123">
        <f>D6+(D5-D6)*(D9/D7)</f>
        <v>2.7142857142857144</v>
      </c>
      <c r="E11" s="123">
        <f>E6+(E5-E6)*(E9/E7)</f>
        <v>4.6666666666666661</v>
      </c>
      <c r="G11" s="123">
        <f>G6+(G5-G6)*(G9/G7)</f>
        <v>84.285714285714278</v>
      </c>
      <c r="H11" s="123"/>
      <c r="I11" s="123"/>
      <c r="J11" s="123"/>
      <c r="K11" s="123"/>
      <c r="L11" s="123"/>
    </row>
    <row r="12" spans="1:12">
      <c r="A12" s="143" t="s">
        <v>166</v>
      </c>
      <c r="B12" s="123">
        <f>B6-(B6-B4)*(B9/B7)</f>
        <v>7.8571428571428577</v>
      </c>
      <c r="C12" s="123">
        <f>C6-(C6-C4)*(C9/C7)</f>
        <v>4.3333333333333339</v>
      </c>
      <c r="D12" s="123">
        <f>D6-(D6-D4)*(D9/D7)</f>
        <v>0.4285714285714286</v>
      </c>
      <c r="E12" s="123">
        <f>E6-(E6-E4)*(E9/E7)</f>
        <v>0.66666666666666674</v>
      </c>
      <c r="G12" s="123">
        <f>G6-(G6-G4)*(G9/G7)</f>
        <v>15.714285714285715</v>
      </c>
      <c r="H12" s="148"/>
      <c r="I12" s="148"/>
      <c r="J12" s="148"/>
      <c r="K12" s="148"/>
      <c r="L12" s="148"/>
    </row>
    <row r="13" spans="1:12">
      <c r="A13" s="143" t="s">
        <v>167</v>
      </c>
      <c r="B13" s="152">
        <f>B6</f>
        <v>25</v>
      </c>
      <c r="C13" s="152">
        <f>C6</f>
        <v>15</v>
      </c>
      <c r="D13" s="152">
        <f>D6</f>
        <v>1</v>
      </c>
      <c r="E13" s="152">
        <f>E6</f>
        <v>2</v>
      </c>
      <c r="F13" s="152"/>
      <c r="G13" s="152">
        <f>G6</f>
        <v>50</v>
      </c>
      <c r="H13" s="153"/>
      <c r="I13" s="153"/>
      <c r="J13" s="153"/>
      <c r="K13" s="153"/>
      <c r="L13" s="153"/>
    </row>
    <row r="14" spans="1:12">
      <c r="A14" s="154"/>
      <c r="B14" s="152"/>
      <c r="C14" s="152"/>
      <c r="D14" s="152"/>
      <c r="E14" s="152"/>
      <c r="F14" s="104"/>
      <c r="G14" s="104"/>
      <c r="H14" s="153"/>
      <c r="I14" s="153"/>
      <c r="J14" s="153"/>
      <c r="K14" s="153"/>
      <c r="L14" s="153"/>
    </row>
    <row r="15" spans="1:12" s="112" customFormat="1">
      <c r="A15" s="142" t="s">
        <v>143</v>
      </c>
      <c r="B15" s="158"/>
      <c r="C15" s="158"/>
      <c r="D15" s="158"/>
      <c r="E15" s="158"/>
      <c r="H15" s="159"/>
      <c r="I15" s="159"/>
      <c r="J15" s="159"/>
      <c r="K15" s="159"/>
      <c r="L15" s="159"/>
    </row>
    <row r="16" spans="1:12">
      <c r="A16" s="118" t="s">
        <v>2</v>
      </c>
      <c r="B16" s="123">
        <v>30</v>
      </c>
      <c r="C16" s="123">
        <v>5</v>
      </c>
      <c r="D16" s="123" t="s">
        <v>83</v>
      </c>
      <c r="E16" s="123">
        <v>8</v>
      </c>
      <c r="G16" s="123">
        <v>20</v>
      </c>
      <c r="H16" s="148">
        <f>MEDIAN(B16:G16)</f>
        <v>14</v>
      </c>
      <c r="I16" s="148">
        <f>AVERAGE(B16:G16)</f>
        <v>15.75</v>
      </c>
      <c r="J16" s="148">
        <f>STDEV(B16:G16)</f>
        <v>11.5</v>
      </c>
      <c r="K16" s="148">
        <f>SKEW(B16:G16)</f>
        <v>0.55346428864962571</v>
      </c>
      <c r="L16" s="148">
        <f>COUNT(B16:G16)</f>
        <v>4</v>
      </c>
    </row>
    <row r="17" spans="1:12">
      <c r="A17" s="119" t="s">
        <v>3</v>
      </c>
      <c r="B17" s="123">
        <v>150</v>
      </c>
      <c r="C17" s="123">
        <v>50</v>
      </c>
      <c r="D17" s="123">
        <v>7</v>
      </c>
      <c r="E17" s="123">
        <v>15</v>
      </c>
      <c r="G17" s="123">
        <v>110</v>
      </c>
      <c r="H17" s="148">
        <f>MEDIAN(B17:G17)</f>
        <v>50</v>
      </c>
      <c r="I17" s="148">
        <f>AVERAGE(B17:G17)</f>
        <v>66.400000000000006</v>
      </c>
      <c r="J17" s="148">
        <f>STDEV(B17:G17)</f>
        <v>61.905573254756312</v>
      </c>
      <c r="K17" s="148">
        <f>SKEW(B17:G17)</f>
        <v>0.55739206712368694</v>
      </c>
      <c r="L17" s="148">
        <f>COUNT(B17:G17)</f>
        <v>5</v>
      </c>
    </row>
    <row r="18" spans="1:12" s="123" customFormat="1">
      <c r="A18" s="120" t="s">
        <v>4</v>
      </c>
      <c r="B18" s="123">
        <v>50</v>
      </c>
      <c r="C18" s="123">
        <v>30</v>
      </c>
      <c r="D18" s="123">
        <v>3</v>
      </c>
      <c r="E18" s="123">
        <v>10</v>
      </c>
      <c r="G18" s="123">
        <v>70</v>
      </c>
      <c r="H18" s="148">
        <f>MEDIAN(B18:G18)</f>
        <v>30</v>
      </c>
      <c r="I18" s="148">
        <f>AVERAGE(B18:G18)</f>
        <v>32.6</v>
      </c>
      <c r="J18" s="148">
        <f>STDEV(B18:G18)</f>
        <v>27.817260828485612</v>
      </c>
      <c r="K18" s="148">
        <f>SKEW(B18:G18)</f>
        <v>0.38882236415575888</v>
      </c>
      <c r="L18" s="148">
        <f>COUNT(B18:G18)</f>
        <v>5</v>
      </c>
    </row>
    <row r="19" spans="1:12">
      <c r="A19" s="120" t="s">
        <v>5</v>
      </c>
      <c r="B19" s="123">
        <v>70</v>
      </c>
      <c r="C19" s="123">
        <v>70</v>
      </c>
      <c r="D19" s="123">
        <v>50</v>
      </c>
      <c r="E19" s="123">
        <v>60</v>
      </c>
      <c r="G19" s="123">
        <v>50</v>
      </c>
      <c r="H19" s="148"/>
      <c r="I19" s="148"/>
      <c r="J19" s="148"/>
      <c r="K19" s="148"/>
      <c r="L19" s="148"/>
    </row>
    <row r="20" spans="1:12">
      <c r="A20" s="143" t="s">
        <v>6</v>
      </c>
      <c r="F20" s="123" t="s">
        <v>111</v>
      </c>
      <c r="H20" s="153"/>
      <c r="I20" s="153"/>
      <c r="J20" s="153"/>
      <c r="K20" s="153"/>
      <c r="L20" s="153"/>
    </row>
    <row r="21" spans="1:12" s="151" customFormat="1">
      <c r="A21" s="144" t="s">
        <v>163</v>
      </c>
      <c r="B21" s="149">
        <v>80</v>
      </c>
      <c r="C21" s="149">
        <v>80</v>
      </c>
      <c r="D21" s="149">
        <v>80</v>
      </c>
      <c r="E21" s="149">
        <v>80</v>
      </c>
      <c r="F21" s="149">
        <v>80</v>
      </c>
      <c r="G21" s="149">
        <v>80</v>
      </c>
    </row>
    <row r="22" spans="1:12">
      <c r="A22" s="143" t="s">
        <v>164</v>
      </c>
      <c r="H22" s="153"/>
      <c r="I22" s="153"/>
      <c r="J22" s="153"/>
      <c r="K22" s="153"/>
      <c r="L22" s="153"/>
    </row>
    <row r="23" spans="1:12">
      <c r="A23" s="143" t="s">
        <v>165</v>
      </c>
      <c r="B23" s="123">
        <f>B18+(B17-B18)*(B21/B19)</f>
        <v>164.28571428571428</v>
      </c>
      <c r="C23" s="123">
        <f>C18+(C17-C18)*(C21/C19)</f>
        <v>52.857142857142854</v>
      </c>
      <c r="D23" s="123">
        <f>D18+(D17-D18)*(D21/D19)</f>
        <v>9.4</v>
      </c>
      <c r="E23" s="123">
        <f>E18+(E17-E18)*(E21/E19)</f>
        <v>16.666666666666664</v>
      </c>
      <c r="G23" s="123">
        <f>G18+(G17-G18)*(G21/G19)</f>
        <v>134</v>
      </c>
      <c r="H23" s="153"/>
      <c r="I23" s="153"/>
      <c r="J23" s="153"/>
      <c r="K23" s="153"/>
      <c r="L23" s="153"/>
    </row>
    <row r="24" spans="1:12">
      <c r="A24" s="143" t="s">
        <v>166</v>
      </c>
      <c r="B24" s="123">
        <f>B18-(B18-B16)*(B21/B19)</f>
        <v>27.142857142857146</v>
      </c>
      <c r="C24" s="123">
        <f>C18-(C18-C16)*(C21/C19)</f>
        <v>1.4285714285714306</v>
      </c>
      <c r="D24" s="123">
        <f>D18-(D18-D16)*(D21/D19)</f>
        <v>-1.6399999999999997</v>
      </c>
      <c r="E24" s="123">
        <f>E18-(E18-E16)*(E21/E19)</f>
        <v>7.3333333333333339</v>
      </c>
      <c r="G24" s="123">
        <f>G18-(G18-G16)*(G21/G19)</f>
        <v>-10</v>
      </c>
      <c r="H24" s="153"/>
      <c r="I24" s="153"/>
      <c r="J24" s="153"/>
      <c r="K24" s="153"/>
      <c r="L24" s="153"/>
    </row>
    <row r="25" spans="1:12">
      <c r="A25" s="143" t="s">
        <v>167</v>
      </c>
      <c r="B25" s="152">
        <f>B18</f>
        <v>50</v>
      </c>
      <c r="C25" s="152">
        <f>C18</f>
        <v>30</v>
      </c>
      <c r="D25" s="152">
        <f>D18</f>
        <v>3</v>
      </c>
      <c r="E25" s="152">
        <f>E18</f>
        <v>10</v>
      </c>
      <c r="F25" s="152"/>
      <c r="G25" s="152">
        <f>G18</f>
        <v>70</v>
      </c>
      <c r="H25" s="153"/>
      <c r="I25" s="153"/>
      <c r="J25" s="153"/>
      <c r="K25" s="153"/>
      <c r="L25" s="153"/>
    </row>
    <row r="26" spans="1:12">
      <c r="A26" s="154"/>
      <c r="B26" s="152"/>
      <c r="C26" s="152"/>
      <c r="D26" s="152"/>
      <c r="E26" s="152"/>
      <c r="F26" s="104"/>
      <c r="G26" s="104"/>
      <c r="H26" s="153"/>
      <c r="I26" s="153"/>
      <c r="J26" s="153"/>
      <c r="K26" s="153"/>
      <c r="L26" s="153"/>
    </row>
    <row r="27" spans="1:12" s="112" customFormat="1">
      <c r="A27" s="142" t="s">
        <v>145</v>
      </c>
      <c r="H27" s="159"/>
      <c r="I27" s="159"/>
      <c r="J27" s="159"/>
      <c r="K27" s="159"/>
      <c r="L27" s="159"/>
    </row>
    <row r="28" spans="1:12">
      <c r="A28" s="118" t="s">
        <v>2</v>
      </c>
      <c r="B28" s="123">
        <v>15000</v>
      </c>
      <c r="C28" s="123">
        <v>1800</v>
      </c>
      <c r="D28" s="123">
        <v>7000</v>
      </c>
      <c r="E28" s="123">
        <v>60</v>
      </c>
      <c r="F28" s="123">
        <v>223.1</v>
      </c>
      <c r="G28" s="123">
        <v>2000</v>
      </c>
      <c r="H28" s="148">
        <f>MEDIAN(B28:G28)</f>
        <v>1900</v>
      </c>
      <c r="I28" s="148">
        <f>AVERAGE(B28:G28)</f>
        <v>4347.1833333333334</v>
      </c>
      <c r="J28" s="148">
        <f>STDEV(B28:G28)</f>
        <v>5794.9177044774915</v>
      </c>
      <c r="K28" s="148">
        <f>SKEW(B28:G28)</f>
        <v>1.6174427278697523</v>
      </c>
      <c r="L28" s="148">
        <f>COUNT(B28:G28)</f>
        <v>6</v>
      </c>
    </row>
    <row r="29" spans="1:12">
      <c r="A29" s="119" t="s">
        <v>3</v>
      </c>
      <c r="B29" s="123">
        <v>30000</v>
      </c>
      <c r="C29" s="123">
        <v>13000</v>
      </c>
      <c r="D29" s="123">
        <v>17000</v>
      </c>
      <c r="E29" s="123">
        <v>130</v>
      </c>
      <c r="F29" s="123">
        <v>702.4</v>
      </c>
      <c r="G29" s="123">
        <v>11000</v>
      </c>
      <c r="H29" s="148">
        <f>MEDIAN(B29:G29)</f>
        <v>12000</v>
      </c>
      <c r="I29" s="148">
        <f>AVERAGE(B29:G29)</f>
        <v>11972.066666666666</v>
      </c>
      <c r="J29" s="148">
        <f>STDEV(B29:G29)</f>
        <v>11131.28909096636</v>
      </c>
      <c r="K29" s="148">
        <f>SKEW(B29:G29)</f>
        <v>0.62958925035494007</v>
      </c>
      <c r="L29" s="148">
        <f>COUNT(B29:G29)</f>
        <v>6</v>
      </c>
    </row>
    <row r="30" spans="1:12">
      <c r="A30" s="120" t="s">
        <v>4</v>
      </c>
      <c r="B30" s="123">
        <v>20000</v>
      </c>
      <c r="C30" s="123">
        <v>6000</v>
      </c>
      <c r="D30" s="123">
        <v>11000</v>
      </c>
      <c r="E30" s="123">
        <v>80</v>
      </c>
      <c r="F30" s="123">
        <v>268</v>
      </c>
      <c r="G30" s="123">
        <v>15000</v>
      </c>
      <c r="H30" s="148">
        <f>MEDIAN(B30:G30)</f>
        <v>8500</v>
      </c>
      <c r="I30" s="148">
        <f>AVERAGE(B30:G30)</f>
        <v>8724.6666666666661</v>
      </c>
      <c r="J30" s="148">
        <f>STDEV(B30:G30)</f>
        <v>8066.7139943515203</v>
      </c>
      <c r="K30" s="148">
        <f>SKEW(B30:G30)</f>
        <v>0.24080631678369796</v>
      </c>
      <c r="L30" s="148">
        <f>COUNT(B30:G30)</f>
        <v>6</v>
      </c>
    </row>
    <row r="31" spans="1:12">
      <c r="A31" s="120" t="s">
        <v>5</v>
      </c>
      <c r="B31" s="123">
        <v>80</v>
      </c>
      <c r="C31" s="123">
        <v>80</v>
      </c>
      <c r="D31" s="123">
        <v>80</v>
      </c>
      <c r="E31" s="123">
        <v>80</v>
      </c>
      <c r="F31" s="123">
        <v>1</v>
      </c>
      <c r="G31" s="123">
        <v>80</v>
      </c>
      <c r="H31" s="148"/>
      <c r="I31" s="148"/>
      <c r="J31" s="148"/>
      <c r="K31" s="148"/>
      <c r="L31" s="148"/>
    </row>
    <row r="32" spans="1:12">
      <c r="A32" s="143" t="s">
        <v>6</v>
      </c>
      <c r="H32" s="153"/>
      <c r="I32" s="153"/>
      <c r="J32" s="153"/>
      <c r="K32" s="153"/>
      <c r="L32" s="153"/>
    </row>
    <row r="33" spans="1:12" s="151" customFormat="1">
      <c r="A33" s="144" t="s">
        <v>163</v>
      </c>
      <c r="B33" s="149">
        <v>80</v>
      </c>
      <c r="C33" s="149">
        <v>80</v>
      </c>
      <c r="D33" s="149">
        <v>80</v>
      </c>
      <c r="E33" s="149">
        <v>80</v>
      </c>
      <c r="F33" s="149">
        <v>80</v>
      </c>
      <c r="G33" s="149">
        <v>80</v>
      </c>
    </row>
    <row r="34" spans="1:12">
      <c r="A34" s="143" t="s">
        <v>164</v>
      </c>
      <c r="H34" s="153"/>
      <c r="I34" s="153"/>
      <c r="J34" s="153"/>
      <c r="K34" s="153"/>
      <c r="L34" s="153"/>
    </row>
    <row r="35" spans="1:12">
      <c r="A35" s="143" t="s">
        <v>165</v>
      </c>
      <c r="B35" s="123">
        <f>B30+(B29-B30)*(B33/B31)</f>
        <v>30000</v>
      </c>
      <c r="C35" s="123">
        <f>C30+(C29-C30)*(C33/C31)</f>
        <v>13000</v>
      </c>
      <c r="D35" s="123">
        <f>D30+(D29-D30)*(D33/D31)</f>
        <v>17000</v>
      </c>
      <c r="E35" s="123">
        <f>E30+(E29-E30)*(E33/E31)</f>
        <v>130</v>
      </c>
      <c r="G35" s="123">
        <f>G30+(G29-G30)*(G33/G31)</f>
        <v>11000</v>
      </c>
      <c r="H35" s="153"/>
      <c r="I35" s="153"/>
      <c r="J35" s="153"/>
      <c r="K35" s="153"/>
      <c r="L35" s="153"/>
    </row>
    <row r="36" spans="1:12">
      <c r="A36" s="143" t="s">
        <v>166</v>
      </c>
      <c r="B36" s="123">
        <f>B30-(B30-B28)*(B33/B31)</f>
        <v>15000</v>
      </c>
      <c r="C36" s="123">
        <f>C30-(C30-C28)*(C33/C31)</f>
        <v>1800</v>
      </c>
      <c r="D36" s="123">
        <f>D30-(D30-D28)*(D33/D31)</f>
        <v>7000</v>
      </c>
      <c r="E36" s="123">
        <f>E30-(E30-E28)*(E33/E31)</f>
        <v>60</v>
      </c>
      <c r="G36" s="123">
        <f>G30-(G30-G28)*(G33/G31)</f>
        <v>2000</v>
      </c>
      <c r="H36" s="153"/>
      <c r="I36" s="153"/>
      <c r="J36" s="153"/>
      <c r="K36" s="153"/>
      <c r="L36" s="153"/>
    </row>
    <row r="37" spans="1:12" s="169" customFormat="1">
      <c r="A37" s="168" t="s">
        <v>167</v>
      </c>
      <c r="B37" s="169">
        <f>B30</f>
        <v>20000</v>
      </c>
      <c r="C37" s="169">
        <f>C30</f>
        <v>6000</v>
      </c>
      <c r="D37" s="169">
        <f>D30</f>
        <v>11000</v>
      </c>
      <c r="E37" s="169">
        <f>E30</f>
        <v>80</v>
      </c>
      <c r="G37" s="169">
        <f>G30</f>
        <v>15000</v>
      </c>
      <c r="H37" s="170"/>
      <c r="I37" s="170"/>
      <c r="J37" s="170"/>
      <c r="K37" s="170"/>
      <c r="L37" s="170"/>
    </row>
    <row r="38" spans="1:12">
      <c r="A38" s="154"/>
      <c r="B38" s="152"/>
      <c r="C38" s="152"/>
      <c r="D38" s="152"/>
      <c r="E38" s="152"/>
      <c r="F38" s="104"/>
      <c r="G38" s="104"/>
      <c r="H38" s="153"/>
      <c r="I38" s="153"/>
      <c r="J38" s="153"/>
      <c r="K38" s="153"/>
      <c r="L38" s="153"/>
    </row>
    <row r="39" spans="1:12" s="112" customFormat="1">
      <c r="A39" s="142" t="s">
        <v>146</v>
      </c>
      <c r="H39" s="159"/>
      <c r="I39" s="159"/>
      <c r="J39" s="159"/>
      <c r="K39" s="159"/>
      <c r="L39" s="159"/>
    </row>
    <row r="40" spans="1:12">
      <c r="A40" s="118" t="s">
        <v>2</v>
      </c>
      <c r="B40" s="123">
        <v>300</v>
      </c>
      <c r="C40" s="123">
        <v>1000</v>
      </c>
      <c r="D40" s="123">
        <v>5000</v>
      </c>
      <c r="E40" s="123">
        <v>40</v>
      </c>
      <c r="F40" s="123">
        <v>0</v>
      </c>
      <c r="G40" s="123">
        <v>4000</v>
      </c>
      <c r="H40" s="148">
        <f>MEDIAN(B40:G40)</f>
        <v>650</v>
      </c>
      <c r="I40" s="148">
        <f>AVERAGE(B40:G40)</f>
        <v>1723.3333333333333</v>
      </c>
      <c r="J40" s="148">
        <f>STDEV(B40:G40)</f>
        <v>2203.285425601201</v>
      </c>
      <c r="K40" s="148">
        <f>SKEW(B40:G40)</f>
        <v>0.94889512084080074</v>
      </c>
      <c r="L40" s="148">
        <f>COUNT(B40:G40)</f>
        <v>6</v>
      </c>
    </row>
    <row r="41" spans="1:12">
      <c r="A41" s="119" t="s">
        <v>3</v>
      </c>
      <c r="B41" s="123">
        <v>1000</v>
      </c>
      <c r="C41" s="123">
        <v>20000</v>
      </c>
      <c r="D41" s="123">
        <v>19000</v>
      </c>
      <c r="E41" s="123">
        <v>150</v>
      </c>
      <c r="F41" s="123">
        <v>0</v>
      </c>
      <c r="G41" s="123">
        <v>50000</v>
      </c>
      <c r="H41" s="148">
        <f>MEDIAN(B41:G41)</f>
        <v>10000</v>
      </c>
      <c r="I41" s="148">
        <f>AVERAGE(B41:G41)</f>
        <v>15025</v>
      </c>
      <c r="J41" s="148">
        <f>STDEV(B41:G41)</f>
        <v>19532.120980579657</v>
      </c>
      <c r="K41" s="148">
        <f>SKEW(B41:G41)</f>
        <v>1.349801863846225</v>
      </c>
      <c r="L41" s="148">
        <f>COUNT(B41:G41)</f>
        <v>6</v>
      </c>
    </row>
    <row r="42" spans="1:12">
      <c r="A42" s="120" t="s">
        <v>4</v>
      </c>
      <c r="B42" s="123">
        <v>700</v>
      </c>
      <c r="C42" s="123">
        <v>9000</v>
      </c>
      <c r="D42" s="123">
        <v>10000</v>
      </c>
      <c r="E42" s="123">
        <v>130</v>
      </c>
      <c r="F42" s="123">
        <v>0</v>
      </c>
      <c r="G42" s="123">
        <v>30000</v>
      </c>
      <c r="H42" s="148">
        <f>MEDIAN(B42:G42)</f>
        <v>4850</v>
      </c>
      <c r="I42" s="148">
        <f>AVERAGE(B42:G42)</f>
        <v>8305</v>
      </c>
      <c r="J42" s="148">
        <f>STDEV(B42:G42)</f>
        <v>11555.680421333916</v>
      </c>
      <c r="K42" s="148">
        <f>SKEW(B42:G42)</f>
        <v>1.6831576752676447</v>
      </c>
      <c r="L42" s="148">
        <f>COUNT(B42:G42)</f>
        <v>6</v>
      </c>
    </row>
    <row r="43" spans="1:12">
      <c r="A43" s="120" t="s">
        <v>5</v>
      </c>
      <c r="B43" s="123">
        <v>80</v>
      </c>
      <c r="C43" s="123">
        <v>70</v>
      </c>
      <c r="D43" s="123">
        <v>60</v>
      </c>
      <c r="E43" s="123">
        <v>80</v>
      </c>
      <c r="F43" s="123">
        <v>0</v>
      </c>
      <c r="G43" s="123">
        <v>60</v>
      </c>
      <c r="H43" s="148"/>
      <c r="I43" s="148"/>
      <c r="J43" s="148"/>
      <c r="K43" s="148"/>
      <c r="L43" s="148"/>
    </row>
    <row r="44" spans="1:12">
      <c r="A44" s="143" t="s">
        <v>6</v>
      </c>
      <c r="H44" s="153"/>
      <c r="I44" s="153"/>
      <c r="J44" s="153"/>
      <c r="K44" s="153"/>
      <c r="L44" s="153"/>
    </row>
    <row r="45" spans="1:12" s="151" customFormat="1">
      <c r="A45" s="144" t="s">
        <v>163</v>
      </c>
      <c r="B45" s="149">
        <v>80</v>
      </c>
      <c r="C45" s="149">
        <v>80</v>
      </c>
      <c r="D45" s="149">
        <v>80</v>
      </c>
      <c r="E45" s="149">
        <v>80</v>
      </c>
      <c r="F45" s="149">
        <v>80</v>
      </c>
      <c r="G45" s="149">
        <v>80</v>
      </c>
    </row>
    <row r="46" spans="1:12">
      <c r="A46" s="143" t="s">
        <v>164</v>
      </c>
      <c r="H46" s="153"/>
      <c r="I46" s="153"/>
      <c r="J46" s="153"/>
      <c r="K46" s="153"/>
      <c r="L46" s="153"/>
    </row>
    <row r="47" spans="1:12">
      <c r="A47" s="143" t="s">
        <v>165</v>
      </c>
      <c r="B47" s="123">
        <f>B42+(B41-B42)*(B45/B43)</f>
        <v>1000</v>
      </c>
      <c r="C47" s="123">
        <f>C42+(C41-C42)*(C45/C43)</f>
        <v>21571.428571428572</v>
      </c>
      <c r="D47" s="123">
        <f>D42+(D41-D42)*(D45/D43)</f>
        <v>22000</v>
      </c>
      <c r="E47" s="123">
        <f>E42+(E41-E42)*(E45/E43)</f>
        <v>150</v>
      </c>
      <c r="G47" s="123">
        <f>G42+(G41-G42)*(G45/G43)</f>
        <v>56666.666666666664</v>
      </c>
      <c r="H47" s="153"/>
      <c r="I47" s="153"/>
      <c r="J47" s="153"/>
      <c r="K47" s="153"/>
      <c r="L47" s="153"/>
    </row>
    <row r="48" spans="1:12">
      <c r="A48" s="143" t="s">
        <v>166</v>
      </c>
      <c r="B48" s="123">
        <f>B42-(B42-B40)*(B45/B43)</f>
        <v>300</v>
      </c>
      <c r="C48" s="123">
        <f>C42-(C42-C40)*(C45/C43)</f>
        <v>-142.85714285714312</v>
      </c>
      <c r="D48" s="123">
        <f>D42-(D42-D40)*(D45/D43)</f>
        <v>3333.3333333333339</v>
      </c>
      <c r="E48" s="123">
        <f>E42-(E42-E40)*(E45/E43)</f>
        <v>40</v>
      </c>
      <c r="G48" s="123">
        <f>G42-(G42-G40)*(G45/G43)</f>
        <v>-4666.6666666666642</v>
      </c>
      <c r="H48" s="153"/>
      <c r="I48" s="153"/>
      <c r="J48" s="153"/>
      <c r="K48" s="153"/>
      <c r="L48" s="153"/>
    </row>
    <row r="49" spans="1:12">
      <c r="A49" s="168" t="s">
        <v>167</v>
      </c>
      <c r="B49" s="169">
        <f>B42</f>
        <v>700</v>
      </c>
      <c r="C49" s="169">
        <f>C42</f>
        <v>9000</v>
      </c>
      <c r="D49" s="169">
        <f>D42</f>
        <v>10000</v>
      </c>
      <c r="E49" s="169">
        <f>E42</f>
        <v>130</v>
      </c>
      <c r="F49" s="169"/>
      <c r="G49" s="169">
        <f>G42</f>
        <v>30000</v>
      </c>
      <c r="H49" s="153"/>
      <c r="I49" s="153"/>
      <c r="J49" s="153"/>
      <c r="K49" s="153"/>
      <c r="L49" s="153"/>
    </row>
    <row r="50" spans="1:12">
      <c r="B50" s="141"/>
      <c r="C50" s="141"/>
      <c r="D50" s="141"/>
      <c r="E50" s="141"/>
      <c r="F50" s="141"/>
      <c r="G50" s="141"/>
      <c r="H50" s="153"/>
      <c r="I50" s="153"/>
      <c r="J50" s="153"/>
      <c r="K50" s="153"/>
      <c r="L50" s="153"/>
    </row>
    <row r="51" spans="1:12" s="174" customFormat="1">
      <c r="A51" s="171" t="s">
        <v>147</v>
      </c>
      <c r="B51" s="172"/>
      <c r="C51" s="172"/>
      <c r="D51" s="172"/>
      <c r="E51" s="172"/>
      <c r="F51" s="172"/>
      <c r="G51" s="172"/>
      <c r="H51" s="173"/>
      <c r="I51" s="173"/>
      <c r="J51" s="173"/>
      <c r="K51" s="173"/>
      <c r="L51" s="173"/>
    </row>
    <row r="52" spans="1:12">
      <c r="A52" s="108" t="s">
        <v>2</v>
      </c>
      <c r="B52" s="147">
        <v>0.35</v>
      </c>
      <c r="C52" s="147">
        <v>0.2</v>
      </c>
      <c r="D52" s="147">
        <v>0.8</v>
      </c>
      <c r="E52" s="147">
        <v>0.35</v>
      </c>
      <c r="F52" s="141">
        <v>0.5</v>
      </c>
      <c r="G52" s="141"/>
      <c r="H52" s="148">
        <f>MEDIAN(B52:G52)</f>
        <v>0.35</v>
      </c>
      <c r="I52" s="148">
        <f>AVERAGE(B52:G52)</f>
        <v>0.44000000000000006</v>
      </c>
      <c r="J52" s="148">
        <f>STDEV(B52:G52)</f>
        <v>0.22748626332154642</v>
      </c>
      <c r="K52" s="148">
        <f>SKEW(B52:G52)</f>
        <v>1.1180799331493769</v>
      </c>
      <c r="L52" s="148">
        <f>COUNT(B52:G52)</f>
        <v>5</v>
      </c>
    </row>
    <row r="53" spans="1:12">
      <c r="A53" s="109" t="s">
        <v>3</v>
      </c>
      <c r="B53" s="147">
        <v>0.55000000000000004</v>
      </c>
      <c r="C53" s="147">
        <v>0.5</v>
      </c>
      <c r="D53" s="147">
        <v>0.25</v>
      </c>
      <c r="E53" s="147">
        <v>0.53</v>
      </c>
      <c r="F53" s="141">
        <v>0.6</v>
      </c>
      <c r="G53" s="147">
        <v>0.4</v>
      </c>
      <c r="H53" s="148">
        <f>MEDIAN(B53:G53)</f>
        <v>0.51500000000000001</v>
      </c>
      <c r="I53" s="148">
        <f>AVERAGE(B53:G53)</f>
        <v>0.47166666666666668</v>
      </c>
      <c r="J53" s="148">
        <f>STDEV(B53:G53)</f>
        <v>0.12734467663262047</v>
      </c>
      <c r="K53" s="148">
        <f>SKEW(B53:G53)</f>
        <v>-1.2267327301577309</v>
      </c>
      <c r="L53" s="148">
        <f>COUNT(B53:G53)</f>
        <v>6</v>
      </c>
    </row>
    <row r="54" spans="1:12">
      <c r="A54" s="110" t="s">
        <v>4</v>
      </c>
      <c r="B54" s="147">
        <v>0.44</v>
      </c>
      <c r="C54" s="147">
        <v>0.3</v>
      </c>
      <c r="D54" s="147">
        <v>0.2</v>
      </c>
      <c r="E54" s="147">
        <v>0.44</v>
      </c>
      <c r="F54" s="141">
        <v>0.55000000000000004</v>
      </c>
      <c r="G54" s="141">
        <v>60</v>
      </c>
      <c r="H54" s="148">
        <f>MEDIAN(B54:G54)</f>
        <v>0.44</v>
      </c>
      <c r="I54" s="148">
        <f>AVERAGE(B54:G54)</f>
        <v>10.321666666666667</v>
      </c>
      <c r="J54" s="148">
        <f>STDEV(B54:G54)</f>
        <v>24.337620604049743</v>
      </c>
      <c r="K54" s="148">
        <f>SKEW(B54:G54)</f>
        <v>2.4493506458627952</v>
      </c>
      <c r="L54" s="148">
        <f>COUNT(B54:G54)</f>
        <v>6</v>
      </c>
    </row>
    <row r="55" spans="1:12">
      <c r="A55" s="110" t="s">
        <v>5</v>
      </c>
      <c r="B55" s="141">
        <v>60</v>
      </c>
      <c r="C55" s="141">
        <v>50</v>
      </c>
      <c r="D55" s="141">
        <v>50</v>
      </c>
      <c r="E55" s="141">
        <v>50</v>
      </c>
      <c r="F55" s="141">
        <v>50</v>
      </c>
      <c r="G55" s="141">
        <v>0</v>
      </c>
      <c r="H55" s="148"/>
      <c r="I55" s="148"/>
      <c r="J55" s="148"/>
      <c r="K55" s="148"/>
      <c r="L55" s="148"/>
    </row>
    <row r="56" spans="1:12">
      <c r="A56" s="110" t="s">
        <v>17</v>
      </c>
      <c r="B56" s="141"/>
      <c r="C56" s="141"/>
      <c r="D56" s="141"/>
      <c r="E56" s="141"/>
      <c r="F56" s="141"/>
      <c r="G56" s="141"/>
      <c r="H56" s="148"/>
      <c r="I56" s="148"/>
      <c r="J56" s="148"/>
      <c r="K56" s="148"/>
      <c r="L56" s="148"/>
    </row>
    <row r="57" spans="1:12" s="151" customFormat="1">
      <c r="A57" s="144" t="s">
        <v>163</v>
      </c>
      <c r="B57" s="149">
        <v>80</v>
      </c>
      <c r="C57" s="149">
        <v>80</v>
      </c>
      <c r="D57" s="149">
        <v>80</v>
      </c>
      <c r="E57" s="149">
        <v>80</v>
      </c>
      <c r="F57" s="149">
        <v>80</v>
      </c>
      <c r="G57" s="149">
        <v>80</v>
      </c>
      <c r="H57" s="150"/>
      <c r="I57" s="150"/>
      <c r="J57" s="150"/>
      <c r="K57" s="150"/>
      <c r="L57" s="150"/>
    </row>
    <row r="58" spans="1:12">
      <c r="A58" s="143" t="s">
        <v>164</v>
      </c>
      <c r="H58" s="148"/>
      <c r="I58" s="148"/>
      <c r="J58" s="148"/>
      <c r="K58" s="148"/>
      <c r="L58" s="148"/>
    </row>
    <row r="59" spans="1:12">
      <c r="A59" s="143" t="s">
        <v>165</v>
      </c>
      <c r="B59" s="123">
        <f>B54+(B53-B54)*(B57/B55)</f>
        <v>0.58666666666666667</v>
      </c>
      <c r="C59" s="123">
        <f>C54+(C53-C54)*(C57/C55)</f>
        <v>0.62000000000000011</v>
      </c>
      <c r="D59" s="123">
        <f>D54+(D53-D54)*(D57/D55)</f>
        <v>0.28000000000000003</v>
      </c>
      <c r="E59" s="123">
        <f>E54+(E53-E54)*(E57/E55)</f>
        <v>0.58400000000000007</v>
      </c>
      <c r="G59" s="123" t="e">
        <f>G54+(G53-G54)*(G57/G55)</f>
        <v>#DIV/0!</v>
      </c>
      <c r="H59" s="148"/>
      <c r="I59" s="148"/>
      <c r="J59" s="148"/>
      <c r="K59" s="148"/>
      <c r="L59" s="148"/>
    </row>
    <row r="60" spans="1:12">
      <c r="A60" s="143" t="s">
        <v>166</v>
      </c>
      <c r="B60" s="123">
        <f>B54-(B54-B52)*(B57/B55)</f>
        <v>0.31999999999999995</v>
      </c>
      <c r="C60" s="123">
        <f>C54-(C54-C52)*(C57/C55)</f>
        <v>0.14000000000000001</v>
      </c>
      <c r="D60" s="123">
        <f>D54-(D54-D52)*(D57/D55)</f>
        <v>1.1600000000000001</v>
      </c>
      <c r="E60" s="123">
        <f>E54-(E54-E52)*(E57/E55)</f>
        <v>0.29599999999999993</v>
      </c>
      <c r="G60" s="123" t="e">
        <f>G54-(G54-G52)*(G57/G55)</f>
        <v>#DIV/0!</v>
      </c>
      <c r="H60" s="148"/>
      <c r="I60" s="148"/>
      <c r="J60" s="148"/>
      <c r="K60" s="148"/>
      <c r="L60" s="148"/>
    </row>
    <row r="61" spans="1:12">
      <c r="A61" s="168" t="s">
        <v>167</v>
      </c>
      <c r="B61" s="169">
        <f>B54</f>
        <v>0.44</v>
      </c>
      <c r="C61" s="169">
        <f>C54</f>
        <v>0.3</v>
      </c>
      <c r="D61" s="169">
        <f>D54</f>
        <v>0.2</v>
      </c>
      <c r="E61" s="169">
        <f>E54</f>
        <v>0.44</v>
      </c>
      <c r="F61" s="169"/>
      <c r="G61" s="169">
        <f>G54</f>
        <v>60</v>
      </c>
      <c r="H61" s="148"/>
      <c r="I61" s="148"/>
      <c r="J61" s="148"/>
      <c r="K61" s="148"/>
      <c r="L61" s="148"/>
    </row>
    <row r="62" spans="1:12">
      <c r="A62" s="110"/>
      <c r="B62" s="141"/>
      <c r="C62" s="141"/>
      <c r="D62" s="141"/>
      <c r="E62" s="141"/>
      <c r="F62" s="141"/>
      <c r="G62" s="141"/>
      <c r="H62" s="148"/>
      <c r="I62" s="148"/>
      <c r="J62" s="148"/>
      <c r="K62" s="148"/>
      <c r="L62" s="148"/>
    </row>
    <row r="63" spans="1:12" s="174" customFormat="1">
      <c r="A63" s="171" t="s">
        <v>148</v>
      </c>
      <c r="B63" s="172"/>
      <c r="C63" s="172"/>
      <c r="D63" s="172"/>
      <c r="E63" s="172"/>
      <c r="F63" s="172"/>
      <c r="G63" s="172"/>
      <c r="H63" s="175"/>
      <c r="I63" s="175"/>
      <c r="J63" s="175"/>
      <c r="K63" s="175"/>
      <c r="L63" s="175"/>
    </row>
    <row r="64" spans="1:12">
      <c r="A64" s="108" t="s">
        <v>2</v>
      </c>
      <c r="B64" s="147">
        <v>0.15</v>
      </c>
      <c r="C64" s="147">
        <v>0.1</v>
      </c>
      <c r="D64" s="147">
        <v>0.8</v>
      </c>
      <c r="E64" s="147">
        <v>0.15</v>
      </c>
      <c r="F64" s="141">
        <v>0.3</v>
      </c>
      <c r="G64" s="141"/>
      <c r="H64" s="148">
        <f>MEDIAN(B64:G64)</f>
        <v>0.15</v>
      </c>
      <c r="I64" s="148">
        <f>AVERAGE(B64:G64)</f>
        <v>0.3</v>
      </c>
      <c r="J64" s="148">
        <f>STDEV(B64:G64)</f>
        <v>0.28939592256975566</v>
      </c>
      <c r="K64" s="148">
        <f>SKEW(B64:G64)</f>
        <v>1.8953531128426853</v>
      </c>
      <c r="L64" s="148">
        <f>COUNT(B64:G64)</f>
        <v>5</v>
      </c>
    </row>
    <row r="65" spans="1:12">
      <c r="A65" s="109" t="s">
        <v>3</v>
      </c>
      <c r="B65" s="147">
        <v>0.28000000000000003</v>
      </c>
      <c r="C65" s="147">
        <v>0.4</v>
      </c>
      <c r="D65" s="147">
        <v>0.25</v>
      </c>
      <c r="E65" s="141">
        <v>0.26</v>
      </c>
      <c r="F65" s="141">
        <v>0.4</v>
      </c>
      <c r="G65" s="141">
        <v>0.15</v>
      </c>
      <c r="H65" s="148">
        <f>MEDIAN(B65:G65)</f>
        <v>0.27</v>
      </c>
      <c r="I65" s="148">
        <f>AVERAGE(B65:G65)</f>
        <v>0.28999999999999998</v>
      </c>
      <c r="J65" s="148">
        <f>STDEV(B65:G65)</f>
        <v>9.6332756630338592E-2</v>
      </c>
      <c r="K65" s="148">
        <f>SKEW(B65:G65)</f>
        <v>-5.839135302215967E-2</v>
      </c>
      <c r="L65" s="148">
        <f>COUNT(B65:G65)</f>
        <v>6</v>
      </c>
    </row>
    <row r="66" spans="1:12">
      <c r="A66" s="110" t="s">
        <v>4</v>
      </c>
      <c r="B66" s="147">
        <v>0.2</v>
      </c>
      <c r="C66" s="147">
        <v>0.13</v>
      </c>
      <c r="D66" s="147">
        <v>0.2</v>
      </c>
      <c r="E66" s="141">
        <v>0.2</v>
      </c>
      <c r="F66" s="141">
        <v>0.35</v>
      </c>
      <c r="G66" s="141">
        <v>60</v>
      </c>
      <c r="H66" s="148">
        <f>MEDIAN(B66:G66)</f>
        <v>0.2</v>
      </c>
      <c r="I66" s="148">
        <f>AVERAGE(B66:G66)</f>
        <v>10.18</v>
      </c>
      <c r="J66" s="148">
        <f>STDEV(B66:G66)</f>
        <v>24.406822816581432</v>
      </c>
      <c r="K66" s="148">
        <f>SKEW(B66:G66)</f>
        <v>2.4494414467439234</v>
      </c>
      <c r="L66" s="148">
        <f>COUNT(B66:G66)</f>
        <v>6</v>
      </c>
    </row>
    <row r="67" spans="1:12">
      <c r="A67" s="110" t="s">
        <v>5</v>
      </c>
      <c r="B67" s="141">
        <v>60</v>
      </c>
      <c r="C67" s="141">
        <v>50</v>
      </c>
      <c r="D67" s="141">
        <v>50</v>
      </c>
      <c r="E67" s="141">
        <v>50</v>
      </c>
      <c r="F67" s="141">
        <v>50</v>
      </c>
      <c r="G67" s="141">
        <v>0</v>
      </c>
      <c r="H67" s="148"/>
      <c r="I67" s="148"/>
      <c r="J67" s="148"/>
      <c r="K67" s="148"/>
      <c r="L67" s="148"/>
    </row>
    <row r="68" spans="1:12">
      <c r="A68" s="110" t="s">
        <v>17</v>
      </c>
      <c r="B68" s="141"/>
      <c r="C68" s="141"/>
      <c r="D68" s="141"/>
      <c r="E68" s="141"/>
      <c r="F68" s="141"/>
      <c r="G68" s="141"/>
      <c r="H68" s="148"/>
      <c r="I68" s="148"/>
      <c r="J68" s="148"/>
      <c r="K68" s="148"/>
      <c r="L68" s="148"/>
    </row>
    <row r="69" spans="1:12" s="151" customFormat="1">
      <c r="A69" s="144" t="s">
        <v>163</v>
      </c>
      <c r="B69" s="149">
        <v>80</v>
      </c>
      <c r="C69" s="149">
        <v>80</v>
      </c>
      <c r="D69" s="149">
        <v>80</v>
      </c>
      <c r="E69" s="149">
        <v>80</v>
      </c>
      <c r="F69" s="149">
        <v>80</v>
      </c>
      <c r="G69" s="149">
        <v>80</v>
      </c>
      <c r="H69" s="150"/>
      <c r="I69" s="150"/>
      <c r="J69" s="150"/>
      <c r="K69" s="150"/>
      <c r="L69" s="150"/>
    </row>
    <row r="70" spans="1:12">
      <c r="A70" s="143" t="s">
        <v>164</v>
      </c>
      <c r="H70" s="148"/>
      <c r="I70" s="148"/>
      <c r="J70" s="148"/>
      <c r="K70" s="148"/>
      <c r="L70" s="148"/>
    </row>
    <row r="71" spans="1:12">
      <c r="A71" s="143" t="s">
        <v>165</v>
      </c>
      <c r="B71" s="123">
        <f>B66+(B65-B66)*(B69/B67)</f>
        <v>0.3066666666666667</v>
      </c>
      <c r="C71" s="123">
        <f>C66+(C65-C66)*(C69/C67)</f>
        <v>0.56200000000000006</v>
      </c>
      <c r="D71" s="123">
        <f>D66+(D65-D66)*(D69/D67)</f>
        <v>0.28000000000000003</v>
      </c>
      <c r="E71" s="123">
        <f>E66+(E65-E66)*(E69/E67)</f>
        <v>0.29600000000000004</v>
      </c>
      <c r="G71" s="123" t="e">
        <f>G66+(G65-G66)*(G69/G67)</f>
        <v>#DIV/0!</v>
      </c>
      <c r="H71" s="148"/>
      <c r="I71" s="148"/>
      <c r="J71" s="148"/>
      <c r="K71" s="148"/>
      <c r="L71" s="148"/>
    </row>
    <row r="72" spans="1:12">
      <c r="A72" s="143" t="s">
        <v>166</v>
      </c>
      <c r="B72" s="123">
        <f>B66-(B66-B64)*(B69/B67)</f>
        <v>0.13333333333333333</v>
      </c>
      <c r="C72" s="123">
        <f>C66-(C66-C64)*(C69/C67)</f>
        <v>8.2000000000000003E-2</v>
      </c>
      <c r="D72" s="123">
        <f>D66-(D66-D64)*(D69/D67)</f>
        <v>1.1600000000000001</v>
      </c>
      <c r="E72" s="123">
        <f>E66-(E66-E64)*(E69/E67)</f>
        <v>0.11999999999999998</v>
      </c>
      <c r="G72" s="123" t="e">
        <f>G66-(G66-G64)*(G69/G67)</f>
        <v>#DIV/0!</v>
      </c>
      <c r="H72" s="148"/>
      <c r="I72" s="148"/>
      <c r="J72" s="148"/>
      <c r="K72" s="148"/>
      <c r="L72" s="148"/>
    </row>
    <row r="73" spans="1:12">
      <c r="A73" s="168" t="s">
        <v>167</v>
      </c>
      <c r="B73" s="169">
        <f>B66</f>
        <v>0.2</v>
      </c>
      <c r="C73" s="169">
        <f>C66</f>
        <v>0.13</v>
      </c>
      <c r="D73" s="169">
        <f>D66</f>
        <v>0.2</v>
      </c>
      <c r="E73" s="169">
        <f>E66</f>
        <v>0.2</v>
      </c>
      <c r="F73" s="169"/>
      <c r="G73" s="169">
        <f>G66</f>
        <v>60</v>
      </c>
      <c r="H73" s="148"/>
      <c r="I73" s="148"/>
      <c r="J73" s="148"/>
      <c r="K73" s="148"/>
      <c r="L73" s="148"/>
    </row>
    <row r="74" spans="1:12">
      <c r="B74" s="141"/>
      <c r="C74" s="141"/>
      <c r="D74" s="141"/>
      <c r="E74" s="141"/>
      <c r="F74" s="141"/>
      <c r="G74" s="141"/>
      <c r="H74" s="148"/>
      <c r="I74" s="148"/>
      <c r="J74" s="148"/>
      <c r="K74" s="148"/>
      <c r="L74" s="148"/>
    </row>
    <row r="75" spans="1:12" s="174" customFormat="1">
      <c r="A75" s="171" t="s">
        <v>149</v>
      </c>
      <c r="B75" s="172"/>
      <c r="C75" s="172"/>
      <c r="D75" s="172"/>
      <c r="E75" s="172"/>
      <c r="F75" s="172"/>
      <c r="G75" s="172"/>
      <c r="H75" s="175"/>
      <c r="I75" s="175"/>
      <c r="J75" s="175"/>
      <c r="K75" s="175"/>
      <c r="L75" s="175"/>
    </row>
    <row r="76" spans="1:12">
      <c r="A76" s="108" t="s">
        <v>2</v>
      </c>
      <c r="B76" s="155">
        <v>0.12</v>
      </c>
      <c r="C76" s="155">
        <v>0.05</v>
      </c>
      <c r="D76" s="155">
        <v>0.5</v>
      </c>
      <c r="E76" s="155">
        <v>0.12</v>
      </c>
      <c r="F76" s="155">
        <v>0.1</v>
      </c>
      <c r="G76" s="155"/>
      <c r="H76" s="148">
        <f>MEDIAN(B76:G76)</f>
        <v>0.12</v>
      </c>
      <c r="I76" s="148">
        <f>AVERAGE(B76:G76)</f>
        <v>0.17799999999999999</v>
      </c>
      <c r="J76" s="148">
        <f>STDEV(B76:G76)</f>
        <v>0.18226354544998852</v>
      </c>
      <c r="K76" s="148">
        <f>SKEW(B76:G76)</f>
        <v>2.0936794791880708</v>
      </c>
      <c r="L76" s="148">
        <f>COUNT(B76:G76)</f>
        <v>5</v>
      </c>
    </row>
    <row r="77" spans="1:12">
      <c r="A77" s="109" t="s">
        <v>3</v>
      </c>
      <c r="B77" s="155">
        <v>0.16</v>
      </c>
      <c r="C77" s="155">
        <v>0.15</v>
      </c>
      <c r="D77" s="155">
        <v>0.18</v>
      </c>
      <c r="E77" s="155">
        <v>0.18</v>
      </c>
      <c r="F77" s="155">
        <v>0.2</v>
      </c>
      <c r="G77" s="155">
        <v>0.2</v>
      </c>
      <c r="H77" s="148">
        <f>MEDIAN(B77:G77)</f>
        <v>0.18</v>
      </c>
      <c r="I77" s="148">
        <f>AVERAGE(B77:G77)</f>
        <v>0.17833333333333332</v>
      </c>
      <c r="J77" s="148">
        <f>STDEV(B77:G77)</f>
        <v>2.0412414523193523E-2</v>
      </c>
      <c r="K77" s="148">
        <f>SKEW(B77:G77)</f>
        <v>-0.30177713631088304</v>
      </c>
      <c r="L77" s="148">
        <f>COUNT(B77:G77)</f>
        <v>6</v>
      </c>
    </row>
    <row r="78" spans="1:12">
      <c r="A78" s="110" t="s">
        <v>4</v>
      </c>
      <c r="B78" s="155">
        <v>0.14000000000000001</v>
      </c>
      <c r="C78" s="155">
        <v>7.0000000000000007E-2</v>
      </c>
      <c r="D78" s="155">
        <v>0.15</v>
      </c>
      <c r="E78" s="155">
        <v>0.14000000000000001</v>
      </c>
      <c r="F78" s="155">
        <v>0.15</v>
      </c>
      <c r="G78" s="155">
        <v>60</v>
      </c>
      <c r="H78" s="148">
        <f>MEDIAN(B78:G78)</f>
        <v>0.14500000000000002</v>
      </c>
      <c r="I78" s="148">
        <f>AVERAGE(B78:G78)</f>
        <v>10.108333333333333</v>
      </c>
      <c r="J78" s="148">
        <f>STDEV(B78:G78)</f>
        <v>24.441843970262692</v>
      </c>
      <c r="K78" s="148">
        <f>SKEW(B78:G78)</f>
        <v>2.4494812512537272</v>
      </c>
      <c r="L78" s="148">
        <f>COUNT(B78:G78)</f>
        <v>6</v>
      </c>
    </row>
    <row r="79" spans="1:12">
      <c r="A79" s="110" t="s">
        <v>5</v>
      </c>
      <c r="B79" s="155">
        <v>60</v>
      </c>
      <c r="C79" s="155">
        <v>50</v>
      </c>
      <c r="D79" s="155">
        <v>50</v>
      </c>
      <c r="E79" s="155">
        <v>50</v>
      </c>
      <c r="F79" s="155">
        <v>50</v>
      </c>
      <c r="G79" s="155">
        <v>0</v>
      </c>
      <c r="H79" s="148"/>
      <c r="I79" s="148"/>
      <c r="J79" s="148"/>
      <c r="K79" s="148"/>
      <c r="L79" s="148"/>
    </row>
    <row r="80" spans="1:12">
      <c r="A80" s="110" t="s">
        <v>17</v>
      </c>
      <c r="B80" s="141"/>
      <c r="C80" s="141"/>
      <c r="D80" s="141"/>
      <c r="E80" s="141"/>
      <c r="F80" s="141"/>
      <c r="G80" s="141"/>
      <c r="H80" s="148"/>
      <c r="I80" s="148"/>
      <c r="J80" s="148"/>
      <c r="K80" s="148"/>
      <c r="L80" s="148"/>
    </row>
    <row r="81" spans="1:12" s="151" customFormat="1">
      <c r="A81" s="144" t="s">
        <v>163</v>
      </c>
      <c r="B81" s="149">
        <v>80</v>
      </c>
      <c r="C81" s="149">
        <v>80</v>
      </c>
      <c r="D81" s="149">
        <v>80</v>
      </c>
      <c r="E81" s="149">
        <v>80</v>
      </c>
      <c r="F81" s="149">
        <v>80</v>
      </c>
      <c r="G81" s="149">
        <v>80</v>
      </c>
      <c r="H81" s="150"/>
      <c r="I81" s="150"/>
      <c r="J81" s="150"/>
      <c r="K81" s="150"/>
      <c r="L81" s="150"/>
    </row>
    <row r="82" spans="1:12">
      <c r="A82" s="143" t="s">
        <v>164</v>
      </c>
      <c r="H82" s="148"/>
      <c r="I82" s="148"/>
      <c r="J82" s="148"/>
      <c r="K82" s="148"/>
      <c r="L82" s="148"/>
    </row>
    <row r="83" spans="1:12">
      <c r="A83" s="143" t="s">
        <v>165</v>
      </c>
      <c r="B83" s="123">
        <f>B78+(B77-B78)*(B81/B79)</f>
        <v>0.16666666666666666</v>
      </c>
      <c r="C83" s="123">
        <f>C78+(C77-C78)*(C81/C79)</f>
        <v>0.19799999999999998</v>
      </c>
      <c r="D83" s="123">
        <f>D78+(D77-D78)*(D81/D79)</f>
        <v>0.19800000000000001</v>
      </c>
      <c r="E83" s="123">
        <f>E78+(E77-E78)*(E81/E79)</f>
        <v>0.20399999999999999</v>
      </c>
      <c r="G83" s="123" t="e">
        <f>G78+(G77-G78)*(G81/G79)</f>
        <v>#DIV/0!</v>
      </c>
      <c r="H83" s="148"/>
      <c r="I83" s="148"/>
      <c r="J83" s="148"/>
      <c r="K83" s="148"/>
      <c r="L83" s="148"/>
    </row>
    <row r="84" spans="1:12">
      <c r="A84" s="143" t="s">
        <v>166</v>
      </c>
      <c r="B84" s="123">
        <f>B78-(B78-B76)*(B81/B79)</f>
        <v>0.11333333333333333</v>
      </c>
      <c r="C84" s="123">
        <f>C78-(C78-C76)*(C81/C79)</f>
        <v>3.7999999999999999E-2</v>
      </c>
      <c r="D84" s="123">
        <f>D78-(D78-D76)*(D81/D79)</f>
        <v>0.71</v>
      </c>
      <c r="E84" s="123">
        <f>E78-(E78-E76)*(E81/E79)</f>
        <v>0.10799999999999998</v>
      </c>
      <c r="G84" s="123" t="e">
        <f>G78-(G78-G76)*(G81/G79)</f>
        <v>#DIV/0!</v>
      </c>
      <c r="H84" s="148"/>
      <c r="I84" s="148"/>
      <c r="J84" s="148"/>
      <c r="K84" s="148"/>
      <c r="L84" s="148"/>
    </row>
    <row r="85" spans="1:12">
      <c r="A85" s="168" t="s">
        <v>167</v>
      </c>
      <c r="B85" s="169">
        <f>B78</f>
        <v>0.14000000000000001</v>
      </c>
      <c r="C85" s="169">
        <f>C78</f>
        <v>7.0000000000000007E-2</v>
      </c>
      <c r="D85" s="169">
        <f>D78</f>
        <v>0.15</v>
      </c>
      <c r="E85" s="169">
        <f>E78</f>
        <v>0.14000000000000001</v>
      </c>
      <c r="F85" s="169"/>
      <c r="G85" s="169">
        <f>G78</f>
        <v>60</v>
      </c>
      <c r="H85" s="148"/>
      <c r="I85" s="148"/>
      <c r="J85" s="148"/>
      <c r="K85" s="148"/>
      <c r="L85" s="148"/>
    </row>
    <row r="86" spans="1:12">
      <c r="B86" s="141"/>
      <c r="C86" s="141"/>
      <c r="D86" s="141"/>
      <c r="E86" s="141"/>
      <c r="F86" s="141"/>
      <c r="G86" s="141"/>
      <c r="H86" s="148"/>
      <c r="I86" s="148"/>
      <c r="J86" s="148"/>
      <c r="K86" s="148"/>
      <c r="L86" s="148"/>
    </row>
    <row r="87" spans="1:12" s="174" customFormat="1">
      <c r="A87" s="171" t="s">
        <v>150</v>
      </c>
      <c r="B87" s="172"/>
      <c r="C87" s="172"/>
      <c r="D87" s="172"/>
      <c r="E87" s="172"/>
      <c r="F87" s="172"/>
      <c r="G87" s="172"/>
      <c r="H87" s="175"/>
      <c r="I87" s="175"/>
      <c r="J87" s="175"/>
      <c r="K87" s="175"/>
      <c r="L87" s="175"/>
    </row>
    <row r="88" spans="1:12">
      <c r="A88" s="108" t="s">
        <v>2</v>
      </c>
      <c r="B88" s="141">
        <v>0.4</v>
      </c>
      <c r="C88" s="141">
        <v>0.3</v>
      </c>
      <c r="D88" s="141">
        <v>0.23</v>
      </c>
      <c r="E88" s="141">
        <v>0.36</v>
      </c>
      <c r="F88" s="141">
        <v>0.6</v>
      </c>
      <c r="G88" s="141"/>
      <c r="H88" s="148">
        <f>MEDIAN(B88:G88)</f>
        <v>0.36</v>
      </c>
      <c r="I88" s="148">
        <f>AVERAGE(B88:G88)</f>
        <v>0.378</v>
      </c>
      <c r="J88" s="148">
        <f>STDEV(B88:G88)</f>
        <v>0.13971399357258377</v>
      </c>
      <c r="K88" s="148">
        <f>SKEW(B88:G88)</f>
        <v>1.1045325066942018</v>
      </c>
      <c r="L88" s="148">
        <f>COUNT(B88:G88)</f>
        <v>5</v>
      </c>
    </row>
    <row r="89" spans="1:12">
      <c r="A89" s="109" t="s">
        <v>3</v>
      </c>
      <c r="B89" s="141">
        <v>0.6</v>
      </c>
      <c r="C89" s="141">
        <v>0.6</v>
      </c>
      <c r="D89" s="141">
        <v>0.4</v>
      </c>
      <c r="E89" s="141">
        <v>0.55000000000000004</v>
      </c>
      <c r="F89" s="141">
        <v>0.8</v>
      </c>
      <c r="G89" s="141">
        <v>0.4</v>
      </c>
      <c r="H89" s="148">
        <f>MEDIAN(B89:G89)</f>
        <v>0.57499999999999996</v>
      </c>
      <c r="I89" s="148">
        <f>AVERAGE(B89:G89)</f>
        <v>0.55833333333333335</v>
      </c>
      <c r="J89" s="148">
        <f>STDEV(B89:G89)</f>
        <v>0.14972196454317166</v>
      </c>
      <c r="K89" s="148">
        <f>SKEW(B89:G89)</f>
        <v>0.56486361880413238</v>
      </c>
      <c r="L89" s="148">
        <f>COUNT(B89:G89)</f>
        <v>6</v>
      </c>
    </row>
    <row r="90" spans="1:12">
      <c r="A90" s="110" t="s">
        <v>4</v>
      </c>
      <c r="B90" s="141">
        <v>0.46</v>
      </c>
      <c r="C90" s="141">
        <v>0.4</v>
      </c>
      <c r="D90" s="141">
        <v>0.3</v>
      </c>
      <c r="E90" s="141">
        <v>0.46</v>
      </c>
      <c r="F90" s="141">
        <v>0.7</v>
      </c>
      <c r="G90" s="141">
        <v>60</v>
      </c>
      <c r="H90" s="148">
        <f>MEDIAN(B90:G90)</f>
        <v>0.46</v>
      </c>
      <c r="I90" s="148">
        <f>AVERAGE(B90:G90)</f>
        <v>10.386666666666667</v>
      </c>
      <c r="J90" s="148">
        <f>STDEV(B90:G90)</f>
        <v>24.305827010547628</v>
      </c>
      <c r="K90" s="148">
        <f>SKEW(B90:G90)</f>
        <v>2.4493281183352504</v>
      </c>
      <c r="L90" s="148">
        <f>COUNT(B90:G90)</f>
        <v>6</v>
      </c>
    </row>
    <row r="91" spans="1:12">
      <c r="A91" s="110" t="s">
        <v>5</v>
      </c>
      <c r="B91" s="141">
        <v>60</v>
      </c>
      <c r="C91" s="141">
        <v>50</v>
      </c>
      <c r="D91" s="141">
        <v>50</v>
      </c>
      <c r="E91" s="141">
        <v>50</v>
      </c>
      <c r="F91" s="141">
        <v>50</v>
      </c>
      <c r="G91" s="141">
        <v>0</v>
      </c>
      <c r="H91" s="148"/>
      <c r="I91" s="148"/>
      <c r="J91" s="148"/>
      <c r="K91" s="148"/>
      <c r="L91" s="148"/>
    </row>
    <row r="92" spans="1:12">
      <c r="A92" s="110" t="s">
        <v>17</v>
      </c>
      <c r="B92" s="141"/>
      <c r="C92" s="141"/>
      <c r="D92" s="141"/>
      <c r="E92" s="141"/>
      <c r="F92" s="141"/>
      <c r="G92" s="141"/>
      <c r="H92" s="148"/>
      <c r="I92" s="148"/>
      <c r="J92" s="148"/>
      <c r="K92" s="148"/>
      <c r="L92" s="148"/>
    </row>
    <row r="93" spans="1:12" s="151" customFormat="1">
      <c r="A93" s="144" t="s">
        <v>163</v>
      </c>
      <c r="B93" s="149">
        <v>80</v>
      </c>
      <c r="C93" s="149">
        <v>80</v>
      </c>
      <c r="D93" s="149">
        <v>80</v>
      </c>
      <c r="E93" s="149">
        <v>80</v>
      </c>
      <c r="F93" s="149">
        <v>80</v>
      </c>
      <c r="G93" s="149">
        <v>80</v>
      </c>
      <c r="H93" s="150"/>
      <c r="I93" s="150"/>
      <c r="J93" s="150"/>
      <c r="K93" s="150"/>
      <c r="L93" s="150"/>
    </row>
    <row r="94" spans="1:12">
      <c r="A94" s="143" t="s">
        <v>164</v>
      </c>
      <c r="H94" s="148"/>
      <c r="I94" s="148"/>
      <c r="J94" s="148"/>
      <c r="K94" s="148"/>
      <c r="L94" s="148"/>
    </row>
    <row r="95" spans="1:12">
      <c r="A95" s="143" t="s">
        <v>165</v>
      </c>
      <c r="B95" s="123">
        <f>B90+(B89-B90)*(B93/B91)</f>
        <v>0.64666666666666661</v>
      </c>
      <c r="C95" s="123">
        <f t="shared" ref="C95:E95" si="0">C90+(C89-C90)*(C93/C91)</f>
        <v>0.72</v>
      </c>
      <c r="D95" s="123">
        <f t="shared" si="0"/>
        <v>0.46000000000000008</v>
      </c>
      <c r="E95" s="123">
        <f t="shared" si="0"/>
        <v>0.60400000000000009</v>
      </c>
      <c r="G95" s="123" t="e">
        <f t="shared" ref="G95" si="1">G90+(G89-G90)*(G93/G91)</f>
        <v>#DIV/0!</v>
      </c>
      <c r="H95" s="148"/>
      <c r="I95" s="148"/>
      <c r="J95" s="148"/>
      <c r="K95" s="148"/>
      <c r="L95" s="148"/>
    </row>
    <row r="96" spans="1:12">
      <c r="A96" s="143" t="s">
        <v>166</v>
      </c>
      <c r="B96" s="123">
        <f>B90-(B90-B88)*(B93/B91)</f>
        <v>0.38</v>
      </c>
      <c r="C96" s="123">
        <f t="shared" ref="C96:E96" si="2">C90-(C90-C88)*(C93/C91)</f>
        <v>0.23999999999999996</v>
      </c>
      <c r="D96" s="123">
        <f t="shared" si="2"/>
        <v>0.188</v>
      </c>
      <c r="E96" s="123">
        <f t="shared" si="2"/>
        <v>0.29999999999999993</v>
      </c>
      <c r="G96" s="123" t="e">
        <f t="shared" ref="G96" si="3">G90-(G90-G88)*(G93/G91)</f>
        <v>#DIV/0!</v>
      </c>
      <c r="H96" s="148"/>
      <c r="I96" s="148"/>
      <c r="J96" s="148"/>
      <c r="K96" s="148"/>
      <c r="L96" s="148"/>
    </row>
    <row r="97" spans="1:12">
      <c r="A97" s="168" t="s">
        <v>167</v>
      </c>
      <c r="B97" s="169">
        <f>B90</f>
        <v>0.46</v>
      </c>
      <c r="C97" s="169">
        <f t="shared" ref="C97:E97" si="4">C90</f>
        <v>0.4</v>
      </c>
      <c r="D97" s="169">
        <f t="shared" si="4"/>
        <v>0.3</v>
      </c>
      <c r="E97" s="169">
        <f t="shared" si="4"/>
        <v>0.46</v>
      </c>
      <c r="F97" s="169"/>
      <c r="G97" s="169">
        <f t="shared" ref="G97" si="5">G90</f>
        <v>60</v>
      </c>
      <c r="H97" s="148"/>
      <c r="I97" s="148"/>
      <c r="J97" s="148"/>
      <c r="K97" s="148"/>
      <c r="L97" s="148"/>
    </row>
    <row r="98" spans="1:12">
      <c r="B98" s="141"/>
      <c r="C98" s="141"/>
      <c r="D98" s="141"/>
      <c r="E98" s="141"/>
      <c r="F98" s="141"/>
      <c r="G98" s="141"/>
      <c r="H98" s="148"/>
      <c r="I98" s="148"/>
      <c r="J98" s="148"/>
      <c r="K98" s="148"/>
      <c r="L98" s="148"/>
    </row>
    <row r="99" spans="1:12" s="174" customFormat="1">
      <c r="A99" s="171" t="s">
        <v>151</v>
      </c>
      <c r="B99" s="172"/>
      <c r="C99" s="172"/>
      <c r="D99" s="172"/>
      <c r="E99" s="172"/>
      <c r="F99" s="172"/>
      <c r="G99" s="172"/>
      <c r="H99" s="175"/>
      <c r="I99" s="175"/>
      <c r="J99" s="175"/>
      <c r="K99" s="175"/>
      <c r="L99" s="175"/>
    </row>
    <row r="100" spans="1:12">
      <c r="A100" s="108" t="s">
        <v>2</v>
      </c>
      <c r="B100" s="141">
        <v>0.17</v>
      </c>
      <c r="C100" s="141">
        <v>0.1</v>
      </c>
      <c r="D100" s="141">
        <v>0.8</v>
      </c>
      <c r="E100" s="141">
        <v>0.18</v>
      </c>
      <c r="F100" s="141">
        <v>0.4</v>
      </c>
      <c r="G100" s="141"/>
      <c r="H100" s="148">
        <f>MEDIAN(B100:G100)</f>
        <v>0.18</v>
      </c>
      <c r="I100" s="148">
        <f>AVERAGE(B100:G100)</f>
        <v>0.32999999999999996</v>
      </c>
      <c r="J100" s="148">
        <f>STDEV(B100:G100)</f>
        <v>0.28583211855912916</v>
      </c>
      <c r="K100" s="148">
        <f>SKEW(B100:G100)</f>
        <v>1.5081907290835554</v>
      </c>
      <c r="L100" s="148">
        <f>COUNT(B100:G100)</f>
        <v>5</v>
      </c>
    </row>
    <row r="101" spans="1:12">
      <c r="A101" s="109" t="s">
        <v>3</v>
      </c>
      <c r="B101" s="141">
        <v>0.3</v>
      </c>
      <c r="C101" s="141">
        <v>0.4</v>
      </c>
      <c r="D101" s="141">
        <v>0.25</v>
      </c>
      <c r="E101" s="141">
        <v>0.28000000000000003</v>
      </c>
      <c r="F101" s="141">
        <v>0.6</v>
      </c>
      <c r="G101" s="141">
        <v>0.2</v>
      </c>
      <c r="H101" s="148">
        <f>MEDIAN(B101:G101)</f>
        <v>0.29000000000000004</v>
      </c>
      <c r="I101" s="148">
        <f>AVERAGE(B101:G101)</f>
        <v>0.33833333333333337</v>
      </c>
      <c r="J101" s="148">
        <f>STDEV(B101:G101)</f>
        <v>0.14427982071886097</v>
      </c>
      <c r="K101" s="148">
        <f>SKEW(B101:G101)</f>
        <v>1.454284168373938</v>
      </c>
      <c r="L101" s="148">
        <f>COUNT(B101:G101)</f>
        <v>6</v>
      </c>
    </row>
    <row r="102" spans="1:12">
      <c r="A102" s="110" t="s">
        <v>4</v>
      </c>
      <c r="B102" s="141">
        <v>0.24</v>
      </c>
      <c r="C102" s="141">
        <v>0.13</v>
      </c>
      <c r="D102" s="141">
        <v>0.2</v>
      </c>
      <c r="E102" s="141">
        <v>0.22</v>
      </c>
      <c r="F102" s="141">
        <v>0.5</v>
      </c>
      <c r="G102" s="141">
        <v>60</v>
      </c>
      <c r="H102" s="148">
        <f>MEDIAN(B102:G102)</f>
        <v>0.22999999999999998</v>
      </c>
      <c r="I102" s="148">
        <f>AVERAGE(B102:G102)</f>
        <v>10.215</v>
      </c>
      <c r="J102" s="148">
        <f>STDEV(B102:G102)</f>
        <v>24.389897703762514</v>
      </c>
      <c r="K102" s="148">
        <f>SKEW(B102:G102)</f>
        <v>2.4493416027422446</v>
      </c>
      <c r="L102" s="148">
        <f>COUNT(B102:G102)</f>
        <v>6</v>
      </c>
    </row>
    <row r="103" spans="1:12">
      <c r="A103" s="110" t="s">
        <v>5</v>
      </c>
      <c r="B103" s="141">
        <v>60</v>
      </c>
      <c r="C103" s="141">
        <v>50</v>
      </c>
      <c r="D103" s="141">
        <v>50</v>
      </c>
      <c r="E103" s="141">
        <v>50</v>
      </c>
      <c r="F103" s="141">
        <v>50</v>
      </c>
      <c r="G103" s="141">
        <v>0</v>
      </c>
      <c r="H103" s="148"/>
      <c r="I103" s="148"/>
      <c r="J103" s="148"/>
      <c r="K103" s="148"/>
      <c r="L103" s="148"/>
    </row>
    <row r="104" spans="1:12">
      <c r="A104" s="110" t="s">
        <v>17</v>
      </c>
      <c r="B104" s="141"/>
      <c r="C104" s="141"/>
      <c r="D104" s="141"/>
      <c r="E104" s="141"/>
      <c r="F104" s="141"/>
      <c r="G104" s="141"/>
      <c r="H104" s="148"/>
      <c r="I104" s="148"/>
      <c r="J104" s="148"/>
      <c r="K104" s="148"/>
      <c r="L104" s="148"/>
    </row>
    <row r="105" spans="1:12" s="151" customFormat="1">
      <c r="A105" s="144" t="s">
        <v>163</v>
      </c>
      <c r="B105" s="149">
        <v>80</v>
      </c>
      <c r="C105" s="149">
        <v>80</v>
      </c>
      <c r="D105" s="149">
        <v>80</v>
      </c>
      <c r="E105" s="149">
        <v>80</v>
      </c>
      <c r="F105" s="149">
        <v>80</v>
      </c>
      <c r="G105" s="149">
        <v>80</v>
      </c>
      <c r="H105" s="150"/>
      <c r="I105" s="150"/>
      <c r="J105" s="150"/>
      <c r="K105" s="150"/>
      <c r="L105" s="150"/>
    </row>
    <row r="106" spans="1:12">
      <c r="A106" s="143" t="s">
        <v>164</v>
      </c>
      <c r="H106" s="148"/>
      <c r="I106" s="148"/>
      <c r="J106" s="148"/>
      <c r="K106" s="148"/>
      <c r="L106" s="148"/>
    </row>
    <row r="107" spans="1:12">
      <c r="A107" s="143" t="s">
        <v>165</v>
      </c>
      <c r="B107" s="123">
        <f>B102+(B101-B102)*(B105/B103)</f>
        <v>0.31999999999999995</v>
      </c>
      <c r="C107" s="123">
        <f t="shared" ref="C107:E107" si="6">C102+(C101-C102)*(C105/C103)</f>
        <v>0.56200000000000006</v>
      </c>
      <c r="D107" s="123">
        <f t="shared" si="6"/>
        <v>0.28000000000000003</v>
      </c>
      <c r="E107" s="123">
        <f t="shared" si="6"/>
        <v>0.31600000000000006</v>
      </c>
      <c r="G107" s="123" t="e">
        <f t="shared" ref="G107" si="7">G102+(G101-G102)*(G105/G103)</f>
        <v>#DIV/0!</v>
      </c>
      <c r="H107" s="148"/>
      <c r="I107" s="148"/>
      <c r="J107" s="148"/>
      <c r="K107" s="148"/>
      <c r="L107" s="148"/>
    </row>
    <row r="108" spans="1:12">
      <c r="A108" s="143" t="s">
        <v>166</v>
      </c>
      <c r="B108" s="123">
        <f>B102-(B102-B100)*(B105/B103)</f>
        <v>0.1466666666666667</v>
      </c>
      <c r="C108" s="123">
        <f t="shared" ref="C108:E108" si="8">C102-(C102-C100)*(C105/C103)</f>
        <v>8.2000000000000003E-2</v>
      </c>
      <c r="D108" s="123">
        <f t="shared" si="8"/>
        <v>1.1600000000000001</v>
      </c>
      <c r="E108" s="123">
        <f t="shared" si="8"/>
        <v>0.15599999999999997</v>
      </c>
      <c r="G108" s="123" t="e">
        <f t="shared" ref="G108" si="9">G102-(G102-G100)*(G105/G103)</f>
        <v>#DIV/0!</v>
      </c>
      <c r="H108" s="148"/>
      <c r="I108" s="148"/>
      <c r="J108" s="148"/>
      <c r="K108" s="148"/>
      <c r="L108" s="148"/>
    </row>
    <row r="109" spans="1:12">
      <c r="A109" s="168" t="s">
        <v>167</v>
      </c>
      <c r="B109" s="169">
        <f>B102</f>
        <v>0.24</v>
      </c>
      <c r="C109" s="169">
        <f t="shared" ref="C109:E109" si="10">C102</f>
        <v>0.13</v>
      </c>
      <c r="D109" s="169">
        <f t="shared" si="10"/>
        <v>0.2</v>
      </c>
      <c r="E109" s="169">
        <f t="shared" si="10"/>
        <v>0.22</v>
      </c>
      <c r="F109" s="169"/>
      <c r="G109" s="169">
        <f t="shared" ref="G109" si="11">G102</f>
        <v>60</v>
      </c>
      <c r="H109" s="148"/>
      <c r="I109" s="148"/>
      <c r="J109" s="148"/>
      <c r="K109" s="148"/>
      <c r="L109" s="148"/>
    </row>
    <row r="110" spans="1:12">
      <c r="A110" s="110"/>
      <c r="B110" s="141"/>
      <c r="C110" s="141"/>
      <c r="D110" s="141"/>
      <c r="E110" s="141"/>
      <c r="F110" s="141"/>
      <c r="G110" s="141"/>
      <c r="H110" s="148"/>
      <c r="I110" s="148"/>
      <c r="J110" s="148"/>
      <c r="K110" s="148"/>
      <c r="L110" s="148"/>
    </row>
    <row r="111" spans="1:12" s="174" customFormat="1">
      <c r="A111" s="171" t="s">
        <v>152</v>
      </c>
      <c r="B111" s="172"/>
      <c r="C111" s="172"/>
      <c r="D111" s="172"/>
      <c r="E111" s="172"/>
      <c r="F111" s="172"/>
      <c r="G111" s="172"/>
      <c r="H111" s="175"/>
      <c r="I111" s="175"/>
      <c r="J111" s="175"/>
      <c r="K111" s="175"/>
      <c r="L111" s="175"/>
    </row>
    <row r="112" spans="1:12">
      <c r="A112" s="108" t="s">
        <v>2</v>
      </c>
      <c r="B112" s="141">
        <v>0.14000000000000001</v>
      </c>
      <c r="C112" s="141">
        <v>0.1</v>
      </c>
      <c r="D112" s="141">
        <v>0.23</v>
      </c>
      <c r="E112" s="141">
        <v>0.14000000000000001</v>
      </c>
      <c r="F112" s="141">
        <v>0.3</v>
      </c>
      <c r="G112" s="141"/>
      <c r="H112" s="148">
        <f>MEDIAN(B112:G112)</f>
        <v>0.14000000000000001</v>
      </c>
      <c r="I112" s="148">
        <f>AVERAGE(B112:G112)</f>
        <v>0.18200000000000002</v>
      </c>
      <c r="J112" s="148">
        <f>STDEV(B112:G112)</f>
        <v>8.1363382427231887E-2</v>
      </c>
      <c r="K112" s="148">
        <f>SKEW(B112:G112)</f>
        <v>0.81540871208824861</v>
      </c>
      <c r="L112" s="148">
        <f>COUNT(B112:G112)</f>
        <v>5</v>
      </c>
    </row>
    <row r="113" spans="1:12">
      <c r="A113" s="109" t="s">
        <v>3</v>
      </c>
      <c r="B113" s="141">
        <v>0.18</v>
      </c>
      <c r="C113" s="141">
        <v>0.5</v>
      </c>
      <c r="D113" s="141">
        <v>0.4</v>
      </c>
      <c r="E113" s="141">
        <v>0.2</v>
      </c>
      <c r="F113" s="141">
        <v>0.5</v>
      </c>
      <c r="G113" s="141">
        <v>0.3</v>
      </c>
      <c r="H113" s="148">
        <f>MEDIAN(B113:G113)</f>
        <v>0.35</v>
      </c>
      <c r="I113" s="148">
        <f>AVERAGE(B113:G113)</f>
        <v>0.34666666666666668</v>
      </c>
      <c r="J113" s="148">
        <f>STDEV(B113:G113)</f>
        <v>0.14236104336041744</v>
      </c>
      <c r="K113" s="148">
        <f>SKEW(B113:G113)</f>
        <v>-5.4531476529592358E-2</v>
      </c>
      <c r="L113" s="148">
        <f>COUNT(B113:G113)</f>
        <v>6</v>
      </c>
    </row>
    <row r="114" spans="1:12">
      <c r="A114" s="110" t="s">
        <v>4</v>
      </c>
      <c r="B114" s="141">
        <v>0.15</v>
      </c>
      <c r="C114" s="141">
        <v>0.2</v>
      </c>
      <c r="D114" s="141">
        <v>0.3</v>
      </c>
      <c r="E114" s="141">
        <v>0.16</v>
      </c>
      <c r="F114" s="141">
        <v>0.4</v>
      </c>
      <c r="G114" s="141">
        <v>60</v>
      </c>
      <c r="H114" s="148">
        <f>MEDIAN(B114:G114)</f>
        <v>0.25</v>
      </c>
      <c r="I114" s="148">
        <f>AVERAGE(B114:G114)</f>
        <v>10.201666666666666</v>
      </c>
      <c r="J114" s="148">
        <f>STDEV(B114:G114)</f>
        <v>24.396286944259913</v>
      </c>
      <c r="K114" s="148">
        <f>SKEW(B114:G114)</f>
        <v>2.4494059412216123</v>
      </c>
      <c r="L114" s="148">
        <f>COUNT(B114:G114)</f>
        <v>6</v>
      </c>
    </row>
    <row r="115" spans="1:12">
      <c r="A115" s="110" t="s">
        <v>5</v>
      </c>
      <c r="B115" s="141">
        <v>60</v>
      </c>
      <c r="C115" s="141">
        <v>50</v>
      </c>
      <c r="D115" s="141">
        <v>50</v>
      </c>
      <c r="E115" s="141">
        <v>50</v>
      </c>
      <c r="F115" s="141">
        <v>50</v>
      </c>
      <c r="G115" s="141">
        <v>0</v>
      </c>
      <c r="H115" s="148"/>
      <c r="I115" s="148"/>
      <c r="J115" s="148"/>
      <c r="K115" s="148"/>
      <c r="L115" s="148"/>
    </row>
    <row r="116" spans="1:12">
      <c r="A116" s="110" t="s">
        <v>17</v>
      </c>
      <c r="B116" s="141"/>
      <c r="C116" s="141"/>
      <c r="D116" s="141"/>
      <c r="E116" s="141"/>
      <c r="F116" s="141"/>
      <c r="G116" s="141"/>
      <c r="H116" s="148"/>
      <c r="I116" s="148"/>
      <c r="J116" s="148"/>
      <c r="K116" s="148"/>
      <c r="L116" s="148"/>
    </row>
    <row r="117" spans="1:12" s="151" customFormat="1">
      <c r="A117" s="144" t="s">
        <v>163</v>
      </c>
      <c r="B117" s="149">
        <v>80</v>
      </c>
      <c r="C117" s="149">
        <v>80</v>
      </c>
      <c r="D117" s="149">
        <v>80</v>
      </c>
      <c r="E117" s="149">
        <v>80</v>
      </c>
      <c r="F117" s="149">
        <v>80</v>
      </c>
      <c r="G117" s="149">
        <v>80</v>
      </c>
      <c r="H117" s="150"/>
      <c r="I117" s="150"/>
      <c r="J117" s="150"/>
      <c r="K117" s="150"/>
      <c r="L117" s="150"/>
    </row>
    <row r="118" spans="1:12">
      <c r="A118" s="143" t="s">
        <v>164</v>
      </c>
      <c r="H118" s="148"/>
      <c r="I118" s="148"/>
      <c r="J118" s="148"/>
      <c r="K118" s="148"/>
      <c r="L118" s="148"/>
    </row>
    <row r="119" spans="1:12">
      <c r="A119" s="143" t="s">
        <v>165</v>
      </c>
      <c r="B119" s="123">
        <f>B114+(B113-B114)*(B117/B115)</f>
        <v>0.19</v>
      </c>
      <c r="C119" s="123">
        <f t="shared" ref="C119:E119" si="12">C114+(C113-C114)*(C117/C115)</f>
        <v>0.67999999999999994</v>
      </c>
      <c r="D119" s="123">
        <f t="shared" si="12"/>
        <v>0.46000000000000008</v>
      </c>
      <c r="E119" s="123">
        <f t="shared" si="12"/>
        <v>0.22400000000000003</v>
      </c>
      <c r="G119" s="123" t="e">
        <f t="shared" ref="G119" si="13">G114+(G113-G114)*(G117/G115)</f>
        <v>#DIV/0!</v>
      </c>
      <c r="H119" s="148"/>
      <c r="I119" s="148"/>
      <c r="J119" s="148"/>
      <c r="K119" s="148"/>
      <c r="L119" s="148"/>
    </row>
    <row r="120" spans="1:12">
      <c r="A120" s="143" t="s">
        <v>166</v>
      </c>
      <c r="B120" s="123">
        <f>B114-(B114-B112)*(B117/B115)</f>
        <v>0.13666666666666669</v>
      </c>
      <c r="C120" s="123">
        <f t="shared" ref="C120:E120" si="14">C114-(C114-C112)*(C117/C115)</f>
        <v>3.999999999999998E-2</v>
      </c>
      <c r="D120" s="123">
        <f t="shared" si="14"/>
        <v>0.188</v>
      </c>
      <c r="E120" s="123">
        <f t="shared" si="14"/>
        <v>0.128</v>
      </c>
      <c r="G120" s="123" t="e">
        <f t="shared" ref="G120" si="15">G114-(G114-G112)*(G117/G115)</f>
        <v>#DIV/0!</v>
      </c>
      <c r="H120" s="148"/>
      <c r="I120" s="148"/>
      <c r="J120" s="148"/>
      <c r="K120" s="148"/>
      <c r="L120" s="148"/>
    </row>
    <row r="121" spans="1:12">
      <c r="A121" s="168" t="s">
        <v>167</v>
      </c>
      <c r="B121" s="169">
        <f>B114</f>
        <v>0.15</v>
      </c>
      <c r="C121" s="169">
        <f t="shared" ref="C121:E121" si="16">C114</f>
        <v>0.2</v>
      </c>
      <c r="D121" s="169">
        <f t="shared" si="16"/>
        <v>0.3</v>
      </c>
      <c r="E121" s="169">
        <f t="shared" si="16"/>
        <v>0.16</v>
      </c>
      <c r="F121" s="169"/>
      <c r="G121" s="169">
        <f t="shared" ref="G121" si="17">G114</f>
        <v>60</v>
      </c>
      <c r="H121" s="148"/>
      <c r="I121" s="148"/>
      <c r="J121" s="148"/>
      <c r="K121" s="148"/>
      <c r="L121" s="148"/>
    </row>
    <row r="122" spans="1:12">
      <c r="B122" s="141"/>
      <c r="C122" s="141"/>
      <c r="D122" s="141"/>
      <c r="E122" s="141"/>
      <c r="F122" s="141"/>
      <c r="G122" s="141"/>
      <c r="H122" s="148"/>
      <c r="I122" s="148"/>
      <c r="J122" s="148"/>
      <c r="K122" s="148"/>
      <c r="L122" s="148"/>
    </row>
    <row r="123" spans="1:12" s="174" customFormat="1">
      <c r="A123" s="171" t="s">
        <v>153</v>
      </c>
      <c r="B123" s="172"/>
      <c r="C123" s="172"/>
      <c r="D123" s="172"/>
      <c r="E123" s="172"/>
      <c r="F123" s="172"/>
      <c r="G123" s="172"/>
      <c r="H123" s="175"/>
      <c r="I123" s="175"/>
      <c r="J123" s="175"/>
      <c r="K123" s="175"/>
      <c r="L123" s="175"/>
    </row>
    <row r="124" spans="1:12">
      <c r="A124" s="108" t="s">
        <v>2</v>
      </c>
      <c r="B124" s="141">
        <v>0.45</v>
      </c>
      <c r="C124" s="141">
        <v>0.3</v>
      </c>
      <c r="D124" s="141">
        <v>0.55000000000000004</v>
      </c>
      <c r="E124" s="141">
        <v>0.38</v>
      </c>
      <c r="F124" s="141">
        <v>80</v>
      </c>
      <c r="G124" s="141"/>
      <c r="H124" s="148">
        <f>MEDIAN(B124:G124)</f>
        <v>0.45</v>
      </c>
      <c r="I124" s="148">
        <f>AVERAGE(B124:G124)</f>
        <v>16.336000000000002</v>
      </c>
      <c r="J124" s="148">
        <f>STDEV(B124:G124)</f>
        <v>35.589376645285597</v>
      </c>
      <c r="K124" s="148">
        <f>SKEW(B124:G124)</f>
        <v>2.236030687409039</v>
      </c>
      <c r="L124" s="148">
        <f>COUNT(B124:G124)</f>
        <v>5</v>
      </c>
    </row>
    <row r="125" spans="1:12">
      <c r="A125" s="109" t="s">
        <v>3</v>
      </c>
      <c r="B125" s="141">
        <v>0.7</v>
      </c>
      <c r="C125" s="141">
        <v>0.9</v>
      </c>
      <c r="D125" s="141">
        <v>100</v>
      </c>
      <c r="E125" s="141">
        <v>0.57999999999999996</v>
      </c>
      <c r="F125" s="141">
        <v>90</v>
      </c>
      <c r="G125" s="141">
        <v>0.4</v>
      </c>
      <c r="H125" s="148">
        <f>MEDIAN(B125:G125)</f>
        <v>0.8</v>
      </c>
      <c r="I125" s="148">
        <f>AVERAGE(B125:G125)</f>
        <v>32.096666666666671</v>
      </c>
      <c r="J125" s="148">
        <f>STDEV(B125:G125)</f>
        <v>48.827492938575766</v>
      </c>
      <c r="K125" s="148">
        <f>SKEW(B125:G125)</f>
        <v>0.98642818709937929</v>
      </c>
      <c r="L125" s="148">
        <f>COUNT(B125:G125)</f>
        <v>6</v>
      </c>
    </row>
    <row r="126" spans="1:12">
      <c r="A126" s="110" t="s">
        <v>4</v>
      </c>
      <c r="B126" s="141">
        <v>0.57999999999999996</v>
      </c>
      <c r="C126" s="141">
        <v>0.7</v>
      </c>
      <c r="D126" s="141">
        <v>0.8</v>
      </c>
      <c r="E126" s="141">
        <v>0.48</v>
      </c>
      <c r="F126" s="141">
        <v>85</v>
      </c>
      <c r="G126" s="141">
        <v>60</v>
      </c>
      <c r="H126" s="148">
        <f>MEDIAN(B126:G126)</f>
        <v>0.75</v>
      </c>
      <c r="I126" s="148">
        <f>AVERAGE(B126:G126)</f>
        <v>24.593333333333334</v>
      </c>
      <c r="J126" s="148">
        <f>STDEV(B126:G126)</f>
        <v>37.941282354009424</v>
      </c>
      <c r="K126" s="148">
        <f>SKEW(B126:G126)</f>
        <v>1.1525343083962789</v>
      </c>
      <c r="L126" s="148">
        <f>COUNT(B126:G126)</f>
        <v>6</v>
      </c>
    </row>
    <row r="127" spans="1:12">
      <c r="A127" s="110" t="s">
        <v>5</v>
      </c>
      <c r="B127" s="141">
        <v>60</v>
      </c>
      <c r="C127" s="141">
        <v>50</v>
      </c>
      <c r="D127" s="141">
        <v>50</v>
      </c>
      <c r="E127" s="141">
        <v>50</v>
      </c>
      <c r="F127" s="141">
        <v>50</v>
      </c>
      <c r="G127" s="141">
        <v>0</v>
      </c>
      <c r="H127" s="148"/>
      <c r="I127" s="148"/>
      <c r="J127" s="148"/>
      <c r="K127" s="148"/>
      <c r="L127" s="148"/>
    </row>
    <row r="128" spans="1:12">
      <c r="A128" s="110" t="s">
        <v>17</v>
      </c>
      <c r="B128" s="141"/>
      <c r="C128" s="141"/>
      <c r="D128" s="141"/>
      <c r="E128" s="141"/>
      <c r="F128" s="141"/>
      <c r="G128" s="141"/>
      <c r="H128" s="148"/>
      <c r="I128" s="148"/>
      <c r="J128" s="148"/>
      <c r="K128" s="148"/>
      <c r="L128" s="148"/>
    </row>
    <row r="129" spans="1:12" s="151" customFormat="1">
      <c r="A129" s="144" t="s">
        <v>163</v>
      </c>
      <c r="B129" s="149">
        <v>80</v>
      </c>
      <c r="C129" s="149">
        <v>80</v>
      </c>
      <c r="D129" s="149">
        <v>80</v>
      </c>
      <c r="E129" s="149">
        <v>80</v>
      </c>
      <c r="F129" s="149">
        <v>80</v>
      </c>
      <c r="G129" s="149">
        <v>80</v>
      </c>
      <c r="H129" s="150"/>
      <c r="I129" s="150"/>
      <c r="J129" s="150"/>
      <c r="K129" s="150"/>
      <c r="L129" s="150"/>
    </row>
    <row r="130" spans="1:12">
      <c r="A130" s="143" t="s">
        <v>164</v>
      </c>
      <c r="H130" s="148"/>
      <c r="I130" s="148"/>
      <c r="J130" s="148"/>
      <c r="K130" s="148"/>
      <c r="L130" s="148"/>
    </row>
    <row r="131" spans="1:12">
      <c r="A131" s="143" t="s">
        <v>165</v>
      </c>
      <c r="B131" s="123">
        <f>B126+(B125-B126)*(B129/B127)</f>
        <v>0.74</v>
      </c>
      <c r="C131" s="123">
        <f t="shared" ref="C131:E131" si="18">C126+(C125-C126)*(C129/C127)</f>
        <v>1.02</v>
      </c>
      <c r="D131" s="123">
        <f t="shared" si="18"/>
        <v>159.52000000000004</v>
      </c>
      <c r="E131" s="123">
        <f t="shared" si="18"/>
        <v>0.6399999999999999</v>
      </c>
      <c r="G131" s="123" t="e">
        <f t="shared" ref="G131" si="19">G126+(G125-G126)*(G129/G127)</f>
        <v>#DIV/0!</v>
      </c>
      <c r="H131" s="148"/>
      <c r="I131" s="148"/>
      <c r="J131" s="148"/>
      <c r="K131" s="148"/>
      <c r="L131" s="148"/>
    </row>
    <row r="132" spans="1:12">
      <c r="A132" s="143" t="s">
        <v>166</v>
      </c>
      <c r="B132" s="123">
        <f>B126-(B126-B124)*(B129/B127)</f>
        <v>0.40666666666666673</v>
      </c>
      <c r="C132" s="123">
        <f t="shared" ref="C132:E132" si="20">C126-(C126-C124)*(C129/C127)</f>
        <v>5.9999999999999942E-2</v>
      </c>
      <c r="D132" s="123">
        <f t="shared" si="20"/>
        <v>0.4</v>
      </c>
      <c r="E132" s="123">
        <f t="shared" si="20"/>
        <v>0.32</v>
      </c>
      <c r="G132" s="123" t="e">
        <f t="shared" ref="G132" si="21">G126-(G126-G124)*(G129/G127)</f>
        <v>#DIV/0!</v>
      </c>
      <c r="H132" s="148"/>
      <c r="I132" s="148"/>
      <c r="J132" s="148"/>
      <c r="K132" s="148"/>
      <c r="L132" s="148"/>
    </row>
    <row r="133" spans="1:12">
      <c r="A133" s="168" t="s">
        <v>167</v>
      </c>
      <c r="B133" s="169">
        <f>B126</f>
        <v>0.57999999999999996</v>
      </c>
      <c r="C133" s="169">
        <f t="shared" ref="C133:E133" si="22">C126</f>
        <v>0.7</v>
      </c>
      <c r="D133" s="169">
        <f t="shared" si="22"/>
        <v>0.8</v>
      </c>
      <c r="E133" s="169">
        <f t="shared" si="22"/>
        <v>0.48</v>
      </c>
      <c r="F133" s="169"/>
      <c r="G133" s="169">
        <f t="shared" ref="G133" si="23">G126</f>
        <v>60</v>
      </c>
      <c r="H133" s="148"/>
      <c r="I133" s="148"/>
      <c r="J133" s="148"/>
      <c r="K133" s="148"/>
      <c r="L133" s="148"/>
    </row>
    <row r="134" spans="1:12">
      <c r="B134" s="141"/>
      <c r="C134" s="141"/>
      <c r="D134" s="141"/>
      <c r="E134" s="141"/>
      <c r="F134" s="141"/>
      <c r="G134" s="141"/>
      <c r="H134" s="148"/>
      <c r="I134" s="148"/>
      <c r="J134" s="148"/>
      <c r="K134" s="148"/>
      <c r="L134" s="148"/>
    </row>
    <row r="135" spans="1:12" s="174" customFormat="1">
      <c r="A135" s="171" t="s">
        <v>154</v>
      </c>
      <c r="B135" s="172"/>
      <c r="C135" s="172"/>
      <c r="D135" s="172"/>
      <c r="E135" s="172"/>
      <c r="F135" s="172"/>
      <c r="G135" s="172"/>
      <c r="H135" s="175"/>
      <c r="I135" s="175"/>
      <c r="J135" s="175"/>
      <c r="K135" s="175"/>
      <c r="L135" s="175"/>
    </row>
    <row r="136" spans="1:12">
      <c r="A136" s="108" t="s">
        <v>2</v>
      </c>
      <c r="B136" s="141">
        <v>0.2</v>
      </c>
      <c r="C136" s="141">
        <v>0.4</v>
      </c>
      <c r="D136" s="141">
        <v>0.55000000000000004</v>
      </c>
      <c r="E136" s="141">
        <v>0.2</v>
      </c>
      <c r="F136" s="141">
        <v>60</v>
      </c>
      <c r="G136" s="141"/>
      <c r="H136" s="148">
        <f>MEDIAN(B136:G136)</f>
        <v>0.4</v>
      </c>
      <c r="I136" s="148">
        <f>AVERAGE(B136:G136)</f>
        <v>12.27</v>
      </c>
      <c r="J136" s="148">
        <f>STDEV(B136:G136)</f>
        <v>26.682288132767027</v>
      </c>
      <c r="K136" s="148">
        <f>SKEW(B136:G136)</f>
        <v>2.2358975460408623</v>
      </c>
      <c r="L136" s="148">
        <f>COUNT(B136:G136)</f>
        <v>5</v>
      </c>
    </row>
    <row r="137" spans="1:12">
      <c r="A137" s="109" t="s">
        <v>3</v>
      </c>
      <c r="B137" s="141">
        <v>0.35</v>
      </c>
      <c r="C137" s="141">
        <v>0.8</v>
      </c>
      <c r="D137" s="141">
        <v>100</v>
      </c>
      <c r="E137" s="141">
        <v>0.26</v>
      </c>
      <c r="F137" s="141">
        <v>80</v>
      </c>
      <c r="G137" s="141">
        <v>0.25</v>
      </c>
      <c r="H137" s="148">
        <f>MEDIAN(B137:G137)</f>
        <v>0.57499999999999996</v>
      </c>
      <c r="I137" s="148">
        <f>AVERAGE(B137:G137)</f>
        <v>30.276666666666671</v>
      </c>
      <c r="J137" s="148">
        <f>STDEV(B137:G137)</f>
        <v>46.692254889506742</v>
      </c>
      <c r="K137" s="148">
        <f>SKEW(B137:G137)</f>
        <v>1.0472453779108089</v>
      </c>
      <c r="L137" s="148">
        <f>COUNT(B137:G137)</f>
        <v>6</v>
      </c>
    </row>
    <row r="138" spans="1:12">
      <c r="A138" s="110" t="s">
        <v>4</v>
      </c>
      <c r="B138" s="141">
        <v>0.27</v>
      </c>
      <c r="C138" s="141">
        <v>0.6</v>
      </c>
      <c r="D138" s="141">
        <v>0.8</v>
      </c>
      <c r="E138" s="141">
        <v>0.24</v>
      </c>
      <c r="F138" s="141" t="s">
        <v>115</v>
      </c>
      <c r="G138" s="141">
        <v>60</v>
      </c>
      <c r="H138" s="148">
        <f>MEDIAN(B138:G138)</f>
        <v>0.6</v>
      </c>
      <c r="I138" s="148">
        <f>AVERAGE(B138:G138)</f>
        <v>12.382</v>
      </c>
      <c r="J138" s="148">
        <f>STDEV(B138:G138)</f>
        <v>26.62029714334534</v>
      </c>
      <c r="K138" s="148">
        <f>SKEW(B138:G138)</f>
        <v>2.2356374126043002</v>
      </c>
      <c r="L138" s="148">
        <f>COUNT(B138:G138)</f>
        <v>5</v>
      </c>
    </row>
    <row r="139" spans="1:12">
      <c r="A139" s="110" t="s">
        <v>5</v>
      </c>
      <c r="B139" s="141">
        <v>60</v>
      </c>
      <c r="C139" s="141">
        <v>50</v>
      </c>
      <c r="D139" s="141">
        <v>50</v>
      </c>
      <c r="E139" s="141">
        <v>50</v>
      </c>
      <c r="F139" s="141">
        <v>50</v>
      </c>
      <c r="G139" s="141">
        <v>0</v>
      </c>
      <c r="H139" s="148"/>
      <c r="I139" s="148"/>
      <c r="J139" s="148"/>
      <c r="K139" s="148"/>
      <c r="L139" s="148"/>
    </row>
    <row r="140" spans="1:12">
      <c r="A140" s="110" t="s">
        <v>17</v>
      </c>
      <c r="B140" s="141"/>
      <c r="C140" s="141"/>
      <c r="D140" s="141"/>
      <c r="E140" s="141"/>
      <c r="F140" s="141"/>
      <c r="G140" s="141"/>
      <c r="H140" s="148"/>
      <c r="I140" s="148"/>
      <c r="J140" s="148"/>
      <c r="K140" s="148"/>
      <c r="L140" s="148"/>
    </row>
    <row r="141" spans="1:12" s="151" customFormat="1">
      <c r="A141" s="144" t="s">
        <v>163</v>
      </c>
      <c r="B141" s="149">
        <v>80</v>
      </c>
      <c r="C141" s="149">
        <v>80</v>
      </c>
      <c r="D141" s="149">
        <v>80</v>
      </c>
      <c r="E141" s="149">
        <v>80</v>
      </c>
      <c r="F141" s="149">
        <v>80</v>
      </c>
      <c r="G141" s="149">
        <v>80</v>
      </c>
      <c r="H141" s="150"/>
      <c r="I141" s="150"/>
      <c r="J141" s="150"/>
      <c r="K141" s="150"/>
      <c r="L141" s="150"/>
    </row>
    <row r="142" spans="1:12">
      <c r="A142" s="143" t="s">
        <v>164</v>
      </c>
      <c r="H142" s="148"/>
      <c r="I142" s="148"/>
      <c r="J142" s="148"/>
      <c r="K142" s="148"/>
      <c r="L142" s="148"/>
    </row>
    <row r="143" spans="1:12">
      <c r="A143" s="143" t="s">
        <v>165</v>
      </c>
      <c r="B143" s="123">
        <f>B138+(B137-B138)*(B141/B139)</f>
        <v>0.37666666666666659</v>
      </c>
      <c r="C143" s="123">
        <f t="shared" ref="C143:E143" si="24">C138+(C137-C138)*(C141/C139)</f>
        <v>0.92000000000000015</v>
      </c>
      <c r="D143" s="123">
        <f t="shared" si="24"/>
        <v>159.52000000000004</v>
      </c>
      <c r="E143" s="123">
        <f t="shared" si="24"/>
        <v>0.27200000000000002</v>
      </c>
      <c r="G143" s="123" t="e">
        <f t="shared" ref="G143" si="25">G138+(G137-G138)*(G141/G139)</f>
        <v>#DIV/0!</v>
      </c>
      <c r="H143" s="148"/>
      <c r="I143" s="148"/>
      <c r="J143" s="148"/>
      <c r="K143" s="148"/>
      <c r="L143" s="148"/>
    </row>
    <row r="144" spans="1:12">
      <c r="A144" s="143" t="s">
        <v>166</v>
      </c>
      <c r="B144" s="123">
        <f>B138-(B138-B136)*(B141/B139)</f>
        <v>0.17666666666666669</v>
      </c>
      <c r="C144" s="123">
        <f t="shared" ref="C144:E144" si="26">C138-(C138-C136)*(C141/C139)</f>
        <v>0.28000000000000003</v>
      </c>
      <c r="D144" s="123">
        <f t="shared" si="26"/>
        <v>0.4</v>
      </c>
      <c r="E144" s="123">
        <f t="shared" si="26"/>
        <v>0.17600000000000002</v>
      </c>
      <c r="G144" s="123" t="e">
        <f t="shared" ref="G144" si="27">G138-(G138-G136)*(G141/G139)</f>
        <v>#DIV/0!</v>
      </c>
      <c r="H144" s="148"/>
      <c r="I144" s="148"/>
      <c r="J144" s="148"/>
      <c r="K144" s="148"/>
      <c r="L144" s="148"/>
    </row>
    <row r="145" spans="1:12">
      <c r="A145" s="168" t="s">
        <v>167</v>
      </c>
      <c r="B145" s="169">
        <f>B138</f>
        <v>0.27</v>
      </c>
      <c r="C145" s="169">
        <f t="shared" ref="C145:E145" si="28">C138</f>
        <v>0.6</v>
      </c>
      <c r="D145" s="169">
        <f t="shared" si="28"/>
        <v>0.8</v>
      </c>
      <c r="E145" s="169">
        <f t="shared" si="28"/>
        <v>0.24</v>
      </c>
      <c r="F145" s="169"/>
      <c r="G145" s="169">
        <f t="shared" ref="G145" si="29">G138</f>
        <v>60</v>
      </c>
      <c r="H145" s="148"/>
      <c r="I145" s="148"/>
      <c r="J145" s="148"/>
      <c r="K145" s="148"/>
      <c r="L145" s="148"/>
    </row>
    <row r="146" spans="1:12">
      <c r="A146" s="110"/>
      <c r="B146" s="141"/>
      <c r="C146" s="141"/>
      <c r="D146" s="141"/>
      <c r="E146" s="141"/>
      <c r="F146" s="141"/>
      <c r="G146" s="141"/>
      <c r="H146" s="148"/>
      <c r="I146" s="148"/>
      <c r="J146" s="148"/>
      <c r="K146" s="148"/>
      <c r="L146" s="148"/>
    </row>
    <row r="147" spans="1:12">
      <c r="B147" s="141"/>
      <c r="C147" s="141"/>
      <c r="D147" s="141"/>
      <c r="E147" s="141"/>
      <c r="F147" s="141"/>
      <c r="G147" s="141"/>
      <c r="H147" s="148"/>
      <c r="I147" s="148"/>
      <c r="J147" s="148"/>
      <c r="K147" s="148"/>
      <c r="L147" s="148"/>
    </row>
    <row r="148" spans="1:12" s="174" customFormat="1">
      <c r="A148" s="171" t="s">
        <v>155</v>
      </c>
      <c r="B148" s="172"/>
      <c r="C148" s="172"/>
      <c r="D148" s="172"/>
      <c r="E148" s="172"/>
      <c r="F148" s="172"/>
      <c r="G148" s="172"/>
      <c r="H148" s="175"/>
      <c r="I148" s="175"/>
      <c r="J148" s="175"/>
      <c r="K148" s="175"/>
      <c r="L148" s="175"/>
    </row>
    <row r="149" spans="1:12">
      <c r="A149" s="108" t="s">
        <v>2</v>
      </c>
      <c r="B149" s="141">
        <v>0.18</v>
      </c>
      <c r="C149" s="141">
        <v>0.3</v>
      </c>
      <c r="D149" s="141">
        <v>0.4</v>
      </c>
      <c r="E149" s="141">
        <v>0.17</v>
      </c>
      <c r="F149" s="141">
        <v>60</v>
      </c>
      <c r="G149" s="141"/>
      <c r="H149" s="148">
        <f>MEDIAN(B149:G149)</f>
        <v>0.3</v>
      </c>
      <c r="I149" s="148">
        <f>AVERAGE(B149:G149)</f>
        <v>12.209999999999999</v>
      </c>
      <c r="J149" s="148">
        <f>STDEV(B149:G149)</f>
        <v>26.715589082032235</v>
      </c>
      <c r="K149" s="148">
        <f>SKEW(B149:G149)</f>
        <v>2.2359981508786499</v>
      </c>
      <c r="L149" s="148">
        <f>COUNT(B149:G149)</f>
        <v>5</v>
      </c>
    </row>
    <row r="150" spans="1:12">
      <c r="A150" s="109" t="s">
        <v>3</v>
      </c>
      <c r="B150" s="141">
        <v>0.22</v>
      </c>
      <c r="C150" s="141">
        <v>0.8</v>
      </c>
      <c r="D150" s="141">
        <v>0.8</v>
      </c>
      <c r="E150" s="141">
        <v>0.27</v>
      </c>
      <c r="F150" s="141">
        <v>80</v>
      </c>
      <c r="G150" s="141">
        <v>0.35</v>
      </c>
      <c r="H150" s="148">
        <f>MEDIAN(B150:G150)</f>
        <v>0.57499999999999996</v>
      </c>
      <c r="I150" s="148">
        <f>AVERAGE(B150:G150)</f>
        <v>13.74</v>
      </c>
      <c r="J150" s="148">
        <f>STDEV(B150:G150)</f>
        <v>32.46166415943582</v>
      </c>
      <c r="K150" s="148">
        <f>SKEW(B150:G150)</f>
        <v>2.4491415864956361</v>
      </c>
      <c r="L150" s="148">
        <f>COUNT(B150:G150)</f>
        <v>6</v>
      </c>
    </row>
    <row r="151" spans="1:12">
      <c r="A151" s="110" t="s">
        <v>4</v>
      </c>
      <c r="B151" s="141">
        <v>0.2</v>
      </c>
      <c r="C151" s="141">
        <v>0.7</v>
      </c>
      <c r="D151" s="141">
        <v>0.6</v>
      </c>
      <c r="E151" s="141">
        <v>0.25</v>
      </c>
      <c r="F151" s="141">
        <v>70</v>
      </c>
      <c r="G151" s="141">
        <v>60</v>
      </c>
      <c r="H151" s="148">
        <f>MEDIAN(B151:G151)</f>
        <v>0.64999999999999991</v>
      </c>
      <c r="I151" s="148">
        <f>AVERAGE(B151:G151)</f>
        <v>21.958333333333332</v>
      </c>
      <c r="J151" s="148">
        <f>STDEV(B151:G151)</f>
        <v>33.490124166187663</v>
      </c>
      <c r="K151" s="148">
        <f>SKEW(B151:G151)</f>
        <v>1.0067455672056995</v>
      </c>
      <c r="L151" s="148">
        <f>COUNT(B151:G151)</f>
        <v>6</v>
      </c>
    </row>
    <row r="152" spans="1:12">
      <c r="A152" s="110" t="s">
        <v>5</v>
      </c>
      <c r="B152" s="141">
        <v>60</v>
      </c>
      <c r="C152" s="141">
        <v>50</v>
      </c>
      <c r="D152" s="141">
        <v>50</v>
      </c>
      <c r="E152" s="141">
        <v>50</v>
      </c>
      <c r="F152" s="141">
        <v>50</v>
      </c>
      <c r="G152" s="141">
        <v>0</v>
      </c>
      <c r="H152" s="148"/>
      <c r="I152" s="148"/>
      <c r="J152" s="148"/>
      <c r="K152" s="148"/>
      <c r="L152" s="148"/>
    </row>
    <row r="153" spans="1:12">
      <c r="A153" s="110" t="s">
        <v>17</v>
      </c>
      <c r="B153" s="141"/>
      <c r="C153" s="141"/>
      <c r="D153" s="141"/>
      <c r="E153" s="141"/>
      <c r="F153" s="141"/>
      <c r="G153" s="141"/>
      <c r="H153" s="148"/>
      <c r="I153" s="148"/>
      <c r="J153" s="148"/>
      <c r="K153" s="148"/>
      <c r="L153" s="148"/>
    </row>
    <row r="154" spans="1:12" s="151" customFormat="1">
      <c r="A154" s="144" t="s">
        <v>163</v>
      </c>
      <c r="B154" s="149">
        <v>80</v>
      </c>
      <c r="C154" s="149">
        <v>80</v>
      </c>
      <c r="D154" s="149">
        <v>80</v>
      </c>
      <c r="E154" s="149">
        <v>80</v>
      </c>
      <c r="F154" s="149">
        <v>80</v>
      </c>
      <c r="G154" s="149">
        <v>80</v>
      </c>
      <c r="H154" s="150"/>
      <c r="I154" s="150"/>
      <c r="J154" s="150"/>
      <c r="K154" s="150"/>
      <c r="L154" s="150"/>
    </row>
    <row r="155" spans="1:12">
      <c r="A155" s="143" t="s">
        <v>164</v>
      </c>
      <c r="H155" s="148"/>
      <c r="I155" s="148"/>
      <c r="J155" s="148"/>
      <c r="K155" s="148"/>
      <c r="L155" s="148"/>
    </row>
    <row r="156" spans="1:12">
      <c r="A156" s="143" t="s">
        <v>165</v>
      </c>
      <c r="B156" s="123">
        <f>B151+(B150-B151)*(B154/B152)</f>
        <v>0.22666666666666666</v>
      </c>
      <c r="C156" s="123">
        <f t="shared" ref="C156:E156" si="30">C151+(C150-C151)*(C154/C152)</f>
        <v>0.8600000000000001</v>
      </c>
      <c r="D156" s="123">
        <f t="shared" si="30"/>
        <v>0.92000000000000015</v>
      </c>
      <c r="E156" s="123">
        <f t="shared" si="30"/>
        <v>0.28200000000000003</v>
      </c>
      <c r="G156" s="123" t="e">
        <f t="shared" ref="G156" si="31">G151+(G150-G151)*(G154/G152)</f>
        <v>#DIV/0!</v>
      </c>
      <c r="H156" s="148"/>
      <c r="I156" s="148"/>
      <c r="J156" s="148"/>
      <c r="K156" s="148"/>
      <c r="L156" s="148"/>
    </row>
    <row r="157" spans="1:12">
      <c r="A157" s="143" t="s">
        <v>166</v>
      </c>
      <c r="B157" s="123">
        <f>B151-(B151-B149)*(B154/B152)</f>
        <v>0.17333333333333331</v>
      </c>
      <c r="C157" s="123">
        <f t="shared" ref="C157:E157" si="32">C151-(C151-C149)*(C154/C152)</f>
        <v>5.9999999999999942E-2</v>
      </c>
      <c r="D157" s="123">
        <f t="shared" si="32"/>
        <v>0.28000000000000003</v>
      </c>
      <c r="E157" s="123">
        <f t="shared" si="32"/>
        <v>0.12200000000000003</v>
      </c>
      <c r="G157" s="123" t="e">
        <f t="shared" ref="G157" si="33">G151-(G151-G149)*(G154/G152)</f>
        <v>#DIV/0!</v>
      </c>
      <c r="H157" s="148"/>
      <c r="I157" s="148"/>
      <c r="J157" s="148"/>
      <c r="K157" s="148"/>
      <c r="L157" s="148"/>
    </row>
    <row r="158" spans="1:12">
      <c r="A158" s="168" t="s">
        <v>167</v>
      </c>
      <c r="B158" s="169">
        <f>B151</f>
        <v>0.2</v>
      </c>
      <c r="C158" s="169">
        <f t="shared" ref="C158:E158" si="34">C151</f>
        <v>0.7</v>
      </c>
      <c r="D158" s="169">
        <f t="shared" si="34"/>
        <v>0.6</v>
      </c>
      <c r="E158" s="169">
        <f t="shared" si="34"/>
        <v>0.25</v>
      </c>
      <c r="F158" s="169"/>
      <c r="G158" s="169">
        <f t="shared" ref="G158" si="35">G151</f>
        <v>60</v>
      </c>
      <c r="H158" s="148"/>
      <c r="I158" s="148"/>
      <c r="J158" s="148"/>
      <c r="K158" s="148"/>
      <c r="L158" s="148"/>
    </row>
    <row r="159" spans="1:12">
      <c r="A159" s="110"/>
      <c r="B159" s="141"/>
      <c r="C159" s="141"/>
      <c r="D159" s="141"/>
      <c r="E159" s="141"/>
      <c r="F159" s="141"/>
      <c r="G159" s="141"/>
      <c r="H159" s="148"/>
      <c r="I159" s="148"/>
      <c r="J159" s="148"/>
      <c r="K159" s="148"/>
      <c r="L159" s="148"/>
    </row>
    <row r="160" spans="1:12" s="174" customFormat="1">
      <c r="A160" s="176" t="s">
        <v>169</v>
      </c>
      <c r="B160" s="172"/>
      <c r="C160" s="172"/>
      <c r="D160" s="172"/>
      <c r="E160" s="172"/>
      <c r="F160" s="172"/>
      <c r="G160" s="172"/>
      <c r="H160" s="175"/>
      <c r="I160" s="175"/>
      <c r="J160" s="175"/>
      <c r="K160" s="175"/>
      <c r="L160" s="175"/>
    </row>
    <row r="161" spans="1:12">
      <c r="A161" s="108" t="s">
        <v>2</v>
      </c>
      <c r="B161" s="141">
        <v>0.2</v>
      </c>
      <c r="C161" s="141">
        <v>0.4</v>
      </c>
      <c r="D161" s="141">
        <v>0.23</v>
      </c>
      <c r="E161" s="141">
        <v>0.18</v>
      </c>
      <c r="F161" s="141"/>
      <c r="G161" s="141">
        <v>0.3</v>
      </c>
      <c r="H161" s="148">
        <f>MEDIAN(B161:G161)</f>
        <v>0.23</v>
      </c>
      <c r="I161" s="148">
        <f>AVERAGE(B161:G161)</f>
        <v>0.26200000000000001</v>
      </c>
      <c r="J161" s="148">
        <f>STDEV(B161:G161)</f>
        <v>8.9554452708952362E-2</v>
      </c>
      <c r="K161" s="148">
        <f>SKEW(B161:G161)</f>
        <v>1.079324937966492</v>
      </c>
      <c r="L161" s="148">
        <f>COUNT(B161:G161)</f>
        <v>5</v>
      </c>
    </row>
    <row r="162" spans="1:12">
      <c r="A162" s="109" t="s">
        <v>3</v>
      </c>
      <c r="B162" s="141">
        <v>0.7</v>
      </c>
      <c r="C162" s="141">
        <v>1</v>
      </c>
      <c r="D162" s="141">
        <v>0.5</v>
      </c>
      <c r="E162" s="141">
        <v>0.28000000000000003</v>
      </c>
      <c r="F162" s="141"/>
      <c r="G162" s="141">
        <v>0.2</v>
      </c>
      <c r="H162" s="148">
        <f t="shared" ref="H162:H215" si="36">MEDIAN(B162:G162)</f>
        <v>0.5</v>
      </c>
      <c r="I162" s="148">
        <f t="shared" ref="I162:I215" si="37">AVERAGE(B162:G162)</f>
        <v>0.53600000000000014</v>
      </c>
      <c r="J162" s="148">
        <f t="shared" ref="J162:J215" si="38">STDEV(B162:G162)</f>
        <v>0.32477684646538435</v>
      </c>
      <c r="K162" s="148">
        <f t="shared" ref="K162:K215" si="39">SKEW(B162:G162)</f>
        <v>0.60268329689831601</v>
      </c>
      <c r="L162" s="148">
        <f t="shared" ref="L162:L215" si="40">COUNT(B162:G162)</f>
        <v>5</v>
      </c>
    </row>
    <row r="163" spans="1:12">
      <c r="A163" s="110" t="s">
        <v>4</v>
      </c>
      <c r="B163" s="141">
        <v>0.5</v>
      </c>
      <c r="C163" s="141">
        <v>0.6</v>
      </c>
      <c r="D163" s="141">
        <v>0.35</v>
      </c>
      <c r="E163" s="141">
        <v>0.23</v>
      </c>
      <c r="F163" s="141"/>
      <c r="G163" s="141">
        <v>60</v>
      </c>
      <c r="H163" s="148">
        <f t="shared" si="36"/>
        <v>0.5</v>
      </c>
      <c r="I163" s="148">
        <f t="shared" si="37"/>
        <v>12.336</v>
      </c>
      <c r="J163" s="148">
        <f t="shared" si="38"/>
        <v>26.645360384126914</v>
      </c>
      <c r="K163" s="148">
        <f t="shared" si="39"/>
        <v>2.2359108787647815</v>
      </c>
      <c r="L163" s="148">
        <f t="shared" si="40"/>
        <v>5</v>
      </c>
    </row>
    <row r="164" spans="1:12">
      <c r="A164" s="110" t="s">
        <v>5</v>
      </c>
      <c r="B164" s="141">
        <v>70</v>
      </c>
      <c r="C164" s="141">
        <v>70</v>
      </c>
      <c r="D164" s="141">
        <v>50</v>
      </c>
      <c r="E164" s="141">
        <v>50</v>
      </c>
      <c r="F164" s="141"/>
      <c r="G164" s="141">
        <v>0</v>
      </c>
      <c r="H164" s="148"/>
      <c r="I164" s="148"/>
      <c r="J164" s="148"/>
      <c r="K164" s="148"/>
      <c r="L164" s="148"/>
    </row>
    <row r="165" spans="1:12">
      <c r="A165" s="110" t="s">
        <v>17</v>
      </c>
      <c r="B165" s="141"/>
      <c r="C165" s="141"/>
      <c r="D165" s="141"/>
      <c r="E165" s="141"/>
      <c r="F165" s="141"/>
      <c r="G165" s="141"/>
      <c r="H165" s="148"/>
      <c r="I165" s="148"/>
      <c r="J165" s="148"/>
      <c r="K165" s="148"/>
      <c r="L165" s="148"/>
    </row>
    <row r="166" spans="1:12" s="151" customFormat="1">
      <c r="A166" s="144" t="s">
        <v>163</v>
      </c>
      <c r="B166" s="149">
        <v>80</v>
      </c>
      <c r="C166" s="149">
        <v>80</v>
      </c>
      <c r="D166" s="149">
        <v>80</v>
      </c>
      <c r="E166" s="149">
        <v>80</v>
      </c>
      <c r="F166" s="149">
        <v>80</v>
      </c>
      <c r="G166" s="149">
        <v>80</v>
      </c>
      <c r="H166" s="150"/>
      <c r="I166" s="150"/>
      <c r="J166" s="150"/>
      <c r="K166" s="150"/>
      <c r="L166" s="150"/>
    </row>
    <row r="167" spans="1:12">
      <c r="A167" s="143" t="s">
        <v>164</v>
      </c>
      <c r="H167" s="148"/>
      <c r="I167" s="148"/>
      <c r="J167" s="148"/>
      <c r="K167" s="148"/>
      <c r="L167" s="148"/>
    </row>
    <row r="168" spans="1:12">
      <c r="A168" s="143" t="s">
        <v>165</v>
      </c>
      <c r="B168" s="123">
        <f>B163+(B162-B163)*(B166/B164)</f>
        <v>0.72857142857142854</v>
      </c>
      <c r="C168" s="123">
        <f t="shared" ref="C168:E168" si="41">C163+(C162-C163)*(C166/C164)</f>
        <v>1.0571428571428572</v>
      </c>
      <c r="D168" s="123">
        <f t="shared" si="41"/>
        <v>0.59000000000000008</v>
      </c>
      <c r="E168" s="123">
        <f t="shared" si="41"/>
        <v>0.31000000000000005</v>
      </c>
      <c r="G168" s="123" t="e">
        <f t="shared" ref="G168" si="42">G163+(G162-G163)*(G166/G164)</f>
        <v>#DIV/0!</v>
      </c>
      <c r="H168" s="148"/>
      <c r="I168" s="148"/>
      <c r="J168" s="148"/>
      <c r="K168" s="148"/>
      <c r="L168" s="148"/>
    </row>
    <row r="169" spans="1:12">
      <c r="A169" s="143" t="s">
        <v>166</v>
      </c>
      <c r="B169" s="123">
        <f>B163-(B163-B161)*(B166/B164)</f>
        <v>0.1571428571428572</v>
      </c>
      <c r="C169" s="123">
        <f t="shared" ref="C169:E169" si="43">C163-(C163-C161)*(C166/C164)</f>
        <v>0.37142857142857144</v>
      </c>
      <c r="D169" s="123">
        <f t="shared" si="43"/>
        <v>0.15800000000000003</v>
      </c>
      <c r="E169" s="123">
        <f t="shared" si="43"/>
        <v>0.14999999999999997</v>
      </c>
      <c r="G169" s="123" t="e">
        <f t="shared" ref="G169" si="44">G163-(G163-G161)*(G166/G164)</f>
        <v>#DIV/0!</v>
      </c>
      <c r="H169" s="148"/>
      <c r="I169" s="148"/>
      <c r="J169" s="148"/>
      <c r="K169" s="148"/>
      <c r="L169" s="148"/>
    </row>
    <row r="170" spans="1:12">
      <c r="A170" s="168" t="s">
        <v>167</v>
      </c>
      <c r="B170" s="169">
        <f>B163</f>
        <v>0.5</v>
      </c>
      <c r="C170" s="169">
        <f t="shared" ref="C170:E170" si="45">C163</f>
        <v>0.6</v>
      </c>
      <c r="D170" s="169">
        <f t="shared" si="45"/>
        <v>0.35</v>
      </c>
      <c r="E170" s="169">
        <f t="shared" si="45"/>
        <v>0.23</v>
      </c>
      <c r="F170" s="169"/>
      <c r="G170" s="169">
        <f t="shared" ref="G170" si="46">G163</f>
        <v>60</v>
      </c>
      <c r="H170" s="148"/>
      <c r="I170" s="148"/>
      <c r="J170" s="148"/>
      <c r="K170" s="148"/>
      <c r="L170" s="148"/>
    </row>
    <row r="171" spans="1:12">
      <c r="B171" s="141"/>
      <c r="C171" s="141"/>
      <c r="D171" s="141"/>
      <c r="E171" s="141"/>
      <c r="F171" s="141"/>
      <c r="G171" s="141"/>
      <c r="H171" s="148"/>
      <c r="I171" s="148"/>
      <c r="J171" s="148"/>
      <c r="K171" s="148"/>
      <c r="L171" s="148"/>
    </row>
    <row r="172" spans="1:12" s="174" customFormat="1">
      <c r="A172" s="176" t="s">
        <v>32</v>
      </c>
      <c r="B172" s="172"/>
      <c r="C172" s="172"/>
      <c r="D172" s="172"/>
      <c r="E172" s="172"/>
      <c r="F172" s="172"/>
      <c r="G172" s="172"/>
      <c r="H172" s="175"/>
      <c r="I172" s="175"/>
      <c r="J172" s="175"/>
      <c r="K172" s="175"/>
      <c r="L172" s="175"/>
    </row>
    <row r="173" spans="1:12">
      <c r="A173" s="156" t="s">
        <v>157</v>
      </c>
      <c r="B173" s="141"/>
      <c r="C173" s="141"/>
      <c r="D173" s="141"/>
      <c r="E173" s="141"/>
      <c r="F173" s="141"/>
      <c r="G173" s="141"/>
      <c r="H173" s="148"/>
      <c r="I173" s="148"/>
      <c r="J173" s="148"/>
      <c r="K173" s="148"/>
      <c r="L173" s="148"/>
    </row>
    <row r="174" spans="1:12">
      <c r="A174" s="108" t="s">
        <v>2</v>
      </c>
      <c r="B174" s="141">
        <v>0.18</v>
      </c>
      <c r="C174" s="141">
        <v>0.3</v>
      </c>
      <c r="D174" s="141">
        <v>0.18</v>
      </c>
      <c r="E174" s="141">
        <v>0.12</v>
      </c>
      <c r="F174" s="141"/>
      <c r="G174" s="141">
        <v>0.3</v>
      </c>
      <c r="H174" s="148">
        <f t="shared" si="36"/>
        <v>0.18</v>
      </c>
      <c r="I174" s="148">
        <f t="shared" si="37"/>
        <v>0.21599999999999997</v>
      </c>
      <c r="J174" s="148">
        <f t="shared" si="38"/>
        <v>8.0498447189992509E-2</v>
      </c>
      <c r="K174" s="148">
        <f t="shared" si="39"/>
        <v>0.16563466499998561</v>
      </c>
      <c r="L174" s="148">
        <f t="shared" si="40"/>
        <v>5</v>
      </c>
    </row>
    <row r="175" spans="1:12">
      <c r="A175" s="109" t="s">
        <v>3</v>
      </c>
      <c r="B175" s="141">
        <v>0.55000000000000004</v>
      </c>
      <c r="C175" s="141">
        <v>1</v>
      </c>
      <c r="D175" s="141">
        <v>0.35</v>
      </c>
      <c r="E175" s="141">
        <v>0.2</v>
      </c>
      <c r="F175" s="141"/>
      <c r="G175" s="141">
        <v>0.2</v>
      </c>
      <c r="H175" s="148">
        <f>MEDIAN(B175:G175)</f>
        <v>0.35</v>
      </c>
      <c r="I175" s="148">
        <f t="shared" si="37"/>
        <v>0.46000000000000008</v>
      </c>
      <c r="J175" s="148">
        <f t="shared" si="38"/>
        <v>0.33429029300893554</v>
      </c>
      <c r="K175" s="148">
        <f t="shared" si="39"/>
        <v>1.3575121428336561</v>
      </c>
      <c r="L175" s="148">
        <f t="shared" si="40"/>
        <v>5</v>
      </c>
    </row>
    <row r="176" spans="1:12">
      <c r="A176" s="110" t="s">
        <v>4</v>
      </c>
      <c r="B176" s="141">
        <v>0.35</v>
      </c>
      <c r="C176" s="141">
        <v>0.4</v>
      </c>
      <c r="D176" s="141">
        <v>0.25</v>
      </c>
      <c r="E176" s="141">
        <v>0.18</v>
      </c>
      <c r="F176" s="141"/>
      <c r="G176" s="141">
        <v>50</v>
      </c>
      <c r="H176" s="148">
        <f t="shared" si="36"/>
        <v>0.35</v>
      </c>
      <c r="I176" s="148">
        <f t="shared" si="37"/>
        <v>10.236000000000001</v>
      </c>
      <c r="J176" s="148">
        <f t="shared" si="38"/>
        <v>22.228916527802248</v>
      </c>
      <c r="K176" s="148">
        <f t="shared" si="39"/>
        <v>2.2359850972505986</v>
      </c>
      <c r="L176" s="148">
        <f t="shared" si="40"/>
        <v>5</v>
      </c>
    </row>
    <row r="177" spans="1:12">
      <c r="A177" s="110" t="s">
        <v>5</v>
      </c>
      <c r="B177" s="141">
        <v>70</v>
      </c>
      <c r="C177" s="141">
        <v>60</v>
      </c>
      <c r="D177" s="141">
        <v>50</v>
      </c>
      <c r="E177" s="141">
        <v>50</v>
      </c>
      <c r="F177" s="141"/>
      <c r="G177" s="141">
        <v>0</v>
      </c>
      <c r="H177" s="148"/>
      <c r="I177" s="148"/>
      <c r="J177" s="148"/>
      <c r="K177" s="148"/>
      <c r="L177" s="148"/>
    </row>
    <row r="178" spans="1:12">
      <c r="A178" s="110" t="s">
        <v>17</v>
      </c>
      <c r="B178" s="141"/>
      <c r="C178" s="141"/>
      <c r="D178" s="141"/>
      <c r="E178" s="141"/>
      <c r="F178" s="141"/>
      <c r="G178" s="141"/>
      <c r="H178" s="148"/>
      <c r="I178" s="148"/>
      <c r="J178" s="148"/>
      <c r="K178" s="148"/>
      <c r="L178" s="148"/>
    </row>
    <row r="179" spans="1:12" s="151" customFormat="1">
      <c r="A179" s="144" t="s">
        <v>163</v>
      </c>
      <c r="B179" s="149">
        <v>80</v>
      </c>
      <c r="C179" s="149">
        <v>80</v>
      </c>
      <c r="D179" s="149">
        <v>80</v>
      </c>
      <c r="E179" s="149">
        <v>80</v>
      </c>
      <c r="F179" s="149">
        <v>80</v>
      </c>
      <c r="G179" s="149">
        <v>80</v>
      </c>
      <c r="H179" s="150"/>
      <c r="I179" s="150"/>
      <c r="J179" s="150"/>
      <c r="K179" s="150"/>
      <c r="L179" s="150"/>
    </row>
    <row r="180" spans="1:12">
      <c r="A180" s="143" t="s">
        <v>164</v>
      </c>
      <c r="H180" s="148"/>
      <c r="I180" s="148"/>
      <c r="J180" s="148"/>
      <c r="K180" s="148"/>
      <c r="L180" s="148"/>
    </row>
    <row r="181" spans="1:12">
      <c r="A181" s="143" t="s">
        <v>165</v>
      </c>
      <c r="B181" s="123">
        <f>B176+(B175-B176)*(B179/B177)</f>
        <v>0.57857142857142863</v>
      </c>
      <c r="C181" s="123">
        <f t="shared" ref="C181:E181" si="47">C176+(C175-C176)*(C179/C177)</f>
        <v>1.2</v>
      </c>
      <c r="D181" s="123">
        <f t="shared" si="47"/>
        <v>0.41</v>
      </c>
      <c r="E181" s="123">
        <f t="shared" si="47"/>
        <v>0.21200000000000002</v>
      </c>
      <c r="G181" s="123" t="e">
        <f t="shared" ref="G181" si="48">G176+(G175-G176)*(G179/G177)</f>
        <v>#DIV/0!</v>
      </c>
      <c r="H181" s="148"/>
      <c r="I181" s="148"/>
      <c r="J181" s="148"/>
      <c r="K181" s="148"/>
      <c r="L181" s="148"/>
    </row>
    <row r="182" spans="1:12">
      <c r="A182" s="143" t="s">
        <v>166</v>
      </c>
      <c r="B182" s="123">
        <f>B176-(B176-B174)*(B179/B177)</f>
        <v>0.15571428571428572</v>
      </c>
      <c r="C182" s="123">
        <f t="shared" ref="C182:E182" si="49">C176-(C176-C174)*(C179/C177)</f>
        <v>0.26666666666666666</v>
      </c>
      <c r="D182" s="123">
        <f t="shared" si="49"/>
        <v>0.13799999999999998</v>
      </c>
      <c r="E182" s="123">
        <f t="shared" si="49"/>
        <v>8.3999999999999991E-2</v>
      </c>
      <c r="G182" s="123" t="e">
        <f t="shared" ref="G182" si="50">G176-(G176-G174)*(G179/G177)</f>
        <v>#DIV/0!</v>
      </c>
      <c r="H182" s="148"/>
      <c r="I182" s="148"/>
      <c r="J182" s="148"/>
      <c r="K182" s="148"/>
      <c r="L182" s="148"/>
    </row>
    <row r="183" spans="1:12">
      <c r="A183" s="168" t="s">
        <v>167</v>
      </c>
      <c r="B183" s="169">
        <f>B176</f>
        <v>0.35</v>
      </c>
      <c r="C183" s="169">
        <f t="shared" ref="C183:E183" si="51">C176</f>
        <v>0.4</v>
      </c>
      <c r="D183" s="169">
        <f t="shared" si="51"/>
        <v>0.25</v>
      </c>
      <c r="E183" s="169">
        <f t="shared" si="51"/>
        <v>0.18</v>
      </c>
      <c r="F183" s="169"/>
      <c r="G183" s="169">
        <f t="shared" ref="G183" si="52">G176</f>
        <v>50</v>
      </c>
      <c r="H183" s="148"/>
      <c r="I183" s="148"/>
      <c r="J183" s="148"/>
      <c r="K183" s="148"/>
      <c r="L183" s="148"/>
    </row>
    <row r="184" spans="1:12">
      <c r="A184" s="110"/>
      <c r="B184" s="141"/>
      <c r="C184" s="141"/>
      <c r="D184" s="141"/>
      <c r="E184" s="141"/>
      <c r="F184" s="141"/>
      <c r="G184" s="141"/>
      <c r="H184" s="148"/>
      <c r="I184" s="148"/>
      <c r="J184" s="148"/>
      <c r="K184" s="148"/>
      <c r="L184" s="148"/>
    </row>
    <row r="185" spans="1:12">
      <c r="H185" s="148"/>
      <c r="I185" s="148"/>
      <c r="J185" s="148"/>
      <c r="K185" s="148"/>
      <c r="L185" s="148"/>
    </row>
    <row r="186" spans="1:12" s="174" customFormat="1">
      <c r="A186" s="176" t="s">
        <v>26</v>
      </c>
      <c r="B186" s="177"/>
      <c r="C186" s="177"/>
      <c r="D186" s="177"/>
      <c r="E186" s="177"/>
      <c r="F186" s="177"/>
      <c r="G186" s="177"/>
      <c r="H186" s="175"/>
      <c r="I186" s="175"/>
      <c r="J186" s="175"/>
      <c r="K186" s="175"/>
      <c r="L186" s="175"/>
    </row>
    <row r="187" spans="1:12">
      <c r="A187" s="157" t="s">
        <v>21</v>
      </c>
      <c r="B187" s="123">
        <v>0.35</v>
      </c>
      <c r="C187" s="123">
        <v>10</v>
      </c>
      <c r="G187" s="123">
        <v>0</v>
      </c>
      <c r="H187" s="148">
        <f t="shared" si="36"/>
        <v>0.35</v>
      </c>
      <c r="I187" s="148">
        <f t="shared" si="37"/>
        <v>3.4499999999999997</v>
      </c>
      <c r="J187" s="148">
        <f t="shared" si="38"/>
        <v>5.6751651958335101</v>
      </c>
      <c r="K187" s="148">
        <f t="shared" si="39"/>
        <v>1.7246424815540449</v>
      </c>
      <c r="L187" s="148">
        <f t="shared" si="40"/>
        <v>3</v>
      </c>
    </row>
    <row r="188" spans="1:12">
      <c r="A188" s="157" t="s">
        <v>22</v>
      </c>
      <c r="B188" s="123">
        <v>0.65</v>
      </c>
      <c r="C188" s="123">
        <v>50</v>
      </c>
      <c r="G188" s="123">
        <v>0</v>
      </c>
      <c r="H188" s="148">
        <f t="shared" si="36"/>
        <v>0.65</v>
      </c>
      <c r="I188" s="148">
        <f t="shared" si="37"/>
        <v>16.883333333333333</v>
      </c>
      <c r="J188" s="148">
        <f t="shared" si="38"/>
        <v>28.681716010959551</v>
      </c>
      <c r="K188" s="148">
        <f t="shared" si="39"/>
        <v>1.7310501018891133</v>
      </c>
      <c r="L188" s="148">
        <f t="shared" si="40"/>
        <v>3</v>
      </c>
    </row>
    <row r="189" spans="1:12">
      <c r="A189" s="157" t="s">
        <v>12</v>
      </c>
      <c r="B189" s="123">
        <v>0.45</v>
      </c>
      <c r="C189" s="123">
        <v>30</v>
      </c>
      <c r="G189" s="123">
        <v>0</v>
      </c>
      <c r="H189" s="148">
        <f t="shared" si="36"/>
        <v>0.45</v>
      </c>
      <c r="I189" s="148">
        <f t="shared" si="37"/>
        <v>10.15</v>
      </c>
      <c r="J189" s="148">
        <f t="shared" si="38"/>
        <v>17.192076663393518</v>
      </c>
      <c r="K189" s="148">
        <f t="shared" si="39"/>
        <v>1.73071590213001</v>
      </c>
      <c r="L189" s="148">
        <f t="shared" si="40"/>
        <v>3</v>
      </c>
    </row>
    <row r="190" spans="1:12">
      <c r="A190" s="157" t="s">
        <v>13</v>
      </c>
      <c r="B190" s="123">
        <v>80</v>
      </c>
      <c r="C190" s="123">
        <v>60</v>
      </c>
      <c r="G190" s="123">
        <v>0</v>
      </c>
      <c r="H190" s="148"/>
      <c r="I190" s="148"/>
      <c r="J190" s="148"/>
      <c r="K190" s="148"/>
      <c r="L190" s="148"/>
    </row>
    <row r="191" spans="1:12">
      <c r="A191" s="146" t="s">
        <v>20</v>
      </c>
      <c r="D191" s="123" t="s">
        <v>111</v>
      </c>
      <c r="E191" s="123" t="s">
        <v>111</v>
      </c>
      <c r="F191" s="123" t="s">
        <v>111</v>
      </c>
      <c r="G191" s="123" t="s">
        <v>111</v>
      </c>
      <c r="H191" s="148"/>
      <c r="I191" s="148"/>
      <c r="J191" s="148"/>
      <c r="K191" s="148"/>
      <c r="L191" s="148"/>
    </row>
    <row r="192" spans="1:12" s="151" customFormat="1">
      <c r="A192" s="144" t="s">
        <v>163</v>
      </c>
      <c r="B192" s="149">
        <v>80</v>
      </c>
      <c r="C192" s="149">
        <v>80</v>
      </c>
      <c r="D192" s="149">
        <v>80</v>
      </c>
      <c r="E192" s="149">
        <v>80</v>
      </c>
      <c r="F192" s="149">
        <v>80</v>
      </c>
      <c r="G192" s="149">
        <v>80</v>
      </c>
      <c r="H192" s="150"/>
      <c r="I192" s="150"/>
      <c r="J192" s="150"/>
      <c r="K192" s="150"/>
      <c r="L192" s="150"/>
    </row>
    <row r="193" spans="1:12">
      <c r="A193" s="143" t="s">
        <v>164</v>
      </c>
      <c r="H193" s="148"/>
      <c r="I193" s="148"/>
      <c r="J193" s="148"/>
      <c r="K193" s="148"/>
      <c r="L193" s="148"/>
    </row>
    <row r="194" spans="1:12">
      <c r="A194" s="143" t="s">
        <v>165</v>
      </c>
      <c r="B194" s="123">
        <f>B189+(B188-B189)*(B192/B190)</f>
        <v>0.65</v>
      </c>
      <c r="C194" s="123">
        <f t="shared" ref="C194" si="53">C189+(C188-C189)*(C192/C190)</f>
        <v>56.666666666666664</v>
      </c>
      <c r="G194" s="123" t="e">
        <f t="shared" ref="G194" si="54">G189+(G188-G189)*(G192/G190)</f>
        <v>#DIV/0!</v>
      </c>
      <c r="H194" s="148"/>
      <c r="I194" s="148"/>
      <c r="J194" s="148"/>
      <c r="K194" s="148"/>
      <c r="L194" s="148"/>
    </row>
    <row r="195" spans="1:12">
      <c r="A195" s="143" t="s">
        <v>166</v>
      </c>
      <c r="B195" s="123">
        <f>B189-(B189-B187)*(B192/B190)</f>
        <v>0.35</v>
      </c>
      <c r="C195" s="123">
        <f t="shared" ref="C195" si="55">C189-(C189-C187)*(C192/C190)</f>
        <v>3.3333333333333357</v>
      </c>
      <c r="G195" s="123" t="e">
        <f t="shared" ref="G195" si="56">G189-(G189-G187)*(G192/G190)</f>
        <v>#DIV/0!</v>
      </c>
      <c r="H195" s="148"/>
      <c r="I195" s="148"/>
      <c r="J195" s="148"/>
      <c r="K195" s="148"/>
      <c r="L195" s="148"/>
    </row>
    <row r="196" spans="1:12">
      <c r="A196" s="168" t="s">
        <v>167</v>
      </c>
      <c r="B196" s="169">
        <f>B189</f>
        <v>0.45</v>
      </c>
      <c r="C196" s="169">
        <f t="shared" ref="C196" si="57">C189</f>
        <v>30</v>
      </c>
      <c r="D196" s="169"/>
      <c r="E196" s="169"/>
      <c r="F196" s="169"/>
      <c r="G196" s="169">
        <f t="shared" ref="G196" si="58">G189</f>
        <v>0</v>
      </c>
      <c r="H196" s="148"/>
      <c r="I196" s="148"/>
      <c r="J196" s="148"/>
      <c r="K196" s="148"/>
      <c r="L196" s="148"/>
    </row>
    <row r="197" spans="1:12">
      <c r="H197" s="148"/>
      <c r="I197" s="148"/>
      <c r="J197" s="148"/>
      <c r="K197" s="148"/>
      <c r="L197" s="148"/>
    </row>
    <row r="198" spans="1:12" s="174" customFormat="1">
      <c r="A198" s="176" t="s">
        <v>27</v>
      </c>
      <c r="B198" s="177"/>
      <c r="C198" s="177"/>
      <c r="D198" s="177"/>
      <c r="E198" s="177"/>
      <c r="F198" s="177"/>
      <c r="H198" s="175"/>
      <c r="I198" s="175"/>
      <c r="J198" s="175"/>
      <c r="K198" s="175"/>
      <c r="L198" s="175"/>
    </row>
    <row r="199" spans="1:12">
      <c r="A199" s="157" t="s">
        <v>21</v>
      </c>
      <c r="B199" s="123">
        <v>0.35</v>
      </c>
      <c r="C199" s="123">
        <v>0.1</v>
      </c>
      <c r="G199" s="123">
        <v>1</v>
      </c>
      <c r="H199" s="148">
        <f t="shared" si="36"/>
        <v>0.35</v>
      </c>
      <c r="I199" s="148">
        <f t="shared" si="37"/>
        <v>0.48333333333333334</v>
      </c>
      <c r="J199" s="148">
        <f t="shared" si="38"/>
        <v>0.4645786621588785</v>
      </c>
      <c r="K199" s="148">
        <f t="shared" si="39"/>
        <v>1.1851150201789966</v>
      </c>
      <c r="L199" s="148">
        <f t="shared" si="40"/>
        <v>3</v>
      </c>
    </row>
    <row r="200" spans="1:12">
      <c r="A200" s="157" t="s">
        <v>22</v>
      </c>
      <c r="B200" s="123">
        <v>0.65</v>
      </c>
      <c r="C200" s="123">
        <v>0.5</v>
      </c>
      <c r="G200" s="123">
        <v>3</v>
      </c>
      <c r="H200" s="148">
        <f t="shared" si="36"/>
        <v>0.65</v>
      </c>
      <c r="I200" s="148">
        <f t="shared" si="37"/>
        <v>1.3833333333333335</v>
      </c>
      <c r="J200" s="148">
        <f t="shared" si="38"/>
        <v>1.4020817855365402</v>
      </c>
      <c r="K200" s="148">
        <f t="shared" si="39"/>
        <v>1.7097751499924652</v>
      </c>
      <c r="L200" s="148">
        <f t="shared" si="40"/>
        <v>3</v>
      </c>
    </row>
    <row r="201" spans="1:12">
      <c r="A201" s="157" t="s">
        <v>12</v>
      </c>
      <c r="B201" s="123">
        <v>0.45</v>
      </c>
      <c r="C201" s="123">
        <v>0.3</v>
      </c>
      <c r="G201" s="123">
        <v>2</v>
      </c>
      <c r="H201" s="148">
        <f t="shared" si="36"/>
        <v>0.45</v>
      </c>
      <c r="I201" s="148">
        <f t="shared" si="37"/>
        <v>0.91666666666666663</v>
      </c>
      <c r="J201" s="148">
        <f t="shared" si="38"/>
        <v>0.94118719356636671</v>
      </c>
      <c r="K201" s="148">
        <f t="shared" si="39"/>
        <v>1.6826889661953337</v>
      </c>
      <c r="L201" s="148">
        <f t="shared" si="40"/>
        <v>3</v>
      </c>
    </row>
    <row r="202" spans="1:12">
      <c r="A202" s="157" t="s">
        <v>13</v>
      </c>
      <c r="B202" s="123">
        <v>80</v>
      </c>
      <c r="C202" s="123">
        <v>60</v>
      </c>
      <c r="G202" s="123">
        <v>70</v>
      </c>
      <c r="H202" s="148"/>
      <c r="I202" s="148"/>
      <c r="J202" s="148"/>
      <c r="K202" s="148"/>
      <c r="L202" s="148"/>
    </row>
    <row r="203" spans="1:12">
      <c r="A203" s="146" t="s">
        <v>20</v>
      </c>
      <c r="D203" s="123" t="s">
        <v>111</v>
      </c>
      <c r="E203" s="123" t="s">
        <v>111</v>
      </c>
      <c r="F203" s="123" t="s">
        <v>111</v>
      </c>
      <c r="H203" s="148"/>
      <c r="I203" s="148"/>
      <c r="J203" s="148"/>
      <c r="K203" s="148"/>
      <c r="L203" s="148"/>
    </row>
    <row r="204" spans="1:12" s="151" customFormat="1">
      <c r="A204" s="144" t="s">
        <v>163</v>
      </c>
      <c r="B204" s="149">
        <v>80</v>
      </c>
      <c r="C204" s="149">
        <v>80</v>
      </c>
      <c r="D204" s="149"/>
      <c r="E204" s="149"/>
      <c r="F204" s="149"/>
      <c r="G204" s="149"/>
      <c r="H204" s="150"/>
      <c r="I204" s="150"/>
      <c r="J204" s="150"/>
      <c r="K204" s="150"/>
      <c r="L204" s="150"/>
    </row>
    <row r="205" spans="1:12">
      <c r="A205" s="143" t="s">
        <v>164</v>
      </c>
      <c r="H205" s="148"/>
      <c r="I205" s="148"/>
      <c r="J205" s="148"/>
      <c r="K205" s="148"/>
      <c r="L205" s="148"/>
    </row>
    <row r="206" spans="1:12">
      <c r="A206" s="143" t="s">
        <v>165</v>
      </c>
      <c r="B206" s="123">
        <f>B201+(B200-B201)*(B204/B202)</f>
        <v>0.65</v>
      </c>
      <c r="C206" s="123">
        <f t="shared" ref="C206" si="59">C201+(C200-C201)*(C204/C202)</f>
        <v>0.56666666666666665</v>
      </c>
      <c r="H206" s="148"/>
      <c r="I206" s="148"/>
      <c r="J206" s="148"/>
      <c r="K206" s="148"/>
      <c r="L206" s="148"/>
    </row>
    <row r="207" spans="1:12">
      <c r="A207" s="143" t="s">
        <v>166</v>
      </c>
      <c r="B207" s="123">
        <f>B201-(B201-B199)*(B204/B202)</f>
        <v>0.35</v>
      </c>
      <c r="C207" s="123">
        <f t="shared" ref="C207" si="60">C201-(C201-C199)*(C204/C202)</f>
        <v>3.3333333333333381E-2</v>
      </c>
      <c r="H207" s="148"/>
      <c r="I207" s="148"/>
      <c r="J207" s="148"/>
      <c r="K207" s="148"/>
      <c r="L207" s="148"/>
    </row>
    <row r="208" spans="1:12">
      <c r="A208" s="168" t="s">
        <v>167</v>
      </c>
      <c r="B208" s="169">
        <f>B201</f>
        <v>0.45</v>
      </c>
      <c r="C208" s="169">
        <f t="shared" ref="C208" si="61">C201</f>
        <v>0.3</v>
      </c>
      <c r="D208" s="169"/>
      <c r="E208" s="169"/>
      <c r="F208" s="169"/>
      <c r="G208" s="169">
        <f t="shared" ref="G208" si="62">G201</f>
        <v>2</v>
      </c>
      <c r="H208" s="148"/>
      <c r="I208" s="148"/>
      <c r="J208" s="148"/>
      <c r="K208" s="148"/>
      <c r="L208" s="148"/>
    </row>
    <row r="209" spans="1:12">
      <c r="G209" s="104"/>
      <c r="H209" s="148"/>
      <c r="I209" s="148"/>
      <c r="J209" s="148"/>
      <c r="K209" s="148"/>
      <c r="L209" s="148"/>
    </row>
    <row r="210" spans="1:12" s="174" customFormat="1">
      <c r="A210" s="176" t="s">
        <v>19</v>
      </c>
      <c r="B210" s="177"/>
      <c r="C210" s="177"/>
      <c r="D210" s="177"/>
      <c r="E210" s="177"/>
      <c r="F210" s="177"/>
      <c r="H210" s="175"/>
      <c r="I210" s="175"/>
      <c r="J210" s="175"/>
      <c r="K210" s="175"/>
      <c r="L210" s="175"/>
    </row>
    <row r="211" spans="1:12">
      <c r="A211" s="146" t="s">
        <v>12</v>
      </c>
      <c r="B211" s="123">
        <v>3</v>
      </c>
      <c r="C211" s="123">
        <v>2</v>
      </c>
      <c r="D211" s="123">
        <v>2.5</v>
      </c>
      <c r="E211" s="123">
        <v>2</v>
      </c>
      <c r="F211" s="123">
        <v>3</v>
      </c>
      <c r="G211" s="123">
        <v>3</v>
      </c>
      <c r="H211" s="148">
        <f t="shared" si="36"/>
        <v>2.75</v>
      </c>
      <c r="I211" s="148">
        <f t="shared" si="37"/>
        <v>2.5833333333333335</v>
      </c>
      <c r="J211" s="148">
        <f t="shared" si="38"/>
        <v>0.49159604012508801</v>
      </c>
      <c r="K211" s="148">
        <f t="shared" si="39"/>
        <v>-0.45593925243468447</v>
      </c>
      <c r="L211" s="148">
        <f t="shared" si="40"/>
        <v>6</v>
      </c>
    </row>
    <row r="212" spans="1:12">
      <c r="A212" s="157" t="s">
        <v>25</v>
      </c>
      <c r="B212" s="123">
        <v>80</v>
      </c>
      <c r="C212" s="123">
        <v>80</v>
      </c>
      <c r="D212" s="123">
        <v>70</v>
      </c>
      <c r="E212" s="123">
        <v>50</v>
      </c>
      <c r="F212" s="123">
        <v>75</v>
      </c>
      <c r="G212" s="123">
        <v>70</v>
      </c>
      <c r="H212" s="148"/>
      <c r="I212" s="148"/>
      <c r="J212" s="148"/>
      <c r="K212" s="148"/>
      <c r="L212" s="148"/>
    </row>
    <row r="213" spans="1:12">
      <c r="A213" s="157"/>
      <c r="H213" s="148"/>
      <c r="I213" s="148"/>
      <c r="J213" s="148"/>
      <c r="K213" s="148"/>
      <c r="L213" s="148"/>
    </row>
    <row r="214" spans="1:12" s="174" customFormat="1">
      <c r="A214" s="176" t="s">
        <v>24</v>
      </c>
      <c r="B214" s="177"/>
      <c r="C214" s="177"/>
      <c r="H214" s="175"/>
      <c r="I214" s="175"/>
      <c r="J214" s="175"/>
      <c r="K214" s="175"/>
      <c r="L214" s="175"/>
    </row>
    <row r="215" spans="1:12">
      <c r="A215" s="146" t="s">
        <v>12</v>
      </c>
      <c r="B215" s="123">
        <v>2</v>
      </c>
      <c r="C215" s="123">
        <v>2</v>
      </c>
      <c r="D215" s="123" t="s">
        <v>105</v>
      </c>
      <c r="E215" s="123">
        <v>1</v>
      </c>
      <c r="F215" s="123">
        <v>2</v>
      </c>
      <c r="G215" s="123">
        <v>2</v>
      </c>
      <c r="H215" s="148">
        <f t="shared" si="36"/>
        <v>2</v>
      </c>
      <c r="I215" s="148">
        <f t="shared" si="37"/>
        <v>1.8</v>
      </c>
      <c r="J215" s="148">
        <f t="shared" si="38"/>
        <v>0.44721359549995815</v>
      </c>
      <c r="K215" s="148">
        <f t="shared" si="39"/>
        <v>-2.2360679774997911</v>
      </c>
      <c r="L215" s="148">
        <f t="shared" si="40"/>
        <v>5</v>
      </c>
    </row>
    <row r="216" spans="1:12">
      <c r="A216" s="157" t="s">
        <v>25</v>
      </c>
      <c r="B216" s="123">
        <v>80</v>
      </c>
      <c r="C216" s="123">
        <v>80</v>
      </c>
      <c r="D216" s="123">
        <v>80</v>
      </c>
      <c r="E216" s="123">
        <v>50</v>
      </c>
      <c r="F216" s="123">
        <v>90</v>
      </c>
      <c r="G216" s="123">
        <v>70</v>
      </c>
      <c r="H216" s="148"/>
      <c r="I216" s="148"/>
      <c r="J216" s="148"/>
      <c r="K216" s="148"/>
      <c r="L216" s="148"/>
    </row>
    <row r="217" spans="1:12">
      <c r="A217" s="123"/>
      <c r="C217" s="104"/>
      <c r="D217" s="152"/>
      <c r="E217" s="152"/>
      <c r="F217" s="152"/>
      <c r="G217" s="152"/>
      <c r="H217" s="148"/>
      <c r="I217" s="148"/>
      <c r="J217" s="148"/>
      <c r="K217" s="148"/>
      <c r="L217" s="148"/>
    </row>
    <row r="218" spans="1:12" s="180" customFormat="1">
      <c r="A218" s="178" t="s">
        <v>28</v>
      </c>
      <c r="B218" s="179"/>
      <c r="C218" s="179"/>
      <c r="H218" s="181"/>
      <c r="I218" s="181"/>
      <c r="J218" s="181"/>
      <c r="K218" s="181"/>
      <c r="L218" s="181"/>
    </row>
    <row r="219" spans="1:12">
      <c r="A219" s="146" t="s">
        <v>12</v>
      </c>
      <c r="B219" s="123" t="s">
        <v>80</v>
      </c>
      <c r="C219" s="123" t="s">
        <v>91</v>
      </c>
      <c r="D219" s="123" t="s">
        <v>80</v>
      </c>
      <c r="E219" s="123" t="s">
        <v>80</v>
      </c>
      <c r="F219" s="123" t="s">
        <v>91</v>
      </c>
      <c r="G219" s="123" t="s">
        <v>126</v>
      </c>
      <c r="H219" s="148"/>
      <c r="I219" s="148"/>
      <c r="J219" s="148"/>
      <c r="K219" s="148"/>
      <c r="L219" s="148"/>
    </row>
    <row r="220" spans="1:12">
      <c r="A220" s="157" t="s">
        <v>25</v>
      </c>
      <c r="B220" s="123">
        <v>80</v>
      </c>
      <c r="C220" s="123">
        <v>80</v>
      </c>
      <c r="D220" s="123">
        <v>70</v>
      </c>
      <c r="E220" s="123">
        <v>50</v>
      </c>
      <c r="F220" s="123">
        <v>90</v>
      </c>
      <c r="G220" s="123">
        <v>70</v>
      </c>
      <c r="H220" s="148"/>
      <c r="I220" s="148"/>
      <c r="J220" s="148"/>
      <c r="K220" s="148"/>
      <c r="L220" s="148"/>
    </row>
    <row r="221" spans="1:12">
      <c r="B221" s="104"/>
      <c r="C221" s="104"/>
      <c r="D221" s="152"/>
      <c r="E221" s="152"/>
      <c r="F221" s="152"/>
      <c r="G221" s="152"/>
      <c r="I221" s="104"/>
      <c r="J221" s="104"/>
      <c r="K221" s="104"/>
      <c r="L221" s="104"/>
    </row>
    <row r="222" spans="1:12">
      <c r="B222" s="104"/>
      <c r="C222" s="104"/>
      <c r="D222" s="152"/>
      <c r="E222" s="152"/>
      <c r="F222" s="152"/>
      <c r="G222" s="152"/>
      <c r="I222" s="104"/>
      <c r="J222" s="104"/>
      <c r="K222" s="104"/>
      <c r="L222" s="104"/>
    </row>
    <row r="223" spans="1:12">
      <c r="B223" s="104"/>
      <c r="C223" s="104"/>
      <c r="D223" s="152"/>
      <c r="E223" s="152"/>
      <c r="F223" s="152"/>
      <c r="G223" s="152"/>
      <c r="I223" s="104"/>
      <c r="J223" s="104"/>
      <c r="K223" s="104"/>
      <c r="L223" s="104"/>
    </row>
    <row r="224" spans="1:12">
      <c r="B224" s="104"/>
      <c r="D224" s="152"/>
      <c r="E224" s="152"/>
      <c r="F224" s="152"/>
      <c r="G224" s="152"/>
      <c r="I224" s="104"/>
      <c r="J224" s="104"/>
      <c r="K224" s="104"/>
      <c r="L224" s="10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29"/>
  <sheetViews>
    <sheetView zoomScale="75" zoomScaleNormal="75" zoomScalePageLayoutView="75" workbookViewId="0">
      <selection activeCell="D2" sqref="D2"/>
    </sheetView>
  </sheetViews>
  <sheetFormatPr baseColWidth="10" defaultColWidth="8.83203125" defaultRowHeight="14" x14ac:dyDescent="0"/>
  <cols>
    <col min="1" max="1" width="30.83203125" style="145" customWidth="1"/>
    <col min="2" max="2" width="9.5" style="197" customWidth="1"/>
    <col min="3" max="3" width="10.83203125" style="123" customWidth="1"/>
    <col min="4" max="4" width="9.1640625" style="123" customWidth="1"/>
    <col min="5" max="5" width="7.1640625" style="224" customWidth="1"/>
    <col min="6" max="6" width="9.33203125" style="202" customWidth="1"/>
    <col min="7" max="7" width="9.1640625" style="123" customWidth="1"/>
    <col min="8" max="8" width="10.5" style="184" customWidth="1"/>
    <col min="9" max="12" width="8.83203125" style="184"/>
    <col min="13" max="16384" width="8.83203125" style="104"/>
  </cols>
  <sheetData>
    <row r="1" spans="1:12" s="163" customFormat="1">
      <c r="A1" s="160"/>
      <c r="B1" s="309" t="s">
        <v>168</v>
      </c>
      <c r="C1" s="310"/>
      <c r="D1" s="310"/>
      <c r="E1" s="310"/>
      <c r="F1" s="310"/>
      <c r="G1" s="310"/>
      <c r="H1" s="188"/>
      <c r="I1" s="188"/>
      <c r="J1" s="188"/>
      <c r="K1" s="188"/>
      <c r="L1" s="188"/>
    </row>
    <row r="2" spans="1:12" s="164" customFormat="1" ht="18">
      <c r="B2" s="244" t="s">
        <v>175</v>
      </c>
      <c r="C2" s="244" t="s">
        <v>180</v>
      </c>
      <c r="D2" s="246" t="s">
        <v>179</v>
      </c>
      <c r="E2" s="244" t="s">
        <v>176</v>
      </c>
      <c r="F2" s="244" t="s">
        <v>177</v>
      </c>
      <c r="G2" s="244" t="s">
        <v>178</v>
      </c>
      <c r="H2" s="189" t="s">
        <v>158</v>
      </c>
      <c r="I2" s="189" t="s">
        <v>159</v>
      </c>
      <c r="J2" s="189" t="s">
        <v>160</v>
      </c>
      <c r="K2" s="189" t="s">
        <v>161</v>
      </c>
      <c r="L2" s="189" t="s">
        <v>162</v>
      </c>
    </row>
    <row r="3" spans="1:12" s="174" customFormat="1">
      <c r="A3" s="171" t="s">
        <v>142</v>
      </c>
      <c r="B3" s="209"/>
      <c r="D3" s="177"/>
      <c r="E3" s="223"/>
      <c r="H3" s="210"/>
      <c r="I3" s="210"/>
      <c r="J3" s="210"/>
      <c r="K3" s="210"/>
      <c r="L3" s="210"/>
    </row>
    <row r="4" spans="1:12">
      <c r="A4" s="118" t="s">
        <v>2</v>
      </c>
      <c r="B4" s="197">
        <v>10</v>
      </c>
      <c r="C4" s="123">
        <v>7</v>
      </c>
      <c r="D4" s="222">
        <v>8</v>
      </c>
      <c r="E4" s="226">
        <v>1</v>
      </c>
      <c r="F4" s="202">
        <v>30</v>
      </c>
      <c r="G4" s="123">
        <v>20</v>
      </c>
      <c r="H4" s="185">
        <f t="shared" ref="H4:H36" si="0">MEDIAN(B4:G4)</f>
        <v>9</v>
      </c>
      <c r="I4" s="185">
        <f t="shared" ref="I4:I36" si="1">AVERAGE(B4:G4)</f>
        <v>12.666666666666666</v>
      </c>
      <c r="J4" s="185">
        <f t="shared" ref="J4:J36" si="2">STDEV(B4:G4)</f>
        <v>10.500793620801558</v>
      </c>
      <c r="K4" s="185">
        <f t="shared" ref="K4:K36" si="3">SKEW(B4:G4)</f>
        <v>0.96163630501828934</v>
      </c>
      <c r="L4" s="185">
        <f t="shared" ref="L4:L36" si="4">COUNT(B4:G4)</f>
        <v>6</v>
      </c>
    </row>
    <row r="5" spans="1:12">
      <c r="A5" s="119" t="s">
        <v>3</v>
      </c>
      <c r="B5" s="197">
        <v>50</v>
      </c>
      <c r="C5" s="123">
        <v>30</v>
      </c>
      <c r="D5" s="222">
        <v>55</v>
      </c>
      <c r="E5" s="226">
        <v>4</v>
      </c>
      <c r="F5" s="202">
        <v>120</v>
      </c>
      <c r="G5" s="123">
        <v>80</v>
      </c>
      <c r="H5" s="185">
        <f t="shared" si="0"/>
        <v>52.5</v>
      </c>
      <c r="I5" s="185">
        <f t="shared" si="1"/>
        <v>56.5</v>
      </c>
      <c r="J5" s="185">
        <f t="shared" si="2"/>
        <v>40.218155104380408</v>
      </c>
      <c r="K5" s="185">
        <f t="shared" si="3"/>
        <v>0.48622761766865219</v>
      </c>
      <c r="L5" s="185">
        <f t="shared" si="4"/>
        <v>6</v>
      </c>
    </row>
    <row r="6" spans="1:12" s="123" customFormat="1">
      <c r="A6" s="120" t="s">
        <v>4</v>
      </c>
      <c r="B6" s="197">
        <v>25</v>
      </c>
      <c r="C6" s="123">
        <v>20</v>
      </c>
      <c r="D6" s="202">
        <v>30</v>
      </c>
      <c r="E6" s="226">
        <v>2</v>
      </c>
      <c r="F6" s="202">
        <v>70</v>
      </c>
      <c r="G6" s="123">
        <v>50</v>
      </c>
      <c r="H6" s="185">
        <f t="shared" si="0"/>
        <v>27.5</v>
      </c>
      <c r="I6" s="185">
        <f t="shared" si="1"/>
        <v>32.833333333333336</v>
      </c>
      <c r="J6" s="185">
        <f t="shared" si="2"/>
        <v>23.920005574135359</v>
      </c>
      <c r="K6" s="185">
        <f t="shared" si="3"/>
        <v>0.5363663631671749</v>
      </c>
      <c r="L6" s="185">
        <f t="shared" si="4"/>
        <v>6</v>
      </c>
    </row>
    <row r="7" spans="1:12">
      <c r="A7" s="120" t="s">
        <v>5</v>
      </c>
      <c r="B7" s="197">
        <v>80</v>
      </c>
      <c r="C7" s="123">
        <v>70</v>
      </c>
      <c r="D7" s="202">
        <v>70</v>
      </c>
      <c r="E7" s="226">
        <v>60</v>
      </c>
      <c r="F7" s="202">
        <v>60</v>
      </c>
      <c r="G7" s="123">
        <v>60</v>
      </c>
      <c r="H7" s="185"/>
      <c r="I7" s="185"/>
      <c r="J7" s="185"/>
      <c r="K7" s="185"/>
      <c r="L7" s="185"/>
    </row>
    <row r="8" spans="1:12">
      <c r="A8" s="143" t="s">
        <v>6</v>
      </c>
      <c r="D8" s="202"/>
      <c r="E8" s="226"/>
      <c r="H8" s="185"/>
      <c r="I8" s="185"/>
      <c r="J8" s="185"/>
      <c r="K8" s="185"/>
      <c r="L8" s="185"/>
    </row>
    <row r="9" spans="1:12">
      <c r="A9" s="154"/>
      <c r="B9" s="198"/>
      <c r="C9" s="152"/>
      <c r="D9" s="206"/>
      <c r="E9" s="227"/>
      <c r="F9" s="203"/>
      <c r="G9" s="104"/>
      <c r="H9" s="186"/>
      <c r="I9" s="186"/>
      <c r="J9" s="186"/>
      <c r="K9" s="186"/>
      <c r="L9" s="186"/>
    </row>
    <row r="10" spans="1:12" s="174" customFormat="1">
      <c r="A10" s="171" t="s">
        <v>143</v>
      </c>
      <c r="B10" s="211"/>
      <c r="C10" s="207"/>
      <c r="D10" s="207"/>
      <c r="E10" s="225"/>
      <c r="H10" s="212"/>
      <c r="I10" s="212"/>
      <c r="J10" s="212"/>
      <c r="K10" s="212"/>
      <c r="L10" s="212"/>
    </row>
    <row r="11" spans="1:12">
      <c r="A11" s="118" t="s">
        <v>2</v>
      </c>
      <c r="B11" s="197">
        <v>50</v>
      </c>
      <c r="C11" s="123">
        <v>10</v>
      </c>
      <c r="D11" s="202">
        <v>45</v>
      </c>
      <c r="E11" s="226">
        <v>8</v>
      </c>
      <c r="F11" s="202">
        <v>70</v>
      </c>
      <c r="G11" s="123">
        <v>20</v>
      </c>
      <c r="H11" s="185">
        <f t="shared" si="0"/>
        <v>32.5</v>
      </c>
      <c r="I11" s="185">
        <f t="shared" si="1"/>
        <v>33.833333333333336</v>
      </c>
      <c r="J11" s="185">
        <f t="shared" si="2"/>
        <v>24.983327774070982</v>
      </c>
      <c r="K11" s="185">
        <f t="shared" si="3"/>
        <v>0.37513936190863845</v>
      </c>
      <c r="L11" s="185">
        <f t="shared" si="4"/>
        <v>6</v>
      </c>
    </row>
    <row r="12" spans="1:12">
      <c r="A12" s="119" t="s">
        <v>3</v>
      </c>
      <c r="B12" s="197">
        <v>150</v>
      </c>
      <c r="C12" s="123">
        <v>50</v>
      </c>
      <c r="D12" s="202">
        <v>130</v>
      </c>
      <c r="E12" s="226">
        <v>15</v>
      </c>
      <c r="F12" s="202">
        <v>200</v>
      </c>
      <c r="G12" s="123">
        <v>110</v>
      </c>
      <c r="H12" s="185">
        <f t="shared" si="0"/>
        <v>120</v>
      </c>
      <c r="I12" s="185">
        <f t="shared" si="1"/>
        <v>109.16666666666667</v>
      </c>
      <c r="J12" s="185">
        <f t="shared" si="2"/>
        <v>67.41043440496928</v>
      </c>
      <c r="K12" s="185">
        <f t="shared" si="3"/>
        <v>-0.21111888315287042</v>
      </c>
      <c r="L12" s="185">
        <f t="shared" si="4"/>
        <v>6</v>
      </c>
    </row>
    <row r="13" spans="1:12" s="123" customFormat="1">
      <c r="A13" s="120" t="s">
        <v>4</v>
      </c>
      <c r="B13" s="197">
        <v>80</v>
      </c>
      <c r="C13" s="123">
        <v>40</v>
      </c>
      <c r="D13" s="202">
        <v>70</v>
      </c>
      <c r="E13" s="226">
        <v>10</v>
      </c>
      <c r="F13" s="202">
        <v>120</v>
      </c>
      <c r="G13" s="123">
        <v>70</v>
      </c>
      <c r="H13" s="185">
        <f t="shared" si="0"/>
        <v>70</v>
      </c>
      <c r="I13" s="185">
        <f t="shared" si="1"/>
        <v>65</v>
      </c>
      <c r="J13" s="185">
        <f t="shared" si="2"/>
        <v>37.282703764614496</v>
      </c>
      <c r="K13" s="185">
        <f t="shared" si="3"/>
        <v>-6.9467280965070211E-2</v>
      </c>
      <c r="L13" s="185">
        <f t="shared" si="4"/>
        <v>6</v>
      </c>
    </row>
    <row r="14" spans="1:12">
      <c r="A14" s="120" t="s">
        <v>5</v>
      </c>
      <c r="B14" s="197">
        <v>70</v>
      </c>
      <c r="C14" s="123">
        <v>70</v>
      </c>
      <c r="D14" s="202">
        <v>60</v>
      </c>
      <c r="E14" s="226">
        <v>60</v>
      </c>
      <c r="F14" s="202">
        <v>50</v>
      </c>
      <c r="G14" s="123">
        <v>50</v>
      </c>
      <c r="H14" s="185"/>
      <c r="I14" s="185"/>
      <c r="J14" s="185"/>
      <c r="K14" s="185"/>
      <c r="L14" s="185"/>
    </row>
    <row r="15" spans="1:12">
      <c r="A15" s="143" t="s">
        <v>6</v>
      </c>
      <c r="D15" s="202"/>
      <c r="E15" s="226"/>
      <c r="H15" s="186"/>
      <c r="I15" s="186"/>
      <c r="J15" s="186"/>
      <c r="K15" s="186"/>
      <c r="L15" s="186"/>
    </row>
    <row r="16" spans="1:12">
      <c r="A16" s="143"/>
      <c r="B16" s="191"/>
      <c r="E16" s="226"/>
      <c r="F16" s="123"/>
      <c r="H16" s="186"/>
      <c r="I16" s="186"/>
      <c r="J16" s="186"/>
      <c r="K16" s="186"/>
      <c r="L16" s="186"/>
    </row>
    <row r="17" spans="1:12" ht="15" customHeight="1">
      <c r="A17" s="182" t="s">
        <v>171</v>
      </c>
      <c r="B17" s="191"/>
      <c r="E17" s="226"/>
      <c r="F17" s="123"/>
      <c r="H17" s="186"/>
      <c r="I17" s="186"/>
      <c r="J17" s="186"/>
      <c r="K17" s="186"/>
      <c r="L17" s="186"/>
    </row>
    <row r="18" spans="1:12">
      <c r="A18" s="215" t="s">
        <v>172</v>
      </c>
      <c r="B18" s="193" t="s">
        <v>173</v>
      </c>
      <c r="E18" s="226"/>
      <c r="F18" s="123"/>
      <c r="H18" s="186"/>
      <c r="I18" s="186"/>
      <c r="J18" s="186"/>
      <c r="K18" s="186"/>
      <c r="L18" s="186"/>
    </row>
    <row r="19" spans="1:12">
      <c r="A19" s="143">
        <v>2</v>
      </c>
      <c r="B19" s="193" t="s">
        <v>81</v>
      </c>
      <c r="E19" s="226"/>
      <c r="F19" s="123"/>
      <c r="H19" s="186"/>
      <c r="I19" s="186"/>
      <c r="J19" s="186"/>
      <c r="K19" s="186"/>
      <c r="L19" s="186"/>
    </row>
    <row r="20" spans="1:12">
      <c r="A20" s="143">
        <v>3</v>
      </c>
      <c r="B20" s="191"/>
      <c r="E20" s="226"/>
      <c r="F20" s="123"/>
      <c r="H20" s="186"/>
      <c r="I20" s="186"/>
      <c r="J20" s="186"/>
      <c r="K20" s="186"/>
      <c r="L20" s="186"/>
    </row>
    <row r="21" spans="1:12">
      <c r="A21" s="143">
        <v>4</v>
      </c>
      <c r="B21" s="191"/>
      <c r="E21" s="226"/>
      <c r="F21" s="123"/>
      <c r="H21" s="186"/>
      <c r="I21" s="186"/>
      <c r="J21" s="186"/>
      <c r="K21" s="186"/>
      <c r="L21" s="186"/>
    </row>
    <row r="22" spans="1:12">
      <c r="A22" s="143">
        <v>5</v>
      </c>
      <c r="B22" s="191"/>
      <c r="E22" s="226"/>
      <c r="F22" s="123"/>
      <c r="H22" s="186"/>
      <c r="I22" s="186"/>
      <c r="J22" s="186"/>
      <c r="K22" s="186"/>
      <c r="L22" s="186"/>
    </row>
    <row r="23" spans="1:12">
      <c r="A23" s="143">
        <v>6</v>
      </c>
      <c r="B23" s="193" t="s">
        <v>170</v>
      </c>
      <c r="E23" s="226"/>
      <c r="F23" s="123"/>
      <c r="H23" s="186"/>
      <c r="I23" s="186"/>
      <c r="J23" s="186"/>
      <c r="K23" s="186"/>
      <c r="L23" s="186"/>
    </row>
    <row r="24" spans="1:12">
      <c r="A24" s="143"/>
      <c r="B24" s="193"/>
      <c r="E24" s="226"/>
      <c r="F24" s="123"/>
      <c r="H24" s="186"/>
      <c r="I24" s="186"/>
      <c r="J24" s="186"/>
      <c r="K24" s="186"/>
      <c r="L24" s="186"/>
    </row>
    <row r="25" spans="1:12">
      <c r="A25" s="154"/>
      <c r="B25" s="192"/>
      <c r="C25" s="152"/>
      <c r="D25" s="152"/>
      <c r="E25" s="227"/>
      <c r="F25" s="104"/>
      <c r="G25" s="104"/>
      <c r="H25" s="186"/>
      <c r="I25" s="186"/>
      <c r="J25" s="186"/>
      <c r="K25" s="186"/>
      <c r="L25" s="186"/>
    </row>
    <row r="26" spans="1:12" s="174" customFormat="1">
      <c r="A26" s="171" t="s">
        <v>145</v>
      </c>
      <c r="B26" s="209"/>
      <c r="E26" s="223"/>
      <c r="H26" s="212"/>
      <c r="I26" s="212"/>
      <c r="J26" s="212"/>
      <c r="K26" s="212"/>
      <c r="L26" s="212"/>
    </row>
    <row r="27" spans="1:12">
      <c r="A27" s="118" t="s">
        <v>2</v>
      </c>
      <c r="B27" s="197">
        <v>15000</v>
      </c>
      <c r="C27" s="123">
        <v>3000</v>
      </c>
      <c r="D27" s="232">
        <v>10000</v>
      </c>
      <c r="E27" s="226">
        <v>60</v>
      </c>
      <c r="F27" s="202">
        <v>22310</v>
      </c>
      <c r="G27" s="123">
        <v>2000</v>
      </c>
      <c r="H27" s="185">
        <f t="shared" si="0"/>
        <v>6500</v>
      </c>
      <c r="I27" s="185">
        <f t="shared" si="1"/>
        <v>8728.3333333333339</v>
      </c>
      <c r="J27" s="185">
        <f t="shared" si="2"/>
        <v>8702.1478191689348</v>
      </c>
      <c r="K27" s="185">
        <f t="shared" si="3"/>
        <v>0.73300264705811136</v>
      </c>
      <c r="L27" s="185">
        <f t="shared" si="4"/>
        <v>6</v>
      </c>
    </row>
    <row r="28" spans="1:12">
      <c r="A28" s="119" t="s">
        <v>3</v>
      </c>
      <c r="B28" s="197">
        <v>35000</v>
      </c>
      <c r="C28" s="123">
        <v>29000</v>
      </c>
      <c r="D28" s="232">
        <v>30000</v>
      </c>
      <c r="E28" s="226">
        <v>130</v>
      </c>
      <c r="F28" s="202">
        <v>70240</v>
      </c>
      <c r="G28" s="123">
        <v>20000</v>
      </c>
      <c r="H28" s="185">
        <f t="shared" si="0"/>
        <v>29500</v>
      </c>
      <c r="I28" s="185">
        <f t="shared" si="1"/>
        <v>30728.333333333332</v>
      </c>
      <c r="J28" s="185">
        <f t="shared" si="2"/>
        <v>22953.394883255649</v>
      </c>
      <c r="K28" s="185">
        <f t="shared" si="3"/>
        <v>0.79071365615756461</v>
      </c>
      <c r="L28" s="185">
        <f t="shared" si="4"/>
        <v>6</v>
      </c>
    </row>
    <row r="29" spans="1:12">
      <c r="A29" s="120" t="s">
        <v>4</v>
      </c>
      <c r="B29" s="197">
        <v>22500</v>
      </c>
      <c r="C29" s="123">
        <v>16000</v>
      </c>
      <c r="D29" s="232">
        <v>21700</v>
      </c>
      <c r="E29" s="226">
        <v>80</v>
      </c>
      <c r="F29" s="202">
        <v>26800</v>
      </c>
      <c r="G29" s="123">
        <v>15000</v>
      </c>
      <c r="H29" s="185">
        <f t="shared" si="0"/>
        <v>18850</v>
      </c>
      <c r="I29" s="185">
        <f t="shared" si="1"/>
        <v>17013.333333333332</v>
      </c>
      <c r="J29" s="185">
        <f t="shared" si="2"/>
        <v>9377.263282358379</v>
      </c>
      <c r="K29" s="185">
        <f t="shared" si="3"/>
        <v>-1.3312959901686618</v>
      </c>
      <c r="L29" s="185">
        <f t="shared" si="4"/>
        <v>6</v>
      </c>
    </row>
    <row r="30" spans="1:12">
      <c r="A30" s="120" t="s">
        <v>5</v>
      </c>
      <c r="B30" s="197">
        <v>80</v>
      </c>
      <c r="C30" s="123">
        <v>80</v>
      </c>
      <c r="D30" s="232">
        <v>80</v>
      </c>
      <c r="E30" s="226">
        <v>80</v>
      </c>
      <c r="F30" s="202">
        <v>1</v>
      </c>
      <c r="G30" s="123">
        <v>80</v>
      </c>
      <c r="H30" s="185"/>
      <c r="I30" s="185"/>
      <c r="J30" s="185"/>
      <c r="K30" s="185"/>
      <c r="L30" s="185"/>
    </row>
    <row r="31" spans="1:12">
      <c r="A31" s="143" t="s">
        <v>6</v>
      </c>
      <c r="D31" s="202"/>
      <c r="E31" s="226"/>
      <c r="H31" s="186"/>
      <c r="I31" s="186"/>
      <c r="J31" s="186"/>
      <c r="K31" s="186"/>
      <c r="L31" s="186"/>
    </row>
    <row r="32" spans="1:12">
      <c r="A32" s="154"/>
      <c r="B32" s="198"/>
      <c r="C32" s="152"/>
      <c r="D32" s="206"/>
      <c r="E32" s="227"/>
      <c r="F32" s="203"/>
      <c r="G32" s="104"/>
      <c r="H32" s="186"/>
      <c r="I32" s="186"/>
      <c r="J32" s="186"/>
      <c r="K32" s="186"/>
      <c r="L32" s="186"/>
    </row>
    <row r="33" spans="1:12" s="174" customFormat="1">
      <c r="A33" s="171" t="s">
        <v>146</v>
      </c>
      <c r="B33" s="209"/>
      <c r="E33" s="223"/>
      <c r="H33" s="212"/>
      <c r="I33" s="212"/>
      <c r="J33" s="212"/>
      <c r="K33" s="212"/>
      <c r="L33" s="212"/>
    </row>
    <row r="34" spans="1:12">
      <c r="A34" s="118" t="s">
        <v>2</v>
      </c>
      <c r="B34" s="197">
        <v>300</v>
      </c>
      <c r="C34" s="123">
        <v>29000</v>
      </c>
      <c r="D34" s="232">
        <v>30000</v>
      </c>
      <c r="E34" s="226">
        <v>40</v>
      </c>
      <c r="F34" s="202">
        <v>27000</v>
      </c>
      <c r="G34" s="123">
        <v>4000</v>
      </c>
      <c r="H34" s="185">
        <f t="shared" si="0"/>
        <v>15500</v>
      </c>
      <c r="I34" s="185">
        <f t="shared" si="1"/>
        <v>15056.666666666666</v>
      </c>
      <c r="J34" s="185">
        <f t="shared" si="2"/>
        <v>15005.814428636209</v>
      </c>
      <c r="K34" s="185">
        <f t="shared" si="3"/>
        <v>-1.7756616363073595E-2</v>
      </c>
      <c r="L34" s="185">
        <f t="shared" si="4"/>
        <v>6</v>
      </c>
    </row>
    <row r="35" spans="1:12">
      <c r="A35" s="119" t="s">
        <v>3</v>
      </c>
      <c r="B35" s="197">
        <v>1000</v>
      </c>
      <c r="C35" s="123">
        <v>130000</v>
      </c>
      <c r="D35" s="232">
        <v>70000</v>
      </c>
      <c r="E35" s="226">
        <v>150</v>
      </c>
      <c r="F35" s="202">
        <v>400000</v>
      </c>
      <c r="G35" s="123">
        <v>50000</v>
      </c>
      <c r="H35" s="185">
        <f t="shared" si="0"/>
        <v>60000</v>
      </c>
      <c r="I35" s="185">
        <f t="shared" si="1"/>
        <v>108525</v>
      </c>
      <c r="J35" s="185">
        <f t="shared" si="2"/>
        <v>150754.74702310373</v>
      </c>
      <c r="K35" s="185">
        <f t="shared" si="3"/>
        <v>1.9262665769026523</v>
      </c>
      <c r="L35" s="185">
        <f t="shared" si="4"/>
        <v>6</v>
      </c>
    </row>
    <row r="36" spans="1:12">
      <c r="A36" s="120" t="s">
        <v>4</v>
      </c>
      <c r="B36" s="197">
        <v>700</v>
      </c>
      <c r="C36" s="123">
        <v>70000</v>
      </c>
      <c r="D36" s="233">
        <v>40000</v>
      </c>
      <c r="E36" s="226">
        <v>130</v>
      </c>
      <c r="F36" s="202">
        <v>200000</v>
      </c>
      <c r="G36" s="123">
        <v>30000</v>
      </c>
      <c r="H36" s="185">
        <f t="shared" si="0"/>
        <v>35000</v>
      </c>
      <c r="I36" s="185">
        <f t="shared" si="1"/>
        <v>56805</v>
      </c>
      <c r="J36" s="185">
        <f t="shared" si="2"/>
        <v>74886.125216891814</v>
      </c>
      <c r="K36" s="185">
        <f t="shared" si="3"/>
        <v>1.8257821443632865</v>
      </c>
      <c r="L36" s="185">
        <f t="shared" si="4"/>
        <v>6</v>
      </c>
    </row>
    <row r="37" spans="1:12">
      <c r="A37" s="120" t="s">
        <v>5</v>
      </c>
      <c r="B37" s="197">
        <v>80</v>
      </c>
      <c r="C37" s="123">
        <v>80</v>
      </c>
      <c r="D37" s="232">
        <v>70</v>
      </c>
      <c r="E37" s="226">
        <v>80</v>
      </c>
      <c r="F37" s="202">
        <v>75</v>
      </c>
      <c r="G37" s="123">
        <v>60</v>
      </c>
      <c r="H37" s="185"/>
      <c r="I37" s="185"/>
      <c r="J37" s="185"/>
      <c r="K37" s="185"/>
      <c r="L37" s="185"/>
    </row>
    <row r="38" spans="1:12">
      <c r="A38" s="143" t="s">
        <v>6</v>
      </c>
      <c r="D38" s="202"/>
      <c r="E38" s="226"/>
      <c r="H38" s="186"/>
      <c r="I38" s="186"/>
      <c r="J38" s="186"/>
      <c r="K38" s="186"/>
      <c r="L38" s="186"/>
    </row>
    <row r="39" spans="1:12">
      <c r="B39" s="194"/>
      <c r="C39" s="141"/>
      <c r="D39" s="141"/>
      <c r="E39" s="228"/>
      <c r="F39" s="141"/>
      <c r="G39" s="141"/>
      <c r="H39" s="186"/>
      <c r="I39" s="186"/>
      <c r="J39" s="186"/>
      <c r="K39" s="186"/>
      <c r="L39" s="186"/>
    </row>
    <row r="40" spans="1:12">
      <c r="A40" s="183" t="s">
        <v>43</v>
      </c>
      <c r="B40" s="194"/>
      <c r="C40" s="141"/>
      <c r="D40" s="141"/>
      <c r="E40" s="228"/>
      <c r="F40" s="141"/>
      <c r="G40" s="141"/>
      <c r="H40" s="186"/>
      <c r="I40" s="186"/>
      <c r="J40" s="186"/>
      <c r="K40" s="186"/>
      <c r="L40" s="186"/>
    </row>
    <row r="41" spans="1:12" s="217" customFormat="1">
      <c r="A41" s="218" t="s">
        <v>172</v>
      </c>
      <c r="B41" s="195" t="s">
        <v>53</v>
      </c>
      <c r="C41" s="216"/>
      <c r="D41" s="216"/>
      <c r="E41" s="228"/>
      <c r="F41" s="216"/>
      <c r="G41" s="216"/>
      <c r="H41" s="186"/>
      <c r="I41" s="186"/>
      <c r="J41" s="186"/>
      <c r="K41" s="186"/>
      <c r="L41" s="186"/>
    </row>
    <row r="42" spans="1:12">
      <c r="A42" s="145">
        <v>2</v>
      </c>
      <c r="B42" s="195" t="s">
        <v>82</v>
      </c>
      <c r="C42" s="141"/>
      <c r="D42" s="141"/>
      <c r="E42" s="228"/>
      <c r="F42" s="141"/>
      <c r="G42" s="141"/>
      <c r="H42" s="186"/>
      <c r="I42" s="186"/>
      <c r="J42" s="186"/>
      <c r="K42" s="186"/>
      <c r="L42" s="186"/>
    </row>
    <row r="43" spans="1:12">
      <c r="A43" s="145">
        <v>3</v>
      </c>
      <c r="B43" s="194"/>
      <c r="C43" s="141"/>
      <c r="D43" s="141"/>
      <c r="E43" s="228"/>
      <c r="F43" s="141"/>
      <c r="G43" s="141"/>
      <c r="H43" s="186"/>
      <c r="I43" s="186"/>
      <c r="J43" s="186"/>
      <c r="K43" s="186"/>
      <c r="L43" s="186"/>
    </row>
    <row r="44" spans="1:12">
      <c r="A44" s="145">
        <v>4</v>
      </c>
      <c r="B44" s="190"/>
      <c r="C44" s="141"/>
      <c r="D44" s="141"/>
      <c r="E44" s="228"/>
      <c r="F44" s="141"/>
      <c r="G44" s="141"/>
      <c r="H44" s="186"/>
      <c r="I44" s="186"/>
      <c r="J44" s="186"/>
      <c r="K44" s="186"/>
      <c r="L44" s="186"/>
    </row>
    <row r="45" spans="1:12">
      <c r="A45" s="145">
        <v>5</v>
      </c>
      <c r="B45" s="195" t="s">
        <v>114</v>
      </c>
      <c r="C45" s="141"/>
      <c r="D45" s="141"/>
      <c r="E45" s="228"/>
      <c r="F45" s="141"/>
      <c r="G45" s="141"/>
      <c r="H45" s="186"/>
      <c r="I45" s="186"/>
      <c r="J45" s="186"/>
      <c r="K45" s="186"/>
      <c r="L45" s="186"/>
    </row>
    <row r="46" spans="1:12">
      <c r="A46" s="145">
        <v>6</v>
      </c>
      <c r="B46" s="195" t="s">
        <v>119</v>
      </c>
      <c r="C46" s="141"/>
      <c r="D46" s="141"/>
      <c r="E46" s="228"/>
      <c r="F46" s="141"/>
      <c r="G46" s="141"/>
      <c r="H46" s="186"/>
      <c r="I46" s="186"/>
      <c r="J46" s="186"/>
      <c r="K46" s="186"/>
      <c r="L46" s="186"/>
    </row>
    <row r="47" spans="1:12">
      <c r="B47" s="194"/>
      <c r="C47" s="141"/>
      <c r="D47" s="141"/>
      <c r="E47" s="228"/>
      <c r="F47" s="141"/>
      <c r="G47" s="141"/>
      <c r="H47" s="186"/>
      <c r="I47" s="186"/>
      <c r="J47" s="186"/>
      <c r="K47" s="186"/>
      <c r="L47" s="186"/>
    </row>
    <row r="48" spans="1:12" s="240" customFormat="1">
      <c r="A48" s="234" t="s">
        <v>30</v>
      </c>
      <c r="B48" s="235"/>
      <c r="C48" s="236"/>
      <c r="D48" s="236"/>
      <c r="E48" s="237"/>
      <c r="F48" s="238"/>
      <c r="G48" s="236"/>
      <c r="H48" s="239"/>
      <c r="I48" s="239"/>
      <c r="J48" s="239"/>
      <c r="K48" s="239"/>
      <c r="L48" s="239"/>
    </row>
    <row r="49" spans="1:12" s="174" customFormat="1">
      <c r="A49" s="171" t="s">
        <v>147</v>
      </c>
      <c r="B49" s="208"/>
      <c r="C49" s="172"/>
      <c r="D49" s="208"/>
      <c r="E49" s="229"/>
      <c r="F49" s="208"/>
      <c r="G49" s="208"/>
      <c r="H49" s="212"/>
      <c r="I49" s="212"/>
      <c r="J49" s="212"/>
      <c r="K49" s="212"/>
      <c r="L49" s="212"/>
    </row>
    <row r="50" spans="1:12">
      <c r="A50" s="108" t="s">
        <v>2</v>
      </c>
      <c r="B50" s="200">
        <v>0.35</v>
      </c>
      <c r="C50" s="147">
        <v>0.2</v>
      </c>
      <c r="D50" s="222">
        <v>0.33</v>
      </c>
      <c r="E50" s="230">
        <v>0.35</v>
      </c>
      <c r="F50" s="204">
        <v>0.5</v>
      </c>
      <c r="G50" s="141">
        <v>0.4</v>
      </c>
      <c r="H50" s="185">
        <f>MEDIAN(B50:G50)</f>
        <v>0.35</v>
      </c>
      <c r="I50" s="185">
        <f>AVERAGE(B50:G50)</f>
        <v>0.35499999999999998</v>
      </c>
      <c r="J50" s="185">
        <f>STDEV(B50:G50)</f>
        <v>9.7724101428460386E-2</v>
      </c>
      <c r="K50" s="185">
        <f>SKEW(B50:G50)</f>
        <v>-0.19287122893695627</v>
      </c>
      <c r="L50" s="185">
        <f>COUNT(B50:G50)</f>
        <v>6</v>
      </c>
    </row>
    <row r="51" spans="1:12">
      <c r="A51" s="109" t="s">
        <v>3</v>
      </c>
      <c r="B51" s="200">
        <v>0.55000000000000004</v>
      </c>
      <c r="C51" s="147">
        <v>0.5</v>
      </c>
      <c r="D51" s="222">
        <v>0.51</v>
      </c>
      <c r="E51" s="242">
        <v>0.53</v>
      </c>
      <c r="F51" s="204">
        <v>0.6</v>
      </c>
      <c r="G51" s="147">
        <v>0.5</v>
      </c>
      <c r="H51" s="185">
        <f t="shared" ref="H51:H134" si="5">MEDIAN(B51:G51)</f>
        <v>0.52</v>
      </c>
      <c r="I51" s="185">
        <f t="shared" ref="I51:I134" si="6">AVERAGE(B51:G51)</f>
        <v>0.53166666666666662</v>
      </c>
      <c r="J51" s="185">
        <f t="shared" ref="J51:J134" si="7">STDEV(B51:G51)</f>
        <v>3.8686776379877739E-2</v>
      </c>
      <c r="K51" s="185">
        <f t="shared" ref="K51:K134" si="8">SKEW(B51:G51)</f>
        <v>1.3033694533862956</v>
      </c>
      <c r="L51" s="185">
        <f t="shared" ref="L51:L134" si="9">COUNT(B51:G51)</f>
        <v>6</v>
      </c>
    </row>
    <row r="52" spans="1:12">
      <c r="A52" s="110" t="s">
        <v>4</v>
      </c>
      <c r="B52" s="200">
        <v>0.44</v>
      </c>
      <c r="C52" s="147">
        <v>0.3</v>
      </c>
      <c r="D52" s="222">
        <v>0.42</v>
      </c>
      <c r="E52" s="242">
        <v>0.44</v>
      </c>
      <c r="F52" s="204">
        <v>0.55000000000000004</v>
      </c>
      <c r="G52" s="141">
        <v>0.4</v>
      </c>
      <c r="H52" s="185">
        <f>MEDIAN(B52:G52)</f>
        <v>0.43</v>
      </c>
      <c r="I52" s="185">
        <f t="shared" si="6"/>
        <v>0.42499999999999999</v>
      </c>
      <c r="J52" s="185">
        <f t="shared" si="7"/>
        <v>8.0436310208760672E-2</v>
      </c>
      <c r="K52" s="185">
        <f t="shared" si="8"/>
        <v>-5.1880881099928573E-3</v>
      </c>
      <c r="L52" s="185">
        <f t="shared" si="9"/>
        <v>6</v>
      </c>
    </row>
    <row r="53" spans="1:12">
      <c r="A53" s="110" t="s">
        <v>5</v>
      </c>
      <c r="B53" s="199">
        <v>60</v>
      </c>
      <c r="C53" s="141">
        <v>60</v>
      </c>
      <c r="D53" s="204">
        <v>80</v>
      </c>
      <c r="E53" s="228">
        <v>50</v>
      </c>
      <c r="F53" s="204">
        <v>50</v>
      </c>
      <c r="G53" s="141">
        <v>60</v>
      </c>
      <c r="H53" s="185"/>
      <c r="I53" s="185"/>
      <c r="J53" s="185"/>
      <c r="K53" s="185"/>
      <c r="L53" s="185"/>
    </row>
    <row r="54" spans="1:12">
      <c r="A54" s="110" t="s">
        <v>17</v>
      </c>
      <c r="B54" s="199"/>
      <c r="C54" s="141"/>
      <c r="D54" s="204"/>
      <c r="E54" s="228"/>
      <c r="F54" s="204"/>
      <c r="G54" s="141"/>
      <c r="H54" s="185"/>
      <c r="I54" s="185"/>
      <c r="J54" s="185"/>
      <c r="K54" s="185"/>
      <c r="L54" s="185"/>
    </row>
    <row r="55" spans="1:12">
      <c r="A55" s="110"/>
      <c r="B55" s="199"/>
      <c r="C55" s="141"/>
      <c r="D55" s="204"/>
      <c r="E55" s="228"/>
      <c r="F55" s="204"/>
      <c r="G55" s="141"/>
      <c r="H55" s="185"/>
      <c r="I55" s="185"/>
      <c r="J55" s="185"/>
      <c r="K55" s="185"/>
      <c r="L55" s="185"/>
    </row>
    <row r="56" spans="1:12" s="174" customFormat="1">
      <c r="A56" s="171" t="s">
        <v>148</v>
      </c>
      <c r="B56" s="208"/>
      <c r="C56" s="172"/>
      <c r="D56" s="172"/>
      <c r="E56" s="229"/>
      <c r="F56" s="172"/>
      <c r="G56" s="172"/>
      <c r="H56" s="213"/>
      <c r="I56" s="213"/>
      <c r="J56" s="213"/>
      <c r="K56" s="213"/>
      <c r="L56" s="213"/>
    </row>
    <row r="57" spans="1:12">
      <c r="A57" s="108" t="s">
        <v>2</v>
      </c>
      <c r="B57" s="200">
        <v>0.15</v>
      </c>
      <c r="C57" s="147">
        <v>0.1</v>
      </c>
      <c r="D57" s="222">
        <v>0.13</v>
      </c>
      <c r="E57" s="242">
        <v>0.15</v>
      </c>
      <c r="F57" s="204">
        <v>0.3</v>
      </c>
      <c r="G57" s="141">
        <v>0.1</v>
      </c>
      <c r="H57" s="185">
        <f t="shared" si="5"/>
        <v>0.14000000000000001</v>
      </c>
      <c r="I57" s="185">
        <f t="shared" si="6"/>
        <v>0.155</v>
      </c>
      <c r="J57" s="185">
        <f t="shared" si="7"/>
        <v>7.4498322128756664E-2</v>
      </c>
      <c r="K57" s="185">
        <f t="shared" si="8"/>
        <v>1.9590501071112063</v>
      </c>
      <c r="L57" s="185">
        <f t="shared" si="9"/>
        <v>6</v>
      </c>
    </row>
    <row r="58" spans="1:12">
      <c r="A58" s="109" t="s">
        <v>3</v>
      </c>
      <c r="B58" s="200">
        <v>0.28000000000000003</v>
      </c>
      <c r="C58" s="147">
        <v>0.4</v>
      </c>
      <c r="D58" s="222">
        <v>0.24</v>
      </c>
      <c r="E58" s="228">
        <v>0.26</v>
      </c>
      <c r="F58" s="204">
        <v>0.4</v>
      </c>
      <c r="G58" s="141">
        <v>0.3</v>
      </c>
      <c r="H58" s="185">
        <f t="shared" si="5"/>
        <v>0.29000000000000004</v>
      </c>
      <c r="I58" s="185">
        <f t="shared" si="6"/>
        <v>0.31333333333333335</v>
      </c>
      <c r="J58" s="185">
        <f t="shared" si="7"/>
        <v>7.0047602861672997E-2</v>
      </c>
      <c r="K58" s="185">
        <f t="shared" si="8"/>
        <v>0.62535113317995761</v>
      </c>
      <c r="L58" s="185">
        <f t="shared" si="9"/>
        <v>6</v>
      </c>
    </row>
    <row r="59" spans="1:12">
      <c r="A59" s="110" t="s">
        <v>4</v>
      </c>
      <c r="B59" s="200">
        <v>0.2</v>
      </c>
      <c r="C59" s="147">
        <v>0.13</v>
      </c>
      <c r="D59" s="222">
        <v>0.19</v>
      </c>
      <c r="E59" s="228">
        <v>0.2</v>
      </c>
      <c r="F59" s="204">
        <v>0.35</v>
      </c>
      <c r="G59" s="141">
        <v>60</v>
      </c>
      <c r="H59" s="185">
        <f t="shared" si="5"/>
        <v>0.2</v>
      </c>
      <c r="I59" s="185">
        <f t="shared" si="6"/>
        <v>10.178333333333333</v>
      </c>
      <c r="J59" s="185">
        <f t="shared" si="7"/>
        <v>24.407640948413402</v>
      </c>
      <c r="K59" s="185">
        <f t="shared" si="8"/>
        <v>2.4494407128799884</v>
      </c>
      <c r="L59" s="185">
        <f t="shared" si="9"/>
        <v>6</v>
      </c>
    </row>
    <row r="60" spans="1:12">
      <c r="A60" s="110" t="s">
        <v>5</v>
      </c>
      <c r="B60" s="199">
        <v>60</v>
      </c>
      <c r="C60" s="141">
        <v>60</v>
      </c>
      <c r="D60" s="204">
        <v>80</v>
      </c>
      <c r="E60" s="228">
        <v>50</v>
      </c>
      <c r="F60" s="204">
        <v>50</v>
      </c>
      <c r="G60" s="141">
        <v>0</v>
      </c>
      <c r="H60" s="185"/>
      <c r="I60" s="185"/>
      <c r="J60" s="185"/>
      <c r="K60" s="185"/>
      <c r="L60" s="185"/>
    </row>
    <row r="61" spans="1:12">
      <c r="A61" s="110" t="s">
        <v>17</v>
      </c>
      <c r="B61" s="199"/>
      <c r="C61" s="141"/>
      <c r="D61" s="204"/>
      <c r="E61" s="228"/>
      <c r="F61" s="204"/>
      <c r="G61" s="141"/>
      <c r="H61" s="185"/>
      <c r="I61" s="185"/>
      <c r="J61" s="185"/>
      <c r="K61" s="185"/>
      <c r="L61" s="185"/>
    </row>
    <row r="62" spans="1:12">
      <c r="B62" s="199"/>
      <c r="C62" s="141"/>
      <c r="D62" s="204"/>
      <c r="E62" s="228"/>
      <c r="F62" s="204"/>
      <c r="G62" s="141"/>
      <c r="H62" s="185"/>
      <c r="I62" s="185"/>
      <c r="J62" s="185"/>
      <c r="K62" s="185"/>
      <c r="L62" s="185"/>
    </row>
    <row r="63" spans="1:12" s="174" customFormat="1">
      <c r="A63" s="171" t="s">
        <v>149</v>
      </c>
      <c r="B63" s="208"/>
      <c r="C63" s="172"/>
      <c r="D63" s="172"/>
      <c r="E63" s="229"/>
      <c r="F63" s="172"/>
      <c r="G63" s="172"/>
      <c r="H63" s="213"/>
      <c r="I63" s="213"/>
      <c r="J63" s="213"/>
      <c r="K63" s="213"/>
      <c r="L63" s="213"/>
    </row>
    <row r="64" spans="1:12">
      <c r="A64" s="108" t="s">
        <v>2</v>
      </c>
      <c r="B64" s="201">
        <v>0.12</v>
      </c>
      <c r="C64" s="155">
        <v>0.05</v>
      </c>
      <c r="D64" s="205">
        <v>0.1</v>
      </c>
      <c r="E64" s="243">
        <v>0.12</v>
      </c>
      <c r="F64" s="205">
        <v>0.1</v>
      </c>
      <c r="G64" s="155">
        <v>0.1</v>
      </c>
      <c r="H64" s="185">
        <f t="shared" si="5"/>
        <v>0.1</v>
      </c>
      <c r="I64" s="185">
        <f t="shared" si="6"/>
        <v>9.8333333333333328E-2</v>
      </c>
      <c r="J64" s="185">
        <f t="shared" si="7"/>
        <v>2.5625508125043477E-2</v>
      </c>
      <c r="K64" s="185">
        <f t="shared" si="8"/>
        <v>-1.6500848979485039</v>
      </c>
      <c r="L64" s="185">
        <f t="shared" si="9"/>
        <v>6</v>
      </c>
    </row>
    <row r="65" spans="1:12">
      <c r="A65" s="109" t="s">
        <v>3</v>
      </c>
      <c r="B65" s="201">
        <v>0.16</v>
      </c>
      <c r="C65" s="155">
        <v>0.15</v>
      </c>
      <c r="D65" s="205">
        <v>0.14000000000000001</v>
      </c>
      <c r="E65" s="243">
        <v>0.18</v>
      </c>
      <c r="F65" s="205">
        <v>0.2</v>
      </c>
      <c r="G65" s="155">
        <v>0.2</v>
      </c>
      <c r="H65" s="185">
        <f t="shared" si="5"/>
        <v>0.16999999999999998</v>
      </c>
      <c r="I65" s="185">
        <f t="shared" si="6"/>
        <v>0.17166666666666666</v>
      </c>
      <c r="J65" s="185">
        <f t="shared" si="7"/>
        <v>2.5625508125043533E-2</v>
      </c>
      <c r="K65" s="185">
        <f t="shared" si="8"/>
        <v>4.556056741034515E-2</v>
      </c>
      <c r="L65" s="185">
        <f t="shared" si="9"/>
        <v>6</v>
      </c>
    </row>
    <row r="66" spans="1:12">
      <c r="A66" s="110" t="s">
        <v>4</v>
      </c>
      <c r="B66" s="201">
        <v>0.14000000000000001</v>
      </c>
      <c r="C66" s="155">
        <v>7.0000000000000007E-2</v>
      </c>
      <c r="D66" s="205">
        <v>0.12</v>
      </c>
      <c r="E66" s="243">
        <v>0.14000000000000001</v>
      </c>
      <c r="F66" s="205">
        <v>0.15</v>
      </c>
      <c r="G66" s="155">
        <v>0.2</v>
      </c>
      <c r="H66" s="185">
        <f t="shared" si="5"/>
        <v>0.14000000000000001</v>
      </c>
      <c r="I66" s="185">
        <f t="shared" si="6"/>
        <v>0.13666666666666669</v>
      </c>
      <c r="J66" s="185">
        <f t="shared" si="7"/>
        <v>4.2268979957726292E-2</v>
      </c>
      <c r="K66" s="185">
        <f t="shared" si="8"/>
        <v>-0.17655232216693534</v>
      </c>
      <c r="L66" s="185">
        <f t="shared" si="9"/>
        <v>6</v>
      </c>
    </row>
    <row r="67" spans="1:12">
      <c r="A67" s="110" t="s">
        <v>5</v>
      </c>
      <c r="B67" s="201">
        <v>60</v>
      </c>
      <c r="C67" s="155">
        <v>60</v>
      </c>
      <c r="D67" s="205">
        <v>80</v>
      </c>
      <c r="E67" s="243">
        <v>50</v>
      </c>
      <c r="F67" s="205">
        <v>50</v>
      </c>
      <c r="G67" s="155">
        <v>60</v>
      </c>
      <c r="H67" s="185"/>
      <c r="I67" s="185"/>
      <c r="J67" s="185"/>
      <c r="K67" s="185"/>
      <c r="L67" s="185"/>
    </row>
    <row r="68" spans="1:12">
      <c r="A68" s="110" t="s">
        <v>17</v>
      </c>
      <c r="B68" s="199"/>
      <c r="C68" s="141"/>
      <c r="D68" s="204"/>
      <c r="E68" s="228"/>
      <c r="F68" s="204"/>
      <c r="G68" s="141"/>
      <c r="H68" s="185"/>
      <c r="I68" s="185"/>
      <c r="J68" s="185"/>
      <c r="K68" s="185"/>
      <c r="L68" s="185"/>
    </row>
    <row r="69" spans="1:12">
      <c r="B69" s="199"/>
      <c r="C69" s="141"/>
      <c r="D69" s="204"/>
      <c r="E69" s="228"/>
      <c r="F69" s="204"/>
      <c r="G69" s="141"/>
      <c r="H69" s="185"/>
      <c r="I69" s="185"/>
      <c r="J69" s="185"/>
      <c r="K69" s="185"/>
      <c r="L69" s="185"/>
    </row>
    <row r="70" spans="1:12" s="174" customFormat="1">
      <c r="A70" s="171" t="s">
        <v>183</v>
      </c>
      <c r="B70" s="208"/>
      <c r="C70" s="172"/>
      <c r="D70" s="208"/>
      <c r="E70" s="229"/>
      <c r="F70" s="208"/>
      <c r="G70" s="208"/>
      <c r="H70" s="212"/>
      <c r="I70" s="212"/>
      <c r="J70" s="212"/>
      <c r="K70" s="212"/>
      <c r="L70" s="212"/>
    </row>
    <row r="71" spans="1:12">
      <c r="A71" s="108" t="s">
        <v>2</v>
      </c>
      <c r="B71" s="200"/>
      <c r="C71" s="147"/>
      <c r="D71" s="222">
        <v>0.18</v>
      </c>
      <c r="E71" s="242"/>
      <c r="F71" s="204"/>
      <c r="G71" s="141"/>
      <c r="H71" s="185">
        <f>MEDIAN(B71:G71)</f>
        <v>0.18</v>
      </c>
      <c r="I71" s="185">
        <f>AVERAGE(B71:G71)</f>
        <v>0.18</v>
      </c>
      <c r="J71" s="185" t="e">
        <f>STDEV(B71:G71)</f>
        <v>#DIV/0!</v>
      </c>
      <c r="K71" s="185" t="e">
        <f>SKEW(B71:G71)</f>
        <v>#DIV/0!</v>
      </c>
      <c r="L71" s="185">
        <f>COUNT(B71:G71)</f>
        <v>1</v>
      </c>
    </row>
    <row r="72" spans="1:12">
      <c r="A72" s="109" t="s">
        <v>3</v>
      </c>
      <c r="B72" s="200"/>
      <c r="C72" s="147"/>
      <c r="D72" s="222">
        <v>0.28000000000000003</v>
      </c>
      <c r="E72" s="242"/>
      <c r="F72" s="204"/>
      <c r="G72" s="147"/>
      <c r="H72" s="185">
        <f t="shared" ref="H72" si="10">MEDIAN(B72:G72)</f>
        <v>0.28000000000000003</v>
      </c>
      <c r="I72" s="185">
        <f t="shared" ref="I72:I73" si="11">AVERAGE(B72:G72)</f>
        <v>0.28000000000000003</v>
      </c>
      <c r="J72" s="185" t="e">
        <f t="shared" ref="J72:J73" si="12">STDEV(B72:G72)</f>
        <v>#DIV/0!</v>
      </c>
      <c r="K72" s="185" t="e">
        <f t="shared" ref="K72:K73" si="13">SKEW(B72:G72)</f>
        <v>#DIV/0!</v>
      </c>
      <c r="L72" s="185">
        <f t="shared" ref="L72:L73" si="14">COUNT(B72:G72)</f>
        <v>1</v>
      </c>
    </row>
    <row r="73" spans="1:12">
      <c r="A73" s="110" t="s">
        <v>4</v>
      </c>
      <c r="B73" s="200"/>
      <c r="C73" s="147"/>
      <c r="D73" s="222">
        <v>0.22</v>
      </c>
      <c r="E73" s="242"/>
      <c r="F73" s="204"/>
      <c r="G73" s="141"/>
      <c r="H73" s="185">
        <f>MEDIAN(B73:G73)</f>
        <v>0.22</v>
      </c>
      <c r="I73" s="185">
        <f t="shared" si="11"/>
        <v>0.22</v>
      </c>
      <c r="J73" s="185" t="e">
        <f t="shared" si="12"/>
        <v>#DIV/0!</v>
      </c>
      <c r="K73" s="185" t="e">
        <f t="shared" si="13"/>
        <v>#DIV/0!</v>
      </c>
      <c r="L73" s="185">
        <f t="shared" si="14"/>
        <v>1</v>
      </c>
    </row>
    <row r="74" spans="1:12">
      <c r="A74" s="110" t="s">
        <v>5</v>
      </c>
      <c r="B74" s="199"/>
      <c r="C74" s="141"/>
      <c r="D74" s="204">
        <v>60</v>
      </c>
      <c r="E74" s="228"/>
      <c r="F74" s="204"/>
      <c r="G74" s="141"/>
      <c r="H74" s="185"/>
      <c r="I74" s="185"/>
      <c r="J74" s="185"/>
      <c r="K74" s="185"/>
      <c r="L74" s="185"/>
    </row>
    <row r="75" spans="1:12">
      <c r="A75" s="110" t="s">
        <v>17</v>
      </c>
      <c r="B75" s="199"/>
      <c r="C75" s="141"/>
      <c r="D75" s="204"/>
      <c r="E75" s="228"/>
      <c r="F75" s="204"/>
      <c r="G75" s="141"/>
      <c r="H75" s="185"/>
      <c r="I75" s="185"/>
      <c r="J75" s="185"/>
      <c r="K75" s="185"/>
      <c r="L75" s="185"/>
    </row>
    <row r="76" spans="1:12">
      <c r="A76" s="110"/>
      <c r="B76" s="199"/>
      <c r="C76" s="141"/>
      <c r="D76" s="204"/>
      <c r="E76" s="228"/>
      <c r="F76" s="204"/>
      <c r="G76" s="141"/>
      <c r="H76" s="185"/>
      <c r="I76" s="185"/>
      <c r="J76" s="185"/>
      <c r="K76" s="185"/>
      <c r="L76" s="185"/>
    </row>
    <row r="77" spans="1:12" s="174" customFormat="1">
      <c r="A77" s="171" t="s">
        <v>181</v>
      </c>
      <c r="B77" s="208"/>
      <c r="C77" s="172"/>
      <c r="D77" s="172"/>
      <c r="E77" s="229"/>
      <c r="F77" s="172"/>
      <c r="G77" s="172"/>
      <c r="H77" s="213"/>
      <c r="I77" s="213"/>
      <c r="J77" s="213"/>
      <c r="K77" s="213"/>
      <c r="L77" s="213"/>
    </row>
    <row r="78" spans="1:12">
      <c r="A78" s="108" t="s">
        <v>2</v>
      </c>
      <c r="B78" s="200"/>
      <c r="C78" s="147"/>
      <c r="D78" s="222">
        <v>0.38</v>
      </c>
      <c r="E78" s="242"/>
      <c r="F78" s="204"/>
      <c r="G78" s="141"/>
      <c r="H78" s="185">
        <f t="shared" ref="H78:H80" si="15">MEDIAN(B78:G78)</f>
        <v>0.38</v>
      </c>
      <c r="I78" s="185">
        <f t="shared" ref="I78:I80" si="16">AVERAGE(B78:G78)</f>
        <v>0.38</v>
      </c>
      <c r="J78" s="185" t="e">
        <f t="shared" ref="J78:J80" si="17">STDEV(B78:G78)</f>
        <v>#DIV/0!</v>
      </c>
      <c r="K78" s="185" t="e">
        <f t="shared" ref="K78:K80" si="18">SKEW(B78:G78)</f>
        <v>#DIV/0!</v>
      </c>
      <c r="L78" s="185">
        <f t="shared" ref="L78:L80" si="19">COUNT(B78:G78)</f>
        <v>1</v>
      </c>
    </row>
    <row r="79" spans="1:12">
      <c r="A79" s="109" t="s">
        <v>3</v>
      </c>
      <c r="B79" s="200"/>
      <c r="C79" s="147"/>
      <c r="D79" s="222">
        <v>0.59</v>
      </c>
      <c r="E79" s="228"/>
      <c r="F79" s="204"/>
      <c r="G79" s="141"/>
      <c r="H79" s="185">
        <f t="shared" si="15"/>
        <v>0.59</v>
      </c>
      <c r="I79" s="185">
        <f t="shared" si="16"/>
        <v>0.59</v>
      </c>
      <c r="J79" s="185" t="e">
        <f t="shared" si="17"/>
        <v>#DIV/0!</v>
      </c>
      <c r="K79" s="185" t="e">
        <f t="shared" si="18"/>
        <v>#DIV/0!</v>
      </c>
      <c r="L79" s="185">
        <f t="shared" si="19"/>
        <v>1</v>
      </c>
    </row>
    <row r="80" spans="1:12">
      <c r="A80" s="110" t="s">
        <v>4</v>
      </c>
      <c r="B80" s="200"/>
      <c r="C80" s="147"/>
      <c r="D80" s="222">
        <v>0.48</v>
      </c>
      <c r="E80" s="228"/>
      <c r="F80" s="204"/>
      <c r="G80" s="141"/>
      <c r="H80" s="185">
        <f t="shared" si="15"/>
        <v>0.48</v>
      </c>
      <c r="I80" s="185">
        <f t="shared" si="16"/>
        <v>0.48</v>
      </c>
      <c r="J80" s="185" t="e">
        <f t="shared" si="17"/>
        <v>#DIV/0!</v>
      </c>
      <c r="K80" s="185" t="e">
        <f t="shared" si="18"/>
        <v>#DIV/0!</v>
      </c>
      <c r="L80" s="185">
        <f t="shared" si="19"/>
        <v>1</v>
      </c>
    </row>
    <row r="81" spans="1:12">
      <c r="A81" s="110" t="s">
        <v>5</v>
      </c>
      <c r="B81" s="199"/>
      <c r="C81" s="141"/>
      <c r="D81" s="204">
        <v>60</v>
      </c>
      <c r="E81" s="228"/>
      <c r="F81" s="204"/>
      <c r="G81" s="141"/>
      <c r="H81" s="185"/>
      <c r="I81" s="185"/>
      <c r="J81" s="185"/>
      <c r="K81" s="185"/>
      <c r="L81" s="185"/>
    </row>
    <row r="82" spans="1:12">
      <c r="A82" s="110" t="s">
        <v>17</v>
      </c>
      <c r="B82" s="199"/>
      <c r="C82" s="141"/>
      <c r="D82" s="204"/>
      <c r="E82" s="228"/>
      <c r="F82" s="204"/>
      <c r="G82" s="141"/>
      <c r="H82" s="185"/>
      <c r="I82" s="185"/>
      <c r="J82" s="185"/>
      <c r="K82" s="185"/>
      <c r="L82" s="185"/>
    </row>
    <row r="83" spans="1:12">
      <c r="B83" s="199"/>
      <c r="C83" s="141"/>
      <c r="D83" s="204"/>
      <c r="E83" s="228"/>
      <c r="F83" s="204"/>
      <c r="G83" s="141"/>
      <c r="H83" s="185"/>
      <c r="I83" s="185"/>
      <c r="J83" s="185"/>
      <c r="K83" s="185"/>
      <c r="L83" s="185"/>
    </row>
    <row r="84" spans="1:12" s="174" customFormat="1">
      <c r="A84" s="171" t="s">
        <v>182</v>
      </c>
      <c r="B84" s="208"/>
      <c r="C84" s="172"/>
      <c r="D84" s="172"/>
      <c r="E84" s="229"/>
      <c r="F84" s="172"/>
      <c r="G84" s="172"/>
      <c r="H84" s="213"/>
      <c r="I84" s="213"/>
      <c r="J84" s="213"/>
      <c r="K84" s="213"/>
      <c r="L84" s="213"/>
    </row>
    <row r="85" spans="1:12">
      <c r="A85" s="108" t="s">
        <v>2</v>
      </c>
      <c r="B85" s="201"/>
      <c r="C85" s="155"/>
      <c r="D85" s="205">
        <v>0.12</v>
      </c>
      <c r="E85" s="243"/>
      <c r="F85" s="205"/>
      <c r="G85" s="155"/>
      <c r="H85" s="185">
        <f t="shared" ref="H85:H87" si="20">MEDIAN(B85:G85)</f>
        <v>0.12</v>
      </c>
      <c r="I85" s="185">
        <f t="shared" ref="I85:I87" si="21">AVERAGE(B85:G85)</f>
        <v>0.12</v>
      </c>
      <c r="J85" s="185" t="e">
        <f t="shared" ref="J85:J87" si="22">STDEV(B85:G85)</f>
        <v>#DIV/0!</v>
      </c>
      <c r="K85" s="185" t="e">
        <f t="shared" ref="K85:K87" si="23">SKEW(B85:G85)</f>
        <v>#DIV/0!</v>
      </c>
      <c r="L85" s="185">
        <f t="shared" ref="L85:L87" si="24">COUNT(B85:G85)</f>
        <v>1</v>
      </c>
    </row>
    <row r="86" spans="1:12">
      <c r="A86" s="109" t="s">
        <v>3</v>
      </c>
      <c r="B86" s="201"/>
      <c r="C86" s="155"/>
      <c r="D86" s="205">
        <v>0.22</v>
      </c>
      <c r="E86" s="243"/>
      <c r="F86" s="205"/>
      <c r="G86" s="155"/>
      <c r="H86" s="185">
        <f t="shared" si="20"/>
        <v>0.22</v>
      </c>
      <c r="I86" s="185">
        <f t="shared" si="21"/>
        <v>0.22</v>
      </c>
      <c r="J86" s="185" t="e">
        <f t="shared" si="22"/>
        <v>#DIV/0!</v>
      </c>
      <c r="K86" s="185" t="e">
        <f t="shared" si="23"/>
        <v>#DIV/0!</v>
      </c>
      <c r="L86" s="185">
        <f t="shared" si="24"/>
        <v>1</v>
      </c>
    </row>
    <row r="87" spans="1:12">
      <c r="A87" s="110" t="s">
        <v>4</v>
      </c>
      <c r="B87" s="201"/>
      <c r="C87" s="155"/>
      <c r="D87" s="205">
        <v>0.16</v>
      </c>
      <c r="E87" s="243"/>
      <c r="F87" s="205"/>
      <c r="G87" s="155"/>
      <c r="H87" s="185">
        <f t="shared" si="20"/>
        <v>0.16</v>
      </c>
      <c r="I87" s="185">
        <f t="shared" si="21"/>
        <v>0.16</v>
      </c>
      <c r="J87" s="185" t="e">
        <f t="shared" si="22"/>
        <v>#DIV/0!</v>
      </c>
      <c r="K87" s="185" t="e">
        <f t="shared" si="23"/>
        <v>#DIV/0!</v>
      </c>
      <c r="L87" s="185">
        <f t="shared" si="24"/>
        <v>1</v>
      </c>
    </row>
    <row r="88" spans="1:12">
      <c r="A88" s="110" t="s">
        <v>5</v>
      </c>
      <c r="B88" s="201"/>
      <c r="C88" s="155"/>
      <c r="D88" s="205">
        <v>60</v>
      </c>
      <c r="E88" s="243"/>
      <c r="F88" s="205"/>
      <c r="G88" s="155"/>
      <c r="H88" s="185"/>
      <c r="I88" s="185"/>
      <c r="J88" s="185"/>
      <c r="K88" s="185"/>
      <c r="L88" s="185"/>
    </row>
    <row r="89" spans="1:12">
      <c r="A89" s="110" t="s">
        <v>17</v>
      </c>
      <c r="B89" s="199"/>
      <c r="C89" s="141"/>
      <c r="D89" s="204"/>
      <c r="E89" s="228"/>
      <c r="F89" s="204"/>
      <c r="G89" s="141"/>
      <c r="H89" s="185"/>
      <c r="I89" s="185"/>
      <c r="J89" s="185"/>
      <c r="K89" s="185"/>
      <c r="L89" s="185"/>
    </row>
    <row r="90" spans="1:12">
      <c r="B90" s="199"/>
      <c r="C90" s="141"/>
      <c r="D90" s="204"/>
      <c r="E90" s="228"/>
      <c r="F90" s="204"/>
      <c r="G90" s="141"/>
      <c r="H90" s="185"/>
      <c r="I90" s="185"/>
      <c r="J90" s="185"/>
      <c r="K90" s="185"/>
      <c r="L90" s="185"/>
    </row>
    <row r="91" spans="1:12" s="174" customFormat="1">
      <c r="A91" s="171" t="s">
        <v>150</v>
      </c>
      <c r="B91" s="208"/>
      <c r="C91" s="172"/>
      <c r="D91" s="172"/>
      <c r="E91" s="229"/>
      <c r="F91" s="172"/>
      <c r="G91" s="172"/>
      <c r="H91" s="213"/>
      <c r="I91" s="213"/>
      <c r="J91" s="213"/>
      <c r="K91" s="213"/>
      <c r="L91" s="213"/>
    </row>
    <row r="92" spans="1:12">
      <c r="A92" s="108" t="s">
        <v>2</v>
      </c>
      <c r="B92" s="199">
        <v>0.4</v>
      </c>
      <c r="C92" s="141">
        <v>0.3</v>
      </c>
      <c r="D92" s="204">
        <v>0.17</v>
      </c>
      <c r="E92" s="228">
        <v>0.36</v>
      </c>
      <c r="F92" s="204">
        <v>0.6</v>
      </c>
      <c r="G92" s="141">
        <v>0.4</v>
      </c>
      <c r="H92" s="185">
        <f t="shared" si="5"/>
        <v>0.38</v>
      </c>
      <c r="I92" s="185">
        <f t="shared" si="6"/>
        <v>0.37166666666666665</v>
      </c>
      <c r="J92" s="185">
        <f t="shared" si="7"/>
        <v>0.14119726154096143</v>
      </c>
      <c r="K92" s="185">
        <f t="shared" si="8"/>
        <v>0.36005885647380292</v>
      </c>
      <c r="L92" s="185">
        <f t="shared" si="9"/>
        <v>6</v>
      </c>
    </row>
    <row r="93" spans="1:12">
      <c r="A93" s="109" t="s">
        <v>3</v>
      </c>
      <c r="B93" s="199">
        <v>0.6</v>
      </c>
      <c r="C93" s="141">
        <v>0.6</v>
      </c>
      <c r="D93" s="204">
        <v>0.35</v>
      </c>
      <c r="E93" s="228">
        <v>0.55000000000000004</v>
      </c>
      <c r="F93" s="204">
        <v>0.8</v>
      </c>
      <c r="G93" s="141">
        <v>0.6</v>
      </c>
      <c r="H93" s="185">
        <f t="shared" si="5"/>
        <v>0.6</v>
      </c>
      <c r="I93" s="185">
        <f t="shared" si="6"/>
        <v>0.58333333333333326</v>
      </c>
      <c r="J93" s="185">
        <f t="shared" si="7"/>
        <v>0.14375905768565259</v>
      </c>
      <c r="K93" s="185">
        <f t="shared" si="8"/>
        <v>-0.25804825651170438</v>
      </c>
      <c r="L93" s="185">
        <f t="shared" si="9"/>
        <v>6</v>
      </c>
    </row>
    <row r="94" spans="1:12">
      <c r="A94" s="110" t="s">
        <v>4</v>
      </c>
      <c r="B94" s="199">
        <v>0.46</v>
      </c>
      <c r="C94" s="141">
        <v>0.4</v>
      </c>
      <c r="D94" s="204">
        <v>0.26</v>
      </c>
      <c r="E94" s="228">
        <v>0.46</v>
      </c>
      <c r="F94" s="204">
        <v>0.7</v>
      </c>
      <c r="G94" s="141">
        <v>0.4</v>
      </c>
      <c r="H94" s="185">
        <f t="shared" si="5"/>
        <v>0.43000000000000005</v>
      </c>
      <c r="I94" s="185">
        <f t="shared" si="6"/>
        <v>0.44666666666666671</v>
      </c>
      <c r="J94" s="185">
        <f t="shared" si="7"/>
        <v>0.14403703227526818</v>
      </c>
      <c r="K94" s="185">
        <f t="shared" si="8"/>
        <v>0.95930057024417292</v>
      </c>
      <c r="L94" s="185">
        <f t="shared" si="9"/>
        <v>6</v>
      </c>
    </row>
    <row r="95" spans="1:12">
      <c r="A95" s="110" t="s">
        <v>5</v>
      </c>
      <c r="B95" s="199">
        <v>60</v>
      </c>
      <c r="C95" s="141">
        <v>60</v>
      </c>
      <c r="D95" s="204">
        <v>60</v>
      </c>
      <c r="E95" s="228">
        <v>50</v>
      </c>
      <c r="F95" s="204">
        <v>50</v>
      </c>
      <c r="G95" s="141">
        <v>60</v>
      </c>
      <c r="H95" s="185"/>
      <c r="I95" s="185"/>
      <c r="J95" s="185"/>
      <c r="K95" s="185"/>
      <c r="L95" s="185"/>
    </row>
    <row r="96" spans="1:12">
      <c r="A96" s="110" t="s">
        <v>17</v>
      </c>
      <c r="B96" s="199"/>
      <c r="C96" s="141"/>
      <c r="D96" s="204"/>
      <c r="E96" s="228"/>
      <c r="F96" s="204"/>
      <c r="G96" s="141"/>
      <c r="H96" s="185"/>
      <c r="I96" s="185"/>
      <c r="J96" s="185"/>
      <c r="K96" s="185"/>
      <c r="L96" s="185"/>
    </row>
    <row r="97" spans="1:12">
      <c r="B97" s="199"/>
      <c r="C97" s="141"/>
      <c r="D97" s="204"/>
      <c r="E97" s="228"/>
      <c r="F97" s="204"/>
      <c r="G97" s="141"/>
      <c r="H97" s="185"/>
      <c r="I97" s="185"/>
      <c r="J97" s="185"/>
      <c r="K97" s="185"/>
      <c r="L97" s="185"/>
    </row>
    <row r="98" spans="1:12" s="174" customFormat="1">
      <c r="A98" s="171" t="s">
        <v>151</v>
      </c>
      <c r="B98" s="208"/>
      <c r="C98" s="172"/>
      <c r="D98" s="172"/>
      <c r="E98" s="229"/>
      <c r="F98" s="172"/>
      <c r="G98" s="172"/>
      <c r="H98" s="213"/>
      <c r="I98" s="213"/>
      <c r="J98" s="213"/>
      <c r="K98" s="213"/>
      <c r="L98" s="213"/>
    </row>
    <row r="99" spans="1:12">
      <c r="A99" s="108" t="s">
        <v>2</v>
      </c>
      <c r="B99" s="199">
        <v>0.17</v>
      </c>
      <c r="C99" s="141">
        <v>0.1</v>
      </c>
      <c r="D99" s="204">
        <v>0.43</v>
      </c>
      <c r="E99" s="228">
        <v>0.18</v>
      </c>
      <c r="F99" s="204">
        <v>0.4</v>
      </c>
      <c r="G99" s="141">
        <v>0.2</v>
      </c>
      <c r="H99" s="185">
        <f t="shared" si="5"/>
        <v>0.19</v>
      </c>
      <c r="I99" s="185">
        <f t="shared" si="6"/>
        <v>0.24666666666666662</v>
      </c>
      <c r="J99" s="185">
        <f t="shared" si="7"/>
        <v>0.13500617269838697</v>
      </c>
      <c r="K99" s="185">
        <f t="shared" si="8"/>
        <v>0.70266910955461992</v>
      </c>
      <c r="L99" s="185">
        <f t="shared" si="9"/>
        <v>6</v>
      </c>
    </row>
    <row r="100" spans="1:12">
      <c r="A100" s="109" t="s">
        <v>3</v>
      </c>
      <c r="B100" s="199">
        <v>0.3</v>
      </c>
      <c r="C100" s="141">
        <v>0.4</v>
      </c>
      <c r="D100" s="204">
        <v>0.69</v>
      </c>
      <c r="E100" s="228">
        <v>0.28000000000000003</v>
      </c>
      <c r="F100" s="204">
        <v>0.6</v>
      </c>
      <c r="G100" s="141">
        <v>0.4</v>
      </c>
      <c r="H100" s="185">
        <f t="shared" si="5"/>
        <v>0.4</v>
      </c>
      <c r="I100" s="185">
        <f t="shared" si="6"/>
        <v>0.44500000000000001</v>
      </c>
      <c r="J100" s="185">
        <f t="shared" si="7"/>
        <v>0.16513630733427459</v>
      </c>
      <c r="K100" s="185">
        <f t="shared" si="8"/>
        <v>0.7132821411554009</v>
      </c>
      <c r="L100" s="185">
        <f t="shared" si="9"/>
        <v>6</v>
      </c>
    </row>
    <row r="101" spans="1:12">
      <c r="A101" s="110" t="s">
        <v>4</v>
      </c>
      <c r="B101" s="199">
        <v>0.24</v>
      </c>
      <c r="C101" s="141">
        <v>0.13</v>
      </c>
      <c r="D101" s="204">
        <v>0.57999999999999996</v>
      </c>
      <c r="E101" s="228">
        <v>0.22</v>
      </c>
      <c r="F101" s="204">
        <v>0.5</v>
      </c>
      <c r="G101" s="141">
        <v>0.2</v>
      </c>
      <c r="H101" s="185">
        <f t="shared" si="5"/>
        <v>0.22999999999999998</v>
      </c>
      <c r="I101" s="185">
        <f t="shared" si="6"/>
        <v>0.31166666666666665</v>
      </c>
      <c r="J101" s="185">
        <f t="shared" si="7"/>
        <v>0.18247374240330219</v>
      </c>
      <c r="K101" s="185">
        <f t="shared" si="8"/>
        <v>0.86283202467282216</v>
      </c>
      <c r="L101" s="185">
        <f t="shared" si="9"/>
        <v>6</v>
      </c>
    </row>
    <row r="102" spans="1:12">
      <c r="A102" s="110" t="s">
        <v>5</v>
      </c>
      <c r="B102" s="199">
        <v>60</v>
      </c>
      <c r="C102" s="141">
        <v>60</v>
      </c>
      <c r="D102" s="204">
        <v>60</v>
      </c>
      <c r="E102" s="228">
        <v>50</v>
      </c>
      <c r="F102" s="204">
        <v>50</v>
      </c>
      <c r="G102" s="141">
        <v>60</v>
      </c>
      <c r="H102" s="185"/>
      <c r="I102" s="185"/>
      <c r="J102" s="185"/>
      <c r="K102" s="185"/>
      <c r="L102" s="185"/>
    </row>
    <row r="103" spans="1:12">
      <c r="A103" s="110" t="s">
        <v>17</v>
      </c>
      <c r="B103" s="199"/>
      <c r="C103" s="141"/>
      <c r="D103" s="204"/>
      <c r="E103" s="228"/>
      <c r="F103" s="204"/>
      <c r="G103" s="141"/>
      <c r="H103" s="185"/>
      <c r="I103" s="185"/>
      <c r="J103" s="185"/>
      <c r="K103" s="185"/>
      <c r="L103" s="185"/>
    </row>
    <row r="104" spans="1:12">
      <c r="A104" s="110"/>
      <c r="B104" s="199"/>
      <c r="C104" s="141"/>
      <c r="D104" s="204"/>
      <c r="E104" s="228"/>
      <c r="F104" s="204"/>
      <c r="G104" s="141"/>
      <c r="H104" s="185"/>
      <c r="I104" s="185"/>
      <c r="J104" s="185"/>
      <c r="K104" s="185"/>
      <c r="L104" s="185"/>
    </row>
    <row r="105" spans="1:12" s="174" customFormat="1">
      <c r="A105" s="171" t="s">
        <v>152</v>
      </c>
      <c r="B105" s="208"/>
      <c r="C105" s="172"/>
      <c r="D105" s="172"/>
      <c r="E105" s="229"/>
      <c r="F105" s="172"/>
      <c r="G105" s="172"/>
      <c r="H105" s="213"/>
      <c r="I105" s="213"/>
      <c r="J105" s="213"/>
      <c r="K105" s="213"/>
      <c r="L105" s="213"/>
    </row>
    <row r="106" spans="1:12">
      <c r="A106" s="108" t="s">
        <v>2</v>
      </c>
      <c r="B106" s="199">
        <v>0.14000000000000001</v>
      </c>
      <c r="C106" s="141">
        <v>0.1</v>
      </c>
      <c r="D106" s="204">
        <v>0.15</v>
      </c>
      <c r="E106" s="228">
        <v>0.14000000000000001</v>
      </c>
      <c r="F106" s="204">
        <v>0.3</v>
      </c>
      <c r="G106" s="141">
        <v>0.3</v>
      </c>
      <c r="H106" s="185">
        <f t="shared" si="5"/>
        <v>0.14500000000000002</v>
      </c>
      <c r="I106" s="185">
        <f t="shared" si="6"/>
        <v>0.18833333333333335</v>
      </c>
      <c r="J106" s="185">
        <f t="shared" si="7"/>
        <v>8.818541073594123E-2</v>
      </c>
      <c r="K106" s="185">
        <f t="shared" si="8"/>
        <v>0.79329603559137152</v>
      </c>
      <c r="L106" s="185">
        <f t="shared" si="9"/>
        <v>6</v>
      </c>
    </row>
    <row r="107" spans="1:12">
      <c r="A107" s="109" t="s">
        <v>3</v>
      </c>
      <c r="B107" s="199">
        <v>0.18</v>
      </c>
      <c r="C107" s="141">
        <v>0.5</v>
      </c>
      <c r="D107" s="204">
        <v>0.31</v>
      </c>
      <c r="E107" s="228">
        <v>0.2</v>
      </c>
      <c r="F107" s="204">
        <v>0.5</v>
      </c>
      <c r="G107" s="141">
        <v>0.5</v>
      </c>
      <c r="H107" s="185">
        <f t="shared" si="5"/>
        <v>0.40500000000000003</v>
      </c>
      <c r="I107" s="185">
        <f t="shared" si="6"/>
        <v>0.36499999999999999</v>
      </c>
      <c r="J107" s="185">
        <f t="shared" si="7"/>
        <v>0.15436968614336169</v>
      </c>
      <c r="K107" s="185">
        <f t="shared" si="8"/>
        <v>-0.29432155764722717</v>
      </c>
      <c r="L107" s="185">
        <f t="shared" si="9"/>
        <v>6</v>
      </c>
    </row>
    <row r="108" spans="1:12">
      <c r="A108" s="110" t="s">
        <v>4</v>
      </c>
      <c r="B108" s="199">
        <v>0.15</v>
      </c>
      <c r="C108" s="141">
        <v>0.2</v>
      </c>
      <c r="D108" s="204">
        <v>0.28000000000000003</v>
      </c>
      <c r="E108" s="228">
        <v>0.16</v>
      </c>
      <c r="F108" s="204">
        <v>0.4</v>
      </c>
      <c r="G108" s="141">
        <v>0.3</v>
      </c>
      <c r="H108" s="185">
        <f t="shared" si="5"/>
        <v>0.24000000000000002</v>
      </c>
      <c r="I108" s="185">
        <f t="shared" si="6"/>
        <v>0.24833333333333332</v>
      </c>
      <c r="J108" s="185">
        <f t="shared" si="7"/>
        <v>9.6419223532792905E-2</v>
      </c>
      <c r="K108" s="185">
        <f t="shared" si="8"/>
        <v>0.6377150351707731</v>
      </c>
      <c r="L108" s="185">
        <f t="shared" si="9"/>
        <v>6</v>
      </c>
    </row>
    <row r="109" spans="1:12">
      <c r="A109" s="110" t="s">
        <v>5</v>
      </c>
      <c r="B109" s="199">
        <v>60</v>
      </c>
      <c r="C109" s="141">
        <v>50</v>
      </c>
      <c r="D109" s="204">
        <v>60</v>
      </c>
      <c r="E109" s="228">
        <v>50</v>
      </c>
      <c r="F109" s="204">
        <v>50</v>
      </c>
      <c r="G109" s="141">
        <v>60</v>
      </c>
      <c r="H109" s="185"/>
      <c r="I109" s="185"/>
      <c r="J109" s="185"/>
      <c r="K109" s="185"/>
      <c r="L109" s="185"/>
    </row>
    <row r="110" spans="1:12">
      <c r="A110" s="110" t="s">
        <v>17</v>
      </c>
      <c r="B110" s="199"/>
      <c r="C110" s="141"/>
      <c r="D110" s="204"/>
      <c r="E110" s="228"/>
      <c r="F110" s="204"/>
      <c r="G110" s="141"/>
      <c r="H110" s="185"/>
      <c r="I110" s="185"/>
      <c r="J110" s="185"/>
      <c r="K110" s="185"/>
      <c r="L110" s="185"/>
    </row>
    <row r="111" spans="1:12">
      <c r="B111" s="199"/>
      <c r="C111" s="141"/>
      <c r="D111" s="204"/>
      <c r="E111" s="228"/>
      <c r="F111" s="204"/>
      <c r="G111" s="141"/>
      <c r="H111" s="185"/>
      <c r="I111" s="185"/>
      <c r="J111" s="185"/>
      <c r="K111" s="185"/>
      <c r="L111" s="185"/>
    </row>
    <row r="112" spans="1:12" s="174" customFormat="1">
      <c r="A112" s="171" t="s">
        <v>153</v>
      </c>
      <c r="B112" s="208"/>
      <c r="C112" s="172"/>
      <c r="D112" s="172"/>
      <c r="E112" s="229"/>
      <c r="F112" s="172"/>
      <c r="G112" s="172"/>
      <c r="H112" s="213"/>
      <c r="I112" s="213"/>
      <c r="J112" s="213"/>
      <c r="K112" s="213"/>
      <c r="L112" s="213"/>
    </row>
    <row r="113" spans="1:12">
      <c r="A113" s="108" t="s">
        <v>2</v>
      </c>
      <c r="B113" s="199">
        <v>0.45</v>
      </c>
      <c r="C113" s="141">
        <v>0.3</v>
      </c>
      <c r="D113" s="204">
        <v>0.24</v>
      </c>
      <c r="E113" s="228">
        <v>0.38</v>
      </c>
      <c r="F113" s="204">
        <v>0.8</v>
      </c>
      <c r="G113" s="141">
        <v>0.4</v>
      </c>
      <c r="H113" s="185">
        <f t="shared" si="5"/>
        <v>0.39</v>
      </c>
      <c r="I113" s="185">
        <f t="shared" si="6"/>
        <v>0.42833333333333329</v>
      </c>
      <c r="J113" s="185">
        <f t="shared" si="7"/>
        <v>0.19681632723599618</v>
      </c>
      <c r="K113" s="185">
        <f t="shared" si="8"/>
        <v>1.6692575035297212</v>
      </c>
      <c r="L113" s="185">
        <f t="shared" si="9"/>
        <v>6</v>
      </c>
    </row>
    <row r="114" spans="1:12">
      <c r="A114" s="109" t="s">
        <v>3</v>
      </c>
      <c r="B114" s="199">
        <v>0.7</v>
      </c>
      <c r="C114" s="141">
        <v>0.9</v>
      </c>
      <c r="D114" s="204">
        <v>0.44</v>
      </c>
      <c r="E114" s="228">
        <v>0.57999999999999996</v>
      </c>
      <c r="F114" s="204">
        <v>0.9</v>
      </c>
      <c r="G114" s="141">
        <v>0.6</v>
      </c>
      <c r="H114" s="185">
        <f t="shared" si="5"/>
        <v>0.64999999999999991</v>
      </c>
      <c r="I114" s="185">
        <f t="shared" si="6"/>
        <v>0.68666666666666665</v>
      </c>
      <c r="J114" s="185">
        <f t="shared" si="7"/>
        <v>0.18489636737012094</v>
      </c>
      <c r="K114" s="185">
        <f t="shared" si="8"/>
        <v>0.12090932096582602</v>
      </c>
      <c r="L114" s="185">
        <f t="shared" si="9"/>
        <v>6</v>
      </c>
    </row>
    <row r="115" spans="1:12">
      <c r="A115" s="110" t="s">
        <v>4</v>
      </c>
      <c r="B115" s="199">
        <v>0.57999999999999996</v>
      </c>
      <c r="C115" s="141">
        <v>0.7</v>
      </c>
      <c r="D115" s="204">
        <v>0.39</v>
      </c>
      <c r="E115" s="228">
        <v>0.48</v>
      </c>
      <c r="F115" s="204">
        <v>0.85</v>
      </c>
      <c r="G115" s="141">
        <v>0.4</v>
      </c>
      <c r="H115" s="185">
        <f t="shared" si="5"/>
        <v>0.53</v>
      </c>
      <c r="I115" s="185">
        <f t="shared" si="6"/>
        <v>0.56666666666666665</v>
      </c>
      <c r="J115" s="185">
        <f t="shared" si="7"/>
        <v>0.18151216671800996</v>
      </c>
      <c r="K115" s="185">
        <f t="shared" si="8"/>
        <v>0.71854648388993791</v>
      </c>
      <c r="L115" s="185">
        <f t="shared" si="9"/>
        <v>6</v>
      </c>
    </row>
    <row r="116" spans="1:12">
      <c r="A116" s="110" t="s">
        <v>5</v>
      </c>
      <c r="B116" s="199">
        <v>60</v>
      </c>
      <c r="C116" s="141">
        <v>60</v>
      </c>
      <c r="D116" s="204">
        <v>60</v>
      </c>
      <c r="E116" s="228">
        <v>50</v>
      </c>
      <c r="F116" s="204">
        <v>50</v>
      </c>
      <c r="G116" s="141">
        <v>60</v>
      </c>
      <c r="H116" s="185"/>
      <c r="I116" s="185"/>
      <c r="J116" s="185"/>
      <c r="K116" s="185"/>
      <c r="L116" s="185"/>
    </row>
    <row r="117" spans="1:12">
      <c r="A117" s="110" t="s">
        <v>17</v>
      </c>
      <c r="B117" s="199"/>
      <c r="C117" s="141"/>
      <c r="D117" s="204"/>
      <c r="E117" s="228"/>
      <c r="F117" s="204"/>
      <c r="G117" s="141"/>
      <c r="H117" s="185"/>
      <c r="I117" s="185"/>
      <c r="J117" s="185"/>
      <c r="K117" s="185"/>
      <c r="L117" s="185"/>
    </row>
    <row r="118" spans="1:12">
      <c r="B118" s="199"/>
      <c r="C118" s="141"/>
      <c r="D118" s="204"/>
      <c r="E118" s="228"/>
      <c r="F118" s="204"/>
      <c r="G118" s="141"/>
      <c r="H118" s="185"/>
      <c r="I118" s="185"/>
      <c r="J118" s="185"/>
      <c r="K118" s="185"/>
      <c r="L118" s="185"/>
    </row>
    <row r="119" spans="1:12" s="174" customFormat="1">
      <c r="A119" s="171" t="s">
        <v>154</v>
      </c>
      <c r="B119" s="208"/>
      <c r="C119" s="172"/>
      <c r="D119" s="172"/>
      <c r="E119" s="229"/>
      <c r="F119" s="172"/>
      <c r="G119" s="172"/>
      <c r="H119" s="213"/>
      <c r="I119" s="213"/>
      <c r="J119" s="213"/>
      <c r="K119" s="213"/>
      <c r="L119" s="213"/>
    </row>
    <row r="120" spans="1:12">
      <c r="A120" s="108" t="s">
        <v>2</v>
      </c>
      <c r="B120" s="199">
        <v>0.2</v>
      </c>
      <c r="C120" s="141">
        <v>0.4</v>
      </c>
      <c r="D120" s="204">
        <v>0.53</v>
      </c>
      <c r="E120" s="228">
        <v>0.2</v>
      </c>
      <c r="F120" s="204">
        <v>0.6</v>
      </c>
      <c r="G120" s="141">
        <v>0.5</v>
      </c>
      <c r="H120" s="185">
        <f t="shared" si="5"/>
        <v>0.45</v>
      </c>
      <c r="I120" s="185">
        <f t="shared" si="6"/>
        <v>0.40500000000000003</v>
      </c>
      <c r="J120" s="185">
        <f t="shared" si="7"/>
        <v>0.1713184169901181</v>
      </c>
      <c r="K120" s="185">
        <f t="shared" si="8"/>
        <v>-0.41794317341923853</v>
      </c>
      <c r="L120" s="185">
        <f t="shared" si="9"/>
        <v>6</v>
      </c>
    </row>
    <row r="121" spans="1:12">
      <c r="A121" s="109" t="s">
        <v>3</v>
      </c>
      <c r="B121" s="199">
        <v>0.35</v>
      </c>
      <c r="C121" s="141">
        <v>0.8</v>
      </c>
      <c r="D121" s="204">
        <v>0.85</v>
      </c>
      <c r="E121" s="228">
        <v>0.26</v>
      </c>
      <c r="F121" s="204">
        <v>0.8</v>
      </c>
      <c r="G121" s="141">
        <v>0.6</v>
      </c>
      <c r="H121" s="185">
        <f t="shared" si="5"/>
        <v>0.7</v>
      </c>
      <c r="I121" s="185">
        <f t="shared" si="6"/>
        <v>0.61</v>
      </c>
      <c r="J121" s="185">
        <f t="shared" si="7"/>
        <v>0.25298221281347044</v>
      </c>
      <c r="K121" s="185">
        <f t="shared" si="8"/>
        <v>-0.60978842458676541</v>
      </c>
      <c r="L121" s="185">
        <f t="shared" si="9"/>
        <v>6</v>
      </c>
    </row>
    <row r="122" spans="1:12">
      <c r="A122" s="110" t="s">
        <v>4</v>
      </c>
      <c r="B122" s="199">
        <v>0.27</v>
      </c>
      <c r="C122" s="141">
        <v>0.6</v>
      </c>
      <c r="D122" s="204">
        <v>0.67</v>
      </c>
      <c r="E122" s="228">
        <v>0.24</v>
      </c>
      <c r="F122" s="204">
        <v>0.7</v>
      </c>
      <c r="G122" s="141">
        <v>0.5</v>
      </c>
      <c r="H122" s="185">
        <f t="shared" si="5"/>
        <v>0.55000000000000004</v>
      </c>
      <c r="I122" s="185">
        <f t="shared" si="6"/>
        <v>0.49666666666666665</v>
      </c>
      <c r="J122" s="185">
        <f t="shared" si="7"/>
        <v>0.19966638842495918</v>
      </c>
      <c r="K122" s="185">
        <f t="shared" si="8"/>
        <v>-0.5214718519182524</v>
      </c>
      <c r="L122" s="185">
        <f t="shared" si="9"/>
        <v>6</v>
      </c>
    </row>
    <row r="123" spans="1:12">
      <c r="A123" s="110" t="s">
        <v>5</v>
      </c>
      <c r="B123" s="199">
        <v>60</v>
      </c>
      <c r="C123" s="141">
        <v>60</v>
      </c>
      <c r="D123" s="204">
        <v>60</v>
      </c>
      <c r="E123" s="228">
        <v>50</v>
      </c>
      <c r="F123" s="204">
        <v>50</v>
      </c>
      <c r="G123" s="141">
        <v>60</v>
      </c>
      <c r="H123" s="185"/>
      <c r="I123" s="185"/>
      <c r="J123" s="185"/>
      <c r="K123" s="185"/>
      <c r="L123" s="185"/>
    </row>
    <row r="124" spans="1:12">
      <c r="A124" s="110" t="s">
        <v>17</v>
      </c>
      <c r="B124" s="199"/>
      <c r="C124" s="141"/>
      <c r="D124" s="204"/>
      <c r="E124" s="228"/>
      <c r="F124" s="204"/>
      <c r="G124" s="141"/>
      <c r="H124" s="185"/>
      <c r="I124" s="185"/>
      <c r="J124" s="185"/>
      <c r="K124" s="185"/>
      <c r="L124" s="185"/>
    </row>
    <row r="125" spans="1:12">
      <c r="B125" s="199"/>
      <c r="C125" s="141"/>
      <c r="D125" s="204"/>
      <c r="E125" s="228"/>
      <c r="F125" s="204"/>
      <c r="G125" s="141"/>
      <c r="H125" s="185"/>
      <c r="I125" s="185"/>
      <c r="J125" s="185"/>
      <c r="K125" s="185"/>
      <c r="L125" s="185"/>
    </row>
    <row r="126" spans="1:12" s="174" customFormat="1">
      <c r="A126" s="171" t="s">
        <v>155</v>
      </c>
      <c r="B126" s="208"/>
      <c r="C126" s="172"/>
      <c r="D126" s="172"/>
      <c r="E126" s="229"/>
      <c r="F126" s="172"/>
      <c r="G126" s="172"/>
      <c r="H126" s="213"/>
      <c r="I126" s="213"/>
      <c r="J126" s="213"/>
      <c r="K126" s="213"/>
      <c r="L126" s="213"/>
    </row>
    <row r="127" spans="1:12">
      <c r="A127" s="108" t="s">
        <v>2</v>
      </c>
      <c r="B127" s="199">
        <v>0.18</v>
      </c>
      <c r="C127" s="141">
        <v>0.3</v>
      </c>
      <c r="D127" s="241">
        <v>0.21</v>
      </c>
      <c r="E127" s="228">
        <v>0.17</v>
      </c>
      <c r="F127" s="204">
        <v>0.6</v>
      </c>
      <c r="G127" s="141">
        <v>0.6</v>
      </c>
      <c r="H127" s="185">
        <f t="shared" si="5"/>
        <v>0.255</v>
      </c>
      <c r="I127" s="185">
        <f t="shared" si="6"/>
        <v>0.34333333333333332</v>
      </c>
      <c r="J127" s="185">
        <f t="shared" si="7"/>
        <v>0.20402614211582465</v>
      </c>
      <c r="K127" s="185">
        <f t="shared" si="8"/>
        <v>0.7700681287160579</v>
      </c>
      <c r="L127" s="185">
        <f t="shared" si="9"/>
        <v>6</v>
      </c>
    </row>
    <row r="128" spans="1:12">
      <c r="A128" s="109" t="s">
        <v>3</v>
      </c>
      <c r="B128" s="199">
        <v>0.22</v>
      </c>
      <c r="C128" s="141">
        <v>0.8</v>
      </c>
      <c r="D128" s="241">
        <v>0.53</v>
      </c>
      <c r="E128" s="228">
        <v>0.27</v>
      </c>
      <c r="F128" s="204">
        <v>0.8</v>
      </c>
      <c r="G128" s="141">
        <v>0.8</v>
      </c>
      <c r="H128" s="185">
        <f t="shared" si="5"/>
        <v>0.66500000000000004</v>
      </c>
      <c r="I128" s="185">
        <f t="shared" si="6"/>
        <v>0.56999999999999995</v>
      </c>
      <c r="J128" s="185">
        <f t="shared" si="7"/>
        <v>0.27305677065401646</v>
      </c>
      <c r="K128" s="185">
        <f t="shared" si="8"/>
        <v>-0.49272284547505085</v>
      </c>
      <c r="L128" s="185">
        <f t="shared" si="9"/>
        <v>6</v>
      </c>
    </row>
    <row r="129" spans="1:12">
      <c r="A129" s="110" t="s">
        <v>4</v>
      </c>
      <c r="B129" s="199">
        <v>0.2</v>
      </c>
      <c r="C129" s="141">
        <v>0.7</v>
      </c>
      <c r="D129" s="241">
        <v>0.34</v>
      </c>
      <c r="E129" s="228">
        <v>0.25</v>
      </c>
      <c r="F129" s="204">
        <v>0.7</v>
      </c>
      <c r="G129" s="141">
        <v>0.6</v>
      </c>
      <c r="H129" s="185">
        <f t="shared" si="5"/>
        <v>0.47</v>
      </c>
      <c r="I129" s="185">
        <f t="shared" si="6"/>
        <v>0.46500000000000002</v>
      </c>
      <c r="J129" s="185">
        <f t="shared" si="7"/>
        <v>0.22836374493338474</v>
      </c>
      <c r="K129" s="185">
        <f t="shared" si="8"/>
        <v>-5.2522555044251185E-2</v>
      </c>
      <c r="L129" s="185">
        <f t="shared" si="9"/>
        <v>6</v>
      </c>
    </row>
    <row r="130" spans="1:12">
      <c r="A130" s="110" t="s">
        <v>5</v>
      </c>
      <c r="B130" s="199">
        <v>60</v>
      </c>
      <c r="C130" s="141">
        <v>60</v>
      </c>
      <c r="D130" s="241">
        <v>60</v>
      </c>
      <c r="E130" s="228">
        <v>50</v>
      </c>
      <c r="F130" s="204">
        <v>50</v>
      </c>
      <c r="G130" s="141">
        <v>60</v>
      </c>
      <c r="H130" s="185"/>
      <c r="I130" s="185"/>
      <c r="J130" s="185"/>
      <c r="K130" s="185"/>
      <c r="L130" s="185"/>
    </row>
    <row r="131" spans="1:12">
      <c r="A131" s="110" t="s">
        <v>17</v>
      </c>
      <c r="B131" s="199"/>
      <c r="C131" s="141"/>
      <c r="D131" s="241"/>
      <c r="E131" s="228"/>
      <c r="F131" s="204"/>
      <c r="G131" s="141"/>
      <c r="H131" s="185"/>
      <c r="I131" s="185"/>
      <c r="J131" s="185"/>
      <c r="K131" s="185"/>
      <c r="L131" s="185"/>
    </row>
    <row r="132" spans="1:12">
      <c r="A132" s="110"/>
      <c r="B132" s="199"/>
      <c r="C132" s="141"/>
      <c r="D132" s="241"/>
      <c r="E132" s="228"/>
      <c r="F132" s="204"/>
      <c r="G132" s="141"/>
      <c r="H132" s="185"/>
      <c r="I132" s="185"/>
      <c r="J132" s="185"/>
      <c r="K132" s="185"/>
      <c r="L132" s="185"/>
    </row>
    <row r="133" spans="1:12" s="174" customFormat="1">
      <c r="A133" s="176" t="s">
        <v>169</v>
      </c>
      <c r="B133" s="208"/>
      <c r="C133" s="172"/>
      <c r="D133" s="172"/>
      <c r="E133" s="229"/>
      <c r="F133" s="172"/>
      <c r="G133" s="172"/>
      <c r="H133" s="213"/>
      <c r="I133" s="213"/>
      <c r="J133" s="213"/>
      <c r="K133" s="213"/>
      <c r="L133" s="213"/>
    </row>
    <row r="134" spans="1:12">
      <c r="A134" s="108" t="s">
        <v>2</v>
      </c>
      <c r="B134" s="199">
        <v>0.2</v>
      </c>
      <c r="C134" s="141">
        <v>0.4</v>
      </c>
      <c r="D134" s="204">
        <v>0.23</v>
      </c>
      <c r="E134" s="228">
        <v>0.18</v>
      </c>
      <c r="F134" s="204">
        <v>0.2</v>
      </c>
      <c r="G134" s="141">
        <v>0.05</v>
      </c>
      <c r="H134" s="185">
        <f t="shared" si="5"/>
        <v>0.2</v>
      </c>
      <c r="I134" s="185">
        <f t="shared" si="6"/>
        <v>0.21</v>
      </c>
      <c r="J134" s="185">
        <f t="shared" si="7"/>
        <v>0.1124277545804416</v>
      </c>
      <c r="K134" s="185">
        <f t="shared" si="8"/>
        <v>0.57885274118400165</v>
      </c>
      <c r="L134" s="185">
        <f t="shared" si="9"/>
        <v>6</v>
      </c>
    </row>
    <row r="135" spans="1:12">
      <c r="A135" s="109" t="s">
        <v>3</v>
      </c>
      <c r="B135" s="199">
        <v>0.7</v>
      </c>
      <c r="C135" s="141">
        <v>1</v>
      </c>
      <c r="D135" s="204">
        <v>0.6</v>
      </c>
      <c r="E135" s="228">
        <v>0.28000000000000003</v>
      </c>
      <c r="F135" s="204">
        <v>0.6</v>
      </c>
      <c r="G135" s="141">
        <v>0.3</v>
      </c>
      <c r="H135" s="185">
        <f t="shared" ref="H135:H176" si="25">MEDIAN(B135:G135)</f>
        <v>0.6</v>
      </c>
      <c r="I135" s="185">
        <f t="shared" ref="I135:I176" si="26">AVERAGE(B135:G135)</f>
        <v>0.57999999999999996</v>
      </c>
      <c r="J135" s="185">
        <f t="shared" ref="J135:J176" si="27">STDEV(B135:G135)</f>
        <v>0.26832815729997472</v>
      </c>
      <c r="K135" s="185">
        <f t="shared" ref="K135:K176" si="28">SKEW(B135:G135)</f>
        <v>0.41739935579996146</v>
      </c>
      <c r="L135" s="185">
        <f t="shared" ref="L135:L176" si="29">COUNT(B135:G135)</f>
        <v>6</v>
      </c>
    </row>
    <row r="136" spans="1:12">
      <c r="A136" s="110" t="s">
        <v>4</v>
      </c>
      <c r="B136" s="199">
        <v>0.5</v>
      </c>
      <c r="C136" s="141">
        <v>0.6</v>
      </c>
      <c r="D136" s="204">
        <v>0.45</v>
      </c>
      <c r="E136" s="228">
        <v>0.23</v>
      </c>
      <c r="F136" s="204">
        <v>0.4</v>
      </c>
      <c r="G136" s="141">
        <v>0.2</v>
      </c>
      <c r="H136" s="185">
        <f t="shared" si="25"/>
        <v>0.42500000000000004</v>
      </c>
      <c r="I136" s="185">
        <f t="shared" si="26"/>
        <v>0.39666666666666672</v>
      </c>
      <c r="J136" s="185">
        <f t="shared" si="27"/>
        <v>0.15577761927397207</v>
      </c>
      <c r="K136" s="185">
        <f t="shared" si="28"/>
        <v>-0.20430998512660617</v>
      </c>
      <c r="L136" s="185">
        <f t="shared" si="29"/>
        <v>6</v>
      </c>
    </row>
    <row r="137" spans="1:12">
      <c r="A137" s="110" t="s">
        <v>5</v>
      </c>
      <c r="B137" s="199">
        <v>70</v>
      </c>
      <c r="C137" s="141">
        <v>70</v>
      </c>
      <c r="D137" s="204">
        <v>60</v>
      </c>
      <c r="E137" s="228">
        <v>50</v>
      </c>
      <c r="F137" s="204">
        <v>50</v>
      </c>
      <c r="G137" s="141">
        <v>60</v>
      </c>
      <c r="H137" s="185"/>
      <c r="I137" s="185"/>
      <c r="J137" s="185"/>
      <c r="K137" s="185"/>
      <c r="L137" s="185"/>
    </row>
    <row r="138" spans="1:12">
      <c r="A138" s="110" t="s">
        <v>17</v>
      </c>
      <c r="B138" s="199"/>
      <c r="C138" s="141"/>
      <c r="D138" s="204"/>
      <c r="E138" s="228"/>
      <c r="F138" s="204"/>
      <c r="G138" s="141"/>
      <c r="H138" s="185"/>
      <c r="I138" s="185"/>
      <c r="J138" s="185"/>
      <c r="K138" s="185"/>
      <c r="L138" s="185"/>
    </row>
    <row r="139" spans="1:12">
      <c r="B139" s="199"/>
      <c r="C139" s="141"/>
      <c r="D139" s="204"/>
      <c r="E139" s="228"/>
      <c r="F139" s="204"/>
      <c r="G139" s="141"/>
      <c r="H139" s="185"/>
      <c r="I139" s="185"/>
      <c r="J139" s="185"/>
      <c r="K139" s="185"/>
      <c r="L139" s="185"/>
    </row>
    <row r="140" spans="1:12" s="174" customFormat="1">
      <c r="A140" s="176" t="s">
        <v>32</v>
      </c>
      <c r="B140" s="208"/>
      <c r="C140" s="172"/>
      <c r="D140" s="172"/>
      <c r="E140" s="229"/>
      <c r="F140" s="172"/>
      <c r="G140" s="172"/>
      <c r="H140" s="213"/>
      <c r="I140" s="213"/>
      <c r="J140" s="213"/>
      <c r="K140" s="213"/>
      <c r="L140" s="213"/>
    </row>
    <row r="141" spans="1:12">
      <c r="A141" s="156" t="s">
        <v>157</v>
      </c>
      <c r="B141" s="199"/>
      <c r="C141" s="141"/>
      <c r="D141" s="204"/>
      <c r="E141" s="228"/>
      <c r="F141" s="204"/>
      <c r="G141" s="141"/>
      <c r="H141" s="185"/>
      <c r="I141" s="185"/>
      <c r="J141" s="185"/>
      <c r="K141" s="185"/>
      <c r="L141" s="185"/>
    </row>
    <row r="142" spans="1:12">
      <c r="A142" s="108" t="s">
        <v>2</v>
      </c>
      <c r="B142" s="199">
        <v>0.18</v>
      </c>
      <c r="C142" s="141">
        <v>0.3</v>
      </c>
      <c r="D142" s="204">
        <v>0.18</v>
      </c>
      <c r="E142" s="228">
        <v>0.12</v>
      </c>
      <c r="F142" s="204">
        <v>0.1</v>
      </c>
      <c r="G142" s="141">
        <v>0.05</v>
      </c>
      <c r="H142" s="185">
        <f t="shared" si="25"/>
        <v>0.15</v>
      </c>
      <c r="I142" s="185">
        <f t="shared" si="26"/>
        <v>0.155</v>
      </c>
      <c r="J142" s="185">
        <f t="shared" si="27"/>
        <v>8.6660256173173203E-2</v>
      </c>
      <c r="K142" s="185">
        <f t="shared" si="28"/>
        <v>0.78962104051931947</v>
      </c>
      <c r="L142" s="185">
        <f t="shared" si="29"/>
        <v>6</v>
      </c>
    </row>
    <row r="143" spans="1:12">
      <c r="A143" s="109" t="s">
        <v>3</v>
      </c>
      <c r="B143" s="199">
        <v>0.55000000000000004</v>
      </c>
      <c r="C143" s="141">
        <v>1</v>
      </c>
      <c r="D143" s="204">
        <v>0.4</v>
      </c>
      <c r="E143" s="228">
        <v>0.2</v>
      </c>
      <c r="F143" s="204">
        <v>0.3</v>
      </c>
      <c r="G143" s="141">
        <v>0.3</v>
      </c>
      <c r="H143" s="185">
        <f>MEDIAN(B143:G143)</f>
        <v>0.35</v>
      </c>
      <c r="I143" s="185">
        <f t="shared" si="26"/>
        <v>0.45833333333333331</v>
      </c>
      <c r="J143" s="185">
        <f t="shared" si="27"/>
        <v>0.29054546402700332</v>
      </c>
      <c r="K143" s="185">
        <f t="shared" si="28"/>
        <v>1.6429253949038514</v>
      </c>
      <c r="L143" s="185">
        <f t="shared" si="29"/>
        <v>6</v>
      </c>
    </row>
    <row r="144" spans="1:12">
      <c r="A144" s="110" t="s">
        <v>4</v>
      </c>
      <c r="B144" s="199">
        <v>0.35</v>
      </c>
      <c r="C144" s="141">
        <v>0.4</v>
      </c>
      <c r="D144" s="204">
        <v>0.25</v>
      </c>
      <c r="E144" s="228">
        <v>0.18</v>
      </c>
      <c r="F144" s="204">
        <v>0.2</v>
      </c>
      <c r="G144" s="141">
        <v>0.2</v>
      </c>
      <c r="H144" s="185">
        <f t="shared" si="25"/>
        <v>0.22500000000000001</v>
      </c>
      <c r="I144" s="185">
        <f t="shared" si="26"/>
        <v>0.26333333333333331</v>
      </c>
      <c r="J144" s="185">
        <f t="shared" si="27"/>
        <v>9.0921211313239159E-2</v>
      </c>
      <c r="K144" s="185">
        <f t="shared" si="28"/>
        <v>0.84396006013801184</v>
      </c>
      <c r="L144" s="185">
        <f t="shared" si="29"/>
        <v>6</v>
      </c>
    </row>
    <row r="145" spans="1:12">
      <c r="A145" s="110" t="s">
        <v>5</v>
      </c>
      <c r="B145" s="199">
        <v>70</v>
      </c>
      <c r="C145" s="141">
        <v>60</v>
      </c>
      <c r="D145" s="204">
        <v>60</v>
      </c>
      <c r="E145" s="228">
        <v>50</v>
      </c>
      <c r="F145" s="204">
        <v>50</v>
      </c>
      <c r="G145" s="141">
        <v>50</v>
      </c>
      <c r="H145" s="185"/>
      <c r="I145" s="185"/>
      <c r="J145" s="185"/>
      <c r="K145" s="185"/>
      <c r="L145" s="185"/>
    </row>
    <row r="146" spans="1:12">
      <c r="A146" s="110" t="s">
        <v>17</v>
      </c>
      <c r="B146" s="199"/>
      <c r="C146" s="141"/>
      <c r="D146" s="204"/>
      <c r="E146" s="228"/>
      <c r="F146" s="204"/>
      <c r="G146" s="141"/>
      <c r="H146" s="185"/>
      <c r="I146" s="185"/>
      <c r="J146" s="185"/>
      <c r="K146" s="185"/>
      <c r="L146" s="185"/>
    </row>
    <row r="147" spans="1:12">
      <c r="A147" s="110"/>
      <c r="B147" s="194"/>
      <c r="C147" s="141"/>
      <c r="D147" s="141"/>
      <c r="E147" s="228"/>
      <c r="F147" s="141"/>
      <c r="G147" s="141"/>
      <c r="H147" s="185"/>
      <c r="I147" s="185"/>
      <c r="J147" s="185"/>
      <c r="K147" s="185"/>
      <c r="L147" s="185"/>
    </row>
    <row r="148" spans="1:12">
      <c r="A148" s="110"/>
      <c r="B148" s="194"/>
      <c r="C148" s="141"/>
      <c r="D148" s="141"/>
      <c r="E148" s="228"/>
      <c r="F148" s="141"/>
      <c r="G148" s="141"/>
      <c r="H148" s="185"/>
      <c r="I148" s="185"/>
      <c r="J148" s="185"/>
      <c r="K148" s="185"/>
      <c r="L148" s="185"/>
    </row>
    <row r="149" spans="1:12">
      <c r="A149" s="110" t="s">
        <v>44</v>
      </c>
      <c r="B149" s="194"/>
      <c r="C149" s="141"/>
      <c r="D149" s="141"/>
      <c r="E149" s="228"/>
      <c r="F149" s="141"/>
      <c r="G149" s="141"/>
      <c r="H149" s="185"/>
      <c r="I149" s="185"/>
      <c r="J149" s="185"/>
      <c r="K149" s="185"/>
      <c r="L149" s="185"/>
    </row>
    <row r="150" spans="1:12" s="220" customFormat="1" ht="15">
      <c r="A150" s="221" t="s">
        <v>174</v>
      </c>
      <c r="B150" s="195" t="s">
        <v>76</v>
      </c>
      <c r="C150" s="219"/>
      <c r="D150" s="219"/>
      <c r="E150" s="228"/>
      <c r="F150" s="219"/>
      <c r="G150" s="219"/>
      <c r="H150" s="185"/>
      <c r="I150" s="185"/>
      <c r="J150" s="185"/>
      <c r="K150" s="185"/>
      <c r="L150" s="185"/>
    </row>
    <row r="151" spans="1:12">
      <c r="A151" s="120">
        <v>2</v>
      </c>
      <c r="B151" s="195" t="s">
        <v>90</v>
      </c>
      <c r="C151" s="141"/>
      <c r="D151" s="141"/>
      <c r="E151" s="228"/>
      <c r="F151" s="141"/>
      <c r="G151" s="141"/>
      <c r="H151" s="185"/>
      <c r="I151" s="185"/>
      <c r="J151" s="185"/>
      <c r="K151" s="185"/>
      <c r="L151" s="185"/>
    </row>
    <row r="152" spans="1:12">
      <c r="A152" s="120">
        <v>3</v>
      </c>
      <c r="B152" s="194"/>
      <c r="C152" s="141"/>
      <c r="D152" s="141"/>
      <c r="E152" s="228"/>
      <c r="F152" s="141"/>
      <c r="G152" s="141"/>
      <c r="H152" s="185"/>
      <c r="I152" s="185"/>
      <c r="J152" s="185"/>
      <c r="K152" s="185"/>
      <c r="L152" s="185"/>
    </row>
    <row r="153" spans="1:12">
      <c r="A153" s="120">
        <v>4</v>
      </c>
      <c r="B153" s="194"/>
      <c r="C153" s="141"/>
      <c r="D153" s="141"/>
      <c r="E153" s="228"/>
      <c r="F153" s="141"/>
      <c r="G153" s="141"/>
      <c r="H153" s="185"/>
      <c r="I153" s="185"/>
      <c r="J153" s="185"/>
      <c r="K153" s="185"/>
      <c r="L153" s="185"/>
    </row>
    <row r="154" spans="1:12">
      <c r="A154" s="120">
        <v>5</v>
      </c>
      <c r="B154" s="194"/>
      <c r="C154" s="141"/>
      <c r="D154" s="141"/>
      <c r="E154" s="228"/>
      <c r="F154" s="141"/>
      <c r="G154" s="141"/>
      <c r="H154" s="185"/>
      <c r="I154" s="185"/>
      <c r="J154" s="185"/>
      <c r="K154" s="185"/>
      <c r="L154" s="185"/>
    </row>
    <row r="155" spans="1:12" ht="15">
      <c r="A155" s="120">
        <v>6</v>
      </c>
      <c r="B155" s="245" t="s">
        <v>125</v>
      </c>
      <c r="C155" s="141"/>
      <c r="D155" s="141"/>
      <c r="E155" s="228"/>
      <c r="F155" s="141"/>
      <c r="G155" s="141"/>
      <c r="H155" s="185"/>
      <c r="I155" s="185"/>
      <c r="J155" s="185"/>
      <c r="K155" s="185"/>
      <c r="L155" s="185"/>
    </row>
    <row r="156" spans="1:12">
      <c r="B156" s="191"/>
      <c r="E156" s="226"/>
      <c r="F156" s="123"/>
      <c r="H156" s="185"/>
      <c r="I156" s="185"/>
      <c r="J156" s="185"/>
      <c r="K156" s="185"/>
      <c r="L156" s="185"/>
    </row>
    <row r="157" spans="1:12" s="174" customFormat="1">
      <c r="A157" s="176" t="s">
        <v>26</v>
      </c>
      <c r="B157" s="214"/>
      <c r="C157" s="177"/>
      <c r="D157" s="177"/>
      <c r="E157" s="231"/>
      <c r="F157" s="177"/>
      <c r="G157" s="177"/>
      <c r="H157" s="213"/>
      <c r="I157" s="213"/>
      <c r="J157" s="213"/>
      <c r="K157" s="213"/>
      <c r="L157" s="213"/>
    </row>
    <row r="158" spans="1:12">
      <c r="A158" s="157" t="s">
        <v>21</v>
      </c>
      <c r="B158" s="197">
        <v>0.35</v>
      </c>
      <c r="C158" s="123">
        <v>0.1</v>
      </c>
      <c r="D158" s="202">
        <v>0.15</v>
      </c>
      <c r="E158" s="226"/>
      <c r="F158" s="202">
        <v>0.3</v>
      </c>
      <c r="G158" s="123">
        <v>0.3</v>
      </c>
      <c r="H158" s="185">
        <f t="shared" si="25"/>
        <v>0.3</v>
      </c>
      <c r="I158" s="185">
        <f t="shared" si="26"/>
        <v>0.24</v>
      </c>
      <c r="J158" s="185">
        <f t="shared" si="27"/>
        <v>0.10839741694339398</v>
      </c>
      <c r="K158" s="185">
        <f t="shared" si="28"/>
        <v>-0.55940722188985648</v>
      </c>
      <c r="L158" s="185">
        <f t="shared" si="29"/>
        <v>5</v>
      </c>
    </row>
    <row r="159" spans="1:12">
      <c r="A159" s="157" t="s">
        <v>22</v>
      </c>
      <c r="B159" s="197">
        <v>0.65</v>
      </c>
      <c r="C159" s="123">
        <v>0.5</v>
      </c>
      <c r="D159" s="202">
        <v>0.45</v>
      </c>
      <c r="E159" s="226"/>
      <c r="F159" s="202">
        <v>0.6</v>
      </c>
      <c r="G159" s="123">
        <v>0.6</v>
      </c>
      <c r="H159" s="185">
        <f t="shared" si="25"/>
        <v>0.6</v>
      </c>
      <c r="I159" s="185">
        <f t="shared" si="26"/>
        <v>0.55999999999999994</v>
      </c>
      <c r="J159" s="185">
        <f t="shared" si="27"/>
        <v>8.2158383625775461E-2</v>
      </c>
      <c r="K159" s="185">
        <f t="shared" si="28"/>
        <v>-0.51842052767978253</v>
      </c>
      <c r="L159" s="185">
        <f t="shared" si="29"/>
        <v>5</v>
      </c>
    </row>
    <row r="160" spans="1:12">
      <c r="A160" s="157" t="s">
        <v>12</v>
      </c>
      <c r="B160" s="197">
        <v>0.45</v>
      </c>
      <c r="C160" s="123">
        <v>0.3</v>
      </c>
      <c r="D160" s="202">
        <v>0.3</v>
      </c>
      <c r="E160" s="226"/>
      <c r="F160" s="202">
        <v>0.5</v>
      </c>
      <c r="G160" s="123">
        <v>0.5</v>
      </c>
      <c r="H160" s="185">
        <f t="shared" si="25"/>
        <v>0.45</v>
      </c>
      <c r="I160" s="185">
        <f t="shared" si="26"/>
        <v>0.41</v>
      </c>
      <c r="J160" s="185">
        <f t="shared" si="27"/>
        <v>0.10246950765959603</v>
      </c>
      <c r="K160" s="185">
        <f t="shared" si="28"/>
        <v>-0.44147860442909714</v>
      </c>
      <c r="L160" s="185">
        <f t="shared" si="29"/>
        <v>5</v>
      </c>
    </row>
    <row r="161" spans="1:12">
      <c r="A161" s="157" t="s">
        <v>13</v>
      </c>
      <c r="B161" s="197">
        <v>70</v>
      </c>
      <c r="C161" s="123">
        <v>70</v>
      </c>
      <c r="D161" s="202">
        <v>60</v>
      </c>
      <c r="E161" s="226"/>
      <c r="F161" s="202">
        <v>60</v>
      </c>
      <c r="G161" s="123">
        <v>60</v>
      </c>
      <c r="H161" s="185"/>
      <c r="I161" s="185"/>
      <c r="J161" s="185"/>
      <c r="K161" s="185"/>
      <c r="L161" s="185"/>
    </row>
    <row r="162" spans="1:12">
      <c r="A162" s="146" t="s">
        <v>20</v>
      </c>
      <c r="D162" s="202"/>
      <c r="E162" s="226" t="s">
        <v>111</v>
      </c>
      <c r="G162" s="123" t="s">
        <v>111</v>
      </c>
      <c r="H162" s="185"/>
      <c r="I162" s="185"/>
      <c r="J162" s="185"/>
      <c r="K162" s="185"/>
      <c r="L162" s="185"/>
    </row>
    <row r="163" spans="1:12">
      <c r="D163" s="202"/>
      <c r="E163" s="226"/>
      <c r="H163" s="185"/>
      <c r="I163" s="185"/>
      <c r="J163" s="185"/>
      <c r="K163" s="185"/>
      <c r="L163" s="185"/>
    </row>
    <row r="164" spans="1:12" s="174" customFormat="1">
      <c r="A164" s="176" t="s">
        <v>27</v>
      </c>
      <c r="B164" s="214"/>
      <c r="C164" s="177"/>
      <c r="D164" s="177"/>
      <c r="E164" s="231"/>
      <c r="F164" s="177"/>
      <c r="H164" s="213"/>
      <c r="I164" s="213"/>
      <c r="J164" s="213"/>
      <c r="K164" s="213"/>
      <c r="L164" s="213"/>
    </row>
    <row r="165" spans="1:12">
      <c r="A165" s="157" t="s">
        <v>21</v>
      </c>
      <c r="B165" s="197">
        <v>1</v>
      </c>
      <c r="C165" s="123">
        <v>0.1</v>
      </c>
      <c r="D165" s="202">
        <v>1</v>
      </c>
      <c r="E165" s="226"/>
      <c r="F165" s="202">
        <v>1</v>
      </c>
      <c r="G165" s="123">
        <v>1</v>
      </c>
      <c r="H165" s="185">
        <f t="shared" si="25"/>
        <v>1</v>
      </c>
      <c r="I165" s="185">
        <f t="shared" si="26"/>
        <v>0.82</v>
      </c>
      <c r="J165" s="185">
        <f t="shared" si="27"/>
        <v>0.4024922359499622</v>
      </c>
      <c r="K165" s="185">
        <f t="shared" si="28"/>
        <v>-2.2360679774997889</v>
      </c>
      <c r="L165" s="185">
        <f t="shared" si="29"/>
        <v>5</v>
      </c>
    </row>
    <row r="166" spans="1:12">
      <c r="A166" s="157" t="s">
        <v>22</v>
      </c>
      <c r="B166" s="197">
        <v>2.4</v>
      </c>
      <c r="C166" s="123">
        <v>0.5</v>
      </c>
      <c r="D166" s="202">
        <v>3</v>
      </c>
      <c r="E166" s="226"/>
      <c r="F166" s="202">
        <v>3</v>
      </c>
      <c r="G166" s="123">
        <v>3</v>
      </c>
      <c r="H166" s="185">
        <f t="shared" si="25"/>
        <v>3</v>
      </c>
      <c r="I166" s="185">
        <f t="shared" si="26"/>
        <v>2.38</v>
      </c>
      <c r="J166" s="185">
        <f t="shared" si="27"/>
        <v>1.0825894882179481</v>
      </c>
      <c r="K166" s="185">
        <f t="shared" si="28"/>
        <v>-1.9472808714575041</v>
      </c>
      <c r="L166" s="185">
        <f t="shared" si="29"/>
        <v>5</v>
      </c>
    </row>
    <row r="167" spans="1:12">
      <c r="A167" s="157" t="s">
        <v>12</v>
      </c>
      <c r="B167" s="197">
        <v>1.8</v>
      </c>
      <c r="C167" s="123">
        <v>0.3</v>
      </c>
      <c r="D167" s="202">
        <v>2</v>
      </c>
      <c r="E167" s="226"/>
      <c r="F167" s="202">
        <v>2</v>
      </c>
      <c r="G167" s="123">
        <v>2</v>
      </c>
      <c r="H167" s="185">
        <f t="shared" si="25"/>
        <v>2</v>
      </c>
      <c r="I167" s="185">
        <f t="shared" si="26"/>
        <v>1.6199999999999999</v>
      </c>
      <c r="J167" s="185">
        <f t="shared" si="27"/>
        <v>0.74296702484026844</v>
      </c>
      <c r="K167" s="185">
        <f t="shared" si="28"/>
        <v>-2.1635247359429806</v>
      </c>
      <c r="L167" s="185">
        <f t="shared" si="29"/>
        <v>5</v>
      </c>
    </row>
    <row r="168" spans="1:12">
      <c r="A168" s="157" t="s">
        <v>13</v>
      </c>
      <c r="B168" s="197">
        <v>80</v>
      </c>
      <c r="C168" s="123">
        <v>70</v>
      </c>
      <c r="D168" s="202">
        <v>90</v>
      </c>
      <c r="E168" s="226"/>
      <c r="F168" s="202">
        <v>70</v>
      </c>
      <c r="G168" s="123">
        <v>70</v>
      </c>
      <c r="H168" s="185"/>
      <c r="I168" s="185"/>
      <c r="J168" s="185"/>
      <c r="K168" s="185"/>
      <c r="L168" s="185"/>
    </row>
    <row r="169" spans="1:12">
      <c r="A169" s="146" t="s">
        <v>20</v>
      </c>
      <c r="D169" s="202"/>
      <c r="E169" s="226" t="s">
        <v>111</v>
      </c>
      <c r="H169" s="185"/>
      <c r="I169" s="185"/>
      <c r="J169" s="185"/>
      <c r="K169" s="185"/>
      <c r="L169" s="185"/>
    </row>
    <row r="170" spans="1:12">
      <c r="D170" s="202"/>
      <c r="E170" s="226"/>
      <c r="G170" s="104"/>
      <c r="H170" s="185"/>
      <c r="I170" s="185"/>
      <c r="J170" s="185"/>
      <c r="K170" s="185"/>
      <c r="L170" s="185"/>
    </row>
    <row r="171" spans="1:12" s="174" customFormat="1">
      <c r="A171" s="176" t="s">
        <v>19</v>
      </c>
      <c r="B171" s="214"/>
      <c r="C171" s="177"/>
      <c r="D171" s="177"/>
      <c r="E171" s="231"/>
      <c r="F171" s="177"/>
      <c r="H171" s="213"/>
      <c r="I171" s="213"/>
      <c r="J171" s="213"/>
      <c r="K171" s="213"/>
      <c r="L171" s="213"/>
    </row>
    <row r="172" spans="1:12">
      <c r="A172" s="146" t="s">
        <v>12</v>
      </c>
      <c r="B172" s="197">
        <v>3</v>
      </c>
      <c r="C172" s="123">
        <v>2</v>
      </c>
      <c r="D172" s="202">
        <v>2.5</v>
      </c>
      <c r="E172" s="226">
        <v>2</v>
      </c>
      <c r="F172" s="202">
        <v>3</v>
      </c>
      <c r="G172" s="123">
        <v>3</v>
      </c>
      <c r="H172" s="185">
        <f t="shared" si="25"/>
        <v>2.75</v>
      </c>
      <c r="I172" s="185">
        <f t="shared" si="26"/>
        <v>2.5833333333333335</v>
      </c>
      <c r="J172" s="185">
        <f t="shared" si="27"/>
        <v>0.49159604012508801</v>
      </c>
      <c r="K172" s="185">
        <f t="shared" si="28"/>
        <v>-0.45593925243468447</v>
      </c>
      <c r="L172" s="185">
        <f t="shared" si="29"/>
        <v>6</v>
      </c>
    </row>
    <row r="173" spans="1:12">
      <c r="A173" s="157" t="s">
        <v>25</v>
      </c>
      <c r="B173" s="197">
        <v>80</v>
      </c>
      <c r="C173" s="123">
        <v>80</v>
      </c>
      <c r="D173" s="202">
        <v>70</v>
      </c>
      <c r="E173" s="226">
        <v>50</v>
      </c>
      <c r="F173" s="202">
        <v>75</v>
      </c>
      <c r="G173" s="123">
        <v>70</v>
      </c>
      <c r="H173" s="185"/>
      <c r="I173" s="185"/>
      <c r="J173" s="185"/>
      <c r="K173" s="185"/>
      <c r="L173" s="185"/>
    </row>
    <row r="174" spans="1:12">
      <c r="A174" s="157"/>
      <c r="D174" s="202"/>
      <c r="E174" s="226"/>
      <c r="H174" s="185"/>
      <c r="I174" s="185"/>
      <c r="J174" s="185"/>
      <c r="K174" s="185"/>
      <c r="L174" s="185"/>
    </row>
    <row r="175" spans="1:12" s="174" customFormat="1">
      <c r="A175" s="176" t="s">
        <v>24</v>
      </c>
      <c r="B175" s="214"/>
      <c r="C175" s="177"/>
      <c r="E175" s="223"/>
      <c r="H175" s="213"/>
      <c r="I175" s="213"/>
      <c r="J175" s="213"/>
      <c r="K175" s="213"/>
      <c r="L175" s="213"/>
    </row>
    <row r="176" spans="1:12">
      <c r="A176" s="146" t="s">
        <v>12</v>
      </c>
      <c r="B176" s="197">
        <v>2</v>
      </c>
      <c r="C176" s="123">
        <v>2</v>
      </c>
      <c r="D176" s="202">
        <v>2</v>
      </c>
      <c r="E176" s="226">
        <v>1</v>
      </c>
      <c r="F176" s="202">
        <v>2</v>
      </c>
      <c r="G176" s="123">
        <v>1.5</v>
      </c>
      <c r="H176" s="185">
        <f t="shared" si="25"/>
        <v>2</v>
      </c>
      <c r="I176" s="185">
        <f t="shared" si="26"/>
        <v>1.75</v>
      </c>
      <c r="J176" s="185">
        <f t="shared" si="27"/>
        <v>0.41833001326703778</v>
      </c>
      <c r="K176" s="185">
        <f t="shared" si="28"/>
        <v>-1.5367224977156488</v>
      </c>
      <c r="L176" s="185">
        <f t="shared" si="29"/>
        <v>6</v>
      </c>
    </row>
    <row r="177" spans="1:12">
      <c r="A177" s="157" t="s">
        <v>25</v>
      </c>
      <c r="B177" s="197">
        <v>75</v>
      </c>
      <c r="C177" s="123">
        <v>80</v>
      </c>
      <c r="D177" s="202">
        <v>80</v>
      </c>
      <c r="E177" s="226">
        <v>50</v>
      </c>
      <c r="F177" s="202">
        <v>90</v>
      </c>
      <c r="G177" s="123">
        <v>70</v>
      </c>
      <c r="H177" s="185"/>
      <c r="I177" s="185"/>
      <c r="J177" s="185"/>
      <c r="K177" s="185"/>
      <c r="L177" s="185"/>
    </row>
    <row r="178" spans="1:12">
      <c r="A178" s="123"/>
      <c r="C178" s="104"/>
      <c r="D178" s="206"/>
      <c r="E178" s="227"/>
      <c r="F178" s="206"/>
      <c r="G178" s="152"/>
      <c r="H178" s="185"/>
      <c r="I178" s="185"/>
      <c r="J178" s="185"/>
      <c r="K178" s="185"/>
      <c r="L178" s="185"/>
    </row>
    <row r="179" spans="1:12" s="174" customFormat="1">
      <c r="A179" s="176" t="s">
        <v>28</v>
      </c>
      <c r="B179" s="214"/>
      <c r="C179" s="177"/>
      <c r="E179" s="223"/>
      <c r="H179" s="213"/>
      <c r="I179" s="213"/>
      <c r="J179" s="213"/>
      <c r="K179" s="213"/>
      <c r="L179" s="213"/>
    </row>
    <row r="180" spans="1:12">
      <c r="A180" s="146" t="s">
        <v>12</v>
      </c>
      <c r="B180" s="197" t="s">
        <v>80</v>
      </c>
      <c r="C180" s="123" t="s">
        <v>91</v>
      </c>
      <c r="D180" s="202" t="s">
        <v>80</v>
      </c>
      <c r="E180" s="226" t="s">
        <v>80</v>
      </c>
      <c r="F180" s="202" t="s">
        <v>91</v>
      </c>
      <c r="G180" s="123" t="s">
        <v>91</v>
      </c>
      <c r="H180" s="185"/>
      <c r="I180" s="185"/>
      <c r="J180" s="185"/>
      <c r="K180" s="185"/>
      <c r="L180" s="185"/>
    </row>
    <row r="181" spans="1:12">
      <c r="A181" s="157" t="s">
        <v>25</v>
      </c>
      <c r="B181" s="197">
        <v>60</v>
      </c>
      <c r="C181" s="123">
        <v>80</v>
      </c>
      <c r="D181" s="202">
        <v>60</v>
      </c>
      <c r="E181" s="226">
        <v>50</v>
      </c>
      <c r="F181" s="202">
        <v>90</v>
      </c>
      <c r="G181" s="123">
        <v>70</v>
      </c>
      <c r="H181" s="185"/>
      <c r="I181" s="185"/>
      <c r="J181" s="185"/>
      <c r="K181" s="185"/>
      <c r="L181" s="185"/>
    </row>
    <row r="182" spans="1:12">
      <c r="B182" s="196"/>
      <c r="C182" s="104"/>
      <c r="D182" s="206"/>
      <c r="E182" s="227"/>
      <c r="F182" s="206"/>
      <c r="G182" s="152"/>
      <c r="I182" s="187"/>
      <c r="J182" s="187"/>
      <c r="K182" s="187"/>
      <c r="L182" s="187"/>
    </row>
    <row r="183" spans="1:12">
      <c r="B183" s="190"/>
      <c r="C183" s="104"/>
      <c r="D183" s="152"/>
      <c r="E183" s="227"/>
      <c r="F183" s="152"/>
      <c r="G183" s="152"/>
      <c r="I183" s="187"/>
      <c r="J183" s="187"/>
      <c r="K183" s="187"/>
      <c r="L183" s="187"/>
    </row>
    <row r="184" spans="1:12">
      <c r="B184" s="190"/>
      <c r="C184" s="104"/>
      <c r="D184" s="152"/>
      <c r="E184" s="227"/>
      <c r="F184" s="152"/>
      <c r="G184" s="152"/>
      <c r="I184" s="187"/>
      <c r="J184" s="187"/>
      <c r="K184" s="187"/>
      <c r="L184" s="187"/>
    </row>
    <row r="185" spans="1:12">
      <c r="B185" s="190"/>
      <c r="D185" s="152"/>
      <c r="E185" s="227"/>
      <c r="F185" s="152"/>
      <c r="G185" s="152"/>
      <c r="I185" s="187"/>
      <c r="J185" s="187"/>
      <c r="K185" s="187"/>
      <c r="L185" s="187"/>
    </row>
    <row r="186" spans="1:12">
      <c r="B186" s="191"/>
      <c r="E186" s="226"/>
      <c r="F186" s="123"/>
    </row>
    <row r="187" spans="1:12">
      <c r="B187" s="191"/>
      <c r="E187" s="226"/>
      <c r="F187" s="123"/>
    </row>
    <row r="188" spans="1:12">
      <c r="B188" s="191"/>
      <c r="E188" s="226"/>
      <c r="F188" s="123"/>
    </row>
    <row r="189" spans="1:12">
      <c r="B189" s="191"/>
      <c r="E189" s="226"/>
      <c r="F189" s="123"/>
    </row>
    <row r="190" spans="1:12">
      <c r="B190" s="191"/>
      <c r="E190" s="226"/>
      <c r="F190" s="123"/>
    </row>
    <row r="191" spans="1:12">
      <c r="B191" s="191"/>
      <c r="E191" s="226"/>
      <c r="F191" s="123"/>
    </row>
    <row r="192" spans="1:12">
      <c r="B192" s="191"/>
      <c r="E192" s="226"/>
      <c r="F192" s="123"/>
    </row>
    <row r="193" spans="2:6">
      <c r="B193" s="191"/>
      <c r="E193" s="226"/>
      <c r="F193" s="123"/>
    </row>
    <row r="194" spans="2:6">
      <c r="B194" s="191"/>
      <c r="E194" s="226"/>
      <c r="F194" s="123"/>
    </row>
    <row r="195" spans="2:6">
      <c r="B195" s="191"/>
      <c r="E195" s="226"/>
      <c r="F195" s="123"/>
    </row>
    <row r="196" spans="2:6">
      <c r="B196" s="191"/>
      <c r="E196" s="226"/>
      <c r="F196" s="123"/>
    </row>
    <row r="197" spans="2:6">
      <c r="B197" s="191"/>
      <c r="E197" s="226"/>
      <c r="F197" s="123"/>
    </row>
    <row r="198" spans="2:6">
      <c r="B198" s="191"/>
      <c r="E198" s="226"/>
      <c r="F198" s="123"/>
    </row>
    <row r="199" spans="2:6">
      <c r="B199" s="191"/>
      <c r="E199" s="226"/>
      <c r="F199" s="123"/>
    </row>
    <row r="200" spans="2:6">
      <c r="B200" s="191"/>
      <c r="E200" s="226"/>
      <c r="F200" s="123"/>
    </row>
    <row r="201" spans="2:6">
      <c r="B201" s="191"/>
      <c r="E201" s="226"/>
      <c r="F201" s="123"/>
    </row>
    <row r="202" spans="2:6">
      <c r="B202" s="191"/>
      <c r="E202" s="226"/>
      <c r="F202" s="123"/>
    </row>
    <row r="203" spans="2:6">
      <c r="B203" s="191"/>
      <c r="E203" s="226"/>
      <c r="F203" s="123"/>
    </row>
    <row r="204" spans="2:6">
      <c r="B204" s="191"/>
      <c r="E204" s="226"/>
      <c r="F204" s="123"/>
    </row>
    <row r="205" spans="2:6">
      <c r="B205" s="191"/>
      <c r="E205" s="226"/>
      <c r="F205" s="123"/>
    </row>
    <row r="206" spans="2:6">
      <c r="B206" s="191"/>
      <c r="E206" s="226"/>
      <c r="F206" s="123"/>
    </row>
    <row r="207" spans="2:6">
      <c r="B207" s="191"/>
      <c r="E207" s="226"/>
      <c r="F207" s="123"/>
    </row>
    <row r="208" spans="2:6">
      <c r="B208" s="191"/>
      <c r="E208" s="226"/>
      <c r="F208" s="123"/>
    </row>
    <row r="209" spans="2:6">
      <c r="B209" s="191"/>
      <c r="E209" s="226"/>
      <c r="F209" s="123"/>
    </row>
    <row r="210" spans="2:6">
      <c r="B210" s="191"/>
      <c r="E210" s="226"/>
      <c r="F210" s="123"/>
    </row>
    <row r="211" spans="2:6">
      <c r="B211" s="191"/>
      <c r="E211" s="226"/>
      <c r="F211" s="123"/>
    </row>
    <row r="212" spans="2:6">
      <c r="B212" s="191"/>
      <c r="E212" s="226"/>
      <c r="F212" s="123"/>
    </row>
    <row r="213" spans="2:6">
      <c r="B213" s="191"/>
      <c r="E213" s="226"/>
      <c r="F213" s="123"/>
    </row>
    <row r="214" spans="2:6">
      <c r="B214" s="191"/>
      <c r="E214" s="226"/>
      <c r="F214" s="123"/>
    </row>
    <row r="215" spans="2:6">
      <c r="B215" s="191"/>
      <c r="E215" s="226"/>
      <c r="F215" s="123"/>
    </row>
    <row r="216" spans="2:6">
      <c r="B216" s="191"/>
      <c r="E216" s="226"/>
      <c r="F216" s="123"/>
    </row>
    <row r="217" spans="2:6">
      <c r="B217" s="191"/>
      <c r="E217" s="226"/>
      <c r="F217" s="123"/>
    </row>
    <row r="218" spans="2:6">
      <c r="B218" s="191"/>
      <c r="E218" s="226"/>
      <c r="F218" s="123"/>
    </row>
    <row r="219" spans="2:6">
      <c r="B219" s="191"/>
      <c r="E219" s="226"/>
      <c r="F219" s="123"/>
    </row>
    <row r="220" spans="2:6">
      <c r="B220" s="191"/>
      <c r="E220" s="226"/>
      <c r="F220" s="123"/>
    </row>
    <row r="221" spans="2:6">
      <c r="B221" s="191"/>
      <c r="E221" s="226"/>
      <c r="F221" s="123"/>
    </row>
    <row r="222" spans="2:6">
      <c r="B222" s="191"/>
      <c r="E222" s="226"/>
      <c r="F222" s="123"/>
    </row>
    <row r="223" spans="2:6">
      <c r="B223" s="191"/>
      <c r="E223" s="226"/>
      <c r="F223" s="123"/>
    </row>
    <row r="224" spans="2:6">
      <c r="B224" s="191"/>
      <c r="E224" s="226"/>
      <c r="F224" s="123"/>
    </row>
    <row r="225" spans="2:6">
      <c r="B225" s="191"/>
      <c r="E225" s="226"/>
      <c r="F225" s="123"/>
    </row>
    <row r="226" spans="2:6">
      <c r="B226" s="191"/>
      <c r="E226" s="226"/>
      <c r="F226" s="123"/>
    </row>
    <row r="227" spans="2:6">
      <c r="B227" s="191"/>
      <c r="E227" s="226"/>
      <c r="F227" s="123"/>
    </row>
    <row r="228" spans="2:6">
      <c r="B228" s="191"/>
      <c r="E228" s="226"/>
      <c r="F228" s="123"/>
    </row>
    <row r="229" spans="2:6">
      <c r="B229" s="191"/>
      <c r="E229" s="226"/>
      <c r="F229" s="123"/>
    </row>
    <row r="230" spans="2:6">
      <c r="B230" s="191"/>
      <c r="E230" s="226"/>
      <c r="F230" s="123"/>
    </row>
    <row r="231" spans="2:6">
      <c r="B231" s="191"/>
      <c r="E231" s="226"/>
      <c r="F231" s="123"/>
    </row>
    <row r="232" spans="2:6">
      <c r="B232" s="191"/>
      <c r="E232" s="226"/>
      <c r="F232" s="123"/>
    </row>
    <row r="233" spans="2:6">
      <c r="B233" s="191"/>
      <c r="E233" s="226"/>
      <c r="F233" s="123"/>
    </row>
    <row r="234" spans="2:6">
      <c r="B234" s="191"/>
      <c r="E234" s="226"/>
      <c r="F234" s="123"/>
    </row>
    <row r="235" spans="2:6">
      <c r="B235" s="191"/>
      <c r="E235" s="226"/>
      <c r="F235" s="123"/>
    </row>
    <row r="236" spans="2:6">
      <c r="B236" s="191"/>
      <c r="E236" s="226"/>
      <c r="F236" s="123"/>
    </row>
    <row r="237" spans="2:6">
      <c r="B237" s="191"/>
      <c r="E237" s="226"/>
      <c r="F237" s="123"/>
    </row>
    <row r="238" spans="2:6">
      <c r="B238" s="191"/>
      <c r="E238" s="226"/>
      <c r="F238" s="123"/>
    </row>
    <row r="239" spans="2:6">
      <c r="B239" s="191"/>
      <c r="E239" s="226"/>
      <c r="F239" s="123"/>
    </row>
    <row r="240" spans="2:6">
      <c r="B240" s="191"/>
      <c r="E240" s="226"/>
      <c r="F240" s="123"/>
    </row>
    <row r="241" spans="2:6">
      <c r="B241" s="191"/>
      <c r="E241" s="226"/>
      <c r="F241" s="123"/>
    </row>
    <row r="242" spans="2:6">
      <c r="B242" s="191"/>
      <c r="E242" s="226"/>
      <c r="F242" s="123"/>
    </row>
    <row r="243" spans="2:6">
      <c r="B243" s="191"/>
      <c r="E243" s="226"/>
      <c r="F243" s="123"/>
    </row>
    <row r="244" spans="2:6">
      <c r="B244" s="191"/>
      <c r="E244" s="226"/>
      <c r="F244" s="123"/>
    </row>
    <row r="245" spans="2:6">
      <c r="B245" s="191"/>
      <c r="E245" s="226"/>
      <c r="F245" s="123"/>
    </row>
    <row r="246" spans="2:6">
      <c r="B246" s="191"/>
      <c r="E246" s="226"/>
      <c r="F246" s="123"/>
    </row>
    <row r="247" spans="2:6">
      <c r="B247" s="191"/>
      <c r="E247" s="226"/>
      <c r="F247" s="123"/>
    </row>
    <row r="248" spans="2:6">
      <c r="B248" s="191"/>
      <c r="E248" s="226"/>
      <c r="F248" s="123"/>
    </row>
    <row r="249" spans="2:6">
      <c r="B249" s="191"/>
      <c r="E249" s="226"/>
      <c r="F249" s="123"/>
    </row>
    <row r="250" spans="2:6">
      <c r="B250" s="191"/>
      <c r="E250" s="226"/>
      <c r="F250" s="123"/>
    </row>
    <row r="251" spans="2:6">
      <c r="B251" s="191"/>
      <c r="E251" s="226"/>
      <c r="F251" s="123"/>
    </row>
    <row r="252" spans="2:6">
      <c r="B252" s="191"/>
      <c r="E252" s="226"/>
      <c r="F252" s="123"/>
    </row>
    <row r="253" spans="2:6">
      <c r="B253" s="191"/>
      <c r="E253" s="226"/>
      <c r="F253" s="123"/>
    </row>
    <row r="254" spans="2:6">
      <c r="B254" s="191"/>
      <c r="E254" s="226"/>
      <c r="F254" s="123"/>
    </row>
    <row r="255" spans="2:6">
      <c r="B255" s="191"/>
      <c r="E255" s="226"/>
      <c r="F255" s="123"/>
    </row>
    <row r="256" spans="2:6">
      <c r="B256" s="191"/>
      <c r="E256" s="226"/>
      <c r="F256" s="123"/>
    </row>
    <row r="257" spans="2:6">
      <c r="B257" s="191"/>
      <c r="E257" s="226"/>
      <c r="F257" s="123"/>
    </row>
    <row r="258" spans="2:6">
      <c r="B258" s="191"/>
      <c r="E258" s="226"/>
      <c r="F258" s="123"/>
    </row>
    <row r="259" spans="2:6">
      <c r="B259" s="191"/>
      <c r="E259" s="226"/>
      <c r="F259" s="123"/>
    </row>
    <row r="260" spans="2:6">
      <c r="B260" s="191"/>
      <c r="E260" s="226"/>
      <c r="F260" s="123"/>
    </row>
    <row r="261" spans="2:6">
      <c r="B261" s="191"/>
      <c r="E261" s="226"/>
      <c r="F261" s="123"/>
    </row>
    <row r="262" spans="2:6">
      <c r="B262" s="191"/>
      <c r="E262" s="226"/>
      <c r="F262" s="123"/>
    </row>
    <row r="263" spans="2:6">
      <c r="B263" s="191"/>
      <c r="E263" s="226"/>
      <c r="F263" s="123"/>
    </row>
    <row r="264" spans="2:6">
      <c r="B264" s="191"/>
      <c r="E264" s="226"/>
      <c r="F264" s="123"/>
    </row>
    <row r="265" spans="2:6">
      <c r="B265" s="191"/>
      <c r="E265" s="226"/>
      <c r="F265" s="123"/>
    </row>
    <row r="266" spans="2:6">
      <c r="B266" s="191"/>
      <c r="E266" s="226"/>
      <c r="F266" s="123"/>
    </row>
    <row r="267" spans="2:6">
      <c r="B267" s="191"/>
      <c r="E267" s="226"/>
      <c r="F267" s="123"/>
    </row>
    <row r="268" spans="2:6">
      <c r="B268" s="191"/>
      <c r="E268" s="226"/>
      <c r="F268" s="123"/>
    </row>
    <row r="269" spans="2:6">
      <c r="B269" s="191"/>
      <c r="E269" s="226"/>
      <c r="F269" s="123"/>
    </row>
    <row r="270" spans="2:6">
      <c r="B270" s="191"/>
      <c r="E270" s="226"/>
      <c r="F270" s="123"/>
    </row>
    <row r="271" spans="2:6">
      <c r="B271" s="191"/>
      <c r="E271" s="226"/>
      <c r="F271" s="123"/>
    </row>
    <row r="272" spans="2:6">
      <c r="B272" s="191"/>
      <c r="E272" s="226"/>
      <c r="F272" s="123"/>
    </row>
    <row r="273" spans="2:6">
      <c r="B273" s="191"/>
      <c r="E273" s="226"/>
      <c r="F273" s="123"/>
    </row>
    <row r="274" spans="2:6">
      <c r="B274" s="191"/>
      <c r="E274" s="226"/>
      <c r="F274" s="123"/>
    </row>
    <row r="275" spans="2:6">
      <c r="B275" s="191"/>
      <c r="E275" s="226"/>
      <c r="F275" s="123"/>
    </row>
    <row r="276" spans="2:6">
      <c r="B276" s="191"/>
      <c r="E276" s="226"/>
      <c r="F276" s="123"/>
    </row>
    <row r="277" spans="2:6">
      <c r="B277" s="191"/>
      <c r="E277" s="226"/>
      <c r="F277" s="123"/>
    </row>
    <row r="278" spans="2:6">
      <c r="B278" s="191"/>
      <c r="E278" s="226"/>
      <c r="F278" s="123"/>
    </row>
    <row r="279" spans="2:6">
      <c r="B279" s="191"/>
      <c r="E279" s="226"/>
      <c r="F279" s="123"/>
    </row>
    <row r="280" spans="2:6">
      <c r="B280" s="191"/>
      <c r="E280" s="226"/>
      <c r="F280" s="123"/>
    </row>
    <row r="281" spans="2:6">
      <c r="B281" s="191"/>
      <c r="E281" s="226"/>
      <c r="F281" s="123"/>
    </row>
    <row r="282" spans="2:6">
      <c r="B282" s="191"/>
      <c r="E282" s="226"/>
      <c r="F282" s="123"/>
    </row>
    <row r="283" spans="2:6">
      <c r="B283" s="191"/>
      <c r="E283" s="226"/>
      <c r="F283" s="123"/>
    </row>
    <row r="284" spans="2:6">
      <c r="B284" s="191"/>
      <c r="E284" s="226"/>
      <c r="F284" s="123"/>
    </row>
    <row r="285" spans="2:6">
      <c r="B285" s="191"/>
      <c r="E285" s="226"/>
      <c r="F285" s="123"/>
    </row>
    <row r="286" spans="2:6">
      <c r="B286" s="191"/>
      <c r="E286" s="226"/>
      <c r="F286" s="123"/>
    </row>
    <row r="287" spans="2:6">
      <c r="B287" s="191"/>
      <c r="E287" s="226"/>
      <c r="F287" s="123"/>
    </row>
    <row r="288" spans="2:6">
      <c r="B288" s="191"/>
      <c r="E288" s="226"/>
      <c r="F288" s="123"/>
    </row>
    <row r="289" spans="2:6">
      <c r="B289" s="191"/>
      <c r="E289" s="226"/>
      <c r="F289" s="123"/>
    </row>
    <row r="290" spans="2:6">
      <c r="B290" s="191"/>
      <c r="E290" s="226"/>
      <c r="F290" s="123"/>
    </row>
    <row r="291" spans="2:6">
      <c r="B291" s="191"/>
      <c r="E291" s="226"/>
      <c r="F291" s="123"/>
    </row>
    <row r="292" spans="2:6">
      <c r="B292" s="191"/>
      <c r="E292" s="226"/>
      <c r="F292" s="123"/>
    </row>
    <row r="293" spans="2:6">
      <c r="B293" s="191"/>
      <c r="E293" s="226"/>
      <c r="F293" s="123"/>
    </row>
    <row r="294" spans="2:6">
      <c r="B294" s="191"/>
      <c r="E294" s="226"/>
      <c r="F294" s="123"/>
    </row>
    <row r="295" spans="2:6">
      <c r="B295" s="191"/>
      <c r="E295" s="226"/>
      <c r="F295" s="123"/>
    </row>
    <row r="296" spans="2:6">
      <c r="B296" s="191"/>
      <c r="E296" s="226"/>
      <c r="F296" s="123"/>
    </row>
    <row r="297" spans="2:6">
      <c r="B297" s="191"/>
      <c r="E297" s="226"/>
      <c r="F297" s="123"/>
    </row>
    <row r="298" spans="2:6">
      <c r="B298" s="191"/>
      <c r="E298" s="226"/>
      <c r="F298" s="123"/>
    </row>
    <row r="299" spans="2:6">
      <c r="B299" s="191"/>
      <c r="E299" s="226"/>
      <c r="F299" s="123"/>
    </row>
    <row r="300" spans="2:6">
      <c r="B300" s="191"/>
      <c r="E300" s="226"/>
      <c r="F300" s="123"/>
    </row>
    <row r="301" spans="2:6">
      <c r="B301" s="191"/>
      <c r="E301" s="226"/>
      <c r="F301" s="123"/>
    </row>
    <row r="302" spans="2:6">
      <c r="B302" s="191"/>
      <c r="E302" s="226"/>
      <c r="F302" s="123"/>
    </row>
    <row r="303" spans="2:6">
      <c r="B303" s="191"/>
      <c r="E303" s="226"/>
      <c r="F303" s="123"/>
    </row>
    <row r="304" spans="2:6">
      <c r="B304" s="191"/>
      <c r="E304" s="226"/>
      <c r="F304" s="123"/>
    </row>
    <row r="305" spans="2:6">
      <c r="B305" s="191"/>
      <c r="E305" s="226"/>
      <c r="F305" s="123"/>
    </row>
    <row r="306" spans="2:6">
      <c r="B306" s="191"/>
      <c r="E306" s="226"/>
      <c r="F306" s="123"/>
    </row>
    <row r="307" spans="2:6">
      <c r="B307" s="191"/>
      <c r="E307" s="226"/>
      <c r="F307" s="123"/>
    </row>
    <row r="308" spans="2:6">
      <c r="B308" s="191"/>
      <c r="E308" s="226"/>
      <c r="F308" s="123"/>
    </row>
    <row r="309" spans="2:6">
      <c r="B309" s="191"/>
      <c r="E309" s="226"/>
      <c r="F309" s="123"/>
    </row>
    <row r="310" spans="2:6">
      <c r="B310" s="191"/>
      <c r="E310" s="226"/>
      <c r="F310" s="123"/>
    </row>
    <row r="311" spans="2:6">
      <c r="B311" s="191"/>
      <c r="E311" s="226"/>
      <c r="F311" s="123"/>
    </row>
    <row r="312" spans="2:6">
      <c r="B312" s="191"/>
      <c r="E312" s="226"/>
      <c r="F312" s="123"/>
    </row>
    <row r="313" spans="2:6">
      <c r="B313" s="191"/>
      <c r="E313" s="226"/>
      <c r="F313" s="123"/>
    </row>
    <row r="314" spans="2:6">
      <c r="B314" s="191"/>
      <c r="E314" s="226"/>
      <c r="F314" s="123"/>
    </row>
    <row r="315" spans="2:6">
      <c r="B315" s="191"/>
      <c r="E315" s="226"/>
      <c r="F315" s="123"/>
    </row>
    <row r="316" spans="2:6">
      <c r="B316" s="191"/>
      <c r="E316" s="226"/>
      <c r="F316" s="123"/>
    </row>
    <row r="317" spans="2:6">
      <c r="B317" s="191"/>
      <c r="E317" s="226"/>
      <c r="F317" s="123"/>
    </row>
    <row r="318" spans="2:6">
      <c r="B318" s="191"/>
      <c r="E318" s="226"/>
      <c r="F318" s="123"/>
    </row>
    <row r="319" spans="2:6">
      <c r="B319" s="191"/>
      <c r="E319" s="226"/>
      <c r="F319" s="123"/>
    </row>
    <row r="320" spans="2:6">
      <c r="B320" s="191"/>
      <c r="E320" s="226"/>
      <c r="F320" s="123"/>
    </row>
    <row r="321" spans="2:6">
      <c r="B321" s="191"/>
      <c r="E321" s="226"/>
      <c r="F321" s="123"/>
    </row>
    <row r="322" spans="2:6">
      <c r="B322" s="191"/>
      <c r="E322" s="226"/>
      <c r="F322" s="123"/>
    </row>
    <row r="323" spans="2:6">
      <c r="B323" s="191"/>
      <c r="E323" s="226"/>
      <c r="F323" s="123"/>
    </row>
    <row r="324" spans="2:6">
      <c r="B324" s="191"/>
      <c r="E324" s="226"/>
      <c r="F324" s="123"/>
    </row>
    <row r="325" spans="2:6">
      <c r="B325" s="191"/>
      <c r="E325" s="226"/>
      <c r="F325" s="123"/>
    </row>
    <row r="326" spans="2:6">
      <c r="B326" s="191"/>
      <c r="E326" s="226"/>
      <c r="F326" s="123"/>
    </row>
    <row r="327" spans="2:6">
      <c r="B327" s="191"/>
      <c r="E327" s="226"/>
      <c r="F327" s="123"/>
    </row>
    <row r="328" spans="2:6">
      <c r="B328" s="191"/>
      <c r="E328" s="226"/>
      <c r="F328" s="123"/>
    </row>
    <row r="329" spans="2:6">
      <c r="B329" s="191"/>
      <c r="E329" s="226"/>
      <c r="F329" s="123"/>
    </row>
    <row r="330" spans="2:6">
      <c r="B330" s="191"/>
      <c r="E330" s="226"/>
      <c r="F330" s="123"/>
    </row>
    <row r="331" spans="2:6">
      <c r="B331" s="191"/>
      <c r="E331" s="226"/>
      <c r="F331" s="123"/>
    </row>
    <row r="332" spans="2:6">
      <c r="B332" s="191"/>
      <c r="E332" s="226"/>
      <c r="F332" s="123"/>
    </row>
    <row r="333" spans="2:6">
      <c r="B333" s="191"/>
      <c r="E333" s="226"/>
      <c r="F333" s="123"/>
    </row>
    <row r="334" spans="2:6">
      <c r="B334" s="191"/>
      <c r="E334" s="226"/>
      <c r="F334" s="123"/>
    </row>
    <row r="335" spans="2:6">
      <c r="B335" s="191"/>
      <c r="E335" s="226"/>
      <c r="F335" s="123"/>
    </row>
    <row r="336" spans="2:6">
      <c r="B336" s="191"/>
      <c r="E336" s="226"/>
      <c r="F336" s="123"/>
    </row>
    <row r="337" spans="2:6">
      <c r="B337" s="191"/>
      <c r="E337" s="226"/>
      <c r="F337" s="123"/>
    </row>
    <row r="338" spans="2:6">
      <c r="B338" s="191"/>
      <c r="E338" s="226"/>
      <c r="F338" s="123"/>
    </row>
    <row r="339" spans="2:6">
      <c r="B339" s="191"/>
      <c r="E339" s="226"/>
      <c r="F339" s="123"/>
    </row>
    <row r="340" spans="2:6">
      <c r="B340" s="191"/>
      <c r="E340" s="226"/>
      <c r="F340" s="123"/>
    </row>
    <row r="341" spans="2:6">
      <c r="B341" s="191"/>
      <c r="E341" s="226"/>
      <c r="F341" s="123"/>
    </row>
    <row r="342" spans="2:6">
      <c r="B342" s="191"/>
      <c r="E342" s="226"/>
      <c r="F342" s="123"/>
    </row>
    <row r="343" spans="2:6">
      <c r="B343" s="191"/>
      <c r="E343" s="226"/>
      <c r="F343" s="123"/>
    </row>
    <row r="344" spans="2:6">
      <c r="B344" s="191"/>
      <c r="E344" s="226"/>
      <c r="F344" s="123"/>
    </row>
    <row r="345" spans="2:6">
      <c r="B345" s="191"/>
      <c r="E345" s="226"/>
      <c r="F345" s="123"/>
    </row>
    <row r="346" spans="2:6">
      <c r="B346" s="191"/>
      <c r="E346" s="226"/>
      <c r="F346" s="123"/>
    </row>
    <row r="347" spans="2:6">
      <c r="B347" s="191"/>
      <c r="E347" s="226"/>
      <c r="F347" s="123"/>
    </row>
    <row r="348" spans="2:6">
      <c r="B348" s="191"/>
      <c r="E348" s="226"/>
      <c r="F348" s="123"/>
    </row>
    <row r="349" spans="2:6">
      <c r="B349" s="191"/>
      <c r="E349" s="226"/>
      <c r="F349" s="123"/>
    </row>
    <row r="350" spans="2:6">
      <c r="B350" s="191"/>
      <c r="E350" s="226"/>
      <c r="F350" s="123"/>
    </row>
    <row r="351" spans="2:6">
      <c r="B351" s="191"/>
      <c r="E351" s="226"/>
      <c r="F351" s="123"/>
    </row>
    <row r="352" spans="2:6">
      <c r="B352" s="191"/>
      <c r="E352" s="226"/>
      <c r="F352" s="123"/>
    </row>
    <row r="353" spans="2:6">
      <c r="B353" s="191"/>
      <c r="E353" s="226"/>
      <c r="F353" s="123"/>
    </row>
    <row r="354" spans="2:6">
      <c r="B354" s="191"/>
      <c r="E354" s="226"/>
      <c r="F354" s="123"/>
    </row>
    <row r="355" spans="2:6">
      <c r="B355" s="191"/>
      <c r="E355" s="226"/>
      <c r="F355" s="123"/>
    </row>
    <row r="356" spans="2:6">
      <c r="B356" s="191"/>
      <c r="E356" s="226"/>
      <c r="F356" s="123"/>
    </row>
    <row r="357" spans="2:6">
      <c r="B357" s="191"/>
      <c r="E357" s="226"/>
      <c r="F357" s="123"/>
    </row>
    <row r="358" spans="2:6">
      <c r="B358" s="191"/>
      <c r="E358" s="226"/>
      <c r="F358" s="123"/>
    </row>
    <row r="359" spans="2:6">
      <c r="B359" s="191"/>
      <c r="E359" s="226"/>
      <c r="F359" s="123"/>
    </row>
    <row r="360" spans="2:6">
      <c r="B360" s="191"/>
      <c r="E360" s="226"/>
      <c r="F360" s="123"/>
    </row>
    <row r="361" spans="2:6">
      <c r="B361" s="191"/>
      <c r="E361" s="226"/>
      <c r="F361" s="123"/>
    </row>
    <row r="362" spans="2:6">
      <c r="B362" s="191"/>
      <c r="E362" s="226"/>
      <c r="F362" s="123"/>
    </row>
    <row r="363" spans="2:6">
      <c r="B363" s="191"/>
      <c r="E363" s="226"/>
      <c r="F363" s="123"/>
    </row>
    <row r="364" spans="2:6">
      <c r="B364" s="191"/>
      <c r="E364" s="226"/>
      <c r="F364" s="123"/>
    </row>
    <row r="365" spans="2:6">
      <c r="B365" s="191"/>
      <c r="E365" s="226"/>
      <c r="F365" s="123"/>
    </row>
    <row r="366" spans="2:6">
      <c r="B366" s="191"/>
      <c r="E366" s="226"/>
      <c r="F366" s="123"/>
    </row>
    <row r="367" spans="2:6">
      <c r="B367" s="191"/>
      <c r="E367" s="226"/>
      <c r="F367" s="123"/>
    </row>
    <row r="368" spans="2:6">
      <c r="B368" s="191"/>
      <c r="E368" s="226"/>
      <c r="F368" s="123"/>
    </row>
    <row r="369" spans="2:6">
      <c r="B369" s="191"/>
      <c r="E369" s="226"/>
      <c r="F369" s="123"/>
    </row>
    <row r="370" spans="2:6">
      <c r="B370" s="191"/>
      <c r="E370" s="226"/>
      <c r="F370" s="123"/>
    </row>
    <row r="371" spans="2:6">
      <c r="B371" s="191"/>
      <c r="E371" s="226"/>
      <c r="F371" s="123"/>
    </row>
    <row r="372" spans="2:6">
      <c r="B372" s="191"/>
      <c r="E372" s="226"/>
      <c r="F372" s="123"/>
    </row>
    <row r="373" spans="2:6">
      <c r="B373" s="191"/>
      <c r="E373" s="226"/>
      <c r="F373" s="123"/>
    </row>
    <row r="374" spans="2:6">
      <c r="B374" s="191"/>
      <c r="E374" s="226"/>
      <c r="F374" s="123"/>
    </row>
    <row r="375" spans="2:6">
      <c r="B375" s="191"/>
      <c r="E375" s="226"/>
      <c r="F375" s="123"/>
    </row>
    <row r="376" spans="2:6">
      <c r="B376" s="191"/>
      <c r="E376" s="226"/>
      <c r="F376" s="123"/>
    </row>
    <row r="377" spans="2:6">
      <c r="B377" s="191"/>
      <c r="E377" s="226"/>
      <c r="F377" s="123"/>
    </row>
    <row r="378" spans="2:6">
      <c r="B378" s="191"/>
      <c r="E378" s="226"/>
      <c r="F378" s="123"/>
    </row>
    <row r="379" spans="2:6">
      <c r="B379" s="191"/>
      <c r="E379" s="226"/>
      <c r="F379" s="123"/>
    </row>
    <row r="380" spans="2:6">
      <c r="B380" s="191"/>
      <c r="E380" s="226"/>
      <c r="F380" s="123"/>
    </row>
    <row r="381" spans="2:6">
      <c r="B381" s="191"/>
      <c r="E381" s="226"/>
      <c r="F381" s="123"/>
    </row>
    <row r="382" spans="2:6">
      <c r="B382" s="191"/>
      <c r="E382" s="226"/>
      <c r="F382" s="123"/>
    </row>
    <row r="383" spans="2:6">
      <c r="B383" s="191"/>
      <c r="E383" s="226"/>
      <c r="F383" s="123"/>
    </row>
    <row r="384" spans="2:6">
      <c r="B384" s="191"/>
      <c r="E384" s="226"/>
      <c r="F384" s="123"/>
    </row>
    <row r="385" spans="2:6">
      <c r="B385" s="191"/>
      <c r="E385" s="226"/>
      <c r="F385" s="123"/>
    </row>
    <row r="386" spans="2:6">
      <c r="B386" s="191"/>
      <c r="E386" s="226"/>
      <c r="F386" s="123"/>
    </row>
    <row r="387" spans="2:6">
      <c r="B387" s="191"/>
      <c r="E387" s="226"/>
      <c r="F387" s="123"/>
    </row>
    <row r="388" spans="2:6">
      <c r="B388" s="191"/>
      <c r="E388" s="226"/>
      <c r="F388" s="123"/>
    </row>
    <row r="389" spans="2:6">
      <c r="B389" s="191"/>
      <c r="E389" s="226"/>
      <c r="F389" s="123"/>
    </row>
    <row r="390" spans="2:6">
      <c r="B390" s="191"/>
      <c r="E390" s="226"/>
      <c r="F390" s="123"/>
    </row>
    <row r="391" spans="2:6">
      <c r="B391" s="191"/>
      <c r="E391" s="226"/>
      <c r="F391" s="123"/>
    </row>
    <row r="392" spans="2:6">
      <c r="B392" s="191"/>
      <c r="E392" s="226"/>
      <c r="F392" s="123"/>
    </row>
    <row r="393" spans="2:6">
      <c r="B393" s="191"/>
      <c r="E393" s="226"/>
      <c r="F393" s="123"/>
    </row>
    <row r="394" spans="2:6">
      <c r="B394" s="191"/>
      <c r="E394" s="226"/>
      <c r="F394" s="123"/>
    </row>
    <row r="395" spans="2:6">
      <c r="B395" s="191"/>
      <c r="E395" s="226"/>
      <c r="F395" s="123"/>
    </row>
    <row r="396" spans="2:6">
      <c r="B396" s="191"/>
      <c r="E396" s="226"/>
      <c r="F396" s="123"/>
    </row>
    <row r="397" spans="2:6">
      <c r="B397" s="191"/>
      <c r="E397" s="226"/>
      <c r="F397" s="123"/>
    </row>
    <row r="398" spans="2:6">
      <c r="B398" s="191"/>
      <c r="E398" s="226"/>
      <c r="F398" s="123"/>
    </row>
    <row r="399" spans="2:6">
      <c r="B399" s="191"/>
      <c r="E399" s="226"/>
      <c r="F399" s="123"/>
    </row>
    <row r="400" spans="2:6">
      <c r="B400" s="191"/>
      <c r="E400" s="226"/>
      <c r="F400" s="123"/>
    </row>
    <row r="401" spans="2:6">
      <c r="B401" s="191"/>
      <c r="E401" s="226"/>
      <c r="F401" s="123"/>
    </row>
    <row r="402" spans="2:6">
      <c r="B402" s="191"/>
      <c r="E402" s="226"/>
      <c r="F402" s="123"/>
    </row>
    <row r="403" spans="2:6">
      <c r="B403" s="191"/>
      <c r="E403" s="226"/>
      <c r="F403" s="123"/>
    </row>
    <row r="404" spans="2:6">
      <c r="B404" s="191"/>
      <c r="E404" s="226"/>
      <c r="F404" s="123"/>
    </row>
    <row r="405" spans="2:6">
      <c r="B405" s="191"/>
      <c r="E405" s="226"/>
      <c r="F405" s="123"/>
    </row>
    <row r="406" spans="2:6">
      <c r="B406" s="191"/>
      <c r="E406" s="226"/>
      <c r="F406" s="123"/>
    </row>
    <row r="407" spans="2:6">
      <c r="B407" s="191"/>
      <c r="E407" s="226"/>
      <c r="F407" s="123"/>
    </row>
    <row r="408" spans="2:6">
      <c r="B408" s="191"/>
      <c r="E408" s="226"/>
      <c r="F408" s="123"/>
    </row>
    <row r="409" spans="2:6">
      <c r="B409" s="191"/>
      <c r="E409" s="226"/>
      <c r="F409" s="123"/>
    </row>
    <row r="410" spans="2:6">
      <c r="B410" s="191"/>
      <c r="E410" s="226"/>
      <c r="F410" s="123"/>
    </row>
    <row r="411" spans="2:6">
      <c r="B411" s="191"/>
      <c r="E411" s="226"/>
      <c r="F411" s="123"/>
    </row>
    <row r="412" spans="2:6">
      <c r="B412" s="191"/>
      <c r="E412" s="226"/>
      <c r="F412" s="123"/>
    </row>
    <row r="413" spans="2:6">
      <c r="B413" s="191"/>
      <c r="E413" s="226"/>
      <c r="F413" s="123"/>
    </row>
    <row r="414" spans="2:6">
      <c r="B414" s="191"/>
      <c r="E414" s="226"/>
      <c r="F414" s="123"/>
    </row>
    <row r="415" spans="2:6">
      <c r="B415" s="191"/>
      <c r="E415" s="226"/>
      <c r="F415" s="123"/>
    </row>
    <row r="416" spans="2:6">
      <c r="B416" s="191"/>
      <c r="E416" s="226"/>
      <c r="F416" s="123"/>
    </row>
    <row r="417" spans="2:6">
      <c r="B417" s="191"/>
      <c r="E417" s="226"/>
      <c r="F417" s="123"/>
    </row>
    <row r="418" spans="2:6">
      <c r="B418" s="191"/>
      <c r="E418" s="226"/>
      <c r="F418" s="123"/>
    </row>
    <row r="419" spans="2:6">
      <c r="B419" s="191"/>
      <c r="E419" s="226"/>
      <c r="F419" s="123"/>
    </row>
    <row r="420" spans="2:6">
      <c r="B420" s="191"/>
      <c r="E420" s="226"/>
      <c r="F420" s="123"/>
    </row>
    <row r="421" spans="2:6">
      <c r="B421" s="191"/>
      <c r="E421" s="226"/>
      <c r="F421" s="123"/>
    </row>
    <row r="422" spans="2:6">
      <c r="B422" s="191"/>
      <c r="E422" s="226"/>
      <c r="F422" s="123"/>
    </row>
    <row r="423" spans="2:6">
      <c r="B423" s="191"/>
      <c r="E423" s="226"/>
      <c r="F423" s="123"/>
    </row>
    <row r="424" spans="2:6">
      <c r="B424" s="191"/>
      <c r="E424" s="226"/>
      <c r="F424" s="123"/>
    </row>
    <row r="425" spans="2:6">
      <c r="B425" s="191"/>
      <c r="E425" s="226"/>
      <c r="F425" s="123"/>
    </row>
    <row r="426" spans="2:6">
      <c r="B426" s="191"/>
      <c r="E426" s="226"/>
      <c r="F426" s="123"/>
    </row>
    <row r="427" spans="2:6">
      <c r="B427" s="191"/>
      <c r="E427" s="226"/>
      <c r="F427" s="123"/>
    </row>
    <row r="428" spans="2:6">
      <c r="B428" s="191"/>
      <c r="E428" s="226"/>
      <c r="F428" s="123"/>
    </row>
    <row r="429" spans="2:6">
      <c r="B429" s="191"/>
      <c r="E429" s="226"/>
      <c r="F429" s="123"/>
    </row>
    <row r="430" spans="2:6">
      <c r="B430" s="191"/>
      <c r="E430" s="226"/>
      <c r="F430" s="123"/>
    </row>
    <row r="431" spans="2:6">
      <c r="B431" s="191"/>
      <c r="E431" s="226"/>
      <c r="F431" s="123"/>
    </row>
    <row r="432" spans="2:6">
      <c r="B432" s="191"/>
      <c r="E432" s="226"/>
      <c r="F432" s="123"/>
    </row>
    <row r="433" spans="2:6">
      <c r="B433" s="191"/>
      <c r="E433" s="226"/>
      <c r="F433" s="123"/>
    </row>
    <row r="434" spans="2:6">
      <c r="B434" s="191"/>
      <c r="E434" s="226"/>
      <c r="F434" s="123"/>
    </row>
    <row r="435" spans="2:6">
      <c r="B435" s="191"/>
      <c r="E435" s="226"/>
      <c r="F435" s="123"/>
    </row>
    <row r="436" spans="2:6">
      <c r="B436" s="191"/>
      <c r="E436" s="226"/>
      <c r="F436" s="123"/>
    </row>
    <row r="437" spans="2:6">
      <c r="B437" s="191"/>
      <c r="E437" s="226"/>
      <c r="F437" s="123"/>
    </row>
    <row r="438" spans="2:6">
      <c r="B438" s="191"/>
      <c r="E438" s="226"/>
      <c r="F438" s="123"/>
    </row>
    <row r="439" spans="2:6">
      <c r="B439" s="191"/>
      <c r="E439" s="226"/>
      <c r="F439" s="123"/>
    </row>
    <row r="440" spans="2:6">
      <c r="B440" s="191"/>
      <c r="E440" s="226"/>
      <c r="F440" s="123"/>
    </row>
    <row r="441" spans="2:6">
      <c r="B441" s="191"/>
      <c r="E441" s="226"/>
      <c r="F441" s="123"/>
    </row>
    <row r="442" spans="2:6">
      <c r="B442" s="191"/>
      <c r="E442" s="226"/>
      <c r="F442" s="123"/>
    </row>
    <row r="443" spans="2:6">
      <c r="B443" s="191"/>
      <c r="E443" s="226"/>
      <c r="F443" s="123"/>
    </row>
    <row r="444" spans="2:6">
      <c r="B444" s="191"/>
      <c r="E444" s="226"/>
      <c r="F444" s="123"/>
    </row>
    <row r="445" spans="2:6">
      <c r="B445" s="191"/>
      <c r="E445" s="226"/>
      <c r="F445" s="123"/>
    </row>
    <row r="446" spans="2:6">
      <c r="B446" s="191"/>
      <c r="E446" s="226"/>
      <c r="F446" s="123"/>
    </row>
    <row r="447" spans="2:6">
      <c r="B447" s="191"/>
      <c r="E447" s="226"/>
      <c r="F447" s="123"/>
    </row>
    <row r="448" spans="2:6">
      <c r="B448" s="191"/>
      <c r="E448" s="226"/>
      <c r="F448" s="123"/>
    </row>
    <row r="449" spans="2:6">
      <c r="B449" s="191"/>
      <c r="E449" s="226"/>
      <c r="F449" s="123"/>
    </row>
    <row r="450" spans="2:6">
      <c r="B450" s="191"/>
      <c r="E450" s="226"/>
      <c r="F450" s="123"/>
    </row>
    <row r="451" spans="2:6">
      <c r="B451" s="191"/>
      <c r="E451" s="226"/>
      <c r="F451" s="123"/>
    </row>
    <row r="452" spans="2:6">
      <c r="B452" s="191"/>
      <c r="E452" s="226"/>
      <c r="F452" s="123"/>
    </row>
    <row r="453" spans="2:6">
      <c r="B453" s="191"/>
      <c r="E453" s="226"/>
      <c r="F453" s="123"/>
    </row>
    <row r="454" spans="2:6">
      <c r="B454" s="191"/>
      <c r="E454" s="226"/>
      <c r="F454" s="123"/>
    </row>
    <row r="455" spans="2:6">
      <c r="B455" s="191"/>
      <c r="E455" s="226"/>
      <c r="F455" s="123"/>
    </row>
    <row r="456" spans="2:6">
      <c r="B456" s="191"/>
      <c r="E456" s="226"/>
      <c r="F456" s="123"/>
    </row>
    <row r="457" spans="2:6">
      <c r="B457" s="191"/>
      <c r="E457" s="226"/>
      <c r="F457" s="123"/>
    </row>
    <row r="458" spans="2:6">
      <c r="B458" s="191"/>
      <c r="E458" s="226"/>
      <c r="F458" s="123"/>
    </row>
    <row r="459" spans="2:6">
      <c r="B459" s="191"/>
      <c r="E459" s="226"/>
      <c r="F459" s="123"/>
    </row>
    <row r="460" spans="2:6">
      <c r="B460" s="191"/>
      <c r="E460" s="226"/>
      <c r="F460" s="123"/>
    </row>
    <row r="461" spans="2:6">
      <c r="B461" s="191"/>
      <c r="E461" s="226"/>
      <c r="F461" s="123"/>
    </row>
    <row r="462" spans="2:6">
      <c r="B462" s="191"/>
      <c r="E462" s="226"/>
      <c r="F462" s="123"/>
    </row>
    <row r="463" spans="2:6">
      <c r="B463" s="191"/>
      <c r="E463" s="226"/>
      <c r="F463" s="123"/>
    </row>
    <row r="464" spans="2:6">
      <c r="B464" s="191"/>
      <c r="E464" s="226"/>
      <c r="F464" s="123"/>
    </row>
    <row r="465" spans="2:6">
      <c r="B465" s="191"/>
      <c r="E465" s="226"/>
      <c r="F465" s="123"/>
    </row>
    <row r="466" spans="2:6">
      <c r="B466" s="191"/>
      <c r="E466" s="226"/>
      <c r="F466" s="123"/>
    </row>
    <row r="467" spans="2:6">
      <c r="B467" s="191"/>
      <c r="E467" s="226"/>
      <c r="F467" s="123"/>
    </row>
    <row r="468" spans="2:6">
      <c r="B468" s="191"/>
      <c r="E468" s="226"/>
      <c r="F468" s="123"/>
    </row>
    <row r="469" spans="2:6">
      <c r="B469" s="191"/>
      <c r="E469" s="226"/>
      <c r="F469" s="123"/>
    </row>
    <row r="470" spans="2:6">
      <c r="B470" s="191"/>
      <c r="E470" s="226"/>
      <c r="F470" s="123"/>
    </row>
    <row r="471" spans="2:6">
      <c r="B471" s="191"/>
      <c r="E471" s="226"/>
      <c r="F471" s="123"/>
    </row>
    <row r="472" spans="2:6">
      <c r="B472" s="191"/>
      <c r="E472" s="226"/>
      <c r="F472" s="123"/>
    </row>
    <row r="473" spans="2:6">
      <c r="B473" s="191"/>
      <c r="E473" s="226"/>
      <c r="F473" s="123"/>
    </row>
    <row r="474" spans="2:6">
      <c r="B474" s="191"/>
      <c r="E474" s="226"/>
      <c r="F474" s="123"/>
    </row>
    <row r="475" spans="2:6">
      <c r="B475" s="191"/>
      <c r="E475" s="226"/>
      <c r="F475" s="123"/>
    </row>
    <row r="476" spans="2:6">
      <c r="B476" s="191"/>
      <c r="E476" s="226"/>
      <c r="F476" s="123"/>
    </row>
    <row r="477" spans="2:6">
      <c r="B477" s="191"/>
      <c r="E477" s="226"/>
      <c r="F477" s="123"/>
    </row>
    <row r="478" spans="2:6">
      <c r="B478" s="191"/>
      <c r="E478" s="226"/>
      <c r="F478" s="123"/>
    </row>
    <row r="479" spans="2:6">
      <c r="B479" s="191"/>
      <c r="E479" s="226"/>
      <c r="F479" s="123"/>
    </row>
    <row r="480" spans="2:6">
      <c r="B480" s="191"/>
      <c r="E480" s="226"/>
      <c r="F480" s="123"/>
    </row>
    <row r="481" spans="2:6">
      <c r="B481" s="191"/>
      <c r="E481" s="226"/>
      <c r="F481" s="123"/>
    </row>
    <row r="482" spans="2:6">
      <c r="B482" s="191"/>
      <c r="E482" s="226"/>
      <c r="F482" s="123"/>
    </row>
    <row r="483" spans="2:6">
      <c r="B483" s="191"/>
      <c r="E483" s="226"/>
      <c r="F483" s="123"/>
    </row>
    <row r="484" spans="2:6">
      <c r="B484" s="191"/>
      <c r="E484" s="226"/>
      <c r="F484" s="123"/>
    </row>
    <row r="485" spans="2:6">
      <c r="B485" s="191"/>
      <c r="E485" s="226"/>
      <c r="F485" s="123"/>
    </row>
    <row r="486" spans="2:6">
      <c r="B486" s="191"/>
      <c r="E486" s="226"/>
      <c r="F486" s="123"/>
    </row>
    <row r="487" spans="2:6">
      <c r="B487" s="191"/>
      <c r="E487" s="226"/>
      <c r="F487" s="123"/>
    </row>
    <row r="488" spans="2:6">
      <c r="B488" s="191"/>
      <c r="E488" s="226"/>
      <c r="F488" s="123"/>
    </row>
    <row r="489" spans="2:6">
      <c r="B489" s="191"/>
      <c r="E489" s="226"/>
      <c r="F489" s="123"/>
    </row>
    <row r="490" spans="2:6">
      <c r="B490" s="191"/>
      <c r="E490" s="226"/>
      <c r="F490" s="123"/>
    </row>
    <row r="491" spans="2:6">
      <c r="B491" s="191"/>
      <c r="E491" s="226"/>
      <c r="F491" s="123"/>
    </row>
    <row r="492" spans="2:6">
      <c r="B492" s="191"/>
      <c r="E492" s="226"/>
      <c r="F492" s="123"/>
    </row>
    <row r="493" spans="2:6">
      <c r="B493" s="191"/>
      <c r="E493" s="226"/>
      <c r="F493" s="123"/>
    </row>
    <row r="494" spans="2:6">
      <c r="B494" s="191"/>
      <c r="E494" s="226"/>
      <c r="F494" s="123"/>
    </row>
    <row r="495" spans="2:6">
      <c r="B495" s="191"/>
      <c r="E495" s="226"/>
      <c r="F495" s="123"/>
    </row>
    <row r="496" spans="2:6">
      <c r="B496" s="191"/>
      <c r="E496" s="226"/>
      <c r="F496" s="123"/>
    </row>
    <row r="497" spans="2:6">
      <c r="B497" s="191"/>
      <c r="E497" s="226"/>
      <c r="F497" s="123"/>
    </row>
    <row r="498" spans="2:6">
      <c r="B498" s="191"/>
      <c r="E498" s="226"/>
      <c r="F498" s="123"/>
    </row>
    <row r="499" spans="2:6">
      <c r="B499" s="191"/>
      <c r="E499" s="226"/>
      <c r="F499" s="123"/>
    </row>
    <row r="500" spans="2:6">
      <c r="B500" s="191"/>
      <c r="E500" s="226"/>
      <c r="F500" s="123"/>
    </row>
    <row r="501" spans="2:6">
      <c r="B501" s="191"/>
      <c r="E501" s="226"/>
      <c r="F501" s="123"/>
    </row>
    <row r="502" spans="2:6">
      <c r="B502" s="191"/>
      <c r="E502" s="226"/>
      <c r="F502" s="123"/>
    </row>
    <row r="503" spans="2:6">
      <c r="B503" s="191"/>
      <c r="E503" s="226"/>
      <c r="F503" s="123"/>
    </row>
    <row r="504" spans="2:6">
      <c r="B504" s="191"/>
      <c r="E504" s="226"/>
      <c r="F504" s="123"/>
    </row>
    <row r="505" spans="2:6">
      <c r="B505" s="191"/>
      <c r="E505" s="226"/>
      <c r="F505" s="123"/>
    </row>
    <row r="506" spans="2:6">
      <c r="B506" s="191"/>
      <c r="E506" s="226"/>
      <c r="F506" s="123"/>
    </row>
    <row r="507" spans="2:6">
      <c r="B507" s="191"/>
      <c r="E507" s="226"/>
      <c r="F507" s="123"/>
    </row>
    <row r="508" spans="2:6">
      <c r="B508" s="191"/>
      <c r="E508" s="226"/>
      <c r="F508" s="123"/>
    </row>
    <row r="509" spans="2:6">
      <c r="B509" s="191"/>
      <c r="E509" s="226"/>
      <c r="F509" s="123"/>
    </row>
    <row r="510" spans="2:6">
      <c r="B510" s="191"/>
      <c r="E510" s="226"/>
      <c r="F510" s="123"/>
    </row>
    <row r="511" spans="2:6">
      <c r="B511" s="191"/>
      <c r="E511" s="226"/>
      <c r="F511" s="123"/>
    </row>
    <row r="512" spans="2:6">
      <c r="B512" s="191"/>
      <c r="E512" s="226"/>
      <c r="F512" s="123"/>
    </row>
    <row r="513" spans="2:6">
      <c r="B513" s="191"/>
      <c r="E513" s="226"/>
      <c r="F513" s="123"/>
    </row>
    <row r="514" spans="2:6">
      <c r="B514" s="191"/>
      <c r="E514" s="226"/>
      <c r="F514" s="123"/>
    </row>
    <row r="515" spans="2:6">
      <c r="B515" s="191"/>
      <c r="E515" s="226"/>
      <c r="F515" s="123"/>
    </row>
    <row r="516" spans="2:6">
      <c r="B516" s="191"/>
      <c r="E516" s="226"/>
      <c r="F516" s="123"/>
    </row>
    <row r="517" spans="2:6">
      <c r="B517" s="191"/>
      <c r="E517" s="226"/>
      <c r="F517" s="123"/>
    </row>
    <row r="518" spans="2:6">
      <c r="B518" s="191"/>
      <c r="E518" s="226"/>
      <c r="F518" s="123"/>
    </row>
    <row r="519" spans="2:6">
      <c r="B519" s="191"/>
      <c r="E519" s="226"/>
      <c r="F519" s="123"/>
    </row>
    <row r="520" spans="2:6">
      <c r="B520" s="191"/>
      <c r="E520" s="226"/>
      <c r="F520" s="123"/>
    </row>
    <row r="521" spans="2:6">
      <c r="B521" s="191"/>
      <c r="E521" s="226"/>
      <c r="F521" s="123"/>
    </row>
    <row r="522" spans="2:6">
      <c r="B522" s="191"/>
      <c r="E522" s="226"/>
      <c r="F522" s="123"/>
    </row>
    <row r="523" spans="2:6">
      <c r="B523" s="191"/>
      <c r="E523" s="226"/>
      <c r="F523" s="123"/>
    </row>
    <row r="524" spans="2:6">
      <c r="B524" s="191"/>
      <c r="E524" s="226"/>
      <c r="F524" s="123"/>
    </row>
    <row r="525" spans="2:6">
      <c r="B525" s="191"/>
      <c r="E525" s="226"/>
      <c r="F525" s="123"/>
    </row>
    <row r="526" spans="2:6">
      <c r="B526" s="191"/>
      <c r="E526" s="226"/>
      <c r="F526" s="123"/>
    </row>
    <row r="527" spans="2:6">
      <c r="B527" s="191"/>
      <c r="E527" s="226"/>
      <c r="F527" s="123"/>
    </row>
    <row r="528" spans="2:6">
      <c r="B528" s="191"/>
      <c r="E528" s="226"/>
      <c r="F528" s="123"/>
    </row>
    <row r="529" spans="2:6">
      <c r="B529" s="191"/>
      <c r="E529" s="226"/>
      <c r="F529" s="123"/>
    </row>
  </sheetData>
  <mergeCells count="1">
    <mergeCell ref="B1:G1"/>
  </mergeCells>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1</vt:lpstr>
      <vt:lpstr>2</vt:lpstr>
      <vt:lpstr>3</vt:lpstr>
      <vt:lpstr>4</vt:lpstr>
      <vt:lpstr>5</vt:lpstr>
      <vt:lpstr>6</vt:lpstr>
      <vt:lpstr>Compiled data - 1st round</vt:lpstr>
      <vt:lpstr>Calculations 1st round</vt:lpstr>
      <vt:lpstr>Compiled data - 2nd round</vt:lpstr>
      <vt:lpstr>Calculations 2nd round</vt:lpstr>
    </vt:vector>
  </TitlesOfParts>
  <Company>The University of Queensland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Morena Mills</dc:creator>
  <cp:lastModifiedBy>Morena Mills</cp:lastModifiedBy>
  <dcterms:created xsi:type="dcterms:W3CDTF">2016-07-24T06:37:32Z</dcterms:created>
  <dcterms:modified xsi:type="dcterms:W3CDTF">2017-03-06T20:14:41Z</dcterms:modified>
</cp:coreProperties>
</file>