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2"/>
  </bookViews>
  <sheets>
    <sheet name="货款" sheetId="3" r:id="rId1"/>
    <sheet name="耗材" sheetId="5" r:id="rId2"/>
    <sheet name="房租" sheetId="6" r:id="rId3"/>
    <sheet name="固定资产" sheetId="2" r:id="rId4"/>
    <sheet name="装修" sheetId="1" r:id="rId5"/>
    <sheet name="统计" sheetId="7" r:id="rId6"/>
  </sheets>
  <calcPr calcId="144525"/>
</workbook>
</file>

<file path=xl/sharedStrings.xml><?xml version="1.0" encoding="utf-8"?>
<sst xmlns="http://schemas.openxmlformats.org/spreadsheetml/2006/main" count="117">
  <si>
    <t>名称</t>
  </si>
  <si>
    <t>金额</t>
  </si>
  <si>
    <t>付款人</t>
  </si>
  <si>
    <t>付款方式</t>
  </si>
  <si>
    <t>付款时间</t>
  </si>
  <si>
    <t>备注</t>
  </si>
  <si>
    <t>总计</t>
  </si>
  <si>
    <t>第1笔</t>
  </si>
  <si>
    <t>张弛</t>
  </si>
  <si>
    <t>微信转账</t>
  </si>
  <si>
    <t>第2笔</t>
  </si>
  <si>
    <t>张杰</t>
  </si>
  <si>
    <t>银行存款</t>
  </si>
  <si>
    <t>200+19800</t>
  </si>
  <si>
    <t>第3笔</t>
  </si>
  <si>
    <t>第4笔</t>
  </si>
  <si>
    <t>第5笔</t>
  </si>
  <si>
    <t>第6笔</t>
  </si>
  <si>
    <t>成本价</t>
  </si>
  <si>
    <t>数量</t>
  </si>
  <si>
    <t>小计</t>
  </si>
  <si>
    <t>渠道</t>
  </si>
  <si>
    <t>货源</t>
  </si>
  <si>
    <t>批次</t>
  </si>
  <si>
    <t>采购日期</t>
  </si>
  <si>
    <t>入库日期</t>
  </si>
  <si>
    <t>项目小计</t>
  </si>
  <si>
    <t>总支出</t>
  </si>
  <si>
    <t>全玉珠项链绳 40珠白珠（黑色白珠）</t>
  </si>
  <si>
    <t>淘宝</t>
  </si>
  <si>
    <t>中意电子商务商行</t>
  </si>
  <si>
    <t>带珠绳采购</t>
  </si>
  <si>
    <t>全玉珠项链绳 40珠白珠（黑色绿珠）</t>
  </si>
  <si>
    <t>全玉珠项链绳 40珠白珠（红色白珠）</t>
  </si>
  <si>
    <t>全玉珠项链绳 40珠白珠（红色绿珠）</t>
  </si>
  <si>
    <t>全玉珠项链绳 40珠白珠（咖啡白珠）</t>
  </si>
  <si>
    <t>全玉珠项链绳 40珠白珠（咖啡色绿珠）</t>
  </si>
  <si>
    <t>全玉珠项链绳 40珠白珠（绿色白珠）</t>
  </si>
  <si>
    <t>全玉珠项链绳（黑色）</t>
  </si>
  <si>
    <t>全玉珠项链绳（红色）</t>
  </si>
  <si>
    <t>全玉珠项链绳（咖啡）</t>
  </si>
  <si>
    <t>全玉珠项链绳（绿色）</t>
  </si>
  <si>
    <t>全玉珠项链绳（小珠款黑色）</t>
  </si>
  <si>
    <t>全玉珠项链绳（小珠款红色）</t>
  </si>
  <si>
    <t>全玉珠项链绳（小珠款咖啡）</t>
  </si>
  <si>
    <t>全玉珠项链绳（小珠款绿色）</t>
  </si>
  <si>
    <t>全玉珠项链绳（圆圈款黑色）</t>
  </si>
  <si>
    <t>全玉珠项链绳（圆圈款红色）</t>
  </si>
  <si>
    <t>全玉珠项链绳（圆圈款咖啡色）</t>
  </si>
  <si>
    <t>全玉珠项链绳（圆圈款绿色）</t>
  </si>
  <si>
    <t>流苏麻布首饰盒（小手镯盒）</t>
  </si>
  <si>
    <t> 如意玉器首饰包装</t>
  </si>
  <si>
    <t>包装盒采购</t>
  </si>
  <si>
    <t>流苏麻布首饰盒（大手镯盒）</t>
  </si>
  <si>
    <t>流苏麻布首饰盒（戒指盒）</t>
  </si>
  <si>
    <t>流苏麻布首饰盒（挂件盒）</t>
  </si>
  <si>
    <t>流苏麻布首饰盒（项链盒）</t>
  </si>
  <si>
    <t>复古四方锦囊袋 （宝蓝色）</t>
  </si>
  <si>
    <t>土辰首饰包装企业店铺</t>
  </si>
  <si>
    <t>包装袋采购</t>
  </si>
  <si>
    <t>复古四方锦囊袋 （大红色）</t>
  </si>
  <si>
    <t>复古四方锦囊袋 （粉色）</t>
  </si>
  <si>
    <t>复古四方锦囊袋 （湖蓝色）</t>
  </si>
  <si>
    <t>复古四方锦囊袋 （黄色）</t>
  </si>
  <si>
    <t>复古四方锦囊袋 （绿色）</t>
  </si>
  <si>
    <t>复古四方锦囊袋 （玫红色）</t>
  </si>
  <si>
    <t>复古四方锦囊袋 （米白色）</t>
  </si>
  <si>
    <t>复古四方锦囊袋 （米黄色）</t>
  </si>
  <si>
    <t>复古四方锦囊袋 （枣红色）</t>
  </si>
  <si>
    <t>复古四方锦囊袋 （紫色）</t>
  </si>
  <si>
    <t>文玩展示布（30*30）</t>
  </si>
  <si>
    <t>堂堂五金</t>
  </si>
  <si>
    <t>展示布采购</t>
  </si>
  <si>
    <t>水晶弹力线玉线（1mm 50米送三件套）</t>
  </si>
  <si>
    <t>菲菲diy</t>
  </si>
  <si>
    <t>玉线采购</t>
  </si>
  <si>
    <t>水晶弹力线玉线（0.8mm 10米送三件套）</t>
  </si>
  <si>
    <t>玉线（1mm A玉线90米大红/卷）</t>
  </si>
  <si>
    <t>玉线（1mm A玉线90米黑色/卷）</t>
  </si>
  <si>
    <t>玉线（1mm A玉线90米黄卡/卷）</t>
  </si>
  <si>
    <t>玉线（1mm A玉线90米咖啡/卷）</t>
  </si>
  <si>
    <t>玉线（1mm A玉线90米墨绿/卷）</t>
  </si>
  <si>
    <t>玉线（1mm A玉线97米酒红/卷）</t>
  </si>
  <si>
    <t>扁形水晶弹力线（大红 80m）</t>
  </si>
  <si>
    <t>一念文玩阁</t>
  </si>
  <si>
    <t>弹力线采购</t>
  </si>
  <si>
    <t>扁形水晶弹力线（黑色 80m）</t>
  </si>
  <si>
    <t>扁形水晶弹力线（咖啡 80m）</t>
  </si>
  <si>
    <t>描述</t>
  </si>
  <si>
    <t>房租</t>
  </si>
  <si>
    <t>年付</t>
  </si>
  <si>
    <t>押金</t>
  </si>
  <si>
    <t>物业费</t>
  </si>
  <si>
    <t>制冷费</t>
  </si>
  <si>
    <t>电费</t>
  </si>
  <si>
    <t>单价</t>
  </si>
  <si>
    <t>分子</t>
  </si>
  <si>
    <t>项目合计</t>
  </si>
  <si>
    <t>柜台（1.2）</t>
  </si>
  <si>
    <t>柜台（1.5）</t>
  </si>
  <si>
    <t>柜台（1.8）</t>
  </si>
  <si>
    <t>展柜（2.1）</t>
  </si>
  <si>
    <t>展柜（1.5）</t>
  </si>
  <si>
    <t>价格</t>
  </si>
  <si>
    <t>石膏板</t>
  </si>
  <si>
    <t>包裹钢管及屋角，石膏板，木支架，腻子封边</t>
  </si>
  <si>
    <t>墙纸</t>
  </si>
  <si>
    <t>金箔，PVC墙纸</t>
  </si>
  <si>
    <t>地板</t>
  </si>
  <si>
    <t>木地板，深色</t>
  </si>
  <si>
    <t>清洁</t>
  </si>
  <si>
    <t>擦玻璃，效果不佳，勉强验收</t>
  </si>
  <si>
    <t>搬运柜台</t>
  </si>
  <si>
    <t>货款</t>
  </si>
  <si>
    <t>耗材</t>
  </si>
  <si>
    <t>固定资产</t>
  </si>
  <si>
    <t>装修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</si>
</sst>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rgb="FF3C3C3C"/>
      <name val="Verdana"/>
      <charset val="134"/>
    </font>
    <font>
      <sz val="9"/>
      <color rgb="FF3C3C3C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/>
    <xf numFmtId="31" fontId="0" fillId="0" borderId="0" xfId="0" applyNumberForma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F4" sqref="F4"/>
    </sheetView>
  </sheetViews>
  <sheetFormatPr defaultColWidth="9" defaultRowHeight="14.25" outlineLevelRow="7" outlineLevelCol="6"/>
  <cols>
    <col min="5" max="5" width="15.75" customWidth="1"/>
    <col min="6" max="6" width="1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7:7">
      <c r="G2">
        <f>SUM(B:B)</f>
        <v>120000</v>
      </c>
    </row>
    <row r="3" spans="1:5">
      <c r="A3" t="s">
        <v>7</v>
      </c>
      <c r="B3">
        <v>20000</v>
      </c>
      <c r="C3" t="s">
        <v>8</v>
      </c>
      <c r="D3" t="s">
        <v>9</v>
      </c>
      <c r="E3" s="1">
        <v>43296</v>
      </c>
    </row>
    <row r="4" spans="1:6">
      <c r="A4" t="s">
        <v>10</v>
      </c>
      <c r="B4">
        <v>20000</v>
      </c>
      <c r="C4" t="s">
        <v>11</v>
      </c>
      <c r="D4" t="s">
        <v>12</v>
      </c>
      <c r="E4" s="1">
        <v>43301</v>
      </c>
      <c r="F4" t="s">
        <v>13</v>
      </c>
    </row>
    <row r="5" spans="1:5">
      <c r="A5" t="s">
        <v>14</v>
      </c>
      <c r="B5">
        <v>20000</v>
      </c>
      <c r="C5" t="s">
        <v>11</v>
      </c>
      <c r="D5" t="s">
        <v>12</v>
      </c>
      <c r="E5" s="1">
        <v>43306</v>
      </c>
    </row>
    <row r="6" spans="1:5">
      <c r="A6" t="s">
        <v>15</v>
      </c>
      <c r="B6">
        <v>20000</v>
      </c>
      <c r="C6" t="s">
        <v>11</v>
      </c>
      <c r="D6" t="s">
        <v>12</v>
      </c>
      <c r="E6" s="1">
        <v>43307</v>
      </c>
    </row>
    <row r="7" spans="1:5">
      <c r="A7" t="s">
        <v>16</v>
      </c>
      <c r="B7">
        <v>20000</v>
      </c>
      <c r="C7" t="s">
        <v>11</v>
      </c>
      <c r="D7" t="s">
        <v>12</v>
      </c>
      <c r="E7" s="1">
        <v>43308</v>
      </c>
    </row>
    <row r="8" spans="1:5">
      <c r="A8" t="s">
        <v>17</v>
      </c>
      <c r="B8">
        <v>20000</v>
      </c>
      <c r="C8" t="s">
        <v>11</v>
      </c>
      <c r="D8" t="s">
        <v>12</v>
      </c>
      <c r="E8" s="1">
        <v>43309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4"/>
  <sheetViews>
    <sheetView topLeftCell="A25" workbookViewId="0">
      <selection activeCell="K40" sqref="K40"/>
    </sheetView>
  </sheetViews>
  <sheetFormatPr defaultColWidth="9" defaultRowHeight="14.25"/>
  <cols>
    <col min="1" max="1" width="35.75" customWidth="1"/>
    <col min="2" max="2" width="8.25" customWidth="1"/>
    <col min="3" max="3" width="5.875" customWidth="1"/>
    <col min="4" max="4" width="9" customWidth="1"/>
    <col min="5" max="5" width="7.875" customWidth="1"/>
    <col min="6" max="6" width="20.25" customWidth="1"/>
    <col min="7" max="7" width="14.375" customWidth="1"/>
    <col min="8" max="8" width="16" customWidth="1"/>
    <col min="9" max="9" width="15.75" customWidth="1"/>
  </cols>
  <sheetData>
    <row r="1" spans="1:1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5</v>
      </c>
      <c r="L1" t="s">
        <v>27</v>
      </c>
    </row>
    <row r="2" spans="12:12">
      <c r="L2">
        <f>SUM(D:D)</f>
        <v>558.83</v>
      </c>
    </row>
    <row r="3" spans="1:9">
      <c r="A3" t="s">
        <v>28</v>
      </c>
      <c r="B3" s="2">
        <v>0.96</v>
      </c>
      <c r="C3">
        <v>2</v>
      </c>
      <c r="D3">
        <f t="shared" ref="D3:D21" si="0">C3*B3</f>
        <v>1.92</v>
      </c>
      <c r="E3" t="s">
        <v>29</v>
      </c>
      <c r="F3" t="s">
        <v>30</v>
      </c>
      <c r="G3" t="s">
        <v>31</v>
      </c>
      <c r="H3" s="1">
        <v>43307</v>
      </c>
      <c r="I3" s="1">
        <v>43309</v>
      </c>
    </row>
    <row r="4" spans="1:9">
      <c r="A4" t="s">
        <v>32</v>
      </c>
      <c r="B4" s="3">
        <v>1.04</v>
      </c>
      <c r="C4">
        <v>2</v>
      </c>
      <c r="D4">
        <f t="shared" si="0"/>
        <v>2.08</v>
      </c>
      <c r="E4" t="s">
        <v>29</v>
      </c>
      <c r="F4" t="s">
        <v>30</v>
      </c>
      <c r="G4" t="s">
        <v>31</v>
      </c>
      <c r="H4" s="1">
        <v>43307</v>
      </c>
      <c r="I4" s="1">
        <v>43309</v>
      </c>
    </row>
    <row r="5" spans="1:9">
      <c r="A5" t="s">
        <v>33</v>
      </c>
      <c r="B5" s="2">
        <v>0.96</v>
      </c>
      <c r="C5">
        <v>8</v>
      </c>
      <c r="D5">
        <f t="shared" si="0"/>
        <v>7.68</v>
      </c>
      <c r="E5" t="s">
        <v>29</v>
      </c>
      <c r="F5" t="s">
        <v>30</v>
      </c>
      <c r="G5" t="s">
        <v>31</v>
      </c>
      <c r="H5" s="1">
        <v>43307</v>
      </c>
      <c r="I5" s="1">
        <v>43309</v>
      </c>
    </row>
    <row r="6" spans="1:9">
      <c r="A6" t="s">
        <v>34</v>
      </c>
      <c r="B6" s="3">
        <v>1.04</v>
      </c>
      <c r="C6">
        <v>2</v>
      </c>
      <c r="D6">
        <f t="shared" si="0"/>
        <v>2.08</v>
      </c>
      <c r="E6" t="s">
        <v>29</v>
      </c>
      <c r="F6" t="s">
        <v>30</v>
      </c>
      <c r="G6" t="s">
        <v>31</v>
      </c>
      <c r="H6" s="1">
        <v>43307</v>
      </c>
      <c r="I6" s="1">
        <v>43309</v>
      </c>
    </row>
    <row r="7" spans="1:9">
      <c r="A7" t="s">
        <v>35</v>
      </c>
      <c r="B7" s="2">
        <v>0.96</v>
      </c>
      <c r="C7">
        <v>2</v>
      </c>
      <c r="D7">
        <f t="shared" si="0"/>
        <v>1.92</v>
      </c>
      <c r="E7" t="s">
        <v>29</v>
      </c>
      <c r="F7" t="s">
        <v>30</v>
      </c>
      <c r="G7" t="s">
        <v>31</v>
      </c>
      <c r="H7" s="1">
        <v>43307</v>
      </c>
      <c r="I7" s="1">
        <v>43309</v>
      </c>
    </row>
    <row r="8" spans="1:9">
      <c r="A8" t="s">
        <v>36</v>
      </c>
      <c r="B8" s="3">
        <v>1.04</v>
      </c>
      <c r="C8">
        <v>2</v>
      </c>
      <c r="D8">
        <f t="shared" si="0"/>
        <v>2.08</v>
      </c>
      <c r="E8" t="s">
        <v>29</v>
      </c>
      <c r="F8" t="s">
        <v>30</v>
      </c>
      <c r="G8" t="s">
        <v>31</v>
      </c>
      <c r="H8" s="1">
        <v>43307</v>
      </c>
      <c r="I8" s="1">
        <v>43309</v>
      </c>
    </row>
    <row r="9" spans="1:9">
      <c r="A9" t="s">
        <v>37</v>
      </c>
      <c r="B9" s="2">
        <v>0.96</v>
      </c>
      <c r="C9">
        <v>2</v>
      </c>
      <c r="D9">
        <f t="shared" si="0"/>
        <v>1.92</v>
      </c>
      <c r="E9" t="s">
        <v>29</v>
      </c>
      <c r="F9" t="s">
        <v>30</v>
      </c>
      <c r="G9" t="s">
        <v>31</v>
      </c>
      <c r="H9" s="1">
        <v>43307</v>
      </c>
      <c r="I9" s="1">
        <v>43309</v>
      </c>
    </row>
    <row r="10" spans="1:9">
      <c r="A10" t="s">
        <v>38</v>
      </c>
      <c r="B10">
        <v>2.2</v>
      </c>
      <c r="C10">
        <v>4</v>
      </c>
      <c r="D10">
        <f t="shared" si="0"/>
        <v>8.8</v>
      </c>
      <c r="E10" t="s">
        <v>29</v>
      </c>
      <c r="F10" t="s">
        <v>30</v>
      </c>
      <c r="G10" t="s">
        <v>31</v>
      </c>
      <c r="H10" s="1">
        <v>43307</v>
      </c>
      <c r="I10" s="1">
        <v>43309</v>
      </c>
    </row>
    <row r="11" spans="1:9">
      <c r="A11" t="s">
        <v>39</v>
      </c>
      <c r="B11">
        <v>2.2</v>
      </c>
      <c r="C11">
        <v>4</v>
      </c>
      <c r="D11">
        <f t="shared" si="0"/>
        <v>8.8</v>
      </c>
      <c r="E11" t="s">
        <v>29</v>
      </c>
      <c r="F11" t="s">
        <v>30</v>
      </c>
      <c r="G11" t="s">
        <v>31</v>
      </c>
      <c r="H11" s="1">
        <v>43307</v>
      </c>
      <c r="I11" s="1">
        <v>43309</v>
      </c>
    </row>
    <row r="12" spans="1:9">
      <c r="A12" t="s">
        <v>40</v>
      </c>
      <c r="B12" s="2">
        <v>2.2</v>
      </c>
      <c r="C12">
        <v>4</v>
      </c>
      <c r="D12">
        <f t="shared" si="0"/>
        <v>8.8</v>
      </c>
      <c r="E12" t="s">
        <v>29</v>
      </c>
      <c r="F12" t="s">
        <v>30</v>
      </c>
      <c r="G12" t="s">
        <v>31</v>
      </c>
      <c r="H12" s="1">
        <v>43307</v>
      </c>
      <c r="I12" s="1">
        <v>43309</v>
      </c>
    </row>
    <row r="13" spans="1:9">
      <c r="A13" t="s">
        <v>41</v>
      </c>
      <c r="B13">
        <v>2.2</v>
      </c>
      <c r="C13">
        <v>4</v>
      </c>
      <c r="D13">
        <f t="shared" si="0"/>
        <v>8.8</v>
      </c>
      <c r="E13" t="s">
        <v>29</v>
      </c>
      <c r="F13" t="s">
        <v>30</v>
      </c>
      <c r="G13" t="s">
        <v>31</v>
      </c>
      <c r="H13" s="1">
        <v>43307</v>
      </c>
      <c r="I13" s="1">
        <v>43309</v>
      </c>
    </row>
    <row r="14" spans="1:9">
      <c r="A14" t="s">
        <v>42</v>
      </c>
      <c r="B14" s="2">
        <v>1.02</v>
      </c>
      <c r="C14">
        <v>8</v>
      </c>
      <c r="D14">
        <f t="shared" si="0"/>
        <v>8.16</v>
      </c>
      <c r="E14" t="s">
        <v>29</v>
      </c>
      <c r="F14" t="s">
        <v>30</v>
      </c>
      <c r="G14" t="s">
        <v>31</v>
      </c>
      <c r="H14" s="1">
        <v>43307</v>
      </c>
      <c r="I14" s="1">
        <v>43309</v>
      </c>
    </row>
    <row r="15" spans="1:9">
      <c r="A15" t="s">
        <v>43</v>
      </c>
      <c r="B15" s="2">
        <v>1.02</v>
      </c>
      <c r="C15">
        <v>3</v>
      </c>
      <c r="D15">
        <f t="shared" si="0"/>
        <v>3.06</v>
      </c>
      <c r="E15" t="s">
        <v>29</v>
      </c>
      <c r="F15" t="s">
        <v>30</v>
      </c>
      <c r="G15" t="s">
        <v>31</v>
      </c>
      <c r="H15" s="1">
        <v>43307</v>
      </c>
      <c r="I15" s="1">
        <v>43309</v>
      </c>
    </row>
    <row r="16" spans="1:9">
      <c r="A16" t="s">
        <v>44</v>
      </c>
      <c r="B16" s="2">
        <v>1.02</v>
      </c>
      <c r="C16">
        <v>3</v>
      </c>
      <c r="D16">
        <f t="shared" si="0"/>
        <v>3.06</v>
      </c>
      <c r="E16" t="s">
        <v>29</v>
      </c>
      <c r="F16" t="s">
        <v>30</v>
      </c>
      <c r="G16" t="s">
        <v>31</v>
      </c>
      <c r="H16" s="1">
        <v>43307</v>
      </c>
      <c r="I16" s="1">
        <v>43309</v>
      </c>
    </row>
    <row r="17" spans="1:9">
      <c r="A17" t="s">
        <v>45</v>
      </c>
      <c r="B17" s="2">
        <v>1.02</v>
      </c>
      <c r="C17">
        <v>3</v>
      </c>
      <c r="D17">
        <f t="shared" si="0"/>
        <v>3.06</v>
      </c>
      <c r="E17" t="s">
        <v>29</v>
      </c>
      <c r="F17" t="s">
        <v>30</v>
      </c>
      <c r="G17" t="s">
        <v>31</v>
      </c>
      <c r="H17" s="1">
        <v>43307</v>
      </c>
      <c r="I17" s="1">
        <v>43309</v>
      </c>
    </row>
    <row r="18" spans="1:9">
      <c r="A18" t="s">
        <v>46</v>
      </c>
      <c r="B18" s="2">
        <v>1.02</v>
      </c>
      <c r="C18">
        <v>8</v>
      </c>
      <c r="D18">
        <f t="shared" si="0"/>
        <v>8.16</v>
      </c>
      <c r="E18" t="s">
        <v>29</v>
      </c>
      <c r="F18" t="s">
        <v>30</v>
      </c>
      <c r="G18" t="s">
        <v>31</v>
      </c>
      <c r="H18" s="1">
        <v>43307</v>
      </c>
      <c r="I18" s="1">
        <v>43309</v>
      </c>
    </row>
    <row r="19" spans="1:9">
      <c r="A19" t="s">
        <v>47</v>
      </c>
      <c r="B19" s="2">
        <v>1.02</v>
      </c>
      <c r="C19">
        <v>3</v>
      </c>
      <c r="D19">
        <f t="shared" si="0"/>
        <v>3.06</v>
      </c>
      <c r="E19" t="s">
        <v>29</v>
      </c>
      <c r="F19" t="s">
        <v>30</v>
      </c>
      <c r="G19" t="s">
        <v>31</v>
      </c>
      <c r="H19" s="1">
        <v>43307</v>
      </c>
      <c r="I19" s="1">
        <v>43309</v>
      </c>
    </row>
    <row r="20" spans="1:9">
      <c r="A20" t="s">
        <v>48</v>
      </c>
      <c r="B20" s="2">
        <v>1.02</v>
      </c>
      <c r="C20">
        <v>3</v>
      </c>
      <c r="D20">
        <f t="shared" si="0"/>
        <v>3.06</v>
      </c>
      <c r="E20" t="s">
        <v>29</v>
      </c>
      <c r="F20" t="s">
        <v>30</v>
      </c>
      <c r="G20" t="s">
        <v>31</v>
      </c>
      <c r="H20" s="1">
        <v>43307</v>
      </c>
      <c r="I20" s="1">
        <v>43309</v>
      </c>
    </row>
    <row r="21" spans="1:10">
      <c r="A21" t="s">
        <v>49</v>
      </c>
      <c r="B21" s="2">
        <v>1.02</v>
      </c>
      <c r="C21">
        <v>3</v>
      </c>
      <c r="D21">
        <f t="shared" si="0"/>
        <v>3.06</v>
      </c>
      <c r="E21" t="s">
        <v>29</v>
      </c>
      <c r="F21" t="s">
        <v>30</v>
      </c>
      <c r="G21" t="s">
        <v>31</v>
      </c>
      <c r="H21" s="1">
        <v>43307</v>
      </c>
      <c r="I21" s="1">
        <v>43309</v>
      </c>
      <c r="J21">
        <f>SUM(D3:D21)</f>
        <v>89.56</v>
      </c>
    </row>
    <row r="22" spans="8:8">
      <c r="H22" s="1"/>
    </row>
    <row r="23" spans="1:8">
      <c r="A23" t="s">
        <v>50</v>
      </c>
      <c r="B23" s="2">
        <v>6</v>
      </c>
      <c r="C23">
        <v>8</v>
      </c>
      <c r="D23">
        <f>C23*B23</f>
        <v>48</v>
      </c>
      <c r="E23" t="s">
        <v>29</v>
      </c>
      <c r="F23" t="s">
        <v>51</v>
      </c>
      <c r="G23" t="s">
        <v>52</v>
      </c>
      <c r="H23" s="1">
        <v>43307</v>
      </c>
    </row>
    <row r="24" spans="1:9">
      <c r="A24" t="s">
        <v>53</v>
      </c>
      <c r="B24" s="2">
        <v>6.5</v>
      </c>
      <c r="C24">
        <v>8</v>
      </c>
      <c r="D24">
        <f>C24*B24</f>
        <v>52</v>
      </c>
      <c r="E24" t="s">
        <v>29</v>
      </c>
      <c r="F24" t="s">
        <v>51</v>
      </c>
      <c r="G24" t="s">
        <v>52</v>
      </c>
      <c r="H24" s="1">
        <v>43307</v>
      </c>
      <c r="I24" s="1">
        <v>43310</v>
      </c>
    </row>
    <row r="25" spans="1:9">
      <c r="A25" t="s">
        <v>54</v>
      </c>
      <c r="B25" s="2">
        <v>3.25</v>
      </c>
      <c r="C25">
        <v>6</v>
      </c>
      <c r="D25">
        <f>C25*B25</f>
        <v>19.5</v>
      </c>
      <c r="E25" t="s">
        <v>29</v>
      </c>
      <c r="F25" t="s">
        <v>51</v>
      </c>
      <c r="G25" t="s">
        <v>52</v>
      </c>
      <c r="H25" s="1">
        <v>43307</v>
      </c>
      <c r="I25" s="1">
        <v>43310</v>
      </c>
    </row>
    <row r="26" spans="1:9">
      <c r="A26" t="s">
        <v>55</v>
      </c>
      <c r="B26" s="2">
        <v>5</v>
      </c>
      <c r="C26">
        <v>20</v>
      </c>
      <c r="D26">
        <f>C26*B26</f>
        <v>100</v>
      </c>
      <c r="E26" t="s">
        <v>29</v>
      </c>
      <c r="F26" t="s">
        <v>51</v>
      </c>
      <c r="G26" t="s">
        <v>52</v>
      </c>
      <c r="H26" s="1">
        <v>43307</v>
      </c>
      <c r="I26" s="1">
        <v>43310</v>
      </c>
    </row>
    <row r="27" spans="1:10">
      <c r="A27" t="s">
        <v>56</v>
      </c>
      <c r="B27" s="2">
        <v>7</v>
      </c>
      <c r="C27">
        <v>6</v>
      </c>
      <c r="D27">
        <f>C27*B27</f>
        <v>42</v>
      </c>
      <c r="E27" t="s">
        <v>29</v>
      </c>
      <c r="F27" t="s">
        <v>51</v>
      </c>
      <c r="G27" t="s">
        <v>52</v>
      </c>
      <c r="H27" s="1">
        <v>43307</v>
      </c>
      <c r="I27" s="1">
        <v>43310</v>
      </c>
      <c r="J27">
        <f>SUM(D23:D27)</f>
        <v>261.5</v>
      </c>
    </row>
    <row r="28" spans="8:8">
      <c r="H28" s="1"/>
    </row>
    <row r="29" spans="1:9">
      <c r="A29" t="s">
        <v>57</v>
      </c>
      <c r="B29" s="2">
        <v>1.7</v>
      </c>
      <c r="C29">
        <v>5</v>
      </c>
      <c r="D29">
        <f>C29*B29</f>
        <v>8.5</v>
      </c>
      <c r="E29" t="s">
        <v>29</v>
      </c>
      <c r="F29" t="s">
        <v>58</v>
      </c>
      <c r="G29" t="s">
        <v>59</v>
      </c>
      <c r="H29" s="1">
        <v>43307</v>
      </c>
      <c r="I29" s="1">
        <v>43309</v>
      </c>
    </row>
    <row r="30" spans="1:9">
      <c r="A30" t="s">
        <v>60</v>
      </c>
      <c r="B30" s="2">
        <v>1.7</v>
      </c>
      <c r="C30">
        <v>5</v>
      </c>
      <c r="D30">
        <f>C30*B30</f>
        <v>8.5</v>
      </c>
      <c r="E30" t="s">
        <v>29</v>
      </c>
      <c r="F30" t="s">
        <v>58</v>
      </c>
      <c r="G30" t="s">
        <v>59</v>
      </c>
      <c r="H30" s="1">
        <v>43307</v>
      </c>
      <c r="I30" s="1">
        <v>43309</v>
      </c>
    </row>
    <row r="31" spans="1:9">
      <c r="A31" t="s">
        <v>61</v>
      </c>
      <c r="B31" s="2">
        <v>1.7</v>
      </c>
      <c r="C31">
        <v>2</v>
      </c>
      <c r="D31">
        <f>C31*B31</f>
        <v>3.4</v>
      </c>
      <c r="E31" t="s">
        <v>29</v>
      </c>
      <c r="F31" t="s">
        <v>58</v>
      </c>
      <c r="G31" t="s">
        <v>59</v>
      </c>
      <c r="H31" s="1">
        <v>43307</v>
      </c>
      <c r="I31" s="1">
        <v>43309</v>
      </c>
    </row>
    <row r="32" spans="1:9">
      <c r="A32" t="s">
        <v>62</v>
      </c>
      <c r="B32" s="2">
        <v>1.7</v>
      </c>
      <c r="C32">
        <v>4</v>
      </c>
      <c r="D32">
        <f>C32*B32</f>
        <v>6.8</v>
      </c>
      <c r="E32" t="s">
        <v>29</v>
      </c>
      <c r="F32" t="s">
        <v>58</v>
      </c>
      <c r="G32" t="s">
        <v>59</v>
      </c>
      <c r="H32" s="1">
        <v>43307</v>
      </c>
      <c r="I32" s="1">
        <v>43309</v>
      </c>
    </row>
    <row r="33" spans="1:9">
      <c r="A33" t="s">
        <v>63</v>
      </c>
      <c r="B33" s="2">
        <v>1.7</v>
      </c>
      <c r="C33">
        <v>4</v>
      </c>
      <c r="D33">
        <f>C33*B33</f>
        <v>6.8</v>
      </c>
      <c r="E33" t="s">
        <v>29</v>
      </c>
      <c r="F33" t="s">
        <v>58</v>
      </c>
      <c r="G33" t="s">
        <v>59</v>
      </c>
      <c r="H33" s="1">
        <v>43307</v>
      </c>
      <c r="I33" s="1">
        <v>43309</v>
      </c>
    </row>
    <row r="34" spans="1:9">
      <c r="A34" t="s">
        <v>64</v>
      </c>
      <c r="B34" s="2">
        <v>1.7</v>
      </c>
      <c r="C34">
        <v>2</v>
      </c>
      <c r="D34">
        <f>C34*B34</f>
        <v>3.4</v>
      </c>
      <c r="E34" t="s">
        <v>29</v>
      </c>
      <c r="F34" t="s">
        <v>58</v>
      </c>
      <c r="G34" t="s">
        <v>59</v>
      </c>
      <c r="H34" s="1">
        <v>43307</v>
      </c>
      <c r="I34" s="1">
        <v>43309</v>
      </c>
    </row>
    <row r="35" spans="1:9">
      <c r="A35" t="s">
        <v>65</v>
      </c>
      <c r="B35" s="2">
        <v>1.7</v>
      </c>
      <c r="C35">
        <v>4</v>
      </c>
      <c r="D35">
        <f>C35*B35</f>
        <v>6.8</v>
      </c>
      <c r="E35" t="s">
        <v>29</v>
      </c>
      <c r="F35" t="s">
        <v>58</v>
      </c>
      <c r="G35" t="s">
        <v>59</v>
      </c>
      <c r="H35" s="1">
        <v>43307</v>
      </c>
      <c r="I35" s="1">
        <v>43309</v>
      </c>
    </row>
    <row r="36" spans="1:9">
      <c r="A36" t="s">
        <v>66</v>
      </c>
      <c r="B36" s="2">
        <v>1.7</v>
      </c>
      <c r="C36">
        <v>2</v>
      </c>
      <c r="D36">
        <f>C36*B36</f>
        <v>3.4</v>
      </c>
      <c r="E36" t="s">
        <v>29</v>
      </c>
      <c r="F36" t="s">
        <v>58</v>
      </c>
      <c r="G36" t="s">
        <v>59</v>
      </c>
      <c r="H36" s="1">
        <v>43307</v>
      </c>
      <c r="I36" s="1">
        <v>43309</v>
      </c>
    </row>
    <row r="37" spans="1:9">
      <c r="A37" t="s">
        <v>67</v>
      </c>
      <c r="B37" s="2">
        <v>1.7</v>
      </c>
      <c r="C37">
        <v>2</v>
      </c>
      <c r="D37">
        <f>C37*B37</f>
        <v>3.4</v>
      </c>
      <c r="E37" t="s">
        <v>29</v>
      </c>
      <c r="F37" t="s">
        <v>58</v>
      </c>
      <c r="G37" t="s">
        <v>59</v>
      </c>
      <c r="H37" s="1">
        <v>43307</v>
      </c>
      <c r="I37" s="1">
        <v>43309</v>
      </c>
    </row>
    <row r="38" spans="1:9">
      <c r="A38" t="s">
        <v>68</v>
      </c>
      <c r="B38" s="2">
        <v>1.7</v>
      </c>
      <c r="C38">
        <v>3</v>
      </c>
      <c r="D38">
        <f>C38*B38</f>
        <v>5.1</v>
      </c>
      <c r="E38" t="s">
        <v>29</v>
      </c>
      <c r="F38" t="s">
        <v>58</v>
      </c>
      <c r="G38" t="s">
        <v>59</v>
      </c>
      <c r="H38" s="1">
        <v>43307</v>
      </c>
      <c r="I38" s="1">
        <v>43309</v>
      </c>
    </row>
    <row r="39" spans="1:10">
      <c r="A39" t="s">
        <v>69</v>
      </c>
      <c r="B39" s="2">
        <v>1.7</v>
      </c>
      <c r="C39">
        <v>3</v>
      </c>
      <c r="D39">
        <f>C39*B39</f>
        <v>5.1</v>
      </c>
      <c r="E39" t="s">
        <v>29</v>
      </c>
      <c r="F39" t="s">
        <v>58</v>
      </c>
      <c r="G39" t="s">
        <v>59</v>
      </c>
      <c r="H39" s="1">
        <v>43307</v>
      </c>
      <c r="I39" s="1">
        <v>43309</v>
      </c>
      <c r="J39">
        <f>SUM(D29:D39)</f>
        <v>61.2</v>
      </c>
    </row>
    <row r="40" spans="8:8">
      <c r="H40" s="1"/>
    </row>
    <row r="41" spans="1:10">
      <c r="A41" t="s">
        <v>70</v>
      </c>
      <c r="B41" s="2">
        <v>8.3</v>
      </c>
      <c r="C41">
        <v>6</v>
      </c>
      <c r="D41">
        <f>C41*B41</f>
        <v>49.8</v>
      </c>
      <c r="E41" t="s">
        <v>29</v>
      </c>
      <c r="F41" t="s">
        <v>71</v>
      </c>
      <c r="G41" t="s">
        <v>72</v>
      </c>
      <c r="H41" s="1">
        <v>43307</v>
      </c>
      <c r="I41" s="1">
        <v>43308</v>
      </c>
      <c r="J41">
        <f>SUM(D41)</f>
        <v>49.8</v>
      </c>
    </row>
    <row r="42" spans="8:8">
      <c r="H42" s="1"/>
    </row>
    <row r="43" spans="1:9">
      <c r="A43" t="s">
        <v>73</v>
      </c>
      <c r="B43" s="2">
        <v>13.34</v>
      </c>
      <c r="C43">
        <v>1</v>
      </c>
      <c r="D43">
        <f>C43*B43</f>
        <v>13.34</v>
      </c>
      <c r="E43" t="s">
        <v>29</v>
      </c>
      <c r="F43" t="s">
        <v>74</v>
      </c>
      <c r="G43" t="s">
        <v>75</v>
      </c>
      <c r="H43" s="1">
        <v>43307</v>
      </c>
      <c r="I43" s="1">
        <v>43309</v>
      </c>
    </row>
    <row r="44" spans="1:9">
      <c r="A44" t="s">
        <v>76</v>
      </c>
      <c r="B44">
        <v>6.67</v>
      </c>
      <c r="C44">
        <v>2</v>
      </c>
      <c r="D44">
        <f>C44*B44</f>
        <v>13.34</v>
      </c>
      <c r="E44" t="s">
        <v>29</v>
      </c>
      <c r="F44" t="s">
        <v>74</v>
      </c>
      <c r="G44" t="s">
        <v>75</v>
      </c>
      <c r="H44" s="1">
        <v>43307</v>
      </c>
      <c r="I44" s="1">
        <v>43309</v>
      </c>
    </row>
    <row r="45" spans="1:9">
      <c r="A45" t="s">
        <v>77</v>
      </c>
      <c r="B45">
        <v>8.39</v>
      </c>
      <c r="C45">
        <v>1</v>
      </c>
      <c r="D45">
        <f>C45*B45</f>
        <v>8.39</v>
      </c>
      <c r="E45" t="s">
        <v>29</v>
      </c>
      <c r="F45" t="s">
        <v>74</v>
      </c>
      <c r="G45" t="s">
        <v>75</v>
      </c>
      <c r="H45" s="1">
        <v>43307</v>
      </c>
      <c r="I45" s="1">
        <v>43309</v>
      </c>
    </row>
    <row r="46" spans="1:9">
      <c r="A46" t="s">
        <v>78</v>
      </c>
      <c r="B46">
        <v>8.38</v>
      </c>
      <c r="C46">
        <v>1</v>
      </c>
      <c r="D46">
        <f>C46*B46</f>
        <v>8.38</v>
      </c>
      <c r="E46" t="s">
        <v>29</v>
      </c>
      <c r="F46" t="s">
        <v>74</v>
      </c>
      <c r="G46" t="s">
        <v>75</v>
      </c>
      <c r="H46" s="1">
        <v>43307</v>
      </c>
      <c r="I46" s="1">
        <v>43309</v>
      </c>
    </row>
    <row r="47" spans="1:9">
      <c r="A47" t="s">
        <v>79</v>
      </c>
      <c r="B47">
        <v>8.38</v>
      </c>
      <c r="C47">
        <v>1</v>
      </c>
      <c r="D47">
        <f>C47*B47</f>
        <v>8.38</v>
      </c>
      <c r="E47" t="s">
        <v>29</v>
      </c>
      <c r="F47" t="s">
        <v>74</v>
      </c>
      <c r="G47" t="s">
        <v>75</v>
      </c>
      <c r="H47" s="1">
        <v>43307</v>
      </c>
      <c r="I47" s="1">
        <v>43309</v>
      </c>
    </row>
    <row r="48" spans="1:9">
      <c r="A48" t="s">
        <v>80</v>
      </c>
      <c r="B48">
        <v>8.38</v>
      </c>
      <c r="C48">
        <v>1</v>
      </c>
      <c r="D48">
        <f>C48*B48</f>
        <v>8.38</v>
      </c>
      <c r="E48" t="s">
        <v>29</v>
      </c>
      <c r="F48" t="s">
        <v>74</v>
      </c>
      <c r="G48" t="s">
        <v>75</v>
      </c>
      <c r="H48" s="1">
        <v>43307</v>
      </c>
      <c r="I48" s="1">
        <v>43309</v>
      </c>
    </row>
    <row r="49" spans="1:9">
      <c r="A49" t="s">
        <v>81</v>
      </c>
      <c r="B49">
        <v>8.38</v>
      </c>
      <c r="C49">
        <v>1</v>
      </c>
      <c r="D49">
        <f>C49*B49</f>
        <v>8.38</v>
      </c>
      <c r="E49" t="s">
        <v>29</v>
      </c>
      <c r="F49" t="s">
        <v>74</v>
      </c>
      <c r="G49" t="s">
        <v>75</v>
      </c>
      <c r="H49" s="1">
        <v>43307</v>
      </c>
      <c r="I49" s="1">
        <v>43309</v>
      </c>
    </row>
    <row r="50" spans="1:10">
      <c r="A50" t="s">
        <v>82</v>
      </c>
      <c r="B50">
        <v>8.38</v>
      </c>
      <c r="C50">
        <v>1</v>
      </c>
      <c r="D50">
        <f>C50*B50</f>
        <v>8.38</v>
      </c>
      <c r="E50" t="s">
        <v>29</v>
      </c>
      <c r="F50" t="s">
        <v>74</v>
      </c>
      <c r="G50" t="s">
        <v>75</v>
      </c>
      <c r="H50" s="1">
        <v>43307</v>
      </c>
      <c r="I50" s="1">
        <v>43309</v>
      </c>
      <c r="J50">
        <f>SUM(D43:D50)</f>
        <v>76.97</v>
      </c>
    </row>
    <row r="51" spans="8:8">
      <c r="H51" s="1"/>
    </row>
    <row r="52" spans="1:9">
      <c r="A52" t="s">
        <v>83</v>
      </c>
      <c r="B52">
        <v>6.6</v>
      </c>
      <c r="C52">
        <v>1</v>
      </c>
      <c r="D52">
        <f>C52*B52</f>
        <v>6.6</v>
      </c>
      <c r="E52" t="s">
        <v>29</v>
      </c>
      <c r="F52" t="s">
        <v>84</v>
      </c>
      <c r="G52" t="s">
        <v>85</v>
      </c>
      <c r="H52" s="1">
        <v>43307</v>
      </c>
      <c r="I52" s="1">
        <v>43309</v>
      </c>
    </row>
    <row r="53" spans="1:9">
      <c r="A53" t="s">
        <v>86</v>
      </c>
      <c r="B53">
        <v>6.6</v>
      </c>
      <c r="C53">
        <v>1</v>
      </c>
      <c r="D53">
        <f>C53*B53</f>
        <v>6.6</v>
      </c>
      <c r="E53" t="s">
        <v>29</v>
      </c>
      <c r="F53" t="s">
        <v>84</v>
      </c>
      <c r="G53" t="s">
        <v>85</v>
      </c>
      <c r="H53" s="1">
        <v>43307</v>
      </c>
      <c r="I53" s="1">
        <v>43309</v>
      </c>
    </row>
    <row r="54" spans="1:10">
      <c r="A54" t="s">
        <v>87</v>
      </c>
      <c r="B54">
        <v>6.6</v>
      </c>
      <c r="C54">
        <v>1</v>
      </c>
      <c r="D54">
        <f>C54*B54</f>
        <v>6.6</v>
      </c>
      <c r="E54" t="s">
        <v>29</v>
      </c>
      <c r="F54" t="s">
        <v>84</v>
      </c>
      <c r="G54" t="s">
        <v>85</v>
      </c>
      <c r="H54" s="1">
        <v>43307</v>
      </c>
      <c r="I54" s="1">
        <v>43309</v>
      </c>
      <c r="J54">
        <f>SUM(D50:D52)</f>
        <v>14.98</v>
      </c>
    </row>
  </sheetData>
  <sortState ref="A4:H21">
    <sortCondition ref="A29"/>
  </sortState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9" sqref="A9"/>
    </sheetView>
  </sheetViews>
  <sheetFormatPr defaultColWidth="9" defaultRowHeight="14.25" outlineLevelCol="6"/>
  <cols>
    <col min="4" max="4" width="22.75" customWidth="1"/>
    <col min="5" max="5" width="7.5" customWidth="1"/>
  </cols>
  <sheetData>
    <row r="1" spans="1:7">
      <c r="A1" t="s">
        <v>0</v>
      </c>
      <c r="B1" t="s">
        <v>88</v>
      </c>
      <c r="C1" t="s">
        <v>1</v>
      </c>
      <c r="D1" t="s">
        <v>4</v>
      </c>
      <c r="E1" t="s">
        <v>2</v>
      </c>
      <c r="F1" t="s">
        <v>20</v>
      </c>
      <c r="G1" t="s">
        <v>27</v>
      </c>
    </row>
    <row r="2" spans="7:7">
      <c r="G2">
        <f>SUM(F:F)</f>
        <v>17888</v>
      </c>
    </row>
    <row r="3" spans="1:5">
      <c r="A3" t="s">
        <v>89</v>
      </c>
      <c r="B3" t="s">
        <v>90</v>
      </c>
      <c r="C3">
        <v>15000</v>
      </c>
      <c r="D3" s="1">
        <v>43297</v>
      </c>
      <c r="E3" t="s">
        <v>8</v>
      </c>
    </row>
    <row r="4" spans="1:6">
      <c r="A4" t="s">
        <v>91</v>
      </c>
      <c r="C4">
        <v>2000</v>
      </c>
      <c r="D4" s="1">
        <v>43297</v>
      </c>
      <c r="E4" t="s">
        <v>8</v>
      </c>
      <c r="F4">
        <f>SUM(C3:C4)</f>
        <v>17000</v>
      </c>
    </row>
    <row r="6" spans="1:5">
      <c r="A6" t="s">
        <v>92</v>
      </c>
      <c r="C6">
        <v>377</v>
      </c>
      <c r="D6" s="1">
        <v>43297</v>
      </c>
      <c r="E6" t="s">
        <v>8</v>
      </c>
    </row>
    <row r="7" spans="1:6">
      <c r="A7" t="s">
        <v>93</v>
      </c>
      <c r="C7">
        <v>511</v>
      </c>
      <c r="D7" s="1">
        <v>43297</v>
      </c>
      <c r="E7" t="s">
        <v>8</v>
      </c>
      <c r="F7">
        <f>SUM(C6:C8)</f>
        <v>888</v>
      </c>
    </row>
    <row r="9" spans="1:1">
      <c r="A9" t="s">
        <v>94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H3" sqref="H3"/>
    </sheetView>
  </sheetViews>
  <sheetFormatPr defaultColWidth="9" defaultRowHeight="14.25" outlineLevelRow="6"/>
  <cols>
    <col min="1" max="1" width="13.375" customWidth="1"/>
    <col min="5" max="5" width="10.75" customWidth="1"/>
    <col min="6" max="6" width="13.25" customWidth="1"/>
    <col min="8" max="8" width="12" customWidth="1"/>
  </cols>
  <sheetData>
    <row r="1" spans="1:10">
      <c r="A1" t="s">
        <v>0</v>
      </c>
      <c r="B1" t="s">
        <v>95</v>
      </c>
      <c r="C1" t="s">
        <v>96</v>
      </c>
      <c r="D1" t="s">
        <v>19</v>
      </c>
      <c r="E1" t="s">
        <v>20</v>
      </c>
      <c r="F1" t="s">
        <v>4</v>
      </c>
      <c r="G1" t="s">
        <v>2</v>
      </c>
      <c r="H1" t="s">
        <v>97</v>
      </c>
      <c r="I1" t="s">
        <v>5</v>
      </c>
      <c r="J1" t="s">
        <v>27</v>
      </c>
    </row>
    <row r="2" spans="10:10">
      <c r="J2">
        <f>SUM(H:H)</f>
        <v>9990</v>
      </c>
    </row>
    <row r="3" spans="1:7">
      <c r="A3" t="s">
        <v>98</v>
      </c>
      <c r="B3">
        <v>650</v>
      </c>
      <c r="C3">
        <v>1.2</v>
      </c>
      <c r="D3">
        <v>4</v>
      </c>
      <c r="E3">
        <f>B3*C3*D3</f>
        <v>3120</v>
      </c>
      <c r="G3" t="s">
        <v>11</v>
      </c>
    </row>
    <row r="4" spans="1:7">
      <c r="A4" t="s">
        <v>99</v>
      </c>
      <c r="B4">
        <v>650</v>
      </c>
      <c r="C4">
        <v>1.5</v>
      </c>
      <c r="D4">
        <v>4</v>
      </c>
      <c r="E4">
        <f t="shared" ref="E4:E7" si="0">B4*C4*D4</f>
        <v>3900</v>
      </c>
      <c r="G4" t="s">
        <v>11</v>
      </c>
    </row>
    <row r="5" spans="1:7">
      <c r="A5" t="s">
        <v>100</v>
      </c>
      <c r="B5">
        <v>650</v>
      </c>
      <c r="C5">
        <v>1.8</v>
      </c>
      <c r="D5">
        <v>1</v>
      </c>
      <c r="E5">
        <f t="shared" si="0"/>
        <v>1170</v>
      </c>
      <c r="G5" t="s">
        <v>11</v>
      </c>
    </row>
    <row r="6" spans="1:7">
      <c r="A6" t="s">
        <v>101</v>
      </c>
      <c r="B6">
        <v>550</v>
      </c>
      <c r="C6">
        <v>1</v>
      </c>
      <c r="D6">
        <v>2</v>
      </c>
      <c r="E6">
        <f t="shared" si="0"/>
        <v>1100</v>
      </c>
      <c r="G6" t="s">
        <v>11</v>
      </c>
    </row>
    <row r="7" spans="1:8">
      <c r="A7" t="s">
        <v>102</v>
      </c>
      <c r="B7">
        <v>700</v>
      </c>
      <c r="C7">
        <v>1</v>
      </c>
      <c r="D7">
        <v>1</v>
      </c>
      <c r="E7">
        <f t="shared" si="0"/>
        <v>700</v>
      </c>
      <c r="G7" t="s">
        <v>11</v>
      </c>
      <c r="H7">
        <f>SUM(E3:E7)</f>
        <v>9990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F11" sqref="F11"/>
    </sheetView>
  </sheetViews>
  <sheetFormatPr defaultColWidth="9" defaultRowHeight="14.25" outlineLevelCol="6"/>
  <cols>
    <col min="2" max="2" width="7.125" customWidth="1"/>
    <col min="4" max="4" width="14.625" customWidth="1"/>
    <col min="5" max="5" width="50" customWidth="1"/>
    <col min="6" max="6" width="12.75" customWidth="1"/>
  </cols>
  <sheetData>
    <row r="1" spans="1:7">
      <c r="A1" t="s">
        <v>0</v>
      </c>
      <c r="B1" t="s">
        <v>103</v>
      </c>
      <c r="C1" t="s">
        <v>2</v>
      </c>
      <c r="D1" t="s">
        <v>4</v>
      </c>
      <c r="E1" t="s">
        <v>88</v>
      </c>
      <c r="F1" t="s">
        <v>26</v>
      </c>
      <c r="G1" t="s">
        <v>27</v>
      </c>
    </row>
    <row r="2" spans="7:7">
      <c r="G2">
        <f>SUM(F:F)</f>
        <v>3240</v>
      </c>
    </row>
    <row r="3" spans="1:5">
      <c r="A3" t="s">
        <v>104</v>
      </c>
      <c r="B3">
        <v>400</v>
      </c>
      <c r="C3" t="s">
        <v>11</v>
      </c>
      <c r="D3" s="1">
        <v>43305</v>
      </c>
      <c r="E3" t="s">
        <v>105</v>
      </c>
    </row>
    <row r="4" spans="1:5">
      <c r="A4" t="s">
        <v>106</v>
      </c>
      <c r="B4">
        <v>900</v>
      </c>
      <c r="C4" t="s">
        <v>11</v>
      </c>
      <c r="D4" s="1">
        <v>43305</v>
      </c>
      <c r="E4" t="s">
        <v>107</v>
      </c>
    </row>
    <row r="5" spans="1:6">
      <c r="A5" t="s">
        <v>108</v>
      </c>
      <c r="B5">
        <v>1200</v>
      </c>
      <c r="C5" t="s">
        <v>11</v>
      </c>
      <c r="D5" s="1">
        <v>43305</v>
      </c>
      <c r="E5" t="s">
        <v>109</v>
      </c>
      <c r="F5">
        <f>SUM(B3:B5)</f>
        <v>2500</v>
      </c>
    </row>
    <row r="7" spans="1:6">
      <c r="A7" t="s">
        <v>110</v>
      </c>
      <c r="B7">
        <v>140</v>
      </c>
      <c r="C7" t="s">
        <v>11</v>
      </c>
      <c r="D7" s="1">
        <v>43305</v>
      </c>
      <c r="E7" t="s">
        <v>111</v>
      </c>
      <c r="F7">
        <f>SUM(B7)</f>
        <v>140</v>
      </c>
    </row>
    <row r="9" spans="1:6">
      <c r="A9" t="s">
        <v>112</v>
      </c>
      <c r="B9">
        <v>600</v>
      </c>
      <c r="C9" t="s">
        <v>8</v>
      </c>
      <c r="D9" s="1">
        <v>43310</v>
      </c>
      <c r="F9">
        <v>600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opLeftCell="A10" workbookViewId="0">
      <selection activeCell="G2" sqref="G2"/>
    </sheetView>
  </sheetViews>
  <sheetFormatPr defaultColWidth="9" defaultRowHeight="14.25" outlineLevelRow="1" outlineLevelCol="6"/>
  <cols>
    <col min="1" max="1" width="9" customWidth="1"/>
  </cols>
  <sheetData>
    <row r="1" spans="1:7">
      <c r="A1" t="s">
        <v>113</v>
      </c>
      <c r="B1" t="s">
        <v>114</v>
      </c>
      <c r="C1" t="s">
        <v>115</v>
      </c>
      <c r="D1" t="s">
        <v>89</v>
      </c>
      <c r="E1" t="s">
        <v>116</v>
      </c>
      <c r="G1" t="s">
        <v>6</v>
      </c>
    </row>
    <row r="2" spans="1:7">
      <c r="A2">
        <f>货款!G2</f>
        <v>120000</v>
      </c>
      <c r="B2">
        <f>耗材!L2</f>
        <v>558.83</v>
      </c>
      <c r="C2">
        <f>固定资产!J2</f>
        <v>9990</v>
      </c>
      <c r="D2">
        <f>房租!G2</f>
        <v>17888</v>
      </c>
      <c r="E2">
        <f>装修!G2</f>
        <v>3240</v>
      </c>
      <c r="G2">
        <f>SUM(A2:E2)</f>
        <v>151676.83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货款</vt:lpstr>
      <vt:lpstr>耗材</vt:lpstr>
      <vt:lpstr>房租</vt:lpstr>
      <vt:lpstr>固定资产</vt:lpstr>
      <vt:lpstr>装修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2018-07-29T13:00:56Z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