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srinivasan/Downloads/"/>
    </mc:Choice>
  </mc:AlternateContent>
  <xr:revisionPtr revIDLastSave="0" documentId="13_ncr:1_{30FD7873-1049-8F47-92FA-ECE0E7ADD46C}" xr6:coauthVersionLast="43" xr6:coauthVersionMax="43" xr10:uidLastSave="{00000000-0000-0000-0000-000000000000}"/>
  <bookViews>
    <workbookView xWindow="260" yWindow="1900" windowWidth="28040" windowHeight="16320" xr2:uid="{E8639B1C-C069-E24C-A1E6-6BF3D4550340}"/>
  </bookViews>
  <sheets>
    <sheet name="Final CO2 per kWh " sheetId="8" r:id="rId1"/>
    <sheet name="Future Projections" sheetId="9" r:id="rId2"/>
    <sheet name="Fossil Calculations" sheetId="7" r:id="rId3"/>
    <sheet name="States as % of Grid by Sector" sheetId="6" r:id="rId4"/>
    <sheet name="Grid Gen. by Grid" sheetId="5" r:id="rId5"/>
    <sheet name="Grid Gen. by Sec+State" sheetId="4" r:id="rId6"/>
    <sheet name="Grid Gen. by Sec+State Calc" sheetId="3" r:id="rId7"/>
    <sheet name="Grid % by state pop" sheetId="2" r:id="rId8"/>
    <sheet name="Sector Gen by State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9" l="1"/>
  <c r="F133" i="7" l="1"/>
  <c r="F31" i="7"/>
  <c r="D27" i="7" l="1"/>
  <c r="B128" i="7" l="1"/>
  <c r="B129" i="7"/>
  <c r="B130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H103" i="7"/>
  <c r="H113" i="7"/>
  <c r="H114" i="7"/>
  <c r="H115" i="7"/>
  <c r="H116" i="7"/>
  <c r="H117" i="7"/>
  <c r="H118" i="7"/>
  <c r="H119" i="7"/>
  <c r="F103" i="7"/>
  <c r="F104" i="7"/>
  <c r="H104" i="7" s="1"/>
  <c r="F105" i="7"/>
  <c r="H105" i="7" s="1"/>
  <c r="F106" i="7"/>
  <c r="H106" i="7" s="1"/>
  <c r="F107" i="7"/>
  <c r="H107" i="7" s="1"/>
  <c r="F108" i="7"/>
  <c r="H108" i="7" s="1"/>
  <c r="F109" i="7"/>
  <c r="H109" i="7" s="1"/>
  <c r="F110" i="7"/>
  <c r="H110" i="7" s="1"/>
  <c r="F111" i="7"/>
  <c r="H111" i="7" s="1"/>
  <c r="F112" i="7"/>
  <c r="H112" i="7" s="1"/>
  <c r="F113" i="7"/>
  <c r="F114" i="7"/>
  <c r="F115" i="7"/>
  <c r="F116" i="7"/>
  <c r="F117" i="7"/>
  <c r="F118" i="7"/>
  <c r="F119" i="7"/>
  <c r="F120" i="7"/>
  <c r="H120" i="7" s="1"/>
  <c r="F121" i="7"/>
  <c r="H121" i="7" s="1"/>
  <c r="F122" i="7"/>
  <c r="H122" i="7" s="1"/>
  <c r="F123" i="7"/>
  <c r="H123" i="7" s="1"/>
  <c r="F102" i="7"/>
  <c r="H102" i="7" s="1"/>
  <c r="D112" i="7"/>
  <c r="D113" i="7"/>
  <c r="D114" i="7"/>
  <c r="D115" i="7"/>
  <c r="D116" i="7"/>
  <c r="D117" i="7"/>
  <c r="D118" i="7"/>
  <c r="D77" i="7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C113" i="7"/>
  <c r="C114" i="7"/>
  <c r="C115" i="7"/>
  <c r="C116" i="7"/>
  <c r="C117" i="7"/>
  <c r="C118" i="7"/>
  <c r="C119" i="7"/>
  <c r="D119" i="7" s="1"/>
  <c r="C120" i="7"/>
  <c r="D120" i="7" s="1"/>
  <c r="C121" i="7"/>
  <c r="D121" i="7" s="1"/>
  <c r="C122" i="7"/>
  <c r="D122" i="7" s="1"/>
  <c r="C123" i="7"/>
  <c r="D123" i="7" s="1"/>
  <c r="C102" i="7"/>
  <c r="D102" i="7" s="1"/>
  <c r="H90" i="7"/>
  <c r="H91" i="7"/>
  <c r="H92" i="7"/>
  <c r="H93" i="7"/>
  <c r="H95" i="7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F91" i="7"/>
  <c r="F92" i="7"/>
  <c r="F93" i="7"/>
  <c r="F94" i="7"/>
  <c r="H94" i="7" s="1"/>
  <c r="F95" i="7"/>
  <c r="F96" i="7"/>
  <c r="H96" i="7" s="1"/>
  <c r="F97" i="7"/>
  <c r="H97" i="7" s="1"/>
  <c r="F98" i="7"/>
  <c r="H98" i="7" s="1"/>
  <c r="G3" i="7"/>
  <c r="F77" i="7"/>
  <c r="H77" i="7" s="1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77" i="7"/>
  <c r="H55" i="7"/>
  <c r="H56" i="7"/>
  <c r="H57" i="7"/>
  <c r="H58" i="7"/>
  <c r="H59" i="7"/>
  <c r="H60" i="7"/>
  <c r="H71" i="7"/>
  <c r="H72" i="7"/>
  <c r="H73" i="7"/>
  <c r="H52" i="7"/>
  <c r="F53" i="7"/>
  <c r="H53" i="7" s="1"/>
  <c r="F54" i="7"/>
  <c r="H54" i="7" s="1"/>
  <c r="F55" i="7"/>
  <c r="F56" i="7"/>
  <c r="F57" i="7"/>
  <c r="F58" i="7"/>
  <c r="F59" i="7"/>
  <c r="F60" i="7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F72" i="7"/>
  <c r="F73" i="7"/>
  <c r="F52" i="7"/>
  <c r="H28" i="7" l="1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F28" i="7"/>
  <c r="F29" i="7"/>
  <c r="F30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H27" i="7" s="1"/>
  <c r="B127" i="7" s="1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52" i="7"/>
  <c r="D46" i="7"/>
  <c r="D47" i="7"/>
  <c r="D48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G4" i="7" l="1"/>
  <c r="G5" i="7"/>
  <c r="N5" i="7" s="1"/>
  <c r="R5" i="7" s="1"/>
  <c r="G6" i="7"/>
  <c r="N6" i="7" s="1"/>
  <c r="R6" i="7" s="1"/>
  <c r="G7" i="7"/>
  <c r="L7" i="7" s="1"/>
  <c r="P7" i="7" s="1"/>
  <c r="G8" i="7"/>
  <c r="M8" i="7" s="1"/>
  <c r="Q8" i="7" s="1"/>
  <c r="G9" i="7"/>
  <c r="M9" i="7" s="1"/>
  <c r="Q9" i="7" s="1"/>
  <c r="G10" i="7"/>
  <c r="N10" i="7" s="1"/>
  <c r="R10" i="7" s="1"/>
  <c r="G11" i="7"/>
  <c r="M11" i="7" s="1"/>
  <c r="Q11" i="7" s="1"/>
  <c r="G12" i="7"/>
  <c r="N12" i="7" s="1"/>
  <c r="R12" i="7" s="1"/>
  <c r="G13" i="7"/>
  <c r="M13" i="7" s="1"/>
  <c r="Q13" i="7" s="1"/>
  <c r="G14" i="7"/>
  <c r="L14" i="7" s="1"/>
  <c r="P14" i="7" s="1"/>
  <c r="G15" i="7"/>
  <c r="L15" i="7" s="1"/>
  <c r="P15" i="7" s="1"/>
  <c r="G16" i="7"/>
  <c r="L16" i="7" s="1"/>
  <c r="P16" i="7" s="1"/>
  <c r="G17" i="7"/>
  <c r="L17" i="7" s="1"/>
  <c r="P17" i="7" s="1"/>
  <c r="G18" i="7"/>
  <c r="M18" i="7" s="1"/>
  <c r="Q18" i="7" s="1"/>
  <c r="G19" i="7"/>
  <c r="L19" i="7" s="1"/>
  <c r="P19" i="7" s="1"/>
  <c r="G20" i="7"/>
  <c r="M20" i="7" s="1"/>
  <c r="Q20" i="7" s="1"/>
  <c r="G21" i="7"/>
  <c r="M21" i="7" s="1"/>
  <c r="Q21" i="7" s="1"/>
  <c r="G22" i="7"/>
  <c r="L22" i="7" s="1"/>
  <c r="P22" i="7" s="1"/>
  <c r="G23" i="7"/>
  <c r="M23" i="7" s="1"/>
  <c r="Q23" i="7" s="1"/>
  <c r="G24" i="7"/>
  <c r="L24" i="7" s="1"/>
  <c r="P24" i="7" s="1"/>
  <c r="V24" i="7" s="1"/>
  <c r="X24" i="7" s="1"/>
  <c r="M3" i="7"/>
  <c r="Q3" i="7" s="1"/>
  <c r="P21" i="7"/>
  <c r="N4" i="7"/>
  <c r="R4" i="7" s="1"/>
  <c r="N14" i="7"/>
  <c r="R14" i="7" s="1"/>
  <c r="N16" i="7"/>
  <c r="R16" i="7" s="1"/>
  <c r="N19" i="7"/>
  <c r="R19" i="7" s="1"/>
  <c r="N21" i="7"/>
  <c r="R21" i="7" s="1"/>
  <c r="N22" i="7"/>
  <c r="R22" i="7" s="1"/>
  <c r="N23" i="7"/>
  <c r="R23" i="7" s="1"/>
  <c r="N24" i="7"/>
  <c r="R24" i="7" s="1"/>
  <c r="L4" i="7"/>
  <c r="P4" i="7" s="1"/>
  <c r="L5" i="7"/>
  <c r="P5" i="7" s="1"/>
  <c r="L6" i="7"/>
  <c r="P6" i="7" s="1"/>
  <c r="L21" i="7"/>
  <c r="L23" i="7"/>
  <c r="P23" i="7" s="1"/>
  <c r="M24" i="7"/>
  <c r="Q24" i="7" s="1"/>
  <c r="M4" i="7"/>
  <c r="Q4" i="7" s="1"/>
  <c r="M5" i="7"/>
  <c r="Q5" i="7" s="1"/>
  <c r="M6" i="7"/>
  <c r="Q6" i="7" s="1"/>
  <c r="M7" i="7"/>
  <c r="Q7" i="7" s="1"/>
  <c r="V5" i="7" l="1"/>
  <c r="X5" i="7" s="1"/>
  <c r="V23" i="7"/>
  <c r="X23" i="7" s="1"/>
  <c r="N20" i="7"/>
  <c r="R20" i="7" s="1"/>
  <c r="L12" i="7"/>
  <c r="P12" i="7" s="1"/>
  <c r="V12" i="7" s="1"/>
  <c r="X12" i="7" s="1"/>
  <c r="L11" i="7"/>
  <c r="P11" i="7" s="1"/>
  <c r="V11" i="7" s="1"/>
  <c r="X11" i="7" s="1"/>
  <c r="M22" i="7"/>
  <c r="Q22" i="7" s="1"/>
  <c r="V22" i="7" s="1"/>
  <c r="X22" i="7" s="1"/>
  <c r="L10" i="7"/>
  <c r="P10" i="7" s="1"/>
  <c r="V10" i="7" s="1"/>
  <c r="X10" i="7" s="1"/>
  <c r="N8" i="7"/>
  <c r="R8" i="7" s="1"/>
  <c r="L9" i="7"/>
  <c r="P9" i="7" s="1"/>
  <c r="V9" i="7" s="1"/>
  <c r="X9" i="7" s="1"/>
  <c r="N7" i="7"/>
  <c r="R7" i="7" s="1"/>
  <c r="X7" i="7" s="1"/>
  <c r="B131" i="7" s="1"/>
  <c r="V21" i="7"/>
  <c r="X21" i="7" s="1"/>
  <c r="V19" i="7"/>
  <c r="X19" i="7" s="1"/>
  <c r="L8" i="7"/>
  <c r="P8" i="7" s="1"/>
  <c r="V6" i="7"/>
  <c r="X6" i="7" s="1"/>
  <c r="L20" i="7"/>
  <c r="P20" i="7" s="1"/>
  <c r="N11" i="7"/>
  <c r="R11" i="7" s="1"/>
  <c r="L13" i="7"/>
  <c r="P13" i="7" s="1"/>
  <c r="V4" i="7"/>
  <c r="X4" i="7" s="1"/>
  <c r="N3" i="7"/>
  <c r="R3" i="7" s="1"/>
  <c r="L3" i="7"/>
  <c r="P3" i="7" s="1"/>
  <c r="V3" i="7" s="1"/>
  <c r="X3" i="7" s="1"/>
  <c r="N17" i="7"/>
  <c r="R17" i="7" s="1"/>
  <c r="N18" i="7"/>
  <c r="R18" i="7" s="1"/>
  <c r="M19" i="7"/>
  <c r="Q19" i="7" s="1"/>
  <c r="M17" i="7"/>
  <c r="Q17" i="7" s="1"/>
  <c r="V17" i="7" s="1"/>
  <c r="X17" i="7" s="1"/>
  <c r="N15" i="7"/>
  <c r="R15" i="7" s="1"/>
  <c r="M16" i="7"/>
  <c r="Q16" i="7" s="1"/>
  <c r="V16" i="7" s="1"/>
  <c r="X16" i="7" s="1"/>
  <c r="N13" i="7"/>
  <c r="R13" i="7" s="1"/>
  <c r="M15" i="7"/>
  <c r="Q15" i="7" s="1"/>
  <c r="V15" i="7" s="1"/>
  <c r="X15" i="7" s="1"/>
  <c r="N9" i="7"/>
  <c r="R9" i="7" s="1"/>
  <c r="L18" i="7"/>
  <c r="P18" i="7" s="1"/>
  <c r="M12" i="7"/>
  <c r="Q12" i="7" s="1"/>
  <c r="M10" i="7"/>
  <c r="Q10" i="7" s="1"/>
  <c r="M14" i="7"/>
  <c r="Q14" i="7" s="1"/>
  <c r="V14" i="7" s="1"/>
  <c r="X14" i="7" s="1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3" i="6"/>
  <c r="V20" i="7" l="1"/>
  <c r="X20" i="7" s="1"/>
  <c r="V18" i="7"/>
  <c r="X18" i="7" s="1"/>
  <c r="V8" i="7"/>
  <c r="X8" i="7" s="1"/>
  <c r="T3" i="7"/>
  <c r="V13" i="7"/>
  <c r="X13" i="7" s="1"/>
  <c r="BE87" i="5"/>
  <c r="BI91" i="5"/>
  <c r="BD75" i="5"/>
  <c r="BD76" i="5"/>
  <c r="BH94" i="5"/>
  <c r="BH60" i="5"/>
  <c r="BH61" i="5"/>
  <c r="BH62" i="5"/>
  <c r="BF59" i="5"/>
  <c r="BG108" i="5"/>
  <c r="BG109" i="5"/>
  <c r="BG111" i="5"/>
  <c r="BE107" i="5"/>
  <c r="BE108" i="5"/>
  <c r="BE109" i="5"/>
  <c r="BO110" i="5"/>
  <c r="BC194" i="5"/>
  <c r="BC195" i="5"/>
  <c r="BF52" i="5"/>
  <c r="BF53" i="5"/>
  <c r="BF54" i="5"/>
  <c r="BF55" i="5"/>
  <c r="BE163" i="5"/>
  <c r="BC159" i="5"/>
  <c r="BC160" i="5"/>
  <c r="BC161" i="5"/>
  <c r="BC162" i="5"/>
  <c r="BG36" i="5"/>
  <c r="BG146" i="5"/>
  <c r="BG140" i="5"/>
  <c r="BG141" i="5"/>
  <c r="BG142" i="5"/>
  <c r="BG144" i="5"/>
  <c r="BE141" i="5"/>
  <c r="BC140" i="5"/>
  <c r="BC141" i="5"/>
  <c r="BG34" i="5"/>
  <c r="BE34" i="5"/>
  <c r="BI17" i="5"/>
  <c r="BI18" i="5"/>
  <c r="BI19" i="5"/>
  <c r="BG17" i="5"/>
  <c r="BG18" i="5"/>
  <c r="BE17" i="5"/>
  <c r="BE18" i="5"/>
  <c r="BC17" i="5"/>
  <c r="BC18" i="5"/>
  <c r="BC19" i="5"/>
  <c r="BK125" i="5"/>
  <c r="BK126" i="5"/>
  <c r="BK127" i="5"/>
  <c r="BI125" i="5"/>
  <c r="BI126" i="5"/>
  <c r="BO132" i="5"/>
  <c r="BG124" i="5"/>
  <c r="BF124" i="5"/>
  <c r="BE124" i="5"/>
  <c r="BD124" i="5"/>
  <c r="BD8" i="5"/>
  <c r="BD9" i="5"/>
  <c r="BO11" i="5"/>
  <c r="BO10" i="5"/>
  <c r="BO13" i="5"/>
  <c r="BO22" i="5"/>
  <c r="BO24" i="5"/>
  <c r="BO35" i="5"/>
  <c r="BO44" i="5"/>
  <c r="BO46" i="5"/>
  <c r="BO57" i="5"/>
  <c r="BO68" i="5"/>
  <c r="BO79" i="5"/>
  <c r="BO90" i="5"/>
  <c r="BO99" i="5"/>
  <c r="BO101" i="5"/>
  <c r="BO112" i="5"/>
  <c r="BO120" i="5"/>
  <c r="BO121" i="5"/>
  <c r="BO123" i="5"/>
  <c r="BO134" i="5"/>
  <c r="BO143" i="5"/>
  <c r="BO145" i="5"/>
  <c r="BO154" i="5"/>
  <c r="BO156" i="5"/>
  <c r="BO165" i="5"/>
  <c r="BO167" i="5"/>
  <c r="BO176" i="5"/>
  <c r="BO178" i="5"/>
  <c r="BO187" i="5"/>
  <c r="BO189" i="5"/>
  <c r="BO200" i="5"/>
  <c r="BO209" i="5"/>
  <c r="BO211" i="5"/>
  <c r="BO220" i="5"/>
  <c r="BO222" i="5"/>
  <c r="BO231" i="5"/>
  <c r="BO233" i="5"/>
  <c r="BO242" i="5"/>
  <c r="BO2" i="5"/>
  <c r="BB3" i="5"/>
  <c r="BF3" i="5" s="1"/>
  <c r="BB4" i="5"/>
  <c r="BE4" i="5" s="1"/>
  <c r="BB5" i="5"/>
  <c r="BE5" i="5" s="1"/>
  <c r="BB6" i="5"/>
  <c r="BE6" i="5" s="1"/>
  <c r="BB7" i="5"/>
  <c r="BE7" i="5" s="1"/>
  <c r="BB8" i="5"/>
  <c r="BF8" i="5" s="1"/>
  <c r="BB9" i="5"/>
  <c r="BF9" i="5" s="1"/>
  <c r="BB10" i="5"/>
  <c r="BB11" i="5"/>
  <c r="BB12" i="5"/>
  <c r="BD12" i="5" s="1"/>
  <c r="BB14" i="5"/>
  <c r="BE14" i="5" s="1"/>
  <c r="BB15" i="5"/>
  <c r="BH15" i="5" s="1"/>
  <c r="BB16" i="5"/>
  <c r="BH16" i="5" s="1"/>
  <c r="BB17" i="5"/>
  <c r="BH17" i="5" s="1"/>
  <c r="BB18" i="5"/>
  <c r="BH18" i="5" s="1"/>
  <c r="BB19" i="5"/>
  <c r="BH19" i="5" s="1"/>
  <c r="BB20" i="5"/>
  <c r="BH20" i="5" s="1"/>
  <c r="BB21" i="5"/>
  <c r="BI21" i="5" s="1"/>
  <c r="BB22" i="5"/>
  <c r="BB23" i="5"/>
  <c r="BI23" i="5" s="1"/>
  <c r="BB25" i="5"/>
  <c r="BI25" i="5" s="1"/>
  <c r="BB26" i="5"/>
  <c r="BI26" i="5" s="1"/>
  <c r="BB27" i="5"/>
  <c r="BD27" i="5" s="1"/>
  <c r="BB28" i="5"/>
  <c r="BD28" i="5" s="1"/>
  <c r="BB29" i="5"/>
  <c r="BD29" i="5" s="1"/>
  <c r="BB30" i="5"/>
  <c r="BF30" i="5" s="1"/>
  <c r="BB31" i="5"/>
  <c r="BF31" i="5" s="1"/>
  <c r="BB32" i="5"/>
  <c r="BF32" i="5" s="1"/>
  <c r="BB33" i="5"/>
  <c r="BH33" i="5" s="1"/>
  <c r="BB34" i="5"/>
  <c r="BC34" i="5" s="1"/>
  <c r="BB36" i="5"/>
  <c r="BF36" i="5" s="1"/>
  <c r="BB37" i="5"/>
  <c r="BC37" i="5" s="1"/>
  <c r="BB38" i="5"/>
  <c r="BH38" i="5" s="1"/>
  <c r="BB39" i="5"/>
  <c r="BH39" i="5" s="1"/>
  <c r="BB40" i="5"/>
  <c r="BH40" i="5" s="1"/>
  <c r="BB41" i="5"/>
  <c r="BH41" i="5" s="1"/>
  <c r="BB42" i="5"/>
  <c r="BH42" i="5" s="1"/>
  <c r="BB43" i="5"/>
  <c r="BH43" i="5" s="1"/>
  <c r="BB44" i="5"/>
  <c r="BB45" i="5"/>
  <c r="BH45" i="5" s="1"/>
  <c r="BB47" i="5"/>
  <c r="BH47" i="5" s="1"/>
  <c r="BB48" i="5"/>
  <c r="BE48" i="5" s="1"/>
  <c r="BB49" i="5"/>
  <c r="BE49" i="5" s="1"/>
  <c r="BB50" i="5"/>
  <c r="BG50" i="5" s="1"/>
  <c r="BB51" i="5"/>
  <c r="BG51" i="5" s="1"/>
  <c r="BB52" i="5"/>
  <c r="BG52" i="5" s="1"/>
  <c r="BB53" i="5"/>
  <c r="BG53" i="5" s="1"/>
  <c r="BB54" i="5"/>
  <c r="BG54" i="5" s="1"/>
  <c r="BB55" i="5"/>
  <c r="BG55" i="5" s="1"/>
  <c r="BB56" i="5"/>
  <c r="BG56" i="5" s="1"/>
  <c r="BB58" i="5"/>
  <c r="BE58" i="5" s="1"/>
  <c r="BB59" i="5"/>
  <c r="BD59" i="5" s="1"/>
  <c r="BB60" i="5"/>
  <c r="BL60" i="5" s="1"/>
  <c r="BB61" i="5"/>
  <c r="BM61" i="5" s="1"/>
  <c r="BB62" i="5"/>
  <c r="BF62" i="5" s="1"/>
  <c r="BB63" i="5"/>
  <c r="BK63" i="5" s="1"/>
  <c r="BB64" i="5"/>
  <c r="BH64" i="5" s="1"/>
  <c r="BB65" i="5"/>
  <c r="BH65" i="5" s="1"/>
  <c r="BB66" i="5"/>
  <c r="BJ66" i="5" s="1"/>
  <c r="BB67" i="5"/>
  <c r="BK67" i="5" s="1"/>
  <c r="BB69" i="5"/>
  <c r="BD69" i="5" s="1"/>
  <c r="BB70" i="5"/>
  <c r="BC70" i="5" s="1"/>
  <c r="BB71" i="5"/>
  <c r="BC71" i="5" s="1"/>
  <c r="BB72" i="5"/>
  <c r="BC72" i="5" s="1"/>
  <c r="BB73" i="5"/>
  <c r="BC73" i="5" s="1"/>
  <c r="BB74" i="5"/>
  <c r="BC74" i="5" s="1"/>
  <c r="BB75" i="5"/>
  <c r="BC75" i="5" s="1"/>
  <c r="BB76" i="5"/>
  <c r="BC76" i="5" s="1"/>
  <c r="BB77" i="5"/>
  <c r="BC77" i="5" s="1"/>
  <c r="BB78" i="5"/>
  <c r="BD78" i="5" s="1"/>
  <c r="BB80" i="5"/>
  <c r="BE80" i="5" s="1"/>
  <c r="BB81" i="5"/>
  <c r="BI81" i="5" s="1"/>
  <c r="BB82" i="5"/>
  <c r="BI82" i="5" s="1"/>
  <c r="BB83" i="5"/>
  <c r="BF83" i="5" s="1"/>
  <c r="BB84" i="5"/>
  <c r="BF84" i="5" s="1"/>
  <c r="BB85" i="5"/>
  <c r="BF85" i="5" s="1"/>
  <c r="BB86" i="5"/>
  <c r="BC86" i="5" s="1"/>
  <c r="BB87" i="5"/>
  <c r="BC87" i="5" s="1"/>
  <c r="BB88" i="5"/>
  <c r="BH88" i="5" s="1"/>
  <c r="BB89" i="5"/>
  <c r="BE89" i="5" s="1"/>
  <c r="BB91" i="5"/>
  <c r="BE91" i="5" s="1"/>
  <c r="BB92" i="5"/>
  <c r="BD92" i="5" s="1"/>
  <c r="BB93" i="5"/>
  <c r="BG93" i="5" s="1"/>
  <c r="BB94" i="5"/>
  <c r="BG94" i="5" s="1"/>
  <c r="BB95" i="5"/>
  <c r="BG95" i="5" s="1"/>
  <c r="BB96" i="5"/>
  <c r="BG96" i="5" s="1"/>
  <c r="BB97" i="5"/>
  <c r="BG97" i="5" s="1"/>
  <c r="BB98" i="5"/>
  <c r="BH98" i="5" s="1"/>
  <c r="BB99" i="5"/>
  <c r="BB100" i="5"/>
  <c r="BH100" i="5" s="1"/>
  <c r="BB102" i="5"/>
  <c r="BI102" i="5" s="1"/>
  <c r="BB103" i="5"/>
  <c r="BI103" i="5" s="1"/>
  <c r="BB104" i="5"/>
  <c r="BH104" i="5" s="1"/>
  <c r="BB105" i="5"/>
  <c r="BH105" i="5" s="1"/>
  <c r="BB106" i="5"/>
  <c r="BH106" i="5" s="1"/>
  <c r="BB107" i="5"/>
  <c r="BH107" i="5" s="1"/>
  <c r="BB108" i="5"/>
  <c r="BH108" i="5" s="1"/>
  <c r="BB109" i="5"/>
  <c r="BH109" i="5" s="1"/>
  <c r="BB110" i="5"/>
  <c r="BB111" i="5"/>
  <c r="BH111" i="5" s="1"/>
  <c r="BB113" i="5"/>
  <c r="BC113" i="5" s="1"/>
  <c r="BO113" i="5" s="1"/>
  <c r="BB114" i="5"/>
  <c r="BC114" i="5" s="1"/>
  <c r="BO114" i="5" s="1"/>
  <c r="BB115" i="5"/>
  <c r="BC115" i="5" s="1"/>
  <c r="BO115" i="5" s="1"/>
  <c r="BB116" i="5"/>
  <c r="BC116" i="5" s="1"/>
  <c r="BO116" i="5" s="1"/>
  <c r="BB117" i="5"/>
  <c r="BC117" i="5" s="1"/>
  <c r="BO117" i="5" s="1"/>
  <c r="BB118" i="5"/>
  <c r="BC118" i="5" s="1"/>
  <c r="BO118" i="5" s="1"/>
  <c r="BB119" i="5"/>
  <c r="BC119" i="5" s="1"/>
  <c r="BO119" i="5" s="1"/>
  <c r="BB120" i="5"/>
  <c r="BB121" i="5"/>
  <c r="BB122" i="5"/>
  <c r="BC122" i="5" s="1"/>
  <c r="BO122" i="5" s="1"/>
  <c r="BB124" i="5"/>
  <c r="BC124" i="5" s="1"/>
  <c r="BB125" i="5"/>
  <c r="BL125" i="5" s="1"/>
  <c r="BB126" i="5"/>
  <c r="BL126" i="5" s="1"/>
  <c r="BB127" i="5"/>
  <c r="BL127" i="5" s="1"/>
  <c r="BB128" i="5"/>
  <c r="BL128" i="5" s="1"/>
  <c r="BB129" i="5"/>
  <c r="BK129" i="5" s="1"/>
  <c r="BB130" i="5"/>
  <c r="BK130" i="5" s="1"/>
  <c r="BB131" i="5"/>
  <c r="BK131" i="5" s="1"/>
  <c r="BB132" i="5"/>
  <c r="BB133" i="5"/>
  <c r="BK133" i="5" s="1"/>
  <c r="BB135" i="5"/>
  <c r="BD135" i="5" s="1"/>
  <c r="BB136" i="5"/>
  <c r="BG136" i="5" s="1"/>
  <c r="BB137" i="5"/>
  <c r="BF137" i="5" s="1"/>
  <c r="BB138" i="5"/>
  <c r="BF138" i="5" s="1"/>
  <c r="BB139" i="5"/>
  <c r="BF139" i="5" s="1"/>
  <c r="BB140" i="5"/>
  <c r="BF140" i="5" s="1"/>
  <c r="BB141" i="5"/>
  <c r="BF141" i="5" s="1"/>
  <c r="BB142" i="5"/>
  <c r="BF142" i="5" s="1"/>
  <c r="BB143" i="5"/>
  <c r="BB144" i="5"/>
  <c r="BF144" i="5" s="1"/>
  <c r="BB146" i="5"/>
  <c r="BK146" i="5" s="1"/>
  <c r="BB147" i="5"/>
  <c r="BL147" i="5" s="1"/>
  <c r="BB148" i="5"/>
  <c r="BK148" i="5" s="1"/>
  <c r="BB149" i="5"/>
  <c r="BK149" i="5" s="1"/>
  <c r="BB150" i="5"/>
  <c r="BK150" i="5" s="1"/>
  <c r="BB151" i="5"/>
  <c r="BC151" i="5" s="1"/>
  <c r="BB152" i="5"/>
  <c r="BK152" i="5" s="1"/>
  <c r="BB153" i="5"/>
  <c r="BK153" i="5" s="1"/>
  <c r="BB154" i="5"/>
  <c r="BB155" i="5"/>
  <c r="BK155" i="5" s="1"/>
  <c r="BB157" i="5"/>
  <c r="BE157" i="5" s="1"/>
  <c r="BB158" i="5"/>
  <c r="BD158" i="5" s="1"/>
  <c r="BB159" i="5"/>
  <c r="BD159" i="5" s="1"/>
  <c r="BB160" i="5"/>
  <c r="BD160" i="5" s="1"/>
  <c r="BB161" i="5"/>
  <c r="BD161" i="5" s="1"/>
  <c r="BB162" i="5"/>
  <c r="BD162" i="5" s="1"/>
  <c r="BB163" i="5"/>
  <c r="BD163" i="5" s="1"/>
  <c r="BB164" i="5"/>
  <c r="BC164" i="5" s="1"/>
  <c r="BB165" i="5"/>
  <c r="BB166" i="5"/>
  <c r="BE166" i="5" s="1"/>
  <c r="BB168" i="5"/>
  <c r="BE168" i="5" s="1"/>
  <c r="BB169" i="5"/>
  <c r="BE169" i="5" s="1"/>
  <c r="BB170" i="5"/>
  <c r="BE170" i="5" s="1"/>
  <c r="BB171" i="5"/>
  <c r="BD171" i="5" s="1"/>
  <c r="BB172" i="5"/>
  <c r="BD172" i="5" s="1"/>
  <c r="BB173" i="5"/>
  <c r="BC173" i="5" s="1"/>
  <c r="BB174" i="5"/>
  <c r="BC174" i="5" s="1"/>
  <c r="BB175" i="5"/>
  <c r="BD175" i="5" s="1"/>
  <c r="BB176" i="5"/>
  <c r="BB177" i="5"/>
  <c r="BE177" i="5" s="1"/>
  <c r="BB179" i="5"/>
  <c r="BD179" i="5" s="1"/>
  <c r="BB180" i="5"/>
  <c r="BD180" i="5" s="1"/>
  <c r="BB181" i="5"/>
  <c r="BD181" i="5" s="1"/>
  <c r="BB182" i="5"/>
  <c r="BD182" i="5" s="1"/>
  <c r="BB183" i="5"/>
  <c r="BD183" i="5" s="1"/>
  <c r="BB184" i="5"/>
  <c r="BD184" i="5" s="1"/>
  <c r="BB185" i="5"/>
  <c r="BC185" i="5" s="1"/>
  <c r="BB186" i="5"/>
  <c r="BC186" i="5" s="1"/>
  <c r="BB187" i="5"/>
  <c r="BB188" i="5"/>
  <c r="BC188" i="5" s="1"/>
  <c r="BB190" i="5"/>
  <c r="BD190" i="5" s="1"/>
  <c r="BB191" i="5"/>
  <c r="BC191" i="5" s="1"/>
  <c r="BB192" i="5"/>
  <c r="BD192" i="5" s="1"/>
  <c r="BB193" i="5"/>
  <c r="BD193" i="5" s="1"/>
  <c r="BB194" i="5"/>
  <c r="BD194" i="5" s="1"/>
  <c r="BB195" i="5"/>
  <c r="BD195" i="5" s="1"/>
  <c r="BB196" i="5"/>
  <c r="BD196" i="5" s="1"/>
  <c r="BB197" i="5"/>
  <c r="BD197" i="5" s="1"/>
  <c r="BB198" i="5"/>
  <c r="BD198" i="5" s="1"/>
  <c r="BB199" i="5"/>
  <c r="BC199" i="5" s="1"/>
  <c r="BB201" i="5"/>
  <c r="BF201" i="5" s="1"/>
  <c r="BB202" i="5"/>
  <c r="BE202" i="5" s="1"/>
  <c r="BB203" i="5"/>
  <c r="BE203" i="5" s="1"/>
  <c r="BB204" i="5"/>
  <c r="BD204" i="5" s="1"/>
  <c r="BB205" i="5"/>
  <c r="BE205" i="5" s="1"/>
  <c r="BB206" i="5"/>
  <c r="BE206" i="5" s="1"/>
  <c r="BB207" i="5"/>
  <c r="BF207" i="5" s="1"/>
  <c r="BB208" i="5"/>
  <c r="BF208" i="5" s="1"/>
  <c r="BB209" i="5"/>
  <c r="BB210" i="5"/>
  <c r="BF210" i="5" s="1"/>
  <c r="BB212" i="5"/>
  <c r="BE212" i="5" s="1"/>
  <c r="BB213" i="5"/>
  <c r="BD213" i="5" s="1"/>
  <c r="BB214" i="5"/>
  <c r="BD214" i="5" s="1"/>
  <c r="BB215" i="5"/>
  <c r="BE215" i="5" s="1"/>
  <c r="BB216" i="5"/>
  <c r="BE216" i="5" s="1"/>
  <c r="BB217" i="5"/>
  <c r="BE217" i="5" s="1"/>
  <c r="BB218" i="5"/>
  <c r="BE218" i="5" s="1"/>
  <c r="BB219" i="5"/>
  <c r="BE219" i="5" s="1"/>
  <c r="BB220" i="5"/>
  <c r="BB221" i="5"/>
  <c r="BE221" i="5" s="1"/>
  <c r="BB223" i="5"/>
  <c r="BC223" i="5" s="1"/>
  <c r="BO223" i="5" s="1"/>
  <c r="BB224" i="5"/>
  <c r="BC224" i="5" s="1"/>
  <c r="BO224" i="5" s="1"/>
  <c r="BB225" i="5"/>
  <c r="BC225" i="5" s="1"/>
  <c r="BO225" i="5" s="1"/>
  <c r="BB226" i="5"/>
  <c r="BC226" i="5" s="1"/>
  <c r="BO226" i="5" s="1"/>
  <c r="BB227" i="5"/>
  <c r="BC227" i="5" s="1"/>
  <c r="BO227" i="5" s="1"/>
  <c r="BB228" i="5"/>
  <c r="BC228" i="5" s="1"/>
  <c r="BO228" i="5" s="1"/>
  <c r="BB229" i="5"/>
  <c r="BC229" i="5" s="1"/>
  <c r="BO229" i="5" s="1"/>
  <c r="BB230" i="5"/>
  <c r="BC230" i="5" s="1"/>
  <c r="BO230" i="5" s="1"/>
  <c r="BB231" i="5"/>
  <c r="BB232" i="5"/>
  <c r="BC232" i="5" s="1"/>
  <c r="BO232" i="5" s="1"/>
  <c r="BB234" i="5"/>
  <c r="BC234" i="5" s="1"/>
  <c r="BO234" i="5" s="1"/>
  <c r="BB235" i="5"/>
  <c r="BC235" i="5" s="1"/>
  <c r="BO235" i="5" s="1"/>
  <c r="BB236" i="5"/>
  <c r="BC236" i="5" s="1"/>
  <c r="BO236" i="5" s="1"/>
  <c r="BB237" i="5"/>
  <c r="BC237" i="5" s="1"/>
  <c r="BO237" i="5" s="1"/>
  <c r="BB238" i="5"/>
  <c r="BC238" i="5" s="1"/>
  <c r="BO238" i="5" s="1"/>
  <c r="BB239" i="5"/>
  <c r="BC239" i="5" s="1"/>
  <c r="BO239" i="5" s="1"/>
  <c r="BB240" i="5"/>
  <c r="BC240" i="5" s="1"/>
  <c r="BO240" i="5" s="1"/>
  <c r="BB241" i="5"/>
  <c r="BC241" i="5" s="1"/>
  <c r="BO241" i="5" s="1"/>
  <c r="BB242" i="5"/>
  <c r="BB243" i="5"/>
  <c r="BC243" i="5" s="1"/>
  <c r="BO243" i="5" s="1"/>
  <c r="BC153" i="5" l="1"/>
  <c r="BO194" i="5"/>
  <c r="BF14" i="5"/>
  <c r="BI127" i="5"/>
  <c r="BG19" i="5"/>
  <c r="BE31" i="5"/>
  <c r="BF136" i="5"/>
  <c r="BD155" i="5"/>
  <c r="BL153" i="5"/>
  <c r="BE174" i="5"/>
  <c r="BC196" i="5"/>
  <c r="BO196" i="5" s="1"/>
  <c r="BE111" i="5"/>
  <c r="BF60" i="5"/>
  <c r="BH95" i="5"/>
  <c r="BE30" i="5"/>
  <c r="BD153" i="5"/>
  <c r="BL152" i="5"/>
  <c r="BE173" i="5"/>
  <c r="BD152" i="5"/>
  <c r="BE172" i="5"/>
  <c r="BG67" i="5"/>
  <c r="BC12" i="5"/>
  <c r="BG14" i="5"/>
  <c r="BG16" i="5"/>
  <c r="BH32" i="5"/>
  <c r="BE155" i="5"/>
  <c r="BE171" i="5"/>
  <c r="BC201" i="5"/>
  <c r="BG66" i="5"/>
  <c r="BH31" i="5"/>
  <c r="BE153" i="5"/>
  <c r="BD201" i="5"/>
  <c r="BD74" i="5"/>
  <c r="BH30" i="5"/>
  <c r="BE152" i="5"/>
  <c r="BE201" i="5"/>
  <c r="BF155" i="5"/>
  <c r="BD205" i="5"/>
  <c r="BI100" i="5"/>
  <c r="BH29" i="5"/>
  <c r="BD7" i="5"/>
  <c r="BC127" i="5"/>
  <c r="BI16" i="5"/>
  <c r="BC144" i="5"/>
  <c r="BH146" i="5"/>
  <c r="BF153" i="5"/>
  <c r="BE162" i="5"/>
  <c r="BO162" i="5" s="1"/>
  <c r="BF205" i="5"/>
  <c r="BG107" i="5"/>
  <c r="BJ64" i="5"/>
  <c r="BC84" i="5"/>
  <c r="BD6" i="5"/>
  <c r="BC126" i="5"/>
  <c r="BC33" i="5"/>
  <c r="BC142" i="5"/>
  <c r="BI146" i="5"/>
  <c r="BF152" i="5"/>
  <c r="BE161" i="5"/>
  <c r="BO161" i="5" s="1"/>
  <c r="BG48" i="5"/>
  <c r="BC213" i="5"/>
  <c r="BI111" i="5"/>
  <c r="BK65" i="5"/>
  <c r="BC83" i="5"/>
  <c r="BE12" i="5"/>
  <c r="BC125" i="5"/>
  <c r="BC16" i="5"/>
  <c r="BC32" i="5"/>
  <c r="BD43" i="5"/>
  <c r="BH155" i="5"/>
  <c r="BE160" i="5"/>
  <c r="BH56" i="5"/>
  <c r="BE213" i="5"/>
  <c r="BI109" i="5"/>
  <c r="BK64" i="5"/>
  <c r="BC82" i="5"/>
  <c r="BO76" i="5"/>
  <c r="BF6" i="5"/>
  <c r="BE127" i="5"/>
  <c r="BC15" i="5"/>
  <c r="BC31" i="5"/>
  <c r="BD42" i="5"/>
  <c r="BH153" i="5"/>
  <c r="BC172" i="5"/>
  <c r="BH55" i="5"/>
  <c r="BH58" i="5"/>
  <c r="BI108" i="5"/>
  <c r="BF100" i="5"/>
  <c r="BO181" i="5"/>
  <c r="BO75" i="5"/>
  <c r="BF5" i="5"/>
  <c r="BE126" i="5"/>
  <c r="BE19" i="5"/>
  <c r="BC30" i="5"/>
  <c r="BD136" i="5"/>
  <c r="BD41" i="5"/>
  <c r="BH152" i="5"/>
  <c r="BC171" i="5"/>
  <c r="BH54" i="5"/>
  <c r="BI107" i="5"/>
  <c r="BM59" i="5"/>
  <c r="BE86" i="5"/>
  <c r="BO74" i="5"/>
  <c r="BF4" i="5"/>
  <c r="BE125" i="5"/>
  <c r="BC29" i="5"/>
  <c r="BE144" i="5"/>
  <c r="BD40" i="5"/>
  <c r="BJ155" i="5"/>
  <c r="BC170" i="5"/>
  <c r="BC183" i="5"/>
  <c r="BC64" i="5"/>
  <c r="BN67" i="5"/>
  <c r="BE85" i="5"/>
  <c r="BC14" i="5"/>
  <c r="BG127" i="5"/>
  <c r="BE142" i="5"/>
  <c r="BC155" i="5"/>
  <c r="BJ153" i="5"/>
  <c r="BD173" i="5"/>
  <c r="BO173" i="5" s="1"/>
  <c r="BC182" i="5"/>
  <c r="BC109" i="5"/>
  <c r="BO109" i="5" s="1"/>
  <c r="BE67" i="5"/>
  <c r="BN66" i="5"/>
  <c r="BH86" i="5"/>
  <c r="BG126" i="5"/>
  <c r="BE33" i="5"/>
  <c r="BC181" i="5"/>
  <c r="BC108" i="5"/>
  <c r="BE66" i="5"/>
  <c r="BN65" i="5"/>
  <c r="BH85" i="5"/>
  <c r="BD14" i="5"/>
  <c r="BE16" i="5"/>
  <c r="BJ152" i="5"/>
  <c r="BG125" i="5"/>
  <c r="BE15" i="5"/>
  <c r="BE32" i="5"/>
  <c r="BE140" i="5"/>
  <c r="BC152" i="5"/>
  <c r="BL155" i="5"/>
  <c r="BO155" i="5" s="1"/>
  <c r="BC197" i="5"/>
  <c r="BO197" i="5" s="1"/>
  <c r="BC107" i="5"/>
  <c r="BE65" i="5"/>
  <c r="BH96" i="5"/>
  <c r="BH84" i="5"/>
  <c r="BO72" i="5"/>
  <c r="BF204" i="5"/>
  <c r="BF7" i="5"/>
  <c r="BC128" i="5"/>
  <c r="BE128" i="5"/>
  <c r="BG128" i="5"/>
  <c r="BI128" i="5"/>
  <c r="BK128" i="5"/>
  <c r="BC20" i="5"/>
  <c r="BE20" i="5"/>
  <c r="BG20" i="5"/>
  <c r="BI20" i="5"/>
  <c r="BD26" i="5"/>
  <c r="BF29" i="5"/>
  <c r="BG135" i="5"/>
  <c r="BF146" i="5"/>
  <c r="BD45" i="5"/>
  <c r="BE37" i="5"/>
  <c r="BF37" i="5"/>
  <c r="BG37" i="5"/>
  <c r="BH37" i="5"/>
  <c r="BG147" i="5"/>
  <c r="BI147" i="5"/>
  <c r="BK147" i="5"/>
  <c r="BC163" i="5"/>
  <c r="BO163" i="5" s="1"/>
  <c r="BE164" i="5"/>
  <c r="BD174" i="5"/>
  <c r="BO174" i="5" s="1"/>
  <c r="BE175" i="5"/>
  <c r="BF56" i="5"/>
  <c r="BG49" i="5"/>
  <c r="BC184" i="5"/>
  <c r="BO184" i="5" s="1"/>
  <c r="BC198" i="5"/>
  <c r="BO198" i="5" s="1"/>
  <c r="BD191" i="5"/>
  <c r="BO191" i="5" s="1"/>
  <c r="BD206" i="5"/>
  <c r="BF206" i="5"/>
  <c r="BC214" i="5"/>
  <c r="BE214" i="5"/>
  <c r="BC111" i="5"/>
  <c r="BO111" i="5" s="1"/>
  <c r="BD103" i="5"/>
  <c r="BF103" i="5"/>
  <c r="BH103" i="5"/>
  <c r="BC65" i="5"/>
  <c r="BF91" i="5"/>
  <c r="BF61" i="5"/>
  <c r="BH63" i="5"/>
  <c r="BJ65" i="5"/>
  <c r="BK66" i="5"/>
  <c r="BE100" i="5"/>
  <c r="BL59" i="5"/>
  <c r="BM60" i="5"/>
  <c r="BH97" i="5"/>
  <c r="BD77" i="5"/>
  <c r="BO77" i="5" s="1"/>
  <c r="BG92" i="5"/>
  <c r="BC85" i="5"/>
  <c r="BE88" i="5"/>
  <c r="BF82" i="5"/>
  <c r="BH87" i="5"/>
  <c r="BF81" i="5"/>
  <c r="BF27" i="5"/>
  <c r="BD221" i="5"/>
  <c r="BF26" i="5"/>
  <c r="BH133" i="5"/>
  <c r="BJ133" i="5"/>
  <c r="BL133" i="5"/>
  <c r="BD151" i="5"/>
  <c r="BH151" i="5"/>
  <c r="BJ151" i="5"/>
  <c r="BL151" i="5"/>
  <c r="BC169" i="5"/>
  <c r="BD170" i="5"/>
  <c r="BC180" i="5"/>
  <c r="BO180" i="5" s="1"/>
  <c r="BD202" i="5"/>
  <c r="BF202" i="5"/>
  <c r="BD218" i="5"/>
  <c r="BC61" i="5"/>
  <c r="BE64" i="5"/>
  <c r="BH59" i="5"/>
  <c r="BJ61" i="5"/>
  <c r="BK62" i="5"/>
  <c r="BE95" i="5"/>
  <c r="BF96" i="5"/>
  <c r="BH93" i="5"/>
  <c r="BD73" i="5"/>
  <c r="BO73" i="5" s="1"/>
  <c r="BI97" i="5"/>
  <c r="BC81" i="5"/>
  <c r="BO81" i="5" s="1"/>
  <c r="BE84" i="5"/>
  <c r="BI80" i="5"/>
  <c r="BH83" i="5"/>
  <c r="BF133" i="5"/>
  <c r="BD5" i="5"/>
  <c r="BD131" i="5"/>
  <c r="BF131" i="5"/>
  <c r="BH131" i="5"/>
  <c r="BJ131" i="5"/>
  <c r="BL131" i="5"/>
  <c r="BG15" i="5"/>
  <c r="BI15" i="5"/>
  <c r="BC28" i="5"/>
  <c r="BG33" i="5"/>
  <c r="BH27" i="5"/>
  <c r="BO27" i="5" s="1"/>
  <c r="BC139" i="5"/>
  <c r="BE139" i="5"/>
  <c r="BG139" i="5"/>
  <c r="BH36" i="5"/>
  <c r="BD39" i="5"/>
  <c r="BC150" i="5"/>
  <c r="BD150" i="5"/>
  <c r="BE150" i="5"/>
  <c r="BF150" i="5"/>
  <c r="BH150" i="5"/>
  <c r="BJ150" i="5"/>
  <c r="BL150" i="5"/>
  <c r="BC158" i="5"/>
  <c r="BO158" i="5" s="1"/>
  <c r="BE159" i="5"/>
  <c r="BO159" i="5" s="1"/>
  <c r="BC56" i="5"/>
  <c r="BD169" i="5"/>
  <c r="BF51" i="5"/>
  <c r="BH53" i="5"/>
  <c r="BD188" i="5"/>
  <c r="BO188" i="5" s="1"/>
  <c r="BC193" i="5"/>
  <c r="BO193" i="5" s="1"/>
  <c r="BC210" i="5"/>
  <c r="BE210" i="5"/>
  <c r="BC212" i="5"/>
  <c r="BD217" i="5"/>
  <c r="BC106" i="5"/>
  <c r="BE106" i="5"/>
  <c r="BG106" i="5"/>
  <c r="BI106" i="5"/>
  <c r="BC60" i="5"/>
  <c r="BE63" i="5"/>
  <c r="BG65" i="5"/>
  <c r="BI67" i="5"/>
  <c r="BJ60" i="5"/>
  <c r="BK61" i="5"/>
  <c r="BE94" i="5"/>
  <c r="BF95" i="5"/>
  <c r="BN64" i="5"/>
  <c r="BH92" i="5"/>
  <c r="BD72" i="5"/>
  <c r="BI96" i="5"/>
  <c r="BD89" i="5"/>
  <c r="BE83" i="5"/>
  <c r="BG89" i="5"/>
  <c r="BH82" i="5"/>
  <c r="BG80" i="5"/>
  <c r="BD203" i="5"/>
  <c r="BE151" i="5"/>
  <c r="BD4" i="5"/>
  <c r="BH124" i="5"/>
  <c r="BO124" i="5" s="1"/>
  <c r="BD130" i="5"/>
  <c r="BF130" i="5"/>
  <c r="BH130" i="5"/>
  <c r="BJ130" i="5"/>
  <c r="BL130" i="5"/>
  <c r="BD23" i="5"/>
  <c r="BF23" i="5"/>
  <c r="BH23" i="5"/>
  <c r="BC25" i="5"/>
  <c r="BC27" i="5"/>
  <c r="BE29" i="5"/>
  <c r="BG32" i="5"/>
  <c r="BH26" i="5"/>
  <c r="BC138" i="5"/>
  <c r="BE138" i="5"/>
  <c r="BG138" i="5"/>
  <c r="BJ146" i="5"/>
  <c r="BD38" i="5"/>
  <c r="BC149" i="5"/>
  <c r="BD149" i="5"/>
  <c r="BE149" i="5"/>
  <c r="BF149" i="5"/>
  <c r="BH149" i="5"/>
  <c r="BJ149" i="5"/>
  <c r="BL149" i="5"/>
  <c r="BE47" i="5"/>
  <c r="BE158" i="5"/>
  <c r="BC55" i="5"/>
  <c r="BD56" i="5"/>
  <c r="BF50" i="5"/>
  <c r="BH52" i="5"/>
  <c r="BD186" i="5"/>
  <c r="BO186" i="5" s="1"/>
  <c r="BC192" i="5"/>
  <c r="BO192" i="5" s="1"/>
  <c r="BC208" i="5"/>
  <c r="BE208" i="5"/>
  <c r="BF58" i="5"/>
  <c r="BD216" i="5"/>
  <c r="BJ58" i="5"/>
  <c r="BC105" i="5"/>
  <c r="BE105" i="5"/>
  <c r="BG105" i="5"/>
  <c r="BI105" i="5"/>
  <c r="BC59" i="5"/>
  <c r="BE62" i="5"/>
  <c r="BG64" i="5"/>
  <c r="BI66" i="5"/>
  <c r="BJ59" i="5"/>
  <c r="BK60" i="5"/>
  <c r="BE93" i="5"/>
  <c r="BF94" i="5"/>
  <c r="BN63" i="5"/>
  <c r="BC78" i="5"/>
  <c r="BO78" i="5" s="1"/>
  <c r="BD71" i="5"/>
  <c r="BO71" i="5" s="1"/>
  <c r="BI95" i="5"/>
  <c r="BD88" i="5"/>
  <c r="BE82" i="5"/>
  <c r="BG88" i="5"/>
  <c r="BH81" i="5"/>
  <c r="BO213" i="5"/>
  <c r="BO160" i="5"/>
  <c r="BI98" i="5"/>
  <c r="BC3" i="5"/>
  <c r="BO3" i="5" s="1"/>
  <c r="BI124" i="5"/>
  <c r="BD129" i="5"/>
  <c r="BF129" i="5"/>
  <c r="BH129" i="5"/>
  <c r="BJ129" i="5"/>
  <c r="BL129" i="5"/>
  <c r="BD21" i="5"/>
  <c r="BF21" i="5"/>
  <c r="BH21" i="5"/>
  <c r="BD25" i="5"/>
  <c r="BC26" i="5"/>
  <c r="BE28" i="5"/>
  <c r="BG31" i="5"/>
  <c r="BI34" i="5"/>
  <c r="BC137" i="5"/>
  <c r="BE137" i="5"/>
  <c r="BG137" i="5"/>
  <c r="BC45" i="5"/>
  <c r="BD37" i="5"/>
  <c r="BO37" i="5" s="1"/>
  <c r="BC148" i="5"/>
  <c r="BD148" i="5"/>
  <c r="BE148" i="5"/>
  <c r="BF148" i="5"/>
  <c r="BH148" i="5"/>
  <c r="BJ148" i="5"/>
  <c r="BL148" i="5"/>
  <c r="BD166" i="5"/>
  <c r="BF47" i="5"/>
  <c r="BC54" i="5"/>
  <c r="BD55" i="5"/>
  <c r="BE56" i="5"/>
  <c r="BF49" i="5"/>
  <c r="BH51" i="5"/>
  <c r="BD185" i="5"/>
  <c r="BO185" i="5" s="1"/>
  <c r="BC207" i="5"/>
  <c r="BE207" i="5"/>
  <c r="BD212" i="5"/>
  <c r="BD215" i="5"/>
  <c r="BC102" i="5"/>
  <c r="BC104" i="5"/>
  <c r="BE104" i="5"/>
  <c r="BG104" i="5"/>
  <c r="BI104" i="5"/>
  <c r="BD67" i="5"/>
  <c r="BE61" i="5"/>
  <c r="BG63" i="5"/>
  <c r="BI65" i="5"/>
  <c r="BC100" i="5"/>
  <c r="BK59" i="5"/>
  <c r="BE92" i="5"/>
  <c r="BF93" i="5"/>
  <c r="BN62" i="5"/>
  <c r="BD70" i="5"/>
  <c r="BO70" i="5" s="1"/>
  <c r="BI94" i="5"/>
  <c r="BD87" i="5"/>
  <c r="BE81" i="5"/>
  <c r="BG87" i="5"/>
  <c r="BI89" i="5"/>
  <c r="BE98" i="5"/>
  <c r="BF203" i="5"/>
  <c r="BC62" i="5"/>
  <c r="BH28" i="5"/>
  <c r="BE9" i="5"/>
  <c r="BO9" i="5" s="1"/>
  <c r="BJ124" i="5"/>
  <c r="BD128" i="5"/>
  <c r="BF128" i="5"/>
  <c r="BH128" i="5"/>
  <c r="BJ128" i="5"/>
  <c r="BD20" i="5"/>
  <c r="BF20" i="5"/>
  <c r="BE25" i="5"/>
  <c r="BD34" i="5"/>
  <c r="BE27" i="5"/>
  <c r="BG30" i="5"/>
  <c r="BI33" i="5"/>
  <c r="BC136" i="5"/>
  <c r="BE136" i="5"/>
  <c r="BC43" i="5"/>
  <c r="BL146" i="5"/>
  <c r="BC147" i="5"/>
  <c r="BD147" i="5"/>
  <c r="BE147" i="5"/>
  <c r="BF147" i="5"/>
  <c r="BH147" i="5"/>
  <c r="BJ147" i="5"/>
  <c r="BD164" i="5"/>
  <c r="BC168" i="5"/>
  <c r="BC53" i="5"/>
  <c r="BD54" i="5"/>
  <c r="BE55" i="5"/>
  <c r="BF48" i="5"/>
  <c r="BH50" i="5"/>
  <c r="BD199" i="5"/>
  <c r="BO199" i="5" s="1"/>
  <c r="BC206" i="5"/>
  <c r="BO206" i="5" s="1"/>
  <c r="BD102" i="5"/>
  <c r="BC103" i="5"/>
  <c r="BE103" i="5"/>
  <c r="BG103" i="5"/>
  <c r="BD66" i="5"/>
  <c r="BE60" i="5"/>
  <c r="BG62" i="5"/>
  <c r="BI64" i="5"/>
  <c r="BC98" i="5"/>
  <c r="BD100" i="5"/>
  <c r="BL67" i="5"/>
  <c r="BF92" i="5"/>
  <c r="BN61" i="5"/>
  <c r="BG91" i="5"/>
  <c r="BI93" i="5"/>
  <c r="BD86" i="5"/>
  <c r="BF80" i="5"/>
  <c r="BG86" i="5"/>
  <c r="BI88" i="5"/>
  <c r="BO55" i="5"/>
  <c r="BE97" i="5"/>
  <c r="BE96" i="5"/>
  <c r="BD3" i="5"/>
  <c r="BC8" i="5"/>
  <c r="BE8" i="5"/>
  <c r="BK124" i="5"/>
  <c r="BD127" i="5"/>
  <c r="BF127" i="5"/>
  <c r="BH127" i="5"/>
  <c r="BJ127" i="5"/>
  <c r="BD19" i="5"/>
  <c r="BF19" i="5"/>
  <c r="BO19" i="5" s="1"/>
  <c r="BF25" i="5"/>
  <c r="BD33" i="5"/>
  <c r="BO33" i="5" s="1"/>
  <c r="BE26" i="5"/>
  <c r="BO26" i="5" s="1"/>
  <c r="BG29" i="5"/>
  <c r="BO29" i="5" s="1"/>
  <c r="BI32" i="5"/>
  <c r="BD144" i="5"/>
  <c r="BC36" i="5"/>
  <c r="BC42" i="5"/>
  <c r="BE45" i="5"/>
  <c r="BF45" i="5"/>
  <c r="BG45" i="5"/>
  <c r="BG155" i="5"/>
  <c r="BI155" i="5"/>
  <c r="BC47" i="5"/>
  <c r="BG47" i="5"/>
  <c r="BC52" i="5"/>
  <c r="BD53" i="5"/>
  <c r="BE54" i="5"/>
  <c r="BH49" i="5"/>
  <c r="BC205" i="5"/>
  <c r="BO205" i="5" s="1"/>
  <c r="BG58" i="5"/>
  <c r="BK58" i="5"/>
  <c r="BD111" i="5"/>
  <c r="BF111" i="5"/>
  <c r="BM58" i="5"/>
  <c r="BD65" i="5"/>
  <c r="BE59" i="5"/>
  <c r="BG61" i="5"/>
  <c r="BI63" i="5"/>
  <c r="BC97" i="5"/>
  <c r="BD98" i="5"/>
  <c r="BL66" i="5"/>
  <c r="BM67" i="5"/>
  <c r="BN60" i="5"/>
  <c r="BG100" i="5"/>
  <c r="BO100" i="5" s="1"/>
  <c r="BI92" i="5"/>
  <c r="BD85" i="5"/>
  <c r="BO85" i="5" s="1"/>
  <c r="BF89" i="5"/>
  <c r="BG85" i="5"/>
  <c r="BI87" i="5"/>
  <c r="BC63" i="5"/>
  <c r="BF97" i="5"/>
  <c r="BE3" i="5"/>
  <c r="BC7" i="5"/>
  <c r="BO7" i="5" s="1"/>
  <c r="BL124" i="5"/>
  <c r="BD126" i="5"/>
  <c r="BF126" i="5"/>
  <c r="BH126" i="5"/>
  <c r="BJ126" i="5"/>
  <c r="BD18" i="5"/>
  <c r="BF18" i="5"/>
  <c r="BO18" i="5" s="1"/>
  <c r="BG25" i="5"/>
  <c r="BD32" i="5"/>
  <c r="BO32" i="5" s="1"/>
  <c r="BE135" i="5"/>
  <c r="BG28" i="5"/>
  <c r="BI31" i="5"/>
  <c r="BD142" i="5"/>
  <c r="BO142" i="5" s="1"/>
  <c r="BD36" i="5"/>
  <c r="BC41" i="5"/>
  <c r="BE43" i="5"/>
  <c r="BF43" i="5"/>
  <c r="BG43" i="5"/>
  <c r="BG153" i="5"/>
  <c r="BI153" i="5"/>
  <c r="BC157" i="5"/>
  <c r="BD168" i="5"/>
  <c r="BC51" i="5"/>
  <c r="BO51" i="5" s="1"/>
  <c r="BD52" i="5"/>
  <c r="BE53" i="5"/>
  <c r="BH48" i="5"/>
  <c r="BC204" i="5"/>
  <c r="BE204" i="5"/>
  <c r="BC221" i="5"/>
  <c r="BO221" i="5" s="1"/>
  <c r="BE102" i="5"/>
  <c r="BD109" i="5"/>
  <c r="BF109" i="5"/>
  <c r="BC91" i="5"/>
  <c r="BD64" i="5"/>
  <c r="BF67" i="5"/>
  <c r="BG60" i="5"/>
  <c r="BI62" i="5"/>
  <c r="BC96" i="5"/>
  <c r="BD97" i="5"/>
  <c r="BL65" i="5"/>
  <c r="BM66" i="5"/>
  <c r="BN59" i="5"/>
  <c r="BG98" i="5"/>
  <c r="BC80" i="5"/>
  <c r="BD84" i="5"/>
  <c r="BF88" i="5"/>
  <c r="BG84" i="5"/>
  <c r="BI86" i="5"/>
  <c r="BD219" i="5"/>
  <c r="BH80" i="5"/>
  <c r="BD133" i="5"/>
  <c r="BC6" i="5"/>
  <c r="BO6" i="5" s="1"/>
  <c r="BC133" i="5"/>
  <c r="BD125" i="5"/>
  <c r="BF125" i="5"/>
  <c r="BH125" i="5"/>
  <c r="BJ125" i="5"/>
  <c r="BD17" i="5"/>
  <c r="BF17" i="5"/>
  <c r="BH25" i="5"/>
  <c r="BD31" i="5"/>
  <c r="BF34" i="5"/>
  <c r="BG27" i="5"/>
  <c r="BI30" i="5"/>
  <c r="BD141" i="5"/>
  <c r="BO141" i="5" s="1"/>
  <c r="BC146" i="5"/>
  <c r="BC40" i="5"/>
  <c r="BE42" i="5"/>
  <c r="BF42" i="5"/>
  <c r="BG42" i="5"/>
  <c r="BG152" i="5"/>
  <c r="BO152" i="5" s="1"/>
  <c r="BI152" i="5"/>
  <c r="BD47" i="5"/>
  <c r="BC50" i="5"/>
  <c r="BD51" i="5"/>
  <c r="BE52" i="5"/>
  <c r="BC179" i="5"/>
  <c r="BO179" i="5" s="1"/>
  <c r="BC203" i="5"/>
  <c r="BC219" i="5"/>
  <c r="BF102" i="5"/>
  <c r="BD108" i="5"/>
  <c r="BF108" i="5"/>
  <c r="BD91" i="5"/>
  <c r="BO91" i="5" s="1"/>
  <c r="BD63" i="5"/>
  <c r="BO63" i="5" s="1"/>
  <c r="BF66" i="5"/>
  <c r="BG59" i="5"/>
  <c r="BI61" i="5"/>
  <c r="BC95" i="5"/>
  <c r="BO95" i="5" s="1"/>
  <c r="BD96" i="5"/>
  <c r="BL64" i="5"/>
  <c r="BM65" i="5"/>
  <c r="BC69" i="5"/>
  <c r="BO69" i="5" s="1"/>
  <c r="BD80" i="5"/>
  <c r="BD83" i="5"/>
  <c r="BF87" i="5"/>
  <c r="BO87" i="5" s="1"/>
  <c r="BG83" i="5"/>
  <c r="BI85" i="5"/>
  <c r="BO182" i="5"/>
  <c r="BJ63" i="5"/>
  <c r="BO170" i="5"/>
  <c r="BJ62" i="5"/>
  <c r="BF151" i="5"/>
  <c r="BC5" i="5"/>
  <c r="BO5" i="5" s="1"/>
  <c r="BE133" i="5"/>
  <c r="BG133" i="5"/>
  <c r="BI133" i="5"/>
  <c r="BH14" i="5"/>
  <c r="BD16" i="5"/>
  <c r="BF16" i="5"/>
  <c r="BC135" i="5"/>
  <c r="BD30" i="5"/>
  <c r="BF33" i="5"/>
  <c r="BG26" i="5"/>
  <c r="BI29" i="5"/>
  <c r="BD140" i="5"/>
  <c r="BO140" i="5" s="1"/>
  <c r="BE36" i="5"/>
  <c r="BC39" i="5"/>
  <c r="BO39" i="5" s="1"/>
  <c r="BE41" i="5"/>
  <c r="BF41" i="5"/>
  <c r="BG41" i="5"/>
  <c r="BG151" i="5"/>
  <c r="BI151" i="5"/>
  <c r="BK151" i="5"/>
  <c r="BD157" i="5"/>
  <c r="BC49" i="5"/>
  <c r="BD50" i="5"/>
  <c r="BE51" i="5"/>
  <c r="BC202" i="5"/>
  <c r="BC218" i="5"/>
  <c r="BI58" i="5"/>
  <c r="BL58" i="5"/>
  <c r="BD107" i="5"/>
  <c r="BF107" i="5"/>
  <c r="BN58" i="5"/>
  <c r="BD62" i="5"/>
  <c r="BF65" i="5"/>
  <c r="BH67" i="5"/>
  <c r="BI60" i="5"/>
  <c r="BC94" i="5"/>
  <c r="BD95" i="5"/>
  <c r="BL63" i="5"/>
  <c r="BM64" i="5"/>
  <c r="BH91" i="5"/>
  <c r="BC89" i="5"/>
  <c r="BD82" i="5"/>
  <c r="BF86" i="5"/>
  <c r="BG82" i="5"/>
  <c r="BI84" i="5"/>
  <c r="BO183" i="5"/>
  <c r="BO195" i="5"/>
  <c r="BC4" i="5"/>
  <c r="BO4" i="5" s="1"/>
  <c r="BC131" i="5"/>
  <c r="BE131" i="5"/>
  <c r="BG131" i="5"/>
  <c r="BI131" i="5"/>
  <c r="BI14" i="5"/>
  <c r="BD15" i="5"/>
  <c r="BF15" i="5"/>
  <c r="BF135" i="5"/>
  <c r="BI28" i="5"/>
  <c r="BD139" i="5"/>
  <c r="BD146" i="5"/>
  <c r="BC38" i="5"/>
  <c r="BE40" i="5"/>
  <c r="BF40" i="5"/>
  <c r="BG40" i="5"/>
  <c r="BG150" i="5"/>
  <c r="BO150" i="5" s="1"/>
  <c r="BI150" i="5"/>
  <c r="BC177" i="5"/>
  <c r="BC48" i="5"/>
  <c r="BD49" i="5"/>
  <c r="BE50" i="5"/>
  <c r="BC190" i="5"/>
  <c r="BO190" i="5" s="1"/>
  <c r="BD210" i="5"/>
  <c r="BC217" i="5"/>
  <c r="BG102" i="5"/>
  <c r="BD106" i="5"/>
  <c r="BF106" i="5"/>
  <c r="BD61" i="5"/>
  <c r="BF64" i="5"/>
  <c r="BH66" i="5"/>
  <c r="BI59" i="5"/>
  <c r="BC93" i="5"/>
  <c r="BD94" i="5"/>
  <c r="BL62" i="5"/>
  <c r="BM63" i="5"/>
  <c r="BC88" i="5"/>
  <c r="BD81" i="5"/>
  <c r="BG81" i="5"/>
  <c r="BI83" i="5"/>
  <c r="BF28" i="5"/>
  <c r="BO28" i="5" s="1"/>
  <c r="BC9" i="5"/>
  <c r="BC130" i="5"/>
  <c r="BE130" i="5"/>
  <c r="BG130" i="5"/>
  <c r="BI130" i="5"/>
  <c r="BC23" i="5"/>
  <c r="BE23" i="5"/>
  <c r="BG23" i="5"/>
  <c r="BH34" i="5"/>
  <c r="BI27" i="5"/>
  <c r="BD138" i="5"/>
  <c r="BE146" i="5"/>
  <c r="BE39" i="5"/>
  <c r="BF39" i="5"/>
  <c r="BG39" i="5"/>
  <c r="BG149" i="5"/>
  <c r="BI149" i="5"/>
  <c r="BC166" i="5"/>
  <c r="BC175" i="5"/>
  <c r="BO175" i="5" s="1"/>
  <c r="BD177" i="5"/>
  <c r="BD48" i="5"/>
  <c r="BD208" i="5"/>
  <c r="BC216" i="5"/>
  <c r="BH102" i="5"/>
  <c r="BO102" i="5" s="1"/>
  <c r="BD105" i="5"/>
  <c r="BF105" i="5"/>
  <c r="BC67" i="5"/>
  <c r="BO67" i="5" s="1"/>
  <c r="BD60" i="5"/>
  <c r="BF63" i="5"/>
  <c r="BJ67" i="5"/>
  <c r="BC92" i="5"/>
  <c r="BD93" i="5"/>
  <c r="BL61" i="5"/>
  <c r="BM62" i="5"/>
  <c r="BH89" i="5"/>
  <c r="BF98" i="5"/>
  <c r="BC129" i="5"/>
  <c r="BE129" i="5"/>
  <c r="BG129" i="5"/>
  <c r="BI129" i="5"/>
  <c r="BC21" i="5"/>
  <c r="BE21" i="5"/>
  <c r="BG21" i="5"/>
  <c r="BD137" i="5"/>
  <c r="BE38" i="5"/>
  <c r="BF38" i="5"/>
  <c r="BG38" i="5"/>
  <c r="BG148" i="5"/>
  <c r="BI148" i="5"/>
  <c r="BD207" i="5"/>
  <c r="BC215" i="5"/>
  <c r="BD104" i="5"/>
  <c r="BF104" i="5"/>
  <c r="BC66" i="5"/>
  <c r="BO88" i="5"/>
  <c r="BO62" i="5"/>
  <c r="BC58" i="5"/>
  <c r="BD58" i="5"/>
  <c r="BO31" i="5"/>
  <c r="BO30" i="5"/>
  <c r="BO14" i="5"/>
  <c r="BO12" i="5"/>
  <c r="BF2" i="4"/>
  <c r="BE2" i="4"/>
  <c r="BO84" i="5" l="1"/>
  <c r="BO60" i="5"/>
  <c r="BO151" i="5"/>
  <c r="BO56" i="5"/>
  <c r="BO201" i="5"/>
  <c r="BO52" i="5"/>
  <c r="BO86" i="5"/>
  <c r="BO153" i="5"/>
  <c r="BO54" i="5"/>
  <c r="BO108" i="5"/>
  <c r="BO64" i="5"/>
  <c r="BO133" i="5"/>
  <c r="BO149" i="5"/>
  <c r="BO89" i="5"/>
  <c r="BO82" i="5"/>
  <c r="BO83" i="5"/>
  <c r="BO203" i="5"/>
  <c r="BO66" i="5"/>
  <c r="BO61" i="5"/>
  <c r="BO80" i="5"/>
  <c r="BO34" i="5"/>
  <c r="BO65" i="5"/>
  <c r="BO172" i="5"/>
  <c r="BO50" i="5"/>
  <c r="BO59" i="5"/>
  <c r="BO48" i="5"/>
  <c r="BO105" i="5"/>
  <c r="BO144" i="5"/>
  <c r="BO208" i="5"/>
  <c r="BO171" i="5"/>
  <c r="BO125" i="5"/>
  <c r="BO146" i="5"/>
  <c r="BO97" i="5"/>
  <c r="BO169" i="5"/>
  <c r="BO103" i="5"/>
  <c r="BO147" i="5"/>
  <c r="BO23" i="5"/>
  <c r="BO137" i="5"/>
  <c r="BO107" i="5"/>
  <c r="BO126" i="5"/>
  <c r="BO93" i="5"/>
  <c r="BO20" i="5"/>
  <c r="BO47" i="5"/>
  <c r="BO136" i="5"/>
  <c r="BO214" i="5"/>
  <c r="BO128" i="5"/>
  <c r="BO104" i="5"/>
  <c r="BO219" i="5"/>
  <c r="BO43" i="5"/>
  <c r="BO139" i="5"/>
  <c r="BO40" i="5"/>
  <c r="BO41" i="5"/>
  <c r="BO166" i="5"/>
  <c r="BO49" i="5"/>
  <c r="BO127" i="5"/>
  <c r="BO45" i="5"/>
  <c r="BO38" i="5"/>
  <c r="BO130" i="5"/>
  <c r="BO157" i="5"/>
  <c r="BO16" i="5"/>
  <c r="BO53" i="5"/>
  <c r="BO96" i="5"/>
  <c r="BO217" i="5"/>
  <c r="BO106" i="5"/>
  <c r="BO98" i="5"/>
  <c r="BO168" i="5"/>
  <c r="BO25" i="5"/>
  <c r="BO135" i="5"/>
  <c r="BO207" i="5"/>
  <c r="BO17" i="5"/>
  <c r="BO204" i="5"/>
  <c r="BO42" i="5"/>
  <c r="BO8" i="5"/>
  <c r="BO164" i="5"/>
  <c r="BO216" i="5"/>
  <c r="BO92" i="5"/>
  <c r="BO129" i="5"/>
  <c r="BO148" i="5"/>
  <c r="BO202" i="5"/>
  <c r="BO177" i="5"/>
  <c r="BO36" i="5"/>
  <c r="BO94" i="5"/>
  <c r="BO215" i="5"/>
  <c r="BO210" i="5"/>
  <c r="BO15" i="5"/>
  <c r="BO138" i="5"/>
  <c r="BO58" i="5"/>
  <c r="BO21" i="5"/>
  <c r="BO131" i="5"/>
  <c r="BO212" i="5"/>
  <c r="BO218" i="5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V3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L2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K2" i="3"/>
  <c r="BJ2" i="3"/>
  <c r="BI2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H2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G2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F2" i="3"/>
  <c r="BE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N43" i="3"/>
  <c r="BN44" i="3"/>
  <c r="BN45" i="3"/>
  <c r="BN46" i="3"/>
  <c r="BN47" i="3"/>
  <c r="BN48" i="3"/>
  <c r="BN49" i="3"/>
  <c r="BN50" i="3"/>
  <c r="BN51" i="3"/>
  <c r="BN5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W2" i="3"/>
  <c r="BV2" i="3"/>
  <c r="BU2" i="3"/>
  <c r="BT2" i="3"/>
  <c r="BS2" i="3"/>
  <c r="BR2" i="3"/>
  <c r="BQ2" i="3"/>
  <c r="BP2" i="3"/>
  <c r="BD2" i="3"/>
  <c r="BO2" i="3"/>
  <c r="BC2" i="3"/>
  <c r="BN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BA2" i="3"/>
  <c r="AP2" i="3"/>
  <c r="AO2" i="3"/>
  <c r="AZ2" i="3"/>
  <c r="AY2" i="3"/>
  <c r="AN2" i="3"/>
  <c r="AX2" i="3"/>
  <c r="AM2" i="3"/>
  <c r="AW2" i="3"/>
  <c r="AV2" i="3"/>
  <c r="AL2" i="3"/>
  <c r="AK2" i="3"/>
  <c r="AJ2" i="3"/>
  <c r="AU2" i="3"/>
  <c r="AI2" i="3"/>
  <c r="AT2" i="3"/>
  <c r="AS2" i="3"/>
  <c r="AH2" i="3"/>
  <c r="AG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V2" i="3"/>
  <c r="AR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G87" i="2" l="1"/>
  <c r="F111" i="2"/>
  <c r="F87" i="2"/>
  <c r="E87" i="2"/>
  <c r="E86" i="2"/>
  <c r="H82" i="2"/>
  <c r="G82" i="2"/>
  <c r="E90" i="2"/>
  <c r="E91" i="2"/>
  <c r="F82" i="2"/>
  <c r="F92" i="2"/>
  <c r="E82" i="2"/>
  <c r="E92" i="2"/>
  <c r="F94" i="2"/>
  <c r="F80" i="2"/>
  <c r="E94" i="2"/>
  <c r="H96" i="2"/>
  <c r="E80" i="2"/>
  <c r="G96" i="2"/>
  <c r="F96" i="2"/>
  <c r="E96" i="2"/>
  <c r="I75" i="2"/>
  <c r="F100" i="2"/>
  <c r="E100" i="2"/>
  <c r="H75" i="2"/>
  <c r="G113" i="2"/>
  <c r="G75" i="2"/>
  <c r="F113" i="2"/>
  <c r="F75" i="2"/>
  <c r="E113" i="2"/>
  <c r="E111" i="2"/>
  <c r="G108" i="2"/>
  <c r="E75" i="2"/>
  <c r="F108" i="2"/>
  <c r="E108" i="2"/>
  <c r="G72" i="2"/>
  <c r="E107" i="2"/>
  <c r="E106" i="2"/>
  <c r="F72" i="2"/>
  <c r="H102" i="2"/>
  <c r="G102" i="2"/>
  <c r="F102" i="2"/>
  <c r="E102" i="2"/>
  <c r="E72" i="2"/>
  <c r="I67" i="2"/>
  <c r="H67" i="2"/>
  <c r="E47" i="2"/>
  <c r="H43" i="2"/>
  <c r="G43" i="2"/>
  <c r="F43" i="2"/>
  <c r="E43" i="2"/>
  <c r="E42" i="2"/>
  <c r="F40" i="2"/>
  <c r="G67" i="2"/>
  <c r="E40" i="2"/>
  <c r="E39" i="2"/>
  <c r="F67" i="2"/>
  <c r="F37" i="2"/>
  <c r="E67" i="2"/>
  <c r="E37" i="2"/>
  <c r="F65" i="2"/>
  <c r="E65" i="2"/>
  <c r="E64" i="2"/>
  <c r="G34" i="2"/>
  <c r="F62" i="2"/>
  <c r="F34" i="2"/>
  <c r="E62" i="2"/>
  <c r="E34" i="2"/>
  <c r="F32" i="2"/>
  <c r="E32" i="2"/>
  <c r="F60" i="2"/>
  <c r="F30" i="2"/>
  <c r="E30" i="2"/>
  <c r="E60" i="2"/>
  <c r="G27" i="2"/>
  <c r="F27" i="2"/>
  <c r="E27" i="2"/>
  <c r="F58" i="2"/>
  <c r="E26" i="2"/>
  <c r="F24" i="2"/>
  <c r="E58" i="2"/>
  <c r="E24" i="2"/>
  <c r="F22" i="2"/>
  <c r="G55" i="2"/>
  <c r="E22" i="2"/>
  <c r="F20" i="2"/>
  <c r="E20" i="2"/>
  <c r="F55" i="2"/>
  <c r="E55" i="2"/>
  <c r="F18" i="2"/>
  <c r="E18" i="2"/>
  <c r="E17" i="2"/>
  <c r="E16" i="2"/>
  <c r="G52" i="2"/>
  <c r="E15" i="2"/>
  <c r="F13" i="2"/>
  <c r="E13" i="2"/>
  <c r="F52" i="2"/>
  <c r="E52" i="2"/>
  <c r="G10" i="2"/>
  <c r="F10" i="2"/>
  <c r="H48" i="2"/>
  <c r="E10" i="2"/>
  <c r="G48" i="2"/>
  <c r="F8" i="2"/>
  <c r="E8" i="2"/>
  <c r="F48" i="2"/>
  <c r="F6" i="2"/>
  <c r="E6" i="2"/>
  <c r="E48" i="2"/>
  <c r="F4" i="2"/>
  <c r="E4" i="2"/>
  <c r="F2" i="2"/>
  <c r="E2" i="2"/>
  <c r="F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T2" i="1"/>
  <c r="R2" i="1"/>
  <c r="P2" i="1"/>
  <c r="N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<sst xmlns="http://schemas.openxmlformats.org/spreadsheetml/2006/main" count="3416" uniqueCount="284">
  <si>
    <t>co2 scale</t>
  </si>
  <si>
    <t>energy scale</t>
  </si>
  <si>
    <t>scale</t>
  </si>
  <si>
    <t>GRID</t>
  </si>
  <si>
    <t>Total CO2 kg</t>
  </si>
  <si>
    <t>total kWh</t>
  </si>
  <si>
    <t>AZNM</t>
  </si>
  <si>
    <t>CAMX</t>
  </si>
  <si>
    <t>ERCT</t>
  </si>
  <si>
    <t>FRCC</t>
  </si>
  <si>
    <t>MROE</t>
  </si>
  <si>
    <t>MROW</t>
  </si>
  <si>
    <t>NEWE</t>
  </si>
  <si>
    <t>NWPP</t>
  </si>
  <si>
    <t>NYCW</t>
  </si>
  <si>
    <t>NYLI</t>
  </si>
  <si>
    <t>NYUP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</si>
  <si>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</si>
  <si>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</si>
  <si>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</si>
  <si>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</si>
  <si>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</si>
  <si>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</si>
  <si>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</si>
  <si>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</si>
  <si>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</si>
  <si>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</si>
  <si>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</si>
  <si>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CO2/kWh</t>
  </si>
  <si>
    <t>CO2 equiv./kWh</t>
  </si>
  <si>
    <t>COAL</t>
  </si>
  <si>
    <t>Grid</t>
  </si>
  <si>
    <t>Bit.</t>
  </si>
  <si>
    <t>Subbit.</t>
  </si>
  <si>
    <t>Lig.</t>
  </si>
  <si>
    <t>BkWh</t>
  </si>
  <si>
    <t>mmBTU</t>
  </si>
  <si>
    <t>Bit. Factor</t>
  </si>
  <si>
    <t>Subbit. F</t>
  </si>
  <si>
    <t>Lig. F</t>
  </si>
  <si>
    <t>Bit energy</t>
  </si>
  <si>
    <t>subbit energy</t>
  </si>
  <si>
    <t>Lig. E</t>
  </si>
  <si>
    <t>Total Bit</t>
  </si>
  <si>
    <t>Total Sub.</t>
  </si>
  <si>
    <t>Total Lig.</t>
  </si>
  <si>
    <t>grid</t>
  </si>
  <si>
    <t>Total CO2 (kg)</t>
  </si>
  <si>
    <t>Total generation</t>
  </si>
  <si>
    <t>Grid total CO2 coal</t>
  </si>
  <si>
    <t>kWh</t>
  </si>
  <si>
    <t>kg Coal CO2/kWh</t>
  </si>
  <si>
    <t>SRSO </t>
  </si>
  <si>
    <t>GAS</t>
  </si>
  <si>
    <t>Factor</t>
  </si>
  <si>
    <t>Grid total CO2 gas</t>
  </si>
  <si>
    <t>Total generation kWh</t>
  </si>
  <si>
    <t>kg CO2 gas/ kWh</t>
  </si>
  <si>
    <t>OIL</t>
  </si>
  <si>
    <t>Grid total CO2 oil</t>
  </si>
  <si>
    <t>kg CO2 oil/ kWh</t>
  </si>
  <si>
    <t>BIOMASS</t>
  </si>
  <si>
    <t>KMWh</t>
  </si>
  <si>
    <t>Grid total CO2 biomass</t>
  </si>
  <si>
    <t>kg CO2 biomass/ kWh</t>
  </si>
  <si>
    <t>GEOTHERMAL</t>
  </si>
  <si>
    <t>KMwH</t>
  </si>
  <si>
    <t>Total</t>
  </si>
  <si>
    <t>kg CO2/kWh (2019)</t>
  </si>
  <si>
    <t>Total (KmWh)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</si>
  <si>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</si>
  <si>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</si>
  <si>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</si>
  <si>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</si>
  <si>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</si>
  <si>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</si>
  <si>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</si>
  <si>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</si>
  <si>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</si>
  <si>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</si>
  <si>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</si>
  <si>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</si>
  <si>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Coal</t>
  </si>
  <si>
    <t>53577.4878972058 </t>
  </si>
  <si>
    <t>Gas</t>
  </si>
  <si>
    <t>Nuclear</t>
  </si>
  <si>
    <t>Hydro</t>
  </si>
  <si>
    <t>Solar</t>
  </si>
  <si>
    <t>Oil</t>
  </si>
  <si>
    <t>Biomass</t>
  </si>
  <si>
    <t>Wind</t>
  </si>
  <si>
    <t>Geothermal</t>
  </si>
  <si>
    <t>Other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</si>
  <si>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</si>
  <si>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</si>
  <si>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</si>
  <si>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</si>
  <si>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</si>
  <si>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</si>
  <si>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</si>
  <si>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</si>
  <si>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</si>
  <si>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</si>
  <si>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</si>
  <si>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</si>
  <si>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</si>
  <si>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</si>
  <si>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</si>
  <si>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</si>
  <si>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</si>
  <si>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</si>
  <si>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</si>
  <si>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</si>
  <si>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</si>
  <si>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</si>
  <si>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</si>
  <si>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</si>
  <si>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</si>
  <si>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</si>
  <si>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</si>
  <si>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</si>
  <si>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</si>
  <si>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</si>
  <si>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</si>
  <si>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</si>
  <si>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</si>
  <si>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</si>
  <si>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</si>
  <si>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</si>
  <si>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</si>
  <si>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</si>
  <si>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</si>
  <si>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</si>
  <si>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</si>
  <si>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</si>
  <si>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</si>
  <si>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</si>
  <si>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</si>
  <si>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</si>
  <si>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</si>
  <si>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</si>
  <si>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</si>
  <si>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1 sum</t>
  </si>
  <si>
    <t>state</t>
  </si>
  <si>
    <t>Grid 1 Coal</t>
  </si>
  <si>
    <t>Grid 1 Nat Gas</t>
  </si>
  <si>
    <t>Grid 1 nuclear</t>
  </si>
  <si>
    <t>Grid 1 Hydro</t>
  </si>
  <si>
    <t>Grid 1 solar</t>
  </si>
  <si>
    <t>Grid 1 oil</t>
  </si>
  <si>
    <t>Grid 1 biomass</t>
  </si>
  <si>
    <t>G1 wind</t>
  </si>
  <si>
    <t>G1 geo</t>
  </si>
  <si>
    <t>G1 other</t>
  </si>
  <si>
    <t>Grid 2 Coal</t>
  </si>
  <si>
    <t>Grid 2 Nat Gas</t>
  </si>
  <si>
    <t>Grid 2 nuclear</t>
  </si>
  <si>
    <t>Grid 2 Hydro</t>
  </si>
  <si>
    <t>Grid 2 solar</t>
  </si>
  <si>
    <t>Grid 2 oil</t>
  </si>
  <si>
    <t>Grid 2 biomass</t>
  </si>
  <si>
    <t>Grid 2 wind</t>
  </si>
  <si>
    <t>Grid 2 geo</t>
  </si>
  <si>
    <t>G2 other</t>
  </si>
  <si>
    <t>Grid 3 Coal</t>
  </si>
  <si>
    <t>Grid 3 Nat Gas</t>
  </si>
  <si>
    <t>Grid 3 nuclear</t>
  </si>
  <si>
    <t>Grid 3 Hydro</t>
  </si>
  <si>
    <t>Grid 3 solar</t>
  </si>
  <si>
    <t>Grid 3 oil</t>
  </si>
  <si>
    <t>Grid 3 biomass</t>
  </si>
  <si>
    <t>G3 wind</t>
  </si>
  <si>
    <t>G3 geo</t>
  </si>
  <si>
    <t>G3 other</t>
  </si>
  <si>
    <t>Grid 4 Coal</t>
  </si>
  <si>
    <t>Grid 4 Nat Gas</t>
  </si>
  <si>
    <t>Grid 4 nuclear</t>
  </si>
  <si>
    <t>Grid 4 Hydro</t>
  </si>
  <si>
    <t>Grid 4 solar</t>
  </si>
  <si>
    <t>Grid 4 oil</t>
  </si>
  <si>
    <t>Grid 4 biomass</t>
  </si>
  <si>
    <t>G4 wind</t>
  </si>
  <si>
    <t>G4 geo</t>
  </si>
  <si>
    <t>G4 other</t>
  </si>
  <si>
    <t>Grid 5 Coal</t>
  </si>
  <si>
    <t>Grid 5 Nat Gas</t>
  </si>
  <si>
    <t>Grid 5 nuclear</t>
  </si>
  <si>
    <t>Grid 5 Hydro</t>
  </si>
  <si>
    <t>Grid 5 solar</t>
  </si>
  <si>
    <t>Grid 5 oil</t>
  </si>
  <si>
    <t>Grid 5 biomass</t>
  </si>
  <si>
    <t>G5 wind</t>
  </si>
  <si>
    <t>G5 geo</t>
  </si>
  <si>
    <t>G5 other</t>
  </si>
  <si>
    <t>Total 1</t>
  </si>
  <si>
    <t>Total 2</t>
  </si>
  <si>
    <t>Coal Generation (Thousand mWh)</t>
  </si>
  <si>
    <t>Gas Generation (KmWh)</t>
  </si>
  <si>
    <t>Nuclear Generation (KmWh)</t>
  </si>
  <si>
    <t>Hydro Generation (KmWh)</t>
  </si>
  <si>
    <t>Solar Generation</t>
  </si>
  <si>
    <t>Oil Generation</t>
  </si>
  <si>
    <t>Biomass Generation</t>
  </si>
  <si>
    <t>Wind Generation</t>
  </si>
  <si>
    <t>Geothermal Generation</t>
  </si>
  <si>
    <t>Other Fossil Generation</t>
  </si>
  <si>
    <t>% Grid 1</t>
  </si>
  <si>
    <t>% Grid 2</t>
  </si>
  <si>
    <t>% Grid 3</t>
  </si>
  <si>
    <t>% Grid 4</t>
  </si>
  <si>
    <t xml:space="preserve">% Grid 5 </t>
  </si>
  <si>
    <t>AK</t>
  </si>
  <si>
    <t>HI</t>
  </si>
  <si>
    <t>population</t>
  </si>
  <si>
    <t>Total Pop</t>
  </si>
  <si>
    <t>AKGD</t>
  </si>
  <si>
    <t xml:space="preserve"> </t>
  </si>
  <si>
    <t>AKMS</t>
  </si>
  <si>
    <t>HIMS</t>
  </si>
  <si>
    <t>HIOA</t>
  </si>
  <si>
    <t>State</t>
  </si>
  <si>
    <t>Total Generation (Thousand mWh)</t>
  </si>
  <si>
    <t>Coal as decimal</t>
  </si>
  <si>
    <t>Natural Gas as decimal</t>
  </si>
  <si>
    <t xml:space="preserve">Nuclear as decimal </t>
  </si>
  <si>
    <t>Hydro as decimal</t>
  </si>
  <si>
    <t>Solar as decimal</t>
  </si>
  <si>
    <t>Oil as decimal</t>
  </si>
  <si>
    <t>Biomass as decimal</t>
  </si>
  <si>
    <t>Wind as decimal</t>
  </si>
  <si>
    <t>Geothermal as decimal</t>
  </si>
  <si>
    <t>Other Fossil decimal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</si>
  <si>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</si>
  <si>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</si>
  <si>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</si>
  <si>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</si>
  <si>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</si>
  <si>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</si>
  <si>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</si>
  <si>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</si>
  <si>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</si>
  <si>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</si>
  <si>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</si>
  <si>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</si>
  <si>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</si>
  <si>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</si>
  <si>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</si>
  <si>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</si>
  <si>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</si>
  <si>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</si>
  <si>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</si>
  <si>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</si>
  <si>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</si>
  <si>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</si>
  <si>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</si>
  <si>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</si>
  <si>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</si>
  <si>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</si>
  <si>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</si>
  <si>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</si>
  <si>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</si>
  <si>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</si>
  <si>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</si>
  <si>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</si>
  <si>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</si>
  <si>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</si>
  <si>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</si>
  <si>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</si>
  <si>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</si>
  <si>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</si>
  <si>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</si>
  <si>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</si>
  <si>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</si>
  <si>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</si>
  <si>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</si>
  <si>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</si>
  <si>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</si>
  <si>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</si>
  <si>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</si>
  <si>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</si>
  <si>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</si>
  <si>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</si>
  <si>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Equiv. kg</t>
  </si>
  <si>
    <t>Grid Total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</si>
</sst>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1AEB-47A0-442A-A704-775967C28E29}">
  <dimension ref="B1:J24"/>
  <sheetViews>
    <sheetView tabSelected="1" zoomScale="89" workbookViewId="0">
      <selection activeCell="M26" sqref="M26"/>
    </sheetView>
  </sheetViews>
  <sheetFormatPr baseColWidth="10" defaultColWidth="8.83203125" defaultRowHeight="16" x14ac:dyDescent="0.2"/>
  <cols>
    <col min="2" max="2" width="13.1640625" bestFit="1" customWidth="1"/>
    <col min="3" max="3" width="14.5" bestFit="1" customWidth="1"/>
    <col min="4" max="4" width="10.83203125" bestFit="1" customWidth="1"/>
    <col min="5" max="5" width="16.33203125" bestFit="1" customWidth="1"/>
    <col min="6" max="6" width="20.33203125" customWidth="1"/>
    <col min="7" max="7" width="20" customWidth="1"/>
    <col min="8" max="8" width="18" customWidth="1"/>
    <col min="9" max="9" width="19.5" customWidth="1"/>
    <col min="10" max="10" width="20" customWidth="1"/>
    <col min="11" max="11" width="11.83203125" bestFit="1" customWidth="1"/>
  </cols>
  <sheetData>
    <row r="1" spans="2:10" x14ac:dyDescent="0.2">
      <c r="B1" t="s">
        <v>3</v>
      </c>
      <c r="C1" t="s">
        <v>28</v>
      </c>
      <c r="D1" t="s">
        <v>29</v>
      </c>
      <c r="E1" t="s">
        <v>282</v>
      </c>
      <c r="F1" t="s">
        <v>5</v>
      </c>
      <c r="G1" t="s">
        <v>49</v>
      </c>
      <c r="H1" t="s">
        <v>55</v>
      </c>
      <c r="I1" t="s">
        <v>59</v>
      </c>
      <c r="J1" t="s">
        <v>283</v>
      </c>
    </row>
    <row r="2" spans="2:10" x14ac:dyDescent="0.2">
      <c r="B2" t="s">
        <v>6</v>
      </c>
      <c r="C2">
        <v>0.47338999999999998</v>
      </c>
      <c r="D2">
        <v>0.47583999999999999</v>
      </c>
      <c r="E2">
        <v>79145365868</v>
      </c>
      <c r="F2" s="5">
        <v>166327576000</v>
      </c>
      <c r="G2">
        <v>13734367405</v>
      </c>
      <c r="H2">
        <v>13889839553</v>
      </c>
      <c r="I2">
        <v>42747598.740000002</v>
      </c>
      <c r="J2">
        <v>157041760.80000001</v>
      </c>
    </row>
    <row r="3" spans="2:10" x14ac:dyDescent="0.2">
      <c r="B3" t="s">
        <v>7</v>
      </c>
      <c r="C3">
        <v>0.23943400000000001</v>
      </c>
      <c r="D3">
        <v>0.24035400000000001</v>
      </c>
      <c r="E3">
        <v>48215517437</v>
      </c>
      <c r="F3" s="5">
        <v>200602485000</v>
      </c>
      <c r="G3">
        <v>1322337518</v>
      </c>
      <c r="H3">
        <v>13325874301</v>
      </c>
      <c r="I3">
        <v>5088999.8499999996</v>
      </c>
      <c r="J3">
        <v>1558698328</v>
      </c>
    </row>
    <row r="4" spans="2:10" x14ac:dyDescent="0.2">
      <c r="B4" t="s">
        <v>8</v>
      </c>
      <c r="C4">
        <v>0.45774599999999999</v>
      </c>
      <c r="D4">
        <v>0.45997700000000002</v>
      </c>
      <c r="E4" s="2">
        <v>179000000000</v>
      </c>
      <c r="F4" s="5">
        <v>389939062000</v>
      </c>
      <c r="G4">
        <v>27580397369</v>
      </c>
      <c r="H4">
        <v>34276413977</v>
      </c>
      <c r="I4">
        <v>88294147.409999996</v>
      </c>
      <c r="J4">
        <v>288967150.39999998</v>
      </c>
    </row>
    <row r="5" spans="2:10" x14ac:dyDescent="0.2">
      <c r="B5" t="s">
        <v>9</v>
      </c>
      <c r="C5">
        <v>0.45889200000000002</v>
      </c>
      <c r="D5">
        <v>0.46100999999999998</v>
      </c>
      <c r="E5" s="2">
        <v>106000000000</v>
      </c>
      <c r="F5" s="5">
        <v>229407929000</v>
      </c>
      <c r="G5">
        <v>10161962199</v>
      </c>
      <c r="H5">
        <v>27639547772</v>
      </c>
      <c r="I5">
        <v>94400947.230000004</v>
      </c>
      <c r="J5">
        <v>1062813341</v>
      </c>
    </row>
    <row r="6" spans="2:10" x14ac:dyDescent="0.2">
      <c r="B6" t="s">
        <v>10</v>
      </c>
      <c r="C6">
        <v>0.75668800000000003</v>
      </c>
      <c r="D6">
        <v>0.76171500000000003</v>
      </c>
      <c r="E6">
        <v>15593718177</v>
      </c>
      <c r="F6" s="5">
        <v>20471860000</v>
      </c>
      <c r="G6">
        <v>4607973090</v>
      </c>
      <c r="H6">
        <v>778145314.70000005</v>
      </c>
      <c r="I6">
        <v>49872198.530000001</v>
      </c>
      <c r="J6">
        <v>133671824.40000001</v>
      </c>
    </row>
    <row r="7" spans="2:10" x14ac:dyDescent="0.2">
      <c r="B7" t="s">
        <v>11</v>
      </c>
      <c r="C7">
        <v>0.56191800000000003</v>
      </c>
      <c r="D7">
        <v>0.56582299999999996</v>
      </c>
      <c r="E7" s="2">
        <v>123000000000</v>
      </c>
      <c r="F7" s="5">
        <v>218204106000</v>
      </c>
      <c r="G7">
        <v>30383369263</v>
      </c>
      <c r="H7">
        <v>2802083536</v>
      </c>
      <c r="I7">
        <v>99235497.079999998</v>
      </c>
      <c r="J7">
        <v>504128922.80000001</v>
      </c>
    </row>
    <row r="8" spans="2:10" x14ac:dyDescent="0.2">
      <c r="B8" t="s">
        <v>12</v>
      </c>
      <c r="C8">
        <v>0.25317499999999998</v>
      </c>
      <c r="D8">
        <v>0.25569799999999998</v>
      </c>
      <c r="E8">
        <v>27546063804</v>
      </c>
      <c r="F8" s="5">
        <v>107729043000</v>
      </c>
      <c r="G8">
        <v>546536340.10000002</v>
      </c>
      <c r="H8">
        <v>8556701690</v>
      </c>
      <c r="I8">
        <v>41729798.770000003</v>
      </c>
      <c r="J8">
        <v>1443202262</v>
      </c>
    </row>
    <row r="9" spans="2:10" x14ac:dyDescent="0.2">
      <c r="B9" t="s">
        <v>13</v>
      </c>
      <c r="C9">
        <v>0.295379</v>
      </c>
      <c r="D9">
        <v>0.297288</v>
      </c>
      <c r="E9">
        <v>84701146431</v>
      </c>
      <c r="F9" s="5">
        <v>284912897000</v>
      </c>
      <c r="G9">
        <v>18560812676</v>
      </c>
      <c r="H9">
        <v>6299030198</v>
      </c>
      <c r="I9">
        <v>173025994.90000001</v>
      </c>
      <c r="J9">
        <v>802591760.10000002</v>
      </c>
    </row>
    <row r="10" spans="2:10" x14ac:dyDescent="0.2">
      <c r="B10" t="s">
        <v>14</v>
      </c>
      <c r="C10">
        <v>0.28839900000000002</v>
      </c>
      <c r="D10">
        <v>0.28897400000000001</v>
      </c>
      <c r="E10">
        <v>12835336910</v>
      </c>
      <c r="F10" s="5">
        <v>44416982000</v>
      </c>
      <c r="G10">
        <v>0</v>
      </c>
      <c r="H10">
        <v>4061274011</v>
      </c>
      <c r="I10">
        <v>69973747.939999998</v>
      </c>
      <c r="J10">
        <v>237644643.80000001</v>
      </c>
    </row>
    <row r="11" spans="2:10" x14ac:dyDescent="0.2">
      <c r="B11" t="s">
        <v>15</v>
      </c>
      <c r="C11">
        <v>0.53447800000000001</v>
      </c>
      <c r="D11">
        <v>0.53795700000000002</v>
      </c>
      <c r="E11">
        <v>6335610396</v>
      </c>
      <c r="F11" s="5">
        <v>11777168000</v>
      </c>
      <c r="G11">
        <v>0</v>
      </c>
      <c r="H11">
        <v>997213679.29999995</v>
      </c>
      <c r="I11">
        <v>35368548.960000001</v>
      </c>
      <c r="J11">
        <v>72513553.060000002</v>
      </c>
    </row>
    <row r="12" spans="2:10" x14ac:dyDescent="0.2">
      <c r="B12" t="s">
        <v>16</v>
      </c>
      <c r="C12">
        <v>0.133656</v>
      </c>
      <c r="D12">
        <v>0.134237</v>
      </c>
      <c r="E12">
        <v>11288432263</v>
      </c>
      <c r="F12" s="5">
        <v>84093338000</v>
      </c>
      <c r="G12">
        <v>1443685634</v>
      </c>
      <c r="H12">
        <v>3362246775</v>
      </c>
      <c r="I12">
        <v>5343449.8430000003</v>
      </c>
      <c r="J12">
        <v>191093908.5</v>
      </c>
    </row>
    <row r="13" spans="2:10" x14ac:dyDescent="0.2">
      <c r="B13" t="s">
        <v>17</v>
      </c>
      <c r="C13">
        <v>0.34390399999999999</v>
      </c>
      <c r="D13">
        <v>0.34568900000000002</v>
      </c>
      <c r="E13">
        <v>97906773578</v>
      </c>
      <c r="F13" s="5">
        <v>283222518000</v>
      </c>
      <c r="G13">
        <v>16510194887</v>
      </c>
      <c r="H13">
        <v>23803316718</v>
      </c>
      <c r="I13">
        <v>60050198.240000002</v>
      </c>
      <c r="J13">
        <v>760016603</v>
      </c>
    </row>
    <row r="14" spans="2:10" x14ac:dyDescent="0.2">
      <c r="B14" t="s">
        <v>18</v>
      </c>
      <c r="C14">
        <v>0.57699</v>
      </c>
      <c r="D14">
        <v>0.580098</v>
      </c>
      <c r="E14">
        <v>53558133111</v>
      </c>
      <c r="F14" s="5">
        <v>92326063000</v>
      </c>
      <c r="G14">
        <v>10982898039</v>
      </c>
      <c r="H14">
        <v>5392159588</v>
      </c>
      <c r="I14">
        <v>35114098.969999999</v>
      </c>
      <c r="J14">
        <v>526956110.5</v>
      </c>
    </row>
    <row r="15" spans="2:10" x14ac:dyDescent="0.2">
      <c r="B15" t="s">
        <v>19</v>
      </c>
      <c r="C15">
        <v>0.56401500000000004</v>
      </c>
      <c r="D15">
        <v>0.567658</v>
      </c>
      <c r="E15" s="2">
        <v>303000000000</v>
      </c>
      <c r="F15" s="5">
        <v>533500666000</v>
      </c>
      <c r="G15">
        <v>78579600001</v>
      </c>
      <c r="H15">
        <v>17632830767</v>
      </c>
      <c r="I15">
        <v>251651042.59999999</v>
      </c>
      <c r="J15">
        <v>793106645.60000002</v>
      </c>
    </row>
    <row r="16" spans="2:10" x14ac:dyDescent="0.2">
      <c r="B16" t="s">
        <v>20</v>
      </c>
      <c r="C16">
        <v>0.62041000000000002</v>
      </c>
      <c r="D16">
        <v>0.62449500000000002</v>
      </c>
      <c r="E16">
        <v>39912832403</v>
      </c>
      <c r="F16" s="5">
        <v>63912177000</v>
      </c>
      <c r="G16">
        <v>14393887786</v>
      </c>
      <c r="H16">
        <v>2880115325</v>
      </c>
      <c r="I16">
        <v>44528748.689999998</v>
      </c>
      <c r="J16">
        <v>37633294.399999999</v>
      </c>
    </row>
    <row r="17" spans="2:10" x14ac:dyDescent="0.2">
      <c r="B17" t="s">
        <v>21</v>
      </c>
      <c r="C17">
        <v>0.64063099999999995</v>
      </c>
      <c r="D17">
        <v>0.64508600000000005</v>
      </c>
      <c r="E17">
        <v>43054052092</v>
      </c>
      <c r="F17" s="5">
        <v>66741590000</v>
      </c>
      <c r="G17">
        <v>12432974050</v>
      </c>
      <c r="H17">
        <v>994679004</v>
      </c>
      <c r="I17">
        <v>38421948.869999997</v>
      </c>
      <c r="J17">
        <v>21331816.91</v>
      </c>
    </row>
    <row r="18" spans="2:10" x14ac:dyDescent="0.2">
      <c r="B18" t="s">
        <v>22</v>
      </c>
      <c r="C18">
        <v>0.56623299999999999</v>
      </c>
      <c r="D18">
        <v>0.56919299999999995</v>
      </c>
      <c r="E18">
        <v>89238520205</v>
      </c>
      <c r="F18" s="5">
        <v>156780737000</v>
      </c>
      <c r="G18">
        <v>15394435104</v>
      </c>
      <c r="H18">
        <v>11245086934</v>
      </c>
      <c r="I18">
        <v>1001769621</v>
      </c>
      <c r="J18">
        <v>349380313.80000001</v>
      </c>
    </row>
    <row r="19" spans="2:10" x14ac:dyDescent="0.2">
      <c r="B19" t="s">
        <v>23</v>
      </c>
      <c r="C19">
        <v>0.38051400000000002</v>
      </c>
      <c r="D19">
        <v>0.381994</v>
      </c>
      <c r="E19">
        <v>65840157024</v>
      </c>
      <c r="F19" s="5">
        <v>172359088000</v>
      </c>
      <c r="G19">
        <v>9201373210</v>
      </c>
      <c r="H19">
        <v>12320694499</v>
      </c>
      <c r="I19">
        <v>29007299.149999999</v>
      </c>
      <c r="J19">
        <v>776744675.20000005</v>
      </c>
    </row>
    <row r="20" spans="2:10" x14ac:dyDescent="0.2">
      <c r="B20" t="s">
        <v>24</v>
      </c>
      <c r="C20">
        <v>0.73145899999999997</v>
      </c>
      <c r="D20">
        <v>0.73593799999999998</v>
      </c>
      <c r="E20">
        <v>89265033594</v>
      </c>
      <c r="F20" s="5">
        <v>121294301000</v>
      </c>
      <c r="G20">
        <v>22657331834</v>
      </c>
      <c r="H20">
        <v>514176987.89999998</v>
      </c>
      <c r="I20">
        <v>72009347.879999995</v>
      </c>
      <c r="J20">
        <v>234250940.59999999</v>
      </c>
    </row>
    <row r="21" spans="2:10" x14ac:dyDescent="0.2">
      <c r="B21" t="s">
        <v>25</v>
      </c>
      <c r="C21">
        <v>0.49413200000000002</v>
      </c>
      <c r="D21">
        <v>0.49673800000000001</v>
      </c>
      <c r="E21" s="2">
        <v>131000000000</v>
      </c>
      <c r="F21" s="5">
        <v>264562049000</v>
      </c>
      <c r="G21">
        <v>16208615073</v>
      </c>
      <c r="H21">
        <v>25743248557</v>
      </c>
      <c r="I21">
        <v>80151747.640000001</v>
      </c>
      <c r="J21">
        <v>1660223012</v>
      </c>
    </row>
    <row r="22" spans="2:10" x14ac:dyDescent="0.2">
      <c r="B22" t="s">
        <v>26</v>
      </c>
      <c r="C22">
        <v>0.53770399999999996</v>
      </c>
      <c r="D22">
        <v>0.54097099999999998</v>
      </c>
      <c r="E22" s="2">
        <v>120000000000</v>
      </c>
      <c r="F22" s="5">
        <v>222211053000</v>
      </c>
      <c r="G22">
        <v>34380493602</v>
      </c>
      <c r="H22">
        <v>7121170234</v>
      </c>
      <c r="I22">
        <v>117301446.59999999</v>
      </c>
      <c r="J22">
        <v>786064200.70000005</v>
      </c>
    </row>
    <row r="23" spans="2:10" x14ac:dyDescent="0.2">
      <c r="B23" t="s">
        <v>27</v>
      </c>
      <c r="C23">
        <v>0.36527100000000001</v>
      </c>
      <c r="D23">
        <v>0.36747000000000002</v>
      </c>
      <c r="E23" s="2">
        <v>119000000000</v>
      </c>
      <c r="F23" s="5">
        <v>324246074000</v>
      </c>
      <c r="G23">
        <v>15886320569</v>
      </c>
      <c r="H23">
        <v>20670095960</v>
      </c>
      <c r="I23">
        <v>269208092.10000002</v>
      </c>
      <c r="J23">
        <v>1828235874</v>
      </c>
    </row>
    <row r="24" spans="2:10" x14ac:dyDescent="0.2">
      <c r="B24" s="5"/>
      <c r="C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86F4-D419-48B1-A092-75EA011F639D}">
  <dimension ref="A1:M24"/>
  <sheetViews>
    <sheetView workbookViewId="0">
      <selection activeCell="G15" sqref="G15"/>
    </sheetView>
  </sheetViews>
  <sheetFormatPr baseColWidth="10" defaultColWidth="8.83203125" defaultRowHeight="16" x14ac:dyDescent="0.2"/>
  <cols>
    <col min="1" max="1" width="11.83203125" bestFit="1" customWidth="1"/>
    <col min="2" max="2" width="8.6640625" bestFit="1" customWidth="1"/>
    <col min="3" max="3" width="14.5" bestFit="1" customWidth="1"/>
    <col min="5" max="5" width="11.1640625" bestFit="1" customWidth="1"/>
  </cols>
  <sheetData>
    <row r="1" spans="1:13" x14ac:dyDescent="0.2">
      <c r="B1" s="1">
        <v>2016</v>
      </c>
      <c r="D1" t="s">
        <v>0</v>
      </c>
      <c r="E1" t="s">
        <v>1</v>
      </c>
      <c r="F1">
        <v>2017</v>
      </c>
      <c r="H1" t="s">
        <v>2</v>
      </c>
      <c r="I1">
        <v>2018</v>
      </c>
      <c r="K1" t="s">
        <v>2</v>
      </c>
      <c r="L1">
        <v>2019</v>
      </c>
    </row>
    <row r="2" spans="1:13" x14ac:dyDescent="0.2">
      <c r="A2" t="s">
        <v>3</v>
      </c>
      <c r="B2" t="s">
        <v>4</v>
      </c>
      <c r="C2" t="s">
        <v>5</v>
      </c>
      <c r="F2" t="s">
        <v>4</v>
      </c>
      <c r="G2" t="s">
        <v>5</v>
      </c>
      <c r="I2" t="s">
        <v>4</v>
      </c>
      <c r="J2" t="s">
        <v>5</v>
      </c>
      <c r="L2" t="s">
        <v>4</v>
      </c>
      <c r="M2" t="s">
        <v>5</v>
      </c>
    </row>
    <row r="3" spans="1:13" x14ac:dyDescent="0.2">
      <c r="A3" t="s">
        <v>6</v>
      </c>
      <c r="B3">
        <v>78737772183.720001</v>
      </c>
      <c r="C3" s="5">
        <v>166327576000</v>
      </c>
      <c r="D3">
        <v>0.92925525249999996</v>
      </c>
      <c r="F3">
        <f>D3*B3</f>
        <v>73167488371.870209</v>
      </c>
    </row>
    <row r="4" spans="1:13" x14ac:dyDescent="0.2">
      <c r="A4" t="s">
        <v>7</v>
      </c>
      <c r="B4">
        <v>48031141157.174995</v>
      </c>
      <c r="C4" s="5">
        <v>200602485000</v>
      </c>
    </row>
    <row r="5" spans="1:13" x14ac:dyDescent="0.2">
      <c r="A5" t="s">
        <v>8</v>
      </c>
      <c r="B5">
        <v>178492956971.565</v>
      </c>
      <c r="C5" s="5">
        <v>389939062000</v>
      </c>
    </row>
    <row r="6" spans="1:13" x14ac:dyDescent="0.2">
      <c r="A6" t="s">
        <v>9</v>
      </c>
      <c r="B6">
        <v>105273375232.81499</v>
      </c>
      <c r="C6" s="5">
        <v>229407929000</v>
      </c>
    </row>
    <row r="7" spans="1:13" x14ac:dyDescent="0.2">
      <c r="A7" t="s">
        <v>10</v>
      </c>
      <c r="B7">
        <v>15490820718.869999</v>
      </c>
      <c r="C7" s="5">
        <v>20471860000</v>
      </c>
    </row>
    <row r="8" spans="1:13" x14ac:dyDescent="0.2">
      <c r="A8" t="s">
        <v>11</v>
      </c>
      <c r="B8">
        <v>122612864802.16499</v>
      </c>
      <c r="C8" s="5">
        <v>218204106000</v>
      </c>
    </row>
    <row r="9" spans="1:13" x14ac:dyDescent="0.2">
      <c r="A9" t="s">
        <v>12</v>
      </c>
      <c r="B9">
        <v>27274337402.369999</v>
      </c>
      <c r="C9" s="5">
        <v>107729043000</v>
      </c>
    </row>
    <row r="10" spans="1:13" x14ac:dyDescent="0.2">
      <c r="A10" t="s">
        <v>13</v>
      </c>
      <c r="B10">
        <v>84157266343.799988</v>
      </c>
      <c r="C10" s="5">
        <v>284912897000</v>
      </c>
    </row>
    <row r="11" spans="1:13" x14ac:dyDescent="0.2">
      <c r="A11" t="s">
        <v>14</v>
      </c>
      <c r="B11">
        <v>12809791487.189999</v>
      </c>
      <c r="C11" s="5">
        <v>44416982000</v>
      </c>
    </row>
    <row r="12" spans="1:13" x14ac:dyDescent="0.2">
      <c r="A12" t="s">
        <v>15</v>
      </c>
      <c r="B12">
        <v>6294635571.5099993</v>
      </c>
      <c r="C12" s="5">
        <v>11777168000</v>
      </c>
    </row>
    <row r="13" spans="1:13" x14ac:dyDescent="0.2">
      <c r="A13" t="s">
        <v>16</v>
      </c>
      <c r="B13">
        <v>11239587608.385</v>
      </c>
      <c r="C13" s="5">
        <v>84093338000</v>
      </c>
    </row>
    <row r="14" spans="1:13" x14ac:dyDescent="0.2">
      <c r="A14" t="s">
        <v>17</v>
      </c>
      <c r="B14">
        <v>97401307332.419998</v>
      </c>
      <c r="C14" s="5">
        <v>283222518000</v>
      </c>
    </row>
    <row r="15" spans="1:13" x14ac:dyDescent="0.2">
      <c r="A15" t="s">
        <v>18</v>
      </c>
      <c r="B15">
        <v>53271204103.289993</v>
      </c>
      <c r="C15" s="5">
        <v>92326063000</v>
      </c>
    </row>
    <row r="16" spans="1:13" x14ac:dyDescent="0.2">
      <c r="A16" t="s">
        <v>19</v>
      </c>
      <c r="B16">
        <v>300902215893.88501</v>
      </c>
      <c r="C16" s="5">
        <v>533500666000</v>
      </c>
    </row>
    <row r="17" spans="1:3" x14ac:dyDescent="0.2">
      <c r="A17" t="s">
        <v>20</v>
      </c>
      <c r="B17">
        <v>39651722788.049995</v>
      </c>
      <c r="C17" s="5">
        <v>63912177000</v>
      </c>
    </row>
    <row r="18" spans="1:3" x14ac:dyDescent="0.2">
      <c r="A18" t="s">
        <v>21</v>
      </c>
      <c r="B18">
        <v>42756748516.290001</v>
      </c>
      <c r="C18" s="5">
        <v>66741590000</v>
      </c>
    </row>
    <row r="19" spans="1:3" x14ac:dyDescent="0.2">
      <c r="A19" t="s">
        <v>22</v>
      </c>
      <c r="B19">
        <v>88774354464.194992</v>
      </c>
      <c r="C19" s="5">
        <v>156780737000</v>
      </c>
    </row>
    <row r="20" spans="1:3" x14ac:dyDescent="0.2">
      <c r="A20" t="s">
        <v>23</v>
      </c>
      <c r="B20">
        <v>65585003985.134995</v>
      </c>
      <c r="C20" s="5">
        <v>172359088000</v>
      </c>
    </row>
    <row r="21" spans="1:3" x14ac:dyDescent="0.2">
      <c r="A21" t="s">
        <v>24</v>
      </c>
      <c r="B21">
        <v>88721798515.589996</v>
      </c>
      <c r="C21" s="5">
        <v>121294301000</v>
      </c>
    </row>
    <row r="22" spans="1:3" x14ac:dyDescent="0.2">
      <c r="A22" t="s">
        <v>25</v>
      </c>
      <c r="B22">
        <v>130728530925.94499</v>
      </c>
      <c r="C22" s="5">
        <v>264562049000</v>
      </c>
    </row>
    <row r="23" spans="1:3" x14ac:dyDescent="0.2">
      <c r="A23" t="s">
        <v>26</v>
      </c>
      <c r="B23">
        <v>119483679830.18999</v>
      </c>
      <c r="C23" s="5">
        <v>222211053000</v>
      </c>
    </row>
    <row r="24" spans="1:3" x14ac:dyDescent="0.2">
      <c r="A24" t="s">
        <v>27</v>
      </c>
      <c r="B24">
        <v>118437780800.57999</v>
      </c>
      <c r="C24" s="5">
        <v>324246074000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288C-76A0-4864-A90A-64B4A45D97BD}">
  <dimension ref="A1:X148"/>
  <sheetViews>
    <sheetView topLeftCell="A112" workbookViewId="0">
      <selection activeCell="E144" sqref="E144"/>
    </sheetView>
  </sheetViews>
  <sheetFormatPr baseColWidth="10" defaultColWidth="8.83203125" defaultRowHeight="16" x14ac:dyDescent="0.2"/>
  <cols>
    <col min="1" max="1" width="12.5" bestFit="1" customWidth="1"/>
    <col min="2" max="2" width="17.1640625" bestFit="1" customWidth="1"/>
    <col min="6" max="6" width="16" bestFit="1" customWidth="1"/>
    <col min="7" max="7" width="17.33203125" customWidth="1"/>
    <col min="8" max="8" width="15.1640625" bestFit="1" customWidth="1"/>
    <col min="12" max="12" width="9.83203125" customWidth="1"/>
    <col min="13" max="13" width="13.33203125" customWidth="1"/>
    <col min="16" max="16" width="17.33203125" customWidth="1"/>
    <col min="17" max="18" width="11.83203125" bestFit="1" customWidth="1"/>
    <col min="20" max="20" width="16.1640625" customWidth="1"/>
    <col min="21" max="21" width="15" customWidth="1"/>
    <col min="22" max="22" width="16.5" bestFit="1" customWidth="1"/>
    <col min="24" max="24" width="15.33203125" bestFit="1" customWidth="1"/>
  </cols>
  <sheetData>
    <row r="1" spans="1:24" x14ac:dyDescent="0.2">
      <c r="A1" s="1" t="s">
        <v>30</v>
      </c>
    </row>
    <row r="2" spans="1:24" x14ac:dyDescent="0.2">
      <c r="A2" t="s">
        <v>31</v>
      </c>
      <c r="B2" t="s">
        <v>32</v>
      </c>
      <c r="C2" t="s">
        <v>33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L2" t="s">
        <v>40</v>
      </c>
      <c r="M2" t="s">
        <v>41</v>
      </c>
      <c r="N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</row>
    <row r="3" spans="1:24" x14ac:dyDescent="0.2">
      <c r="A3" t="s">
        <v>52</v>
      </c>
      <c r="B3">
        <v>0.81</v>
      </c>
      <c r="C3">
        <v>0.1</v>
      </c>
      <c r="D3">
        <v>0.09</v>
      </c>
      <c r="F3">
        <v>50.497999999999998</v>
      </c>
      <c r="G3">
        <f>F3/(293.07107/1000000000)</f>
        <v>172306328.29095</v>
      </c>
      <c r="H3">
        <v>93.28</v>
      </c>
      <c r="I3">
        <v>97.17</v>
      </c>
      <c r="J3">
        <v>97.72</v>
      </c>
      <c r="L3">
        <f t="shared" ref="L3:L24" si="0">B3*G3</f>
        <v>139568125.9156695</v>
      </c>
      <c r="M3">
        <f t="shared" ref="M3:M24" si="1">C3*G3</f>
        <v>17230632.829095002</v>
      </c>
      <c r="N3">
        <f t="shared" ref="N3:N24" si="2">D3*G3</f>
        <v>15507569.546185499</v>
      </c>
      <c r="P3">
        <f t="shared" ref="P3:P24" si="3">L3*H3</f>
        <v>13018914785.413651</v>
      </c>
      <c r="Q3">
        <f t="shared" ref="Q3:Q24" si="4">M3*I3</f>
        <v>1674300592.0031614</v>
      </c>
      <c r="R3">
        <f t="shared" ref="R3:R24" si="5">J3*N3</f>
        <v>1515399696.053247</v>
      </c>
      <c r="S3" t="s">
        <v>52</v>
      </c>
      <c r="T3">
        <f>SUM(P3:R24)</f>
        <v>354969565647.67731</v>
      </c>
      <c r="U3">
        <v>250.577</v>
      </c>
      <c r="V3">
        <f t="shared" ref="V3:V24" si="6">SUM(P3:R3)</f>
        <v>16208615073.47006</v>
      </c>
      <c r="W3">
        <f t="shared" ref="W3:W24" si="7">U3*10^9</f>
        <v>250577000000</v>
      </c>
      <c r="X3">
        <f t="shared" ref="X3:X24" si="8">V3/W3</f>
        <v>6.4685166928609011E-2</v>
      </c>
    </row>
    <row r="4" spans="1:24" x14ac:dyDescent="0.2">
      <c r="A4" t="s">
        <v>26</v>
      </c>
      <c r="B4">
        <v>0.9</v>
      </c>
      <c r="C4">
        <v>0.02</v>
      </c>
      <c r="D4">
        <v>0.08</v>
      </c>
      <c r="F4">
        <v>107.51900000000001</v>
      </c>
      <c r="G4">
        <f t="shared" ref="G4:G24" si="9">F4/(293.07107/1000000000)</f>
        <v>366870056.4678731</v>
      </c>
      <c r="H4">
        <v>93.28</v>
      </c>
      <c r="I4">
        <v>97.17</v>
      </c>
      <c r="J4">
        <v>97.72</v>
      </c>
      <c r="L4">
        <f t="shared" si="0"/>
        <v>330183050.82108581</v>
      </c>
      <c r="M4">
        <f t="shared" si="1"/>
        <v>7337401.1293574618</v>
      </c>
      <c r="N4">
        <f t="shared" si="2"/>
        <v>29349604.517429847</v>
      </c>
      <c r="P4">
        <f t="shared" si="3"/>
        <v>30799474980.590885</v>
      </c>
      <c r="Q4">
        <f t="shared" si="4"/>
        <v>712975267.73966455</v>
      </c>
      <c r="R4">
        <f t="shared" si="5"/>
        <v>2868043353.4432445</v>
      </c>
      <c r="S4" t="s">
        <v>26</v>
      </c>
      <c r="U4">
        <v>228.488</v>
      </c>
      <c r="V4">
        <f t="shared" si="6"/>
        <v>34380493601.773796</v>
      </c>
      <c r="W4">
        <f t="shared" si="7"/>
        <v>228488000000</v>
      </c>
      <c r="X4">
        <f t="shared" si="8"/>
        <v>0.1504695809047906</v>
      </c>
    </row>
    <row r="5" spans="1:24" x14ac:dyDescent="0.2">
      <c r="A5" t="s">
        <v>22</v>
      </c>
      <c r="B5">
        <v>0.4</v>
      </c>
      <c r="C5">
        <v>0.4</v>
      </c>
      <c r="D5">
        <v>0.2</v>
      </c>
      <c r="F5">
        <v>47.131999999999998</v>
      </c>
      <c r="G5">
        <f t="shared" si="9"/>
        <v>160821059.54709208</v>
      </c>
      <c r="H5">
        <v>93.28</v>
      </c>
      <c r="I5">
        <v>97.17</v>
      </c>
      <c r="J5">
        <v>97.72</v>
      </c>
      <c r="L5">
        <f t="shared" si="0"/>
        <v>64328423.818836838</v>
      </c>
      <c r="M5">
        <f t="shared" si="1"/>
        <v>64328423.818836838</v>
      </c>
      <c r="N5">
        <f t="shared" si="2"/>
        <v>32164211.909418419</v>
      </c>
      <c r="P5">
        <f t="shared" si="3"/>
        <v>6000555373.8211002</v>
      </c>
      <c r="Q5">
        <f t="shared" si="4"/>
        <v>6250792942.4763756</v>
      </c>
      <c r="R5">
        <f t="shared" si="5"/>
        <v>3143086787.7883677</v>
      </c>
      <c r="S5" t="s">
        <v>22</v>
      </c>
      <c r="U5">
        <v>173.596</v>
      </c>
      <c r="V5">
        <f t="shared" si="6"/>
        <v>15394435104.085844</v>
      </c>
      <c r="W5">
        <f t="shared" si="7"/>
        <v>173596000000</v>
      </c>
      <c r="X5">
        <f t="shared" si="8"/>
        <v>8.8679664877565401E-2</v>
      </c>
    </row>
    <row r="6" spans="1:24" x14ac:dyDescent="0.2">
      <c r="A6" t="s">
        <v>23</v>
      </c>
      <c r="B6">
        <v>0.6</v>
      </c>
      <c r="C6">
        <v>0.2</v>
      </c>
      <c r="D6">
        <v>0.2</v>
      </c>
      <c r="F6">
        <v>28.402000000000001</v>
      </c>
      <c r="G6">
        <f t="shared" si="9"/>
        <v>96911646.721049607</v>
      </c>
      <c r="H6">
        <v>93.28</v>
      </c>
      <c r="I6">
        <v>97.17</v>
      </c>
      <c r="J6">
        <v>97.72</v>
      </c>
      <c r="L6">
        <f t="shared" si="0"/>
        <v>58146988.032629766</v>
      </c>
      <c r="M6">
        <f t="shared" si="1"/>
        <v>19382329.344209921</v>
      </c>
      <c r="N6">
        <f t="shared" si="2"/>
        <v>19382329.344209921</v>
      </c>
      <c r="P6">
        <f t="shared" si="3"/>
        <v>5423951043.6837044</v>
      </c>
      <c r="Q6">
        <f t="shared" si="4"/>
        <v>1883380942.376878</v>
      </c>
      <c r="R6">
        <f t="shared" si="5"/>
        <v>1894041223.5161934</v>
      </c>
      <c r="S6" t="s">
        <v>23</v>
      </c>
      <c r="U6">
        <v>138.547</v>
      </c>
      <c r="V6">
        <f t="shared" si="6"/>
        <v>9201373209.5767746</v>
      </c>
      <c r="W6">
        <f t="shared" si="7"/>
        <v>138547000000</v>
      </c>
      <c r="X6">
        <f t="shared" si="8"/>
        <v>6.6413370261187724E-2</v>
      </c>
    </row>
    <row r="7" spans="1:24" x14ac:dyDescent="0.2">
      <c r="A7" t="s">
        <v>6</v>
      </c>
      <c r="B7">
        <v>0.14000000000000001</v>
      </c>
      <c r="C7">
        <v>0.8</v>
      </c>
      <c r="D7">
        <v>0.06</v>
      </c>
      <c r="F7">
        <v>41.643000000000001</v>
      </c>
      <c r="G7">
        <f t="shared" si="9"/>
        <v>142091814.11184666</v>
      </c>
      <c r="H7">
        <v>93.28</v>
      </c>
      <c r="I7">
        <v>97.17</v>
      </c>
      <c r="J7">
        <v>97.72</v>
      </c>
      <c r="L7">
        <f t="shared" si="0"/>
        <v>19892853.975658532</v>
      </c>
      <c r="M7">
        <f t="shared" si="1"/>
        <v>113673451.28947733</v>
      </c>
      <c r="N7">
        <f t="shared" si="2"/>
        <v>8525508.8467107993</v>
      </c>
      <c r="P7">
        <f t="shared" si="3"/>
        <v>1855605418.8494279</v>
      </c>
      <c r="Q7">
        <f t="shared" si="4"/>
        <v>11045649261.798513</v>
      </c>
      <c r="R7">
        <f t="shared" si="5"/>
        <v>833112724.50057924</v>
      </c>
      <c r="S7" t="s">
        <v>6</v>
      </c>
      <c r="U7">
        <v>180.61199999999999</v>
      </c>
      <c r="V7">
        <v>13734367405.1485</v>
      </c>
      <c r="W7">
        <f t="shared" si="7"/>
        <v>180612000000</v>
      </c>
      <c r="X7">
        <f t="shared" si="8"/>
        <v>7.6043493262620984E-2</v>
      </c>
    </row>
    <row r="8" spans="1:24" x14ac:dyDescent="0.2">
      <c r="A8" t="s">
        <v>13</v>
      </c>
      <c r="B8">
        <v>0.05</v>
      </c>
      <c r="C8">
        <v>0.9</v>
      </c>
      <c r="D8">
        <v>0.05</v>
      </c>
      <c r="F8">
        <v>56.076999999999998</v>
      </c>
      <c r="G8">
        <f t="shared" si="9"/>
        <v>191342666.47335744</v>
      </c>
      <c r="H8">
        <v>93.28</v>
      </c>
      <c r="I8">
        <v>97.17</v>
      </c>
      <c r="J8">
        <v>97.72</v>
      </c>
      <c r="L8">
        <f t="shared" si="0"/>
        <v>9567133.3236678727</v>
      </c>
      <c r="M8">
        <f t="shared" si="1"/>
        <v>172208399.8260217</v>
      </c>
      <c r="N8">
        <f t="shared" si="2"/>
        <v>9567133.3236678727</v>
      </c>
      <c r="P8">
        <f t="shared" si="3"/>
        <v>892422196.43173921</v>
      </c>
      <c r="Q8">
        <f t="shared" si="4"/>
        <v>16733490211.094528</v>
      </c>
      <c r="R8">
        <f t="shared" si="5"/>
        <v>934900268.38882446</v>
      </c>
      <c r="S8" t="s">
        <v>13</v>
      </c>
      <c r="U8">
        <v>269.803</v>
      </c>
      <c r="V8">
        <f t="shared" si="6"/>
        <v>18560812675.915092</v>
      </c>
      <c r="W8">
        <f t="shared" si="7"/>
        <v>269803000000</v>
      </c>
      <c r="X8">
        <f t="shared" si="8"/>
        <v>6.8793944751967526E-2</v>
      </c>
    </row>
    <row r="9" spans="1:24" ht="16.5" customHeight="1" x14ac:dyDescent="0.2">
      <c r="A9" t="s">
        <v>7</v>
      </c>
      <c r="B9">
        <v>0.02</v>
      </c>
      <c r="C9">
        <v>0.96</v>
      </c>
      <c r="D9">
        <v>0.02</v>
      </c>
      <c r="F9">
        <v>3.9910000000000001</v>
      </c>
      <c r="G9">
        <f t="shared" si="9"/>
        <v>13617857.265816102</v>
      </c>
      <c r="H9">
        <v>93.28</v>
      </c>
      <c r="I9">
        <v>97.17</v>
      </c>
      <c r="J9">
        <v>97.72</v>
      </c>
      <c r="L9">
        <f t="shared" si="0"/>
        <v>272357.14531632204</v>
      </c>
      <c r="M9">
        <f t="shared" si="1"/>
        <v>13073142.975183457</v>
      </c>
      <c r="N9">
        <f t="shared" si="2"/>
        <v>272357.14531632204</v>
      </c>
      <c r="P9">
        <f t="shared" si="3"/>
        <v>25405474.515106522</v>
      </c>
      <c r="Q9">
        <f t="shared" si="4"/>
        <v>1270317302.8985765</v>
      </c>
      <c r="R9">
        <f t="shared" si="5"/>
        <v>26614740.240310989</v>
      </c>
      <c r="S9" t="s">
        <v>7</v>
      </c>
      <c r="U9">
        <v>185.73099999999999</v>
      </c>
      <c r="V9">
        <f t="shared" si="6"/>
        <v>1322337517.6539938</v>
      </c>
      <c r="W9">
        <f t="shared" si="7"/>
        <v>185731000000</v>
      </c>
      <c r="X9">
        <f t="shared" si="8"/>
        <v>7.1196381737781726E-3</v>
      </c>
    </row>
    <row r="10" spans="1:24" ht="16.5" customHeight="1" x14ac:dyDescent="0.2">
      <c r="A10" t="s">
        <v>20</v>
      </c>
      <c r="B10">
        <v>0.01</v>
      </c>
      <c r="C10">
        <v>0.94</v>
      </c>
      <c r="D10">
        <v>0.05</v>
      </c>
      <c r="F10">
        <v>43.417999999999999</v>
      </c>
      <c r="G10">
        <f t="shared" si="9"/>
        <v>148148365.51420784</v>
      </c>
      <c r="H10">
        <v>93.28</v>
      </c>
      <c r="I10">
        <v>97.17</v>
      </c>
      <c r="J10">
        <v>97.72</v>
      </c>
      <c r="L10">
        <f t="shared" si="0"/>
        <v>1481483.6551420784</v>
      </c>
      <c r="M10">
        <f t="shared" si="1"/>
        <v>139259463.58335537</v>
      </c>
      <c r="N10">
        <f t="shared" si="2"/>
        <v>7407418.2757103927</v>
      </c>
      <c r="P10">
        <f t="shared" si="3"/>
        <v>138192795.35165307</v>
      </c>
      <c r="Q10">
        <f t="shared" si="4"/>
        <v>13531842076.394642</v>
      </c>
      <c r="R10">
        <f t="shared" si="5"/>
        <v>723852913.90241957</v>
      </c>
      <c r="S10" t="s">
        <v>20</v>
      </c>
      <c r="U10">
        <v>74.855000000000004</v>
      </c>
      <c r="V10">
        <f t="shared" si="6"/>
        <v>14393887785.648714</v>
      </c>
      <c r="W10">
        <f t="shared" si="7"/>
        <v>74855000000</v>
      </c>
      <c r="X10">
        <f t="shared" si="8"/>
        <v>0.19229026498762561</v>
      </c>
    </row>
    <row r="11" spans="1:24" x14ac:dyDescent="0.2">
      <c r="A11" t="s">
        <v>12</v>
      </c>
      <c r="B11">
        <v>0.9</v>
      </c>
      <c r="C11">
        <v>0.1</v>
      </c>
      <c r="D11">
        <v>0</v>
      </c>
      <c r="F11">
        <v>1.71</v>
      </c>
      <c r="G11">
        <f t="shared" si="9"/>
        <v>5834762.1960775582</v>
      </c>
      <c r="H11">
        <v>93.28</v>
      </c>
      <c r="I11">
        <v>97.17</v>
      </c>
      <c r="J11">
        <v>97.72</v>
      </c>
      <c r="L11">
        <f t="shared" si="0"/>
        <v>5251285.9764698027</v>
      </c>
      <c r="M11">
        <f t="shared" si="1"/>
        <v>583476.21960775589</v>
      </c>
      <c r="N11">
        <f t="shared" si="2"/>
        <v>0</v>
      </c>
      <c r="P11">
        <f t="shared" si="3"/>
        <v>489839955.88510323</v>
      </c>
      <c r="Q11">
        <f t="shared" si="4"/>
        <v>56696384.259285644</v>
      </c>
      <c r="R11">
        <f t="shared" si="5"/>
        <v>0</v>
      </c>
      <c r="S11" t="s">
        <v>12</v>
      </c>
      <c r="U11">
        <v>98.168000000000006</v>
      </c>
      <c r="V11">
        <f t="shared" si="6"/>
        <v>546536340.14438891</v>
      </c>
      <c r="W11">
        <f t="shared" si="7"/>
        <v>98168000000</v>
      </c>
      <c r="X11">
        <f t="shared" si="8"/>
        <v>5.5673573888068307E-3</v>
      </c>
    </row>
    <row r="12" spans="1:24" x14ac:dyDescent="0.2">
      <c r="A12" t="s">
        <v>17</v>
      </c>
      <c r="B12">
        <v>0.96</v>
      </c>
      <c r="C12">
        <v>0.03</v>
      </c>
      <c r="D12">
        <v>0.01</v>
      </c>
      <c r="F12">
        <v>51.783000000000001</v>
      </c>
      <c r="G12">
        <f t="shared" si="9"/>
        <v>176690930.29209602</v>
      </c>
      <c r="H12">
        <v>93.28</v>
      </c>
      <c r="I12">
        <v>97.17</v>
      </c>
      <c r="J12">
        <v>97.72</v>
      </c>
      <c r="L12">
        <f t="shared" si="0"/>
        <v>169623293.08041218</v>
      </c>
      <c r="M12">
        <f t="shared" si="1"/>
        <v>5300727.9087628806</v>
      </c>
      <c r="N12">
        <f t="shared" si="2"/>
        <v>1766909.3029209601</v>
      </c>
      <c r="P12">
        <f t="shared" si="3"/>
        <v>15822460778.540848</v>
      </c>
      <c r="Q12">
        <f t="shared" si="4"/>
        <v>515071730.89448911</v>
      </c>
      <c r="R12">
        <f t="shared" si="5"/>
        <v>172662377.08143622</v>
      </c>
      <c r="S12" t="s">
        <v>17</v>
      </c>
      <c r="U12">
        <v>305.00799999999998</v>
      </c>
      <c r="V12">
        <f t="shared" si="6"/>
        <v>16510194886.516773</v>
      </c>
      <c r="W12">
        <f t="shared" si="7"/>
        <v>305008000000</v>
      </c>
      <c r="X12">
        <f t="shared" si="8"/>
        <v>5.4130366700272693E-2</v>
      </c>
    </row>
    <row r="13" spans="1:24" x14ac:dyDescent="0.2">
      <c r="A13" t="s">
        <v>9</v>
      </c>
      <c r="B13">
        <v>0.93</v>
      </c>
      <c r="C13">
        <v>0.02</v>
      </c>
      <c r="D13">
        <v>0.05</v>
      </c>
      <c r="F13">
        <v>31.824999999999999</v>
      </c>
      <c r="G13">
        <f t="shared" si="9"/>
        <v>108591407.53811011</v>
      </c>
      <c r="H13">
        <v>93.28</v>
      </c>
      <c r="I13">
        <v>97.17</v>
      </c>
      <c r="J13">
        <v>97.72</v>
      </c>
      <c r="L13">
        <f t="shared" si="0"/>
        <v>100990009.01044241</v>
      </c>
      <c r="M13">
        <f t="shared" si="1"/>
        <v>2171828.1507622022</v>
      </c>
      <c r="N13">
        <f t="shared" si="2"/>
        <v>5429570.3769055055</v>
      </c>
      <c r="P13">
        <f t="shared" si="3"/>
        <v>9420348040.4940681</v>
      </c>
      <c r="Q13">
        <f t="shared" si="4"/>
        <v>211036541.40956318</v>
      </c>
      <c r="R13">
        <f t="shared" si="5"/>
        <v>530577617.231206</v>
      </c>
      <c r="S13" t="s">
        <v>9</v>
      </c>
      <c r="U13">
        <v>220.24299999999999</v>
      </c>
      <c r="V13">
        <f t="shared" si="6"/>
        <v>10161962199.134838</v>
      </c>
      <c r="W13">
        <f t="shared" si="7"/>
        <v>220243000000</v>
      </c>
      <c r="X13">
        <f t="shared" si="8"/>
        <v>4.6139773791379693E-2</v>
      </c>
    </row>
    <row r="14" spans="1:24" x14ac:dyDescent="0.2">
      <c r="A14" t="s">
        <v>11</v>
      </c>
      <c r="B14">
        <v>0.2</v>
      </c>
      <c r="C14">
        <v>0.5</v>
      </c>
      <c r="D14">
        <v>0.3</v>
      </c>
      <c r="F14">
        <v>92.22</v>
      </c>
      <c r="G14">
        <f t="shared" si="9"/>
        <v>314667701.59197217</v>
      </c>
      <c r="H14">
        <v>93.28</v>
      </c>
      <c r="I14">
        <v>97.17</v>
      </c>
      <c r="J14">
        <v>97.72</v>
      </c>
      <c r="L14">
        <f t="shared" si="0"/>
        <v>62933540.318394437</v>
      </c>
      <c r="M14">
        <f t="shared" si="1"/>
        <v>157333850.79598609</v>
      </c>
      <c r="N14">
        <f t="shared" si="2"/>
        <v>94400310.477591649</v>
      </c>
      <c r="P14">
        <f t="shared" si="3"/>
        <v>5870440640.8998327</v>
      </c>
      <c r="Q14">
        <f t="shared" si="4"/>
        <v>15288130281.845968</v>
      </c>
      <c r="R14">
        <f t="shared" si="5"/>
        <v>9224798339.8702564</v>
      </c>
      <c r="S14" t="s">
        <v>11</v>
      </c>
      <c r="U14">
        <v>206.55600000000001</v>
      </c>
      <c r="V14">
        <f t="shared" si="6"/>
        <v>30383369262.616058</v>
      </c>
      <c r="W14">
        <f t="shared" si="7"/>
        <v>206556000000</v>
      </c>
      <c r="X14">
        <f t="shared" si="8"/>
        <v>0.14709506992106769</v>
      </c>
    </row>
    <row r="15" spans="1:24" x14ac:dyDescent="0.2">
      <c r="A15" t="s">
        <v>24</v>
      </c>
      <c r="B15">
        <v>0.7</v>
      </c>
      <c r="C15">
        <v>0.28000000000000003</v>
      </c>
      <c r="D15">
        <v>0.02</v>
      </c>
      <c r="F15">
        <v>70.298000000000002</v>
      </c>
      <c r="G15">
        <f t="shared" si="9"/>
        <v>239866732.66658491</v>
      </c>
      <c r="H15">
        <v>93.28</v>
      </c>
      <c r="I15">
        <v>97.17</v>
      </c>
      <c r="J15">
        <v>97.72</v>
      </c>
      <c r="L15">
        <f t="shared" si="0"/>
        <v>167906712.86660942</v>
      </c>
      <c r="M15">
        <f t="shared" si="1"/>
        <v>67162685.146643788</v>
      </c>
      <c r="N15">
        <f t="shared" si="2"/>
        <v>4797334.6533316979</v>
      </c>
      <c r="P15">
        <f t="shared" si="3"/>
        <v>15662338176.197327</v>
      </c>
      <c r="Q15">
        <f t="shared" si="4"/>
        <v>6526198115.6993771</v>
      </c>
      <c r="R15">
        <f t="shared" si="5"/>
        <v>468795542.32357353</v>
      </c>
      <c r="S15" t="s">
        <v>24</v>
      </c>
      <c r="U15">
        <v>101.467</v>
      </c>
      <c r="V15">
        <f t="shared" si="6"/>
        <v>22657331834.22028</v>
      </c>
      <c r="W15">
        <f t="shared" si="7"/>
        <v>101467000000</v>
      </c>
      <c r="X15">
        <f t="shared" si="8"/>
        <v>0.22329754338080637</v>
      </c>
    </row>
    <row r="16" spans="1:24" x14ac:dyDescent="0.2">
      <c r="A16" t="s">
        <v>19</v>
      </c>
      <c r="B16">
        <v>0.9</v>
      </c>
      <c r="C16">
        <v>0.09</v>
      </c>
      <c r="D16">
        <v>0.01</v>
      </c>
      <c r="F16">
        <v>245.845</v>
      </c>
      <c r="G16">
        <f t="shared" si="9"/>
        <v>838857960.28929079</v>
      </c>
      <c r="H16">
        <v>93.28</v>
      </c>
      <c r="I16">
        <v>97.17</v>
      </c>
      <c r="J16">
        <v>97.72</v>
      </c>
      <c r="L16">
        <f t="shared" si="0"/>
        <v>754972164.26036167</v>
      </c>
      <c r="M16">
        <f t="shared" si="1"/>
        <v>75497216.426036164</v>
      </c>
      <c r="N16">
        <f t="shared" si="2"/>
        <v>8388579.6028929083</v>
      </c>
      <c r="P16">
        <f t="shared" si="3"/>
        <v>70423803482.206543</v>
      </c>
      <c r="Q16">
        <f t="shared" si="4"/>
        <v>7336064520.1179342</v>
      </c>
      <c r="R16">
        <f t="shared" si="5"/>
        <v>819731998.79469502</v>
      </c>
      <c r="S16" t="s">
        <v>19</v>
      </c>
      <c r="U16">
        <v>518.548</v>
      </c>
      <c r="V16">
        <f t="shared" si="6"/>
        <v>78579600001.119171</v>
      </c>
      <c r="W16">
        <f t="shared" si="7"/>
        <v>518548000000</v>
      </c>
      <c r="X16">
        <f t="shared" si="8"/>
        <v>0.15153775542692127</v>
      </c>
    </row>
    <row r="17" spans="1:24" x14ac:dyDescent="0.2">
      <c r="A17" t="s">
        <v>18</v>
      </c>
      <c r="B17">
        <v>0.85</v>
      </c>
      <c r="C17">
        <v>0.12</v>
      </c>
      <c r="D17">
        <v>0.03</v>
      </c>
      <c r="F17">
        <v>34.286000000000001</v>
      </c>
      <c r="G17">
        <f t="shared" si="9"/>
        <v>116988688.10217261</v>
      </c>
      <c r="H17">
        <v>93.28</v>
      </c>
      <c r="I17">
        <v>97.17</v>
      </c>
      <c r="J17">
        <v>97.72</v>
      </c>
      <c r="L17">
        <f t="shared" si="0"/>
        <v>99440384.886846721</v>
      </c>
      <c r="M17">
        <f t="shared" si="1"/>
        <v>14038642.572260713</v>
      </c>
      <c r="N17">
        <f t="shared" si="2"/>
        <v>3509660.6430651783</v>
      </c>
      <c r="P17">
        <f t="shared" si="3"/>
        <v>9275799102.2450619</v>
      </c>
      <c r="Q17">
        <f t="shared" si="4"/>
        <v>1364134898.7465734</v>
      </c>
      <c r="R17">
        <f t="shared" si="5"/>
        <v>342964038.04032922</v>
      </c>
      <c r="S17" t="s">
        <v>18</v>
      </c>
      <c r="U17">
        <v>86.322000000000003</v>
      </c>
      <c r="V17">
        <f t="shared" si="6"/>
        <v>10982898039.031963</v>
      </c>
      <c r="W17">
        <f t="shared" si="7"/>
        <v>86322000000</v>
      </c>
      <c r="X17">
        <f t="shared" si="8"/>
        <v>0.12723173743694496</v>
      </c>
    </row>
    <row r="18" spans="1:24" x14ac:dyDescent="0.2">
      <c r="A18" t="s">
        <v>21</v>
      </c>
      <c r="B18">
        <v>0.1</v>
      </c>
      <c r="C18">
        <v>0.8</v>
      </c>
      <c r="D18">
        <v>0.1</v>
      </c>
      <c r="F18">
        <v>37.628</v>
      </c>
      <c r="G18">
        <f t="shared" si="9"/>
        <v>128392065.44678734</v>
      </c>
      <c r="H18">
        <v>93.28</v>
      </c>
      <c r="I18">
        <v>97.17</v>
      </c>
      <c r="J18">
        <v>97.72</v>
      </c>
      <c r="L18">
        <f t="shared" si="0"/>
        <v>12839206.544678735</v>
      </c>
      <c r="M18">
        <f t="shared" si="1"/>
        <v>102713652.35742988</v>
      </c>
      <c r="N18">
        <f t="shared" si="2"/>
        <v>12839206.544678735</v>
      </c>
      <c r="P18">
        <f t="shared" si="3"/>
        <v>1197641186.4876323</v>
      </c>
      <c r="Q18">
        <f t="shared" si="4"/>
        <v>9980685599.5714607</v>
      </c>
      <c r="R18">
        <f t="shared" si="5"/>
        <v>1254647263.546006</v>
      </c>
      <c r="S18" t="s">
        <v>21</v>
      </c>
      <c r="U18">
        <v>72.462000000000003</v>
      </c>
      <c r="V18">
        <f t="shared" si="6"/>
        <v>12432974049.605099</v>
      </c>
      <c r="W18">
        <f t="shared" si="7"/>
        <v>72462000000</v>
      </c>
      <c r="X18">
        <f t="shared" si="8"/>
        <v>0.17157922841772374</v>
      </c>
    </row>
    <row r="19" spans="1:24" x14ac:dyDescent="0.2">
      <c r="A19" t="s">
        <v>10</v>
      </c>
      <c r="B19">
        <v>0.4</v>
      </c>
      <c r="C19">
        <v>0.5</v>
      </c>
      <c r="D19">
        <v>0.1</v>
      </c>
      <c r="F19">
        <v>14.116</v>
      </c>
      <c r="G19">
        <f t="shared" si="9"/>
        <v>48165791.321538486</v>
      </c>
      <c r="H19">
        <v>93.28</v>
      </c>
      <c r="I19">
        <v>97.17</v>
      </c>
      <c r="J19">
        <v>97.72</v>
      </c>
      <c r="L19">
        <f t="shared" si="0"/>
        <v>19266316.528615396</v>
      </c>
      <c r="M19">
        <f t="shared" si="1"/>
        <v>24082895.660769243</v>
      </c>
      <c r="N19">
        <f t="shared" si="2"/>
        <v>4816579.1321538491</v>
      </c>
      <c r="P19">
        <f t="shared" si="3"/>
        <v>1797162005.7892442</v>
      </c>
      <c r="Q19">
        <f t="shared" si="4"/>
        <v>2340134971.3569474</v>
      </c>
      <c r="R19">
        <f t="shared" si="5"/>
        <v>470676112.79407412</v>
      </c>
      <c r="S19" t="s">
        <v>10</v>
      </c>
      <c r="U19">
        <v>20.454999999999998</v>
      </c>
      <c r="V19">
        <f t="shared" si="6"/>
        <v>4607973089.9402657</v>
      </c>
      <c r="W19">
        <f t="shared" si="7"/>
        <v>20455000000</v>
      </c>
      <c r="X19">
        <f t="shared" si="8"/>
        <v>0.22527367831533932</v>
      </c>
    </row>
    <row r="20" spans="1:24" x14ac:dyDescent="0.2">
      <c r="A20" t="s">
        <v>8</v>
      </c>
      <c r="B20">
        <v>0.3</v>
      </c>
      <c r="C20">
        <v>0.4</v>
      </c>
      <c r="D20">
        <v>0.3</v>
      </c>
      <c r="F20">
        <v>84.051000000000002</v>
      </c>
      <c r="G20">
        <f t="shared" si="9"/>
        <v>286793916.57457012</v>
      </c>
      <c r="H20">
        <v>93.28</v>
      </c>
      <c r="I20">
        <v>97.17</v>
      </c>
      <c r="J20">
        <v>97.72</v>
      </c>
      <c r="L20">
        <f t="shared" si="0"/>
        <v>86038174.972371027</v>
      </c>
      <c r="M20">
        <f t="shared" si="1"/>
        <v>114717566.62982805</v>
      </c>
      <c r="N20">
        <f t="shared" si="2"/>
        <v>86038174.972371027</v>
      </c>
      <c r="P20">
        <f t="shared" si="3"/>
        <v>8025640961.4227695</v>
      </c>
      <c r="Q20">
        <f t="shared" si="4"/>
        <v>11147105949.420391</v>
      </c>
      <c r="R20">
        <f t="shared" si="5"/>
        <v>8407650458.3000965</v>
      </c>
      <c r="S20" t="s">
        <v>8</v>
      </c>
      <c r="U20">
        <v>373.91</v>
      </c>
      <c r="V20">
        <f t="shared" si="6"/>
        <v>27580397369.143257</v>
      </c>
      <c r="W20">
        <f t="shared" si="7"/>
        <v>373910000000</v>
      </c>
      <c r="X20">
        <f t="shared" si="8"/>
        <v>7.3762128237124594E-2</v>
      </c>
    </row>
    <row r="21" spans="1:24" x14ac:dyDescent="0.2">
      <c r="A21" t="s">
        <v>27</v>
      </c>
      <c r="B21">
        <v>0.8</v>
      </c>
      <c r="C21">
        <v>0.15</v>
      </c>
      <c r="D21">
        <v>0.05</v>
      </c>
      <c r="F21">
        <v>49.484999999999999</v>
      </c>
      <c r="G21">
        <f t="shared" si="9"/>
        <v>168849828.8145602</v>
      </c>
      <c r="H21">
        <v>93.28</v>
      </c>
      <c r="I21">
        <v>97.17</v>
      </c>
      <c r="J21">
        <v>97.72</v>
      </c>
      <c r="L21">
        <f t="shared" si="0"/>
        <v>135079863.05164817</v>
      </c>
      <c r="M21">
        <f t="shared" si="1"/>
        <v>25327474.32218403</v>
      </c>
      <c r="N21">
        <f t="shared" si="2"/>
        <v>8442491.4407280106</v>
      </c>
      <c r="P21">
        <f t="shared" si="3"/>
        <v>12600249625.457741</v>
      </c>
      <c r="Q21">
        <f t="shared" si="4"/>
        <v>2461070679.8866224</v>
      </c>
      <c r="R21">
        <f t="shared" si="5"/>
        <v>825000263.58794117</v>
      </c>
      <c r="S21" t="s">
        <v>27</v>
      </c>
      <c r="U21">
        <v>308.14400000000001</v>
      </c>
      <c r="V21">
        <f t="shared" si="6"/>
        <v>15886320568.932304</v>
      </c>
      <c r="W21">
        <f t="shared" si="7"/>
        <v>308144000000</v>
      </c>
      <c r="X21">
        <f t="shared" si="8"/>
        <v>5.1554859315554757E-2</v>
      </c>
    </row>
    <row r="22" spans="1:24" x14ac:dyDescent="0.2">
      <c r="A22" t="s">
        <v>16</v>
      </c>
      <c r="B22">
        <v>0.8</v>
      </c>
      <c r="C22">
        <v>0.15</v>
      </c>
      <c r="D22">
        <v>0.05</v>
      </c>
      <c r="F22">
        <v>4.4969999999999999</v>
      </c>
      <c r="G22">
        <f t="shared" si="9"/>
        <v>15344400.933193438</v>
      </c>
      <c r="H22">
        <v>93.28</v>
      </c>
      <c r="I22">
        <v>97.17</v>
      </c>
      <c r="J22">
        <v>97.72</v>
      </c>
      <c r="L22">
        <f t="shared" si="0"/>
        <v>12275520.746554751</v>
      </c>
      <c r="M22">
        <f t="shared" si="1"/>
        <v>2301660.1399790156</v>
      </c>
      <c r="N22">
        <f t="shared" si="2"/>
        <v>767220.04665967193</v>
      </c>
      <c r="P22">
        <f t="shared" si="3"/>
        <v>1145060575.2386272</v>
      </c>
      <c r="Q22">
        <f t="shared" si="4"/>
        <v>223652315.80176094</v>
      </c>
      <c r="R22">
        <f t="shared" si="5"/>
        <v>74972742.959583133</v>
      </c>
      <c r="S22" t="s">
        <v>16</v>
      </c>
      <c r="U22">
        <v>80.887</v>
      </c>
      <c r="V22">
        <f t="shared" si="6"/>
        <v>1443685633.9999712</v>
      </c>
      <c r="W22">
        <f t="shared" si="7"/>
        <v>80887000000</v>
      </c>
      <c r="X22">
        <f t="shared" si="8"/>
        <v>1.7848178743184579E-2</v>
      </c>
    </row>
    <row r="23" spans="1:24" x14ac:dyDescent="0.2">
      <c r="A23" t="s">
        <v>15</v>
      </c>
      <c r="B23">
        <v>0.8</v>
      </c>
      <c r="C23">
        <v>0.15</v>
      </c>
      <c r="D23">
        <v>0.05</v>
      </c>
      <c r="F23">
        <v>0</v>
      </c>
      <c r="G23">
        <f t="shared" si="9"/>
        <v>0</v>
      </c>
      <c r="H23">
        <v>93.28</v>
      </c>
      <c r="I23">
        <v>97.17</v>
      </c>
      <c r="J23">
        <v>97.72</v>
      </c>
      <c r="L23">
        <f t="shared" si="0"/>
        <v>0</v>
      </c>
      <c r="M23">
        <f t="shared" si="1"/>
        <v>0</v>
      </c>
      <c r="N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 t="s">
        <v>15</v>
      </c>
      <c r="U23">
        <v>6.65</v>
      </c>
      <c r="V23">
        <f t="shared" si="6"/>
        <v>0</v>
      </c>
      <c r="W23">
        <f t="shared" si="7"/>
        <v>6650000000</v>
      </c>
      <c r="X23">
        <f t="shared" si="8"/>
        <v>0</v>
      </c>
    </row>
    <row r="24" spans="1:24" x14ac:dyDescent="0.2">
      <c r="A24" t="s">
        <v>14</v>
      </c>
      <c r="B24">
        <v>0.8</v>
      </c>
      <c r="C24">
        <v>0.15</v>
      </c>
      <c r="D24">
        <v>0.05</v>
      </c>
      <c r="F24">
        <v>0</v>
      </c>
      <c r="G24">
        <f t="shared" si="9"/>
        <v>0</v>
      </c>
      <c r="H24">
        <v>93.28</v>
      </c>
      <c r="I24">
        <v>97.17</v>
      </c>
      <c r="J24">
        <v>97.72</v>
      </c>
      <c r="L24">
        <f t="shared" si="0"/>
        <v>0</v>
      </c>
      <c r="M24">
        <f t="shared" si="1"/>
        <v>0</v>
      </c>
      <c r="N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 t="s">
        <v>14</v>
      </c>
      <c r="U24">
        <v>39.412999999999997</v>
      </c>
      <c r="V24">
        <f t="shared" si="6"/>
        <v>0</v>
      </c>
      <c r="W24">
        <f t="shared" si="7"/>
        <v>39413000000</v>
      </c>
      <c r="X24">
        <f t="shared" si="8"/>
        <v>0</v>
      </c>
    </row>
    <row r="25" spans="1:24" x14ac:dyDescent="0.2">
      <c r="A25" s="1" t="s">
        <v>53</v>
      </c>
    </row>
    <row r="26" spans="1:24" x14ac:dyDescent="0.2">
      <c r="A26" t="s">
        <v>31</v>
      </c>
      <c r="C26" t="s">
        <v>35</v>
      </c>
      <c r="D26" t="s">
        <v>36</v>
      </c>
      <c r="E26" t="s">
        <v>54</v>
      </c>
      <c r="F26" t="s">
        <v>55</v>
      </c>
      <c r="G26" t="s">
        <v>56</v>
      </c>
      <c r="H26" t="s">
        <v>57</v>
      </c>
    </row>
    <row r="27" spans="1:24" x14ac:dyDescent="0.2">
      <c r="A27" t="s">
        <v>52</v>
      </c>
      <c r="C27">
        <v>142.19</v>
      </c>
      <c r="D27">
        <f t="shared" ref="D27:D48" si="10">C27/(293.07107/1000000000)</f>
        <v>485172419.09957194</v>
      </c>
      <c r="E27">
        <v>53.06</v>
      </c>
      <c r="F27">
        <f t="shared" ref="F27:F48" si="11">D27*E27</f>
        <v>25743248557.42329</v>
      </c>
      <c r="G27">
        <v>250577000000</v>
      </c>
      <c r="H27">
        <f t="shared" ref="H27:H48" si="12">F27/G27</f>
        <v>0.10273587981907074</v>
      </c>
    </row>
    <row r="28" spans="1:24" x14ac:dyDescent="0.2">
      <c r="A28" t="s">
        <v>26</v>
      </c>
      <c r="C28">
        <v>39.332999999999998</v>
      </c>
      <c r="D28">
        <f t="shared" si="10"/>
        <v>134209766.93468924</v>
      </c>
      <c r="E28">
        <v>53.06</v>
      </c>
      <c r="F28">
        <f t="shared" si="11"/>
        <v>7121170233.5546112</v>
      </c>
      <c r="G28">
        <v>228488000000</v>
      </c>
      <c r="H28">
        <f t="shared" si="12"/>
        <v>3.1166495542674501E-2</v>
      </c>
    </row>
    <row r="29" spans="1:24" x14ac:dyDescent="0.2">
      <c r="A29" t="s">
        <v>22</v>
      </c>
      <c r="C29">
        <v>62.110999999999997</v>
      </c>
      <c r="D29">
        <f t="shared" si="10"/>
        <v>211931529.0997504</v>
      </c>
      <c r="E29">
        <v>53.06</v>
      </c>
      <c r="F29">
        <f t="shared" si="11"/>
        <v>11245086934.032757</v>
      </c>
      <c r="G29">
        <v>173596000000</v>
      </c>
      <c r="H29">
        <f t="shared" si="12"/>
        <v>6.4777338959611727E-2</v>
      </c>
    </row>
    <row r="30" spans="1:24" x14ac:dyDescent="0.2">
      <c r="A30" t="s">
        <v>23</v>
      </c>
      <c r="C30">
        <v>68.052000000000007</v>
      </c>
      <c r="D30">
        <f t="shared" si="10"/>
        <v>232203062.55407605</v>
      </c>
      <c r="E30">
        <v>53.06</v>
      </c>
      <c r="F30">
        <f t="shared" si="11"/>
        <v>12320694499.119276</v>
      </c>
      <c r="G30">
        <v>138547000000</v>
      </c>
      <c r="H30">
        <f t="shared" si="12"/>
        <v>8.8927905325407813E-2</v>
      </c>
    </row>
    <row r="31" spans="1:24" x14ac:dyDescent="0.2">
      <c r="A31" t="s">
        <v>6</v>
      </c>
      <c r="C31">
        <v>76.718999999999994</v>
      </c>
      <c r="D31">
        <f t="shared" si="10"/>
        <v>261776094.10577437</v>
      </c>
      <c r="E31">
        <v>53.06</v>
      </c>
      <c r="F31">
        <f>D31*E31</f>
        <v>13889839553.252388</v>
      </c>
      <c r="G31">
        <v>180612000000</v>
      </c>
      <c r="H31">
        <f t="shared" si="12"/>
        <v>7.6904300673556511E-2</v>
      </c>
    </row>
    <row r="32" spans="1:24" x14ac:dyDescent="0.2">
      <c r="A32" t="s">
        <v>13</v>
      </c>
      <c r="C32">
        <v>34.792000000000002</v>
      </c>
      <c r="D32">
        <f t="shared" si="10"/>
        <v>118715231.76954995</v>
      </c>
      <c r="E32">
        <v>53.06</v>
      </c>
      <c r="F32">
        <f t="shared" si="11"/>
        <v>6299030197.6923208</v>
      </c>
      <c r="G32">
        <v>269803000000</v>
      </c>
      <c r="H32">
        <f t="shared" si="12"/>
        <v>2.334677597244034E-2</v>
      </c>
    </row>
    <row r="33" spans="1:8" x14ac:dyDescent="0.2">
      <c r="A33" t="s">
        <v>7</v>
      </c>
      <c r="C33">
        <v>73.603999999999999</v>
      </c>
      <c r="D33">
        <f t="shared" si="10"/>
        <v>251147272.91233486</v>
      </c>
      <c r="E33">
        <v>53.06</v>
      </c>
      <c r="F33">
        <f t="shared" si="11"/>
        <v>13325874300.728489</v>
      </c>
      <c r="G33">
        <v>185731000000</v>
      </c>
      <c r="H33">
        <f t="shared" si="12"/>
        <v>7.1748250430614641E-2</v>
      </c>
    </row>
    <row r="34" spans="1:8" x14ac:dyDescent="0.2">
      <c r="A34" t="s">
        <v>20</v>
      </c>
      <c r="C34">
        <v>15.907999999999999</v>
      </c>
      <c r="D34">
        <f t="shared" si="10"/>
        <v>54280349.131696954</v>
      </c>
      <c r="E34">
        <v>53.06</v>
      </c>
      <c r="F34">
        <f t="shared" si="11"/>
        <v>2880115324.9278407</v>
      </c>
      <c r="G34">
        <v>74855000000</v>
      </c>
      <c r="H34">
        <f t="shared" si="12"/>
        <v>3.8475924452980308E-2</v>
      </c>
    </row>
    <row r="35" spans="1:8" x14ac:dyDescent="0.2">
      <c r="A35" t="s">
        <v>12</v>
      </c>
      <c r="C35">
        <v>47.262</v>
      </c>
      <c r="D35">
        <f t="shared" si="10"/>
        <v>161264637.9596594</v>
      </c>
      <c r="E35">
        <v>53.06</v>
      </c>
      <c r="F35">
        <f t="shared" si="11"/>
        <v>8556701690.1395283</v>
      </c>
      <c r="G35">
        <v>98168000000</v>
      </c>
      <c r="H35">
        <f t="shared" si="12"/>
        <v>8.7163858794510718E-2</v>
      </c>
    </row>
    <row r="36" spans="1:8" x14ac:dyDescent="0.2">
      <c r="A36" t="s">
        <v>17</v>
      </c>
      <c r="C36">
        <v>131.47499999999999</v>
      </c>
      <c r="D36">
        <f t="shared" si="10"/>
        <v>448611321.47912103</v>
      </c>
      <c r="E36">
        <v>53.06</v>
      </c>
      <c r="F36">
        <f t="shared" si="11"/>
        <v>23803316717.682163</v>
      </c>
      <c r="G36">
        <v>305008000000</v>
      </c>
      <c r="H36">
        <f t="shared" si="12"/>
        <v>7.8041614376285748E-2</v>
      </c>
    </row>
    <row r="37" spans="1:8" x14ac:dyDescent="0.2">
      <c r="A37" t="s">
        <v>9</v>
      </c>
      <c r="C37">
        <v>152.66399999999999</v>
      </c>
      <c r="D37">
        <f t="shared" si="10"/>
        <v>520911190.58595574</v>
      </c>
      <c r="E37">
        <v>53.06</v>
      </c>
      <c r="F37">
        <f t="shared" si="11"/>
        <v>27639547772.490814</v>
      </c>
      <c r="G37">
        <v>220243000000</v>
      </c>
      <c r="H37">
        <f t="shared" si="12"/>
        <v>0.12549569236021491</v>
      </c>
    </row>
    <row r="38" spans="1:8" x14ac:dyDescent="0.2">
      <c r="A38" t="s">
        <v>11</v>
      </c>
      <c r="C38">
        <v>15.477</v>
      </c>
      <c r="D38">
        <f t="shared" si="10"/>
        <v>52809716.086954601</v>
      </c>
      <c r="E38">
        <v>53.06</v>
      </c>
      <c r="F38">
        <f t="shared" si="11"/>
        <v>2802083535.5738111</v>
      </c>
      <c r="G38">
        <v>206556000000</v>
      </c>
      <c r="H38">
        <f t="shared" si="12"/>
        <v>1.3565732951711937E-2</v>
      </c>
    </row>
    <row r="39" spans="1:8" x14ac:dyDescent="0.2">
      <c r="A39" t="s">
        <v>24</v>
      </c>
      <c r="C39">
        <v>2.84</v>
      </c>
      <c r="D39">
        <f t="shared" si="10"/>
        <v>9690482.2437779326</v>
      </c>
      <c r="E39">
        <v>53.06</v>
      </c>
      <c r="F39">
        <f t="shared" si="11"/>
        <v>514176987.85485715</v>
      </c>
      <c r="G39">
        <v>101467000000</v>
      </c>
      <c r="H39">
        <f t="shared" si="12"/>
        <v>5.0674306706107123E-3</v>
      </c>
    </row>
    <row r="40" spans="1:8" x14ac:dyDescent="0.2">
      <c r="A40" t="s">
        <v>19</v>
      </c>
      <c r="C40">
        <v>97.393000000000001</v>
      </c>
      <c r="D40">
        <f t="shared" si="10"/>
        <v>332318710.27051556</v>
      </c>
      <c r="E40">
        <v>53.06</v>
      </c>
      <c r="F40">
        <f t="shared" si="11"/>
        <v>17632830766.953556</v>
      </c>
      <c r="G40">
        <v>518548000000</v>
      </c>
      <c r="H40">
        <f t="shared" si="12"/>
        <v>3.4004240238036894E-2</v>
      </c>
    </row>
    <row r="41" spans="1:8" x14ac:dyDescent="0.2">
      <c r="A41" t="s">
        <v>18</v>
      </c>
      <c r="C41">
        <v>29.783000000000001</v>
      </c>
      <c r="D41">
        <f t="shared" si="10"/>
        <v>101623814.31916837</v>
      </c>
      <c r="E41">
        <v>53.06</v>
      </c>
      <c r="F41">
        <f t="shared" si="11"/>
        <v>5392159587.775074</v>
      </c>
      <c r="G41">
        <v>86322000000</v>
      </c>
      <c r="H41">
        <f t="shared" si="12"/>
        <v>6.2465647086201365E-2</v>
      </c>
    </row>
    <row r="42" spans="1:8" x14ac:dyDescent="0.2">
      <c r="A42" t="s">
        <v>21</v>
      </c>
      <c r="C42">
        <v>5.4939999999999998</v>
      </c>
      <c r="D42">
        <f t="shared" si="10"/>
        <v>18746306.143421113</v>
      </c>
      <c r="E42">
        <v>53.06</v>
      </c>
      <c r="F42">
        <f t="shared" si="11"/>
        <v>994679003.96992433</v>
      </c>
      <c r="G42">
        <v>72462000000</v>
      </c>
      <c r="H42">
        <f t="shared" si="12"/>
        <v>1.3726905191271623E-2</v>
      </c>
    </row>
    <row r="43" spans="1:8" x14ac:dyDescent="0.2">
      <c r="A43" t="s">
        <v>10</v>
      </c>
      <c r="C43">
        <v>4.298</v>
      </c>
      <c r="D43">
        <f t="shared" si="10"/>
        <v>14665384.747801956</v>
      </c>
      <c r="E43">
        <v>53.06</v>
      </c>
      <c r="F43">
        <f t="shared" si="11"/>
        <v>778145314.71837175</v>
      </c>
      <c r="G43">
        <v>20455000000</v>
      </c>
      <c r="H43">
        <f t="shared" si="12"/>
        <v>3.8041814457021352E-2</v>
      </c>
    </row>
    <row r="44" spans="1:8" x14ac:dyDescent="0.2">
      <c r="A44" t="s">
        <v>8</v>
      </c>
      <c r="C44">
        <v>189.322</v>
      </c>
      <c r="D44">
        <f t="shared" si="10"/>
        <v>645993478.64666402</v>
      </c>
      <c r="E44">
        <v>53.06</v>
      </c>
      <c r="F44">
        <f t="shared" si="11"/>
        <v>34276413976.991993</v>
      </c>
      <c r="G44">
        <v>373910000000</v>
      </c>
      <c r="H44">
        <f t="shared" si="12"/>
        <v>9.1670225393789925E-2</v>
      </c>
    </row>
    <row r="45" spans="1:8" x14ac:dyDescent="0.2">
      <c r="A45" t="s">
        <v>27</v>
      </c>
      <c r="C45">
        <v>114.169</v>
      </c>
      <c r="D45">
        <f t="shared" si="10"/>
        <v>389560798.34150803</v>
      </c>
      <c r="E45">
        <v>53.06</v>
      </c>
      <c r="F45">
        <f t="shared" si="11"/>
        <v>20670095960.000416</v>
      </c>
      <c r="G45">
        <v>308144000000</v>
      </c>
      <c r="H45">
        <f t="shared" si="12"/>
        <v>6.7079339399762503E-2</v>
      </c>
    </row>
    <row r="46" spans="1:8" x14ac:dyDescent="0.2">
      <c r="A46" t="s">
        <v>16</v>
      </c>
      <c r="C46">
        <v>18.571000000000002</v>
      </c>
      <c r="D46">
        <f t="shared" si="10"/>
        <v>63366882.306056343</v>
      </c>
      <c r="E46">
        <v>53.06</v>
      </c>
      <c r="F46">
        <f t="shared" si="11"/>
        <v>3362246775.1593499</v>
      </c>
      <c r="G46">
        <v>80887000000</v>
      </c>
      <c r="H46">
        <f t="shared" si="12"/>
        <v>4.1567208267822391E-2</v>
      </c>
    </row>
    <row r="47" spans="1:8" x14ac:dyDescent="0.2">
      <c r="A47" t="s">
        <v>15</v>
      </c>
      <c r="C47">
        <v>5.508</v>
      </c>
      <c r="D47">
        <f t="shared" si="10"/>
        <v>18794076.126312979</v>
      </c>
      <c r="E47">
        <v>53.06</v>
      </c>
      <c r="F47">
        <f t="shared" si="11"/>
        <v>997213679.26216674</v>
      </c>
      <c r="G47">
        <v>6650000000</v>
      </c>
      <c r="H47">
        <f t="shared" si="12"/>
        <v>0.14995694424994988</v>
      </c>
    </row>
    <row r="48" spans="1:8" x14ac:dyDescent="0.2">
      <c r="A48" t="s">
        <v>14</v>
      </c>
      <c r="C48">
        <v>22.431999999999999</v>
      </c>
      <c r="D48">
        <f t="shared" si="10"/>
        <v>76541161.15930514</v>
      </c>
      <c r="E48">
        <v>53.06</v>
      </c>
      <c r="F48">
        <f t="shared" si="11"/>
        <v>4061274011.112731</v>
      </c>
      <c r="G48">
        <v>39413000000</v>
      </c>
      <c r="H48">
        <f t="shared" si="12"/>
        <v>0.10304402129025274</v>
      </c>
    </row>
    <row r="50" spans="1:8" x14ac:dyDescent="0.2">
      <c r="A50" s="1" t="s">
        <v>58</v>
      </c>
    </row>
    <row r="51" spans="1:8" x14ac:dyDescent="0.2">
      <c r="A51" t="s">
        <v>31</v>
      </c>
      <c r="C51" t="s">
        <v>35</v>
      </c>
      <c r="D51" t="s">
        <v>36</v>
      </c>
      <c r="E51" t="s">
        <v>54</v>
      </c>
      <c r="F51" t="s">
        <v>59</v>
      </c>
      <c r="G51" t="s">
        <v>56</v>
      </c>
      <c r="H51" t="s">
        <v>60</v>
      </c>
    </row>
    <row r="52" spans="1:8" x14ac:dyDescent="0.2">
      <c r="A52" t="s">
        <v>52</v>
      </c>
      <c r="C52">
        <v>0.315</v>
      </c>
      <c r="D52">
        <f t="shared" ref="D52:D73" si="13">C52/(293.07107/1000000000)</f>
        <v>1074824.6150669185</v>
      </c>
      <c r="E52">
        <v>74.571931570000004</v>
      </c>
      <c r="F52">
        <f t="shared" ref="F52:F73" si="14">D52*E52</f>
        <v>80151747.644521847</v>
      </c>
      <c r="G52">
        <v>250577000000</v>
      </c>
      <c r="H52">
        <f t="shared" ref="H52:H73" si="15">F52/G52</f>
        <v>3.1986873354107457E-4</v>
      </c>
    </row>
    <row r="53" spans="1:8" x14ac:dyDescent="0.2">
      <c r="A53" t="s">
        <v>26</v>
      </c>
      <c r="C53">
        <v>0.46100000000000002</v>
      </c>
      <c r="D53">
        <f t="shared" si="13"/>
        <v>1572997.2937963477</v>
      </c>
      <c r="E53">
        <v>74.571931570000004</v>
      </c>
      <c r="F53">
        <f t="shared" si="14"/>
        <v>117301446.55277643</v>
      </c>
      <c r="G53">
        <v>228488000000</v>
      </c>
      <c r="H53">
        <f t="shared" si="15"/>
        <v>5.1338121281107295E-4</v>
      </c>
    </row>
    <row r="54" spans="1:8" x14ac:dyDescent="0.2">
      <c r="A54" t="s">
        <v>22</v>
      </c>
      <c r="C54">
        <v>3.9369999999999998</v>
      </c>
      <c r="D54">
        <f t="shared" si="13"/>
        <v>13433601.617518915</v>
      </c>
      <c r="E54">
        <v>74.571931570000004</v>
      </c>
      <c r="F54">
        <f t="shared" si="14"/>
        <v>1001769620.5602618</v>
      </c>
      <c r="G54">
        <v>173596000000</v>
      </c>
      <c r="H54">
        <f t="shared" si="15"/>
        <v>5.7706952957456504E-3</v>
      </c>
    </row>
    <row r="55" spans="1:8" x14ac:dyDescent="0.2">
      <c r="A55" t="s">
        <v>23</v>
      </c>
      <c r="C55">
        <v>0.114</v>
      </c>
      <c r="D55">
        <f t="shared" si="13"/>
        <v>388984.14640517056</v>
      </c>
      <c r="E55">
        <v>74.571931570000004</v>
      </c>
      <c r="F55">
        <f t="shared" si="14"/>
        <v>29007299.14754124</v>
      </c>
      <c r="G55">
        <v>138547000000</v>
      </c>
      <c r="H55">
        <f t="shared" si="15"/>
        <v>2.0936793396855391E-4</v>
      </c>
    </row>
    <row r="56" spans="1:8" x14ac:dyDescent="0.2">
      <c r="A56" t="s">
        <v>6</v>
      </c>
      <c r="C56">
        <v>0.16800000000000001</v>
      </c>
      <c r="D56">
        <f t="shared" si="13"/>
        <v>573239.79470235668</v>
      </c>
      <c r="E56">
        <v>74.571931570000004</v>
      </c>
      <c r="F56">
        <f t="shared" si="14"/>
        <v>42747598.743744992</v>
      </c>
      <c r="G56">
        <v>180612000000</v>
      </c>
      <c r="H56">
        <f t="shared" si="15"/>
        <v>2.3668194108777374E-4</v>
      </c>
    </row>
    <row r="57" spans="1:8" x14ac:dyDescent="0.2">
      <c r="A57" t="s">
        <v>13</v>
      </c>
      <c r="C57">
        <v>0.68</v>
      </c>
      <c r="D57">
        <f t="shared" si="13"/>
        <v>2320256.3118904913</v>
      </c>
      <c r="E57">
        <v>74.571931570000004</v>
      </c>
      <c r="F57">
        <f t="shared" si="14"/>
        <v>173025994.9151583</v>
      </c>
      <c r="G57">
        <v>269803000000</v>
      </c>
      <c r="H57">
        <f t="shared" si="15"/>
        <v>6.4130493328524258E-4</v>
      </c>
    </row>
    <row r="58" spans="1:8" x14ac:dyDescent="0.2">
      <c r="A58" t="s">
        <v>7</v>
      </c>
      <c r="C58">
        <v>0.02</v>
      </c>
      <c r="D58">
        <f t="shared" si="13"/>
        <v>68242.832702661501</v>
      </c>
      <c r="E58">
        <v>74.571931570000004</v>
      </c>
      <c r="F58">
        <f t="shared" si="14"/>
        <v>5088999.8504458321</v>
      </c>
      <c r="G58">
        <v>185731000000</v>
      </c>
      <c r="H58">
        <f t="shared" si="15"/>
        <v>2.7399840901334899E-5</v>
      </c>
    </row>
    <row r="59" spans="1:8" x14ac:dyDescent="0.2">
      <c r="A59" t="s">
        <v>20</v>
      </c>
      <c r="C59">
        <v>0.17499999999999999</v>
      </c>
      <c r="D59">
        <f t="shared" si="13"/>
        <v>597124.78614828805</v>
      </c>
      <c r="E59">
        <v>74.571931570000004</v>
      </c>
      <c r="F59">
        <f t="shared" si="14"/>
        <v>44528748.69140102</v>
      </c>
      <c r="G59">
        <v>74855000000</v>
      </c>
      <c r="H59">
        <f t="shared" si="15"/>
        <v>5.9486672488679468E-4</v>
      </c>
    </row>
    <row r="60" spans="1:8" x14ac:dyDescent="0.2">
      <c r="A60" t="s">
        <v>12</v>
      </c>
      <c r="C60">
        <v>0.16400000000000001</v>
      </c>
      <c r="D60">
        <f t="shared" si="13"/>
        <v>559591.22816182429</v>
      </c>
      <c r="E60">
        <v>74.571931570000004</v>
      </c>
      <c r="F60">
        <f t="shared" si="14"/>
        <v>41729798.773655817</v>
      </c>
      <c r="G60">
        <v>98168000000</v>
      </c>
      <c r="H60">
        <f t="shared" si="15"/>
        <v>4.2508555510610194E-4</v>
      </c>
    </row>
    <row r="61" spans="1:8" x14ac:dyDescent="0.2">
      <c r="A61" t="s">
        <v>17</v>
      </c>
      <c r="C61">
        <v>0.23599999999999999</v>
      </c>
      <c r="D61">
        <f t="shared" si="13"/>
        <v>805265.42589140567</v>
      </c>
      <c r="E61">
        <v>74.571931570000004</v>
      </c>
      <c r="F61">
        <f t="shared" si="14"/>
        <v>60050198.235260814</v>
      </c>
      <c r="G61">
        <v>305008000000</v>
      </c>
      <c r="H61">
        <f t="shared" si="15"/>
        <v>1.9688073176854645E-4</v>
      </c>
    </row>
    <row r="62" spans="1:8" x14ac:dyDescent="0.2">
      <c r="A62" t="s">
        <v>9</v>
      </c>
      <c r="C62">
        <v>0.371</v>
      </c>
      <c r="D62">
        <f t="shared" si="13"/>
        <v>1265904.5466343709</v>
      </c>
      <c r="E62">
        <v>74.571931570000004</v>
      </c>
      <c r="F62">
        <f t="shared" si="14"/>
        <v>94400947.22577019</v>
      </c>
      <c r="G62">
        <v>220243000000</v>
      </c>
      <c r="H62">
        <f t="shared" si="15"/>
        <v>4.2862178242109939E-4</v>
      </c>
    </row>
    <row r="63" spans="1:8" x14ac:dyDescent="0.2">
      <c r="A63" t="s">
        <v>11</v>
      </c>
      <c r="C63">
        <v>0.39</v>
      </c>
      <c r="D63">
        <f t="shared" si="13"/>
        <v>1330735.2377018994</v>
      </c>
      <c r="E63">
        <v>74.571931570000004</v>
      </c>
      <c r="F63">
        <f t="shared" si="14"/>
        <v>99235497.083693728</v>
      </c>
      <c r="G63">
        <v>206556000000</v>
      </c>
      <c r="H63">
        <f t="shared" si="15"/>
        <v>4.804290220748549E-4</v>
      </c>
    </row>
    <row r="64" spans="1:8" x14ac:dyDescent="0.2">
      <c r="A64" t="s">
        <v>24</v>
      </c>
      <c r="C64">
        <v>0.28299999999999997</v>
      </c>
      <c r="D64">
        <f t="shared" si="13"/>
        <v>965636.08274266019</v>
      </c>
      <c r="E64">
        <v>74.571931570000004</v>
      </c>
      <c r="F64">
        <f t="shared" si="14"/>
        <v>72009347.883808523</v>
      </c>
      <c r="G64">
        <v>101467000000</v>
      </c>
      <c r="H64">
        <f t="shared" si="15"/>
        <v>7.0968243748024994E-4</v>
      </c>
    </row>
    <row r="65" spans="1:8" x14ac:dyDescent="0.2">
      <c r="A65" t="s">
        <v>19</v>
      </c>
      <c r="C65">
        <v>0.98899999999999999</v>
      </c>
      <c r="D65">
        <f t="shared" si="13"/>
        <v>3374608.0771466112</v>
      </c>
      <c r="E65">
        <v>74.571931570000004</v>
      </c>
      <c r="F65">
        <f t="shared" si="14"/>
        <v>251651042.60454637</v>
      </c>
      <c r="G65">
        <v>518548000000</v>
      </c>
      <c r="H65">
        <f t="shared" si="15"/>
        <v>4.8529941799900175E-4</v>
      </c>
    </row>
    <row r="66" spans="1:8" x14ac:dyDescent="0.2">
      <c r="A66" t="s">
        <v>18</v>
      </c>
      <c r="C66">
        <v>0.13800000000000001</v>
      </c>
      <c r="D66">
        <f t="shared" si="13"/>
        <v>470875.54564836441</v>
      </c>
      <c r="E66">
        <v>74.571931570000004</v>
      </c>
      <c r="F66">
        <f t="shared" si="14"/>
        <v>35114098.968076244</v>
      </c>
      <c r="G66">
        <v>86322000000</v>
      </c>
      <c r="H66">
        <f t="shared" si="15"/>
        <v>4.0678041481981704E-4</v>
      </c>
    </row>
    <row r="67" spans="1:8" x14ac:dyDescent="0.2">
      <c r="A67" t="s">
        <v>21</v>
      </c>
      <c r="C67">
        <v>0.151</v>
      </c>
      <c r="D67">
        <f t="shared" si="13"/>
        <v>515233.38690509432</v>
      </c>
      <c r="E67">
        <v>74.571931570000004</v>
      </c>
      <c r="F67">
        <f t="shared" si="14"/>
        <v>38421948.87086603</v>
      </c>
      <c r="G67">
        <v>72462000000</v>
      </c>
      <c r="H67">
        <f t="shared" si="15"/>
        <v>5.3023583217225623E-4</v>
      </c>
    </row>
    <row r="68" spans="1:8" x14ac:dyDescent="0.2">
      <c r="A68" t="s">
        <v>10</v>
      </c>
      <c r="C68">
        <v>0.19600000000000001</v>
      </c>
      <c r="D68">
        <f t="shared" si="13"/>
        <v>668779.76048608276</v>
      </c>
      <c r="E68">
        <v>74.571931570000004</v>
      </c>
      <c r="F68">
        <f t="shared" si="14"/>
        <v>49872198.534369156</v>
      </c>
      <c r="G68">
        <v>20455000000</v>
      </c>
      <c r="H68">
        <f t="shared" si="15"/>
        <v>2.4381421918537841E-3</v>
      </c>
    </row>
    <row r="69" spans="1:8" x14ac:dyDescent="0.2">
      <c r="A69" t="s">
        <v>8</v>
      </c>
      <c r="C69">
        <v>0.34699999999999998</v>
      </c>
      <c r="D69">
        <f t="shared" si="13"/>
        <v>1184013.147391177</v>
      </c>
      <c r="E69">
        <v>74.571931570000004</v>
      </c>
      <c r="F69">
        <f t="shared" si="14"/>
        <v>88294147.405235186</v>
      </c>
      <c r="G69">
        <v>373910000000</v>
      </c>
      <c r="H69">
        <f t="shared" si="15"/>
        <v>2.3613743255124277E-4</v>
      </c>
    </row>
    <row r="70" spans="1:8" x14ac:dyDescent="0.2">
      <c r="A70" t="s">
        <v>27</v>
      </c>
      <c r="C70">
        <v>1.0580000000000001</v>
      </c>
      <c r="D70">
        <f t="shared" si="13"/>
        <v>3610045.8499707934</v>
      </c>
      <c r="E70">
        <v>74.571931570000004</v>
      </c>
      <c r="F70">
        <f t="shared" si="14"/>
        <v>269208092.08858448</v>
      </c>
      <c r="G70">
        <v>308144000000</v>
      </c>
      <c r="H70">
        <f t="shared" si="15"/>
        <v>8.7364379020388031E-4</v>
      </c>
    </row>
    <row r="71" spans="1:8" x14ac:dyDescent="0.2">
      <c r="A71" t="s">
        <v>16</v>
      </c>
      <c r="C71">
        <v>2.1000000000000001E-2</v>
      </c>
      <c r="D71">
        <f t="shared" si="13"/>
        <v>71654.974337794585</v>
      </c>
      <c r="E71">
        <v>74.571931570000004</v>
      </c>
      <c r="F71">
        <f t="shared" si="14"/>
        <v>5343449.842968124</v>
      </c>
      <c r="G71">
        <v>80887000000</v>
      </c>
      <c r="H71">
        <f t="shared" si="15"/>
        <v>6.6060675299715955E-5</v>
      </c>
    </row>
    <row r="72" spans="1:8" x14ac:dyDescent="0.2">
      <c r="A72" t="s">
        <v>15</v>
      </c>
      <c r="C72">
        <v>0.13900000000000001</v>
      </c>
      <c r="D72">
        <f t="shared" si="13"/>
        <v>474287.68728349748</v>
      </c>
      <c r="E72">
        <v>74.571931570000004</v>
      </c>
      <c r="F72">
        <f t="shared" si="14"/>
        <v>35368548.960598536</v>
      </c>
      <c r="G72">
        <v>6650000000</v>
      </c>
      <c r="H72">
        <f t="shared" si="15"/>
        <v>5.3185787910674494E-3</v>
      </c>
    </row>
    <row r="73" spans="1:8" x14ac:dyDescent="0.2">
      <c r="A73" t="s">
        <v>14</v>
      </c>
      <c r="C73">
        <v>0.27500000000000002</v>
      </c>
      <c r="D73">
        <f t="shared" si="13"/>
        <v>938338.94966159575</v>
      </c>
      <c r="E73">
        <v>74.571931570000004</v>
      </c>
      <c r="F73">
        <f t="shared" si="14"/>
        <v>69973747.943630204</v>
      </c>
      <c r="G73">
        <v>39413000000</v>
      </c>
      <c r="H73">
        <f t="shared" si="15"/>
        <v>1.7753976592401037E-3</v>
      </c>
    </row>
    <row r="75" spans="1:8" x14ac:dyDescent="0.2">
      <c r="A75" s="1" t="s">
        <v>61</v>
      </c>
    </row>
    <row r="76" spans="1:8" x14ac:dyDescent="0.2">
      <c r="A76" t="s">
        <v>31</v>
      </c>
      <c r="B76" t="s">
        <v>62</v>
      </c>
      <c r="C76" t="s">
        <v>35</v>
      </c>
      <c r="D76" t="s">
        <v>36</v>
      </c>
      <c r="E76" t="s">
        <v>54</v>
      </c>
      <c r="F76" t="s">
        <v>63</v>
      </c>
      <c r="G76" t="s">
        <v>56</v>
      </c>
      <c r="H76" t="s">
        <v>64</v>
      </c>
    </row>
    <row r="77" spans="1:8" x14ac:dyDescent="0.2">
      <c r="A77" t="s">
        <v>52</v>
      </c>
      <c r="B77">
        <v>7628.2689294798065</v>
      </c>
      <c r="C77">
        <f t="shared" ref="C77:C98" si="16">B77/1000</f>
        <v>7.6282689294798063</v>
      </c>
      <c r="D77">
        <f t="shared" ref="D77:D98" si="17">C77/(293.07107/1000000000)</f>
        <v>26028734.018270057</v>
      </c>
      <c r="E77">
        <v>63.784239800000002</v>
      </c>
      <c r="F77">
        <f t="shared" ref="F77:F98" si="18">D77*E77</f>
        <v>1660223012.3117549</v>
      </c>
      <c r="G77">
        <v>250577000000</v>
      </c>
      <c r="H77">
        <f t="shared" ref="H77:H98" si="19">F77/G77</f>
        <v>6.6256001640683498E-3</v>
      </c>
    </row>
    <row r="78" spans="1:8" x14ac:dyDescent="0.2">
      <c r="A78" t="s">
        <v>26</v>
      </c>
      <c r="B78">
        <v>3611.7491893078973</v>
      </c>
      <c r="C78">
        <f t="shared" si="16"/>
        <v>3.6117491893078975</v>
      </c>
      <c r="D78">
        <f t="shared" si="17"/>
        <v>12323799.784495607</v>
      </c>
      <c r="E78">
        <v>63.784239800000002</v>
      </c>
      <c r="F78">
        <f t="shared" si="18"/>
        <v>786064200.70145619</v>
      </c>
      <c r="G78">
        <v>228488000000</v>
      </c>
      <c r="H78">
        <f t="shared" si="19"/>
        <v>3.4402865826715459E-3</v>
      </c>
    </row>
    <row r="79" spans="1:8" x14ac:dyDescent="0.2">
      <c r="A79" t="s">
        <v>22</v>
      </c>
      <c r="B79">
        <v>1605.1464824948403</v>
      </c>
      <c r="C79">
        <f t="shared" si="16"/>
        <v>1.6051464824948403</v>
      </c>
      <c r="D79">
        <f t="shared" si="17"/>
        <v>5476987.143408048</v>
      </c>
      <c r="E79">
        <v>63.784239800000002</v>
      </c>
      <c r="F79">
        <f t="shared" si="18"/>
        <v>349345461.33665591</v>
      </c>
      <c r="G79">
        <v>173596000000</v>
      </c>
      <c r="H79">
        <f t="shared" si="19"/>
        <v>2.0124050170318205E-3</v>
      </c>
    </row>
    <row r="80" spans="1:8" x14ac:dyDescent="0.2">
      <c r="A80" t="s">
        <v>23</v>
      </c>
      <c r="B80">
        <v>3568.92852851406</v>
      </c>
      <c r="C80">
        <f t="shared" si="16"/>
        <v>3.5689285285140602</v>
      </c>
      <c r="D80">
        <f t="shared" si="17"/>
        <v>12177689.624957046</v>
      </c>
      <c r="E80">
        <v>63.784239800000002</v>
      </c>
      <c r="F80">
        <f t="shared" si="18"/>
        <v>776744675.24823225</v>
      </c>
      <c r="G80">
        <v>138547000000</v>
      </c>
      <c r="H80">
        <f t="shared" si="19"/>
        <v>5.6063622831835566E-3</v>
      </c>
    </row>
    <row r="81" spans="1:8" x14ac:dyDescent="0.2">
      <c r="A81" t="s">
        <v>6</v>
      </c>
      <c r="B81">
        <v>376.56176907760539</v>
      </c>
      <c r="C81">
        <f t="shared" si="16"/>
        <v>0.37656176907760541</v>
      </c>
      <c r="D81">
        <f t="shared" si="17"/>
        <v>1284882.090469064</v>
      </c>
      <c r="E81">
        <v>63.784239800000002</v>
      </c>
      <c r="F81">
        <f t="shared" si="18"/>
        <v>81955227.373204067</v>
      </c>
      <c r="G81">
        <v>180612000000</v>
      </c>
      <c r="H81">
        <f t="shared" si="19"/>
        <v>4.5376402106839009E-4</v>
      </c>
    </row>
    <row r="82" spans="1:8" x14ac:dyDescent="0.2">
      <c r="A82" t="s">
        <v>13</v>
      </c>
      <c r="B82">
        <v>3480.8305971203226</v>
      </c>
      <c r="C82">
        <f t="shared" si="16"/>
        <v>3.4808305971203226</v>
      </c>
      <c r="D82">
        <f t="shared" si="17"/>
        <v>11877087.005279375</v>
      </c>
      <c r="E82">
        <v>63.784239800000002</v>
      </c>
      <c r="F82">
        <f t="shared" si="18"/>
        <v>757570965.67020357</v>
      </c>
      <c r="G82">
        <v>269803000000</v>
      </c>
      <c r="H82">
        <f t="shared" si="19"/>
        <v>2.80786709439926E-3</v>
      </c>
    </row>
    <row r="83" spans="1:8" x14ac:dyDescent="0.2">
      <c r="A83" t="s">
        <v>7</v>
      </c>
      <c r="B83">
        <v>5720.717273026391</v>
      </c>
      <c r="C83">
        <f t="shared" si="16"/>
        <v>5.7207172730263913</v>
      </c>
      <c r="D83">
        <f t="shared" si="17"/>
        <v>19519897.590118296</v>
      </c>
      <c r="E83">
        <v>63.784239800000002</v>
      </c>
      <c r="F83">
        <f t="shared" si="18"/>
        <v>1245061828.7595475</v>
      </c>
      <c r="G83">
        <v>185731000000</v>
      </c>
      <c r="H83">
        <f t="shared" si="19"/>
        <v>6.7035757561179745E-3</v>
      </c>
    </row>
    <row r="84" spans="1:8" x14ac:dyDescent="0.2">
      <c r="A84" t="s">
        <v>20</v>
      </c>
      <c r="B84">
        <v>172.89175446523311</v>
      </c>
      <c r="C84">
        <f t="shared" si="16"/>
        <v>0.17289175446523311</v>
      </c>
      <c r="D84">
        <f t="shared" si="17"/>
        <v>589931.15378202661</v>
      </c>
      <c r="E84">
        <v>63.784239800000002</v>
      </c>
      <c r="F84">
        <f t="shared" si="18"/>
        <v>37628310.178323463</v>
      </c>
      <c r="G84">
        <v>74855000000</v>
      </c>
      <c r="H84">
        <f t="shared" si="19"/>
        <v>5.0268265551163538E-4</v>
      </c>
    </row>
    <row r="85" spans="1:8" x14ac:dyDescent="0.2">
      <c r="A85" t="s">
        <v>12</v>
      </c>
      <c r="B85">
        <v>6631.1181659915801</v>
      </c>
      <c r="C85">
        <f t="shared" si="16"/>
        <v>6.6311181659915803</v>
      </c>
      <c r="D85">
        <f t="shared" si="17"/>
        <v>22626314.381667148</v>
      </c>
      <c r="E85">
        <v>63.784239800000002</v>
      </c>
      <c r="F85">
        <f t="shared" si="18"/>
        <v>1443202262.3104463</v>
      </c>
      <c r="G85">
        <v>98168000000</v>
      </c>
      <c r="H85">
        <f t="shared" si="19"/>
        <v>1.4701351380393267E-2</v>
      </c>
    </row>
    <row r="86" spans="1:8" x14ac:dyDescent="0.2">
      <c r="A86" t="s">
        <v>17</v>
      </c>
      <c r="B86">
        <v>3492.0676290807623</v>
      </c>
      <c r="C86">
        <f t="shared" si="16"/>
        <v>3.4920676290807622</v>
      </c>
      <c r="D86">
        <f t="shared" si="17"/>
        <v>11915429.349886913</v>
      </c>
      <c r="E86">
        <v>63.784239800000002</v>
      </c>
      <c r="F86">
        <f t="shared" si="18"/>
        <v>760016602.97314501</v>
      </c>
      <c r="G86">
        <v>305008000000</v>
      </c>
      <c r="H86">
        <f t="shared" si="19"/>
        <v>2.4917923561780181E-3</v>
      </c>
    </row>
    <row r="87" spans="1:8" x14ac:dyDescent="0.2">
      <c r="A87" t="s">
        <v>9</v>
      </c>
      <c r="B87">
        <v>4883.3355081672235</v>
      </c>
      <c r="C87">
        <f t="shared" si="16"/>
        <v>4.8833355081672236</v>
      </c>
      <c r="D87">
        <f t="shared" si="17"/>
        <v>16662632.405741116</v>
      </c>
      <c r="E87">
        <v>63.784239800000002</v>
      </c>
      <c r="F87">
        <f t="shared" si="18"/>
        <v>1062813341.0670422</v>
      </c>
      <c r="G87">
        <v>220243000000</v>
      </c>
      <c r="H87">
        <f t="shared" si="19"/>
        <v>4.8256395938442642E-3</v>
      </c>
    </row>
    <row r="88" spans="1:8" x14ac:dyDescent="0.2">
      <c r="A88" t="s">
        <v>11</v>
      </c>
      <c r="B88">
        <v>2316.3339922153014</v>
      </c>
      <c r="C88">
        <f t="shared" si="16"/>
        <v>2.3163339922153012</v>
      </c>
      <c r="D88">
        <f t="shared" si="17"/>
        <v>7903659.6557118418</v>
      </c>
      <c r="E88">
        <v>63.784239800000002</v>
      </c>
      <c r="F88">
        <f t="shared" si="18"/>
        <v>504128922.77750957</v>
      </c>
      <c r="G88">
        <v>206556000000</v>
      </c>
      <c r="H88">
        <f t="shared" si="19"/>
        <v>2.4406404208907489E-3</v>
      </c>
    </row>
    <row r="89" spans="1:8" x14ac:dyDescent="0.2">
      <c r="A89" t="s">
        <v>24</v>
      </c>
      <c r="B89">
        <v>245.90824710510685</v>
      </c>
      <c r="C89">
        <f t="shared" si="16"/>
        <v>0.24590824710510686</v>
      </c>
      <c r="D89">
        <f t="shared" si="17"/>
        <v>839073.76836992765</v>
      </c>
      <c r="E89">
        <v>63.784239800000002</v>
      </c>
      <c r="F89">
        <f t="shared" si="18"/>
        <v>53519682.451597124</v>
      </c>
      <c r="G89">
        <v>101467000000</v>
      </c>
      <c r="H89">
        <f t="shared" si="19"/>
        <v>5.2745900097171618E-4</v>
      </c>
    </row>
    <row r="90" spans="1:8" x14ac:dyDescent="0.2">
      <c r="A90" t="s">
        <v>19</v>
      </c>
      <c r="B90">
        <v>3644.1072900317449</v>
      </c>
      <c r="C90">
        <f t="shared" si="16"/>
        <v>3.6441072900317448</v>
      </c>
      <c r="D90">
        <f t="shared" si="17"/>
        <v>12434210.207209276</v>
      </c>
      <c r="E90">
        <v>63.784239800000002</v>
      </c>
      <c r="F90">
        <f t="shared" si="18"/>
        <v>793106645.58024418</v>
      </c>
      <c r="G90">
        <v>518548000000</v>
      </c>
      <c r="H90">
        <f t="shared" si="19"/>
        <v>1.5294758548490095E-3</v>
      </c>
    </row>
    <row r="91" spans="1:8" x14ac:dyDescent="0.2">
      <c r="A91" t="s">
        <v>18</v>
      </c>
      <c r="B91">
        <v>2421.2186526024161</v>
      </c>
      <c r="C91">
        <f t="shared" si="16"/>
        <v>2.4212186526024162</v>
      </c>
      <c r="D91">
        <f t="shared" si="17"/>
        <v>8261540.9723055093</v>
      </c>
      <c r="E91">
        <v>63.784239800000002</v>
      </c>
      <c r="F91">
        <f t="shared" si="18"/>
        <v>526956110.49505979</v>
      </c>
      <c r="G91">
        <v>86322000000</v>
      </c>
      <c r="H91">
        <f t="shared" si="19"/>
        <v>6.1045400998014383E-3</v>
      </c>
    </row>
    <row r="92" spans="1:8" x14ac:dyDescent="0.2">
      <c r="A92" t="s">
        <v>21</v>
      </c>
      <c r="B92">
        <v>98.013842057683448</v>
      </c>
      <c r="C92">
        <f t="shared" si="16"/>
        <v>9.8013842057683445E-2</v>
      </c>
      <c r="D92">
        <f t="shared" si="17"/>
        <v>334437.11130437895</v>
      </c>
      <c r="E92">
        <v>63.784239800000002</v>
      </c>
      <c r="F92">
        <f t="shared" si="18"/>
        <v>21331816.905457798</v>
      </c>
      <c r="G92">
        <v>72462000000</v>
      </c>
      <c r="H92">
        <f t="shared" si="19"/>
        <v>2.9438625631997181E-4</v>
      </c>
    </row>
    <row r="93" spans="1:8" x14ac:dyDescent="0.2">
      <c r="A93" t="s">
        <v>10</v>
      </c>
      <c r="B93">
        <v>614.18533387799653</v>
      </c>
      <c r="C93">
        <f t="shared" si="16"/>
        <v>0.61418533387799656</v>
      </c>
      <c r="D93">
        <f t="shared" si="17"/>
        <v>2095687.3494132208</v>
      </c>
      <c r="E93">
        <v>63.784239800000002</v>
      </c>
      <c r="F93">
        <f t="shared" si="18"/>
        <v>133671824.44079927</v>
      </c>
      <c r="G93">
        <v>20455000000</v>
      </c>
      <c r="H93">
        <f t="shared" si="19"/>
        <v>6.5349217521779154E-3</v>
      </c>
    </row>
    <row r="94" spans="1:8" x14ac:dyDescent="0.2">
      <c r="A94" t="s">
        <v>8</v>
      </c>
      <c r="B94">
        <v>1327.7230931597896</v>
      </c>
      <c r="C94">
        <f t="shared" si="16"/>
        <v>1.3277230931597896</v>
      </c>
      <c r="D94">
        <f t="shared" si="17"/>
        <v>4530379.2460981887</v>
      </c>
      <c r="E94">
        <v>63.784239800000002</v>
      </c>
      <c r="F94">
        <f t="shared" si="18"/>
        <v>288966796.21807009</v>
      </c>
      <c r="G94">
        <v>373910000000</v>
      </c>
      <c r="H94">
        <f t="shared" si="19"/>
        <v>7.7282446636375087E-4</v>
      </c>
    </row>
    <row r="95" spans="1:8" x14ac:dyDescent="0.2">
      <c r="A95" t="s">
        <v>27</v>
      </c>
      <c r="B95">
        <v>8400.2419022564172</v>
      </c>
      <c r="C95">
        <f t="shared" si="16"/>
        <v>8.4002419022564165</v>
      </c>
      <c r="D95">
        <f t="shared" si="17"/>
        <v>28662815.139878582</v>
      </c>
      <c r="E95">
        <v>63.784239800000002</v>
      </c>
      <c r="F95">
        <f t="shared" si="18"/>
        <v>1828235874.225086</v>
      </c>
      <c r="G95">
        <v>308144000000</v>
      </c>
      <c r="H95">
        <f t="shared" si="19"/>
        <v>5.9330568637555366E-3</v>
      </c>
    </row>
    <row r="96" spans="1:8" x14ac:dyDescent="0.2">
      <c r="A96" t="s">
        <v>16</v>
      </c>
      <c r="B96">
        <v>878.02404481950589</v>
      </c>
      <c r="C96">
        <f t="shared" si="16"/>
        <v>0.87802404481950591</v>
      </c>
      <c r="D96">
        <f t="shared" si="17"/>
        <v>2995942.3999765851</v>
      </c>
      <c r="E96">
        <v>63.784239800000002</v>
      </c>
      <c r="F96">
        <f t="shared" si="18"/>
        <v>191093908.46709403</v>
      </c>
      <c r="G96">
        <v>80887000000</v>
      </c>
      <c r="H96">
        <f t="shared" si="19"/>
        <v>2.3624798603866385E-3</v>
      </c>
    </row>
    <row r="97" spans="1:8" x14ac:dyDescent="0.2">
      <c r="A97" t="s">
        <v>15</v>
      </c>
      <c r="B97">
        <v>333.17986780723334</v>
      </c>
      <c r="C97">
        <f t="shared" si="16"/>
        <v>0.33317986780723335</v>
      </c>
      <c r="D97">
        <f t="shared" si="17"/>
        <v>1136856.898933195</v>
      </c>
      <c r="E97">
        <v>63.784239800000002</v>
      </c>
      <c r="F97">
        <f t="shared" si="18"/>
        <v>72513553.059839278</v>
      </c>
      <c r="G97">
        <v>6650000000</v>
      </c>
      <c r="H97">
        <f t="shared" si="19"/>
        <v>1.0904293693208915E-2</v>
      </c>
    </row>
    <row r="98" spans="1:8" x14ac:dyDescent="0.2">
      <c r="A98" t="s">
        <v>14</v>
      </c>
      <c r="B98">
        <v>1091.911893028466</v>
      </c>
      <c r="C98">
        <f t="shared" si="16"/>
        <v>1.0919118930284659</v>
      </c>
      <c r="D98">
        <f t="shared" si="17"/>
        <v>3725758.0320994011</v>
      </c>
      <c r="E98">
        <v>63.784239800000002</v>
      </c>
      <c r="F98">
        <f t="shared" si="18"/>
        <v>237644643.75620431</v>
      </c>
      <c r="G98">
        <v>39413000000</v>
      </c>
      <c r="H98">
        <f t="shared" si="19"/>
        <v>6.0296004809632436E-3</v>
      </c>
    </row>
    <row r="100" spans="1:8" x14ac:dyDescent="0.2">
      <c r="A100" s="1" t="s">
        <v>65</v>
      </c>
    </row>
    <row r="101" spans="1:8" x14ac:dyDescent="0.2">
      <c r="A101" t="s">
        <v>31</v>
      </c>
      <c r="B101" t="s">
        <v>66</v>
      </c>
      <c r="C101" t="s">
        <v>35</v>
      </c>
      <c r="D101" t="s">
        <v>36</v>
      </c>
      <c r="E101" t="s">
        <v>54</v>
      </c>
      <c r="F101" t="s">
        <v>63</v>
      </c>
      <c r="G101" t="s">
        <v>56</v>
      </c>
      <c r="H101" t="s">
        <v>64</v>
      </c>
    </row>
    <row r="102" spans="1:8" x14ac:dyDescent="0.2">
      <c r="A102" t="s">
        <v>52</v>
      </c>
      <c r="B102">
        <v>0</v>
      </c>
      <c r="C102">
        <f t="shared" ref="C102:C123" si="20">B102/1000</f>
        <v>0</v>
      </c>
      <c r="D102">
        <f t="shared" ref="D102:D123" si="21">C102/(293.07107/1000000000)</f>
        <v>0</v>
      </c>
      <c r="E102">
        <v>7.71</v>
      </c>
      <c r="F102">
        <f t="shared" ref="F102:F123" si="22">D102*E102</f>
        <v>0</v>
      </c>
      <c r="G102">
        <v>250577000000</v>
      </c>
      <c r="H102">
        <f t="shared" ref="H102:H123" si="23">F102/G102</f>
        <v>0</v>
      </c>
    </row>
    <row r="103" spans="1:8" x14ac:dyDescent="0.2">
      <c r="A103" t="s">
        <v>26</v>
      </c>
      <c r="B103">
        <v>0</v>
      </c>
      <c r="C103">
        <f t="shared" si="20"/>
        <v>0</v>
      </c>
      <c r="D103">
        <f t="shared" si="21"/>
        <v>0</v>
      </c>
      <c r="E103">
        <v>7.71</v>
      </c>
      <c r="F103">
        <f t="shared" si="22"/>
        <v>0</v>
      </c>
      <c r="G103">
        <v>228488000000</v>
      </c>
      <c r="H103">
        <f t="shared" si="23"/>
        <v>0</v>
      </c>
    </row>
    <row r="104" spans="1:8" x14ac:dyDescent="0.2">
      <c r="A104" t="s">
        <v>22</v>
      </c>
      <c r="B104">
        <v>1.3248052862288391</v>
      </c>
      <c r="C104">
        <f t="shared" si="20"/>
        <v>1.3248052862288391E-3</v>
      </c>
      <c r="D104">
        <f t="shared" si="21"/>
        <v>4520.4232755858129</v>
      </c>
      <c r="E104">
        <v>7.71</v>
      </c>
      <c r="F104">
        <f t="shared" si="22"/>
        <v>34852.463454766621</v>
      </c>
      <c r="G104">
        <v>173596000000</v>
      </c>
      <c r="H104">
        <f t="shared" si="23"/>
        <v>2.0076766431695789E-7</v>
      </c>
    </row>
    <row r="105" spans="1:8" x14ac:dyDescent="0.2">
      <c r="A105" t="s">
        <v>23</v>
      </c>
      <c r="B105">
        <v>0</v>
      </c>
      <c r="C105">
        <f t="shared" si="20"/>
        <v>0</v>
      </c>
      <c r="D105">
        <f t="shared" si="21"/>
        <v>0</v>
      </c>
      <c r="E105">
        <v>7.71</v>
      </c>
      <c r="F105">
        <f t="shared" si="22"/>
        <v>0</v>
      </c>
      <c r="G105">
        <v>138547000000</v>
      </c>
      <c r="H105">
        <f t="shared" si="23"/>
        <v>0</v>
      </c>
    </row>
    <row r="106" spans="1:8" x14ac:dyDescent="0.2">
      <c r="A106" t="s">
        <v>6</v>
      </c>
      <c r="B106">
        <v>2854.1751881332493</v>
      </c>
      <c r="C106">
        <f t="shared" si="20"/>
        <v>2.8541751881332491</v>
      </c>
      <c r="D106">
        <f t="shared" si="21"/>
        <v>9738849.9933932368</v>
      </c>
      <c r="E106">
        <v>7.71</v>
      </c>
      <c r="F106">
        <f t="shared" si="22"/>
        <v>75086533.449061856</v>
      </c>
      <c r="G106">
        <v>180612000000</v>
      </c>
      <c r="H106">
        <f t="shared" si="23"/>
        <v>4.1573391274700385E-4</v>
      </c>
    </row>
    <row r="107" spans="1:8" x14ac:dyDescent="0.2">
      <c r="A107" t="s">
        <v>13</v>
      </c>
      <c r="B107">
        <v>1711.3219714458107</v>
      </c>
      <c r="C107">
        <f t="shared" si="20"/>
        <v>1.7113219714458108</v>
      </c>
      <c r="D107">
        <f t="shared" si="21"/>
        <v>5839272.9498882666</v>
      </c>
      <c r="E107">
        <v>7.71</v>
      </c>
      <c r="F107">
        <f t="shared" si="22"/>
        <v>45020794.443638533</v>
      </c>
      <c r="G107">
        <v>269803000000</v>
      </c>
      <c r="H107">
        <f t="shared" si="23"/>
        <v>1.6686543308872968E-4</v>
      </c>
    </row>
    <row r="108" spans="1:8" x14ac:dyDescent="0.2">
      <c r="A108" t="s">
        <v>7</v>
      </c>
      <c r="B108">
        <v>11921.891615807554</v>
      </c>
      <c r="C108">
        <f t="shared" si="20"/>
        <v>11.921891615807553</v>
      </c>
      <c r="D108">
        <f t="shared" si="21"/>
        <v>40679182.751840882</v>
      </c>
      <c r="E108">
        <v>7.71</v>
      </c>
      <c r="F108">
        <f t="shared" si="22"/>
        <v>313636499.01669317</v>
      </c>
      <c r="G108">
        <v>185731000000</v>
      </c>
      <c r="H108">
        <f t="shared" si="23"/>
        <v>1.6886599383877392E-3</v>
      </c>
    </row>
    <row r="109" spans="1:8" x14ac:dyDescent="0.2">
      <c r="A109" t="s">
        <v>20</v>
      </c>
      <c r="B109">
        <v>0.18945933455016428</v>
      </c>
      <c r="C109">
        <f t="shared" si="20"/>
        <v>1.8945933455016429E-4</v>
      </c>
      <c r="D109">
        <f t="shared" si="21"/>
        <v>646.4620835832219</v>
      </c>
      <c r="E109">
        <v>7.71</v>
      </c>
      <c r="F109">
        <f t="shared" si="22"/>
        <v>4984.2226644266411</v>
      </c>
      <c r="G109">
        <v>74855000000</v>
      </c>
      <c r="H109">
        <f t="shared" si="23"/>
        <v>6.6585033256651404E-8</v>
      </c>
    </row>
    <row r="110" spans="1:8" x14ac:dyDescent="0.2">
      <c r="A110" t="s">
        <v>12</v>
      </c>
      <c r="B110">
        <v>0</v>
      </c>
      <c r="C110">
        <f t="shared" si="20"/>
        <v>0</v>
      </c>
      <c r="D110">
        <f t="shared" si="21"/>
        <v>0</v>
      </c>
      <c r="E110">
        <v>7.71</v>
      </c>
      <c r="F110">
        <f t="shared" si="22"/>
        <v>0</v>
      </c>
      <c r="G110">
        <v>98168000000</v>
      </c>
      <c r="H110">
        <f t="shared" si="23"/>
        <v>0</v>
      </c>
    </row>
    <row r="111" spans="1:8" x14ac:dyDescent="0.2">
      <c r="A111" t="s">
        <v>17</v>
      </c>
      <c r="B111">
        <v>0</v>
      </c>
      <c r="C111">
        <f t="shared" si="20"/>
        <v>0</v>
      </c>
      <c r="D111">
        <f t="shared" si="21"/>
        <v>0</v>
      </c>
      <c r="E111">
        <v>7.71</v>
      </c>
      <c r="F111">
        <f t="shared" si="22"/>
        <v>0</v>
      </c>
      <c r="G111">
        <v>305008000000</v>
      </c>
      <c r="H111">
        <f t="shared" si="23"/>
        <v>0</v>
      </c>
    </row>
    <row r="112" spans="1:8" x14ac:dyDescent="0.2">
      <c r="A112" t="s">
        <v>9</v>
      </c>
      <c r="B112">
        <v>0</v>
      </c>
      <c r="C112">
        <f t="shared" si="20"/>
        <v>0</v>
      </c>
      <c r="D112">
        <f t="shared" si="21"/>
        <v>0</v>
      </c>
      <c r="E112">
        <v>7.71</v>
      </c>
      <c r="F112">
        <f t="shared" si="22"/>
        <v>0</v>
      </c>
      <c r="G112">
        <v>220243000000</v>
      </c>
      <c r="H112">
        <f t="shared" si="23"/>
        <v>0</v>
      </c>
    </row>
    <row r="113" spans="1:8" x14ac:dyDescent="0.2">
      <c r="A113" t="s">
        <v>11</v>
      </c>
      <c r="B113">
        <v>0</v>
      </c>
      <c r="C113">
        <f t="shared" si="20"/>
        <v>0</v>
      </c>
      <c r="D113">
        <f t="shared" si="21"/>
        <v>0</v>
      </c>
      <c r="E113">
        <v>7.71</v>
      </c>
      <c r="F113">
        <f t="shared" si="22"/>
        <v>0</v>
      </c>
      <c r="G113">
        <v>206556000000</v>
      </c>
      <c r="H113">
        <f t="shared" si="23"/>
        <v>0</v>
      </c>
    </row>
    <row r="114" spans="1:8" x14ac:dyDescent="0.2">
      <c r="A114" t="s">
        <v>24</v>
      </c>
      <c r="B114">
        <v>6869.9225952856605</v>
      </c>
      <c r="C114">
        <f t="shared" si="20"/>
        <v>6.8699225952856606</v>
      </c>
      <c r="D114">
        <f t="shared" si="21"/>
        <v>23441148.917515673</v>
      </c>
      <c r="E114">
        <v>7.71</v>
      </c>
      <c r="F114">
        <f t="shared" si="22"/>
        <v>180731258.15404585</v>
      </c>
      <c r="G114">
        <v>101467000000</v>
      </c>
      <c r="H114">
        <f t="shared" si="23"/>
        <v>1.7811826323242616E-3</v>
      </c>
    </row>
    <row r="115" spans="1:8" x14ac:dyDescent="0.2">
      <c r="A115" t="s">
        <v>19</v>
      </c>
      <c r="B115">
        <v>0</v>
      </c>
      <c r="C115">
        <f t="shared" si="20"/>
        <v>0</v>
      </c>
      <c r="D115">
        <f t="shared" si="21"/>
        <v>0</v>
      </c>
      <c r="E115">
        <v>7.71</v>
      </c>
      <c r="F115">
        <f t="shared" si="22"/>
        <v>0</v>
      </c>
      <c r="G115">
        <v>518548000000</v>
      </c>
      <c r="H115">
        <f t="shared" si="23"/>
        <v>0</v>
      </c>
    </row>
    <row r="116" spans="1:8" x14ac:dyDescent="0.2">
      <c r="A116" t="s">
        <v>18</v>
      </c>
      <c r="B116">
        <v>0</v>
      </c>
      <c r="C116">
        <f t="shared" si="20"/>
        <v>0</v>
      </c>
      <c r="D116">
        <f t="shared" si="21"/>
        <v>0</v>
      </c>
      <c r="E116">
        <v>7.71</v>
      </c>
      <c r="F116">
        <f t="shared" si="22"/>
        <v>0</v>
      </c>
      <c r="G116">
        <v>86322000000</v>
      </c>
      <c r="H116">
        <f t="shared" si="23"/>
        <v>0</v>
      </c>
    </row>
    <row r="117" spans="1:8" x14ac:dyDescent="0.2">
      <c r="A117" t="s">
        <v>21</v>
      </c>
      <c r="B117">
        <v>0</v>
      </c>
      <c r="C117">
        <f t="shared" si="20"/>
        <v>0</v>
      </c>
      <c r="D117">
        <f t="shared" si="21"/>
        <v>0</v>
      </c>
      <c r="E117">
        <v>7.71</v>
      </c>
      <c r="F117">
        <f t="shared" si="22"/>
        <v>0</v>
      </c>
      <c r="G117">
        <v>72462000000</v>
      </c>
      <c r="H117">
        <f t="shared" si="23"/>
        <v>0</v>
      </c>
    </row>
    <row r="118" spans="1:8" x14ac:dyDescent="0.2">
      <c r="A118" t="s">
        <v>10</v>
      </c>
      <c r="B118">
        <v>0</v>
      </c>
      <c r="C118">
        <f t="shared" si="20"/>
        <v>0</v>
      </c>
      <c r="D118">
        <f t="shared" si="21"/>
        <v>0</v>
      </c>
      <c r="E118">
        <v>7.71</v>
      </c>
      <c r="F118">
        <f t="shared" si="22"/>
        <v>0</v>
      </c>
      <c r="G118">
        <v>20455000000</v>
      </c>
      <c r="H118">
        <f t="shared" si="23"/>
        <v>0</v>
      </c>
    </row>
    <row r="119" spans="1:8" x14ac:dyDescent="0.2">
      <c r="A119" t="s">
        <v>8</v>
      </c>
      <c r="B119">
        <v>1.346302233808956E-2</v>
      </c>
      <c r="C119">
        <f t="shared" si="20"/>
        <v>1.346302233808956E-5</v>
      </c>
      <c r="D119">
        <f t="shared" si="21"/>
        <v>45.937739054522027</v>
      </c>
      <c r="E119">
        <v>7.71</v>
      </c>
      <c r="F119">
        <f t="shared" si="22"/>
        <v>354.17996811036483</v>
      </c>
      <c r="G119">
        <v>373910000000</v>
      </c>
      <c r="H119">
        <f t="shared" si="23"/>
        <v>9.4723320614683976E-10</v>
      </c>
    </row>
    <row r="120" spans="1:8" x14ac:dyDescent="0.2">
      <c r="A120" t="s">
        <v>27</v>
      </c>
      <c r="B120">
        <v>0</v>
      </c>
      <c r="C120">
        <f t="shared" si="20"/>
        <v>0</v>
      </c>
      <c r="D120">
        <f t="shared" si="21"/>
        <v>0</v>
      </c>
      <c r="E120">
        <v>7.71</v>
      </c>
      <c r="F120">
        <f t="shared" si="22"/>
        <v>0</v>
      </c>
      <c r="G120">
        <v>308144000000</v>
      </c>
      <c r="H120">
        <f t="shared" si="23"/>
        <v>0</v>
      </c>
    </row>
    <row r="121" spans="1:8" x14ac:dyDescent="0.2">
      <c r="A121" t="s">
        <v>16</v>
      </c>
      <c r="B121">
        <v>0</v>
      </c>
      <c r="C121">
        <f t="shared" si="20"/>
        <v>0</v>
      </c>
      <c r="D121">
        <f t="shared" si="21"/>
        <v>0</v>
      </c>
      <c r="E121">
        <v>7.71</v>
      </c>
      <c r="F121">
        <f t="shared" si="22"/>
        <v>0</v>
      </c>
      <c r="G121">
        <v>80887000000</v>
      </c>
      <c r="H121">
        <f t="shared" si="23"/>
        <v>0</v>
      </c>
    </row>
    <row r="122" spans="1:8" x14ac:dyDescent="0.2">
      <c r="A122" t="s">
        <v>15</v>
      </c>
      <c r="B122">
        <v>0</v>
      </c>
      <c r="C122">
        <f t="shared" si="20"/>
        <v>0</v>
      </c>
      <c r="D122">
        <f t="shared" si="21"/>
        <v>0</v>
      </c>
      <c r="E122">
        <v>7.71</v>
      </c>
      <c r="F122">
        <f t="shared" si="22"/>
        <v>0</v>
      </c>
      <c r="G122">
        <v>6650000000</v>
      </c>
      <c r="H122">
        <f t="shared" si="23"/>
        <v>0</v>
      </c>
    </row>
    <row r="123" spans="1:8" x14ac:dyDescent="0.2">
      <c r="A123" t="s">
        <v>14</v>
      </c>
      <c r="B123">
        <v>0</v>
      </c>
      <c r="C123">
        <f t="shared" si="20"/>
        <v>0</v>
      </c>
      <c r="D123">
        <f t="shared" si="21"/>
        <v>0</v>
      </c>
      <c r="E123">
        <v>7.71</v>
      </c>
      <c r="F123">
        <f t="shared" si="22"/>
        <v>0</v>
      </c>
      <c r="G123">
        <v>39413000000</v>
      </c>
      <c r="H123">
        <f t="shared" si="23"/>
        <v>0</v>
      </c>
    </row>
    <row r="125" spans="1:8" x14ac:dyDescent="0.2">
      <c r="A125" s="1" t="s">
        <v>67</v>
      </c>
    </row>
    <row r="126" spans="1:8" x14ac:dyDescent="0.2">
      <c r="A126" t="s">
        <v>31</v>
      </c>
      <c r="B126" t="s">
        <v>68</v>
      </c>
    </row>
    <row r="127" spans="1:8" x14ac:dyDescent="0.2">
      <c r="A127" t="s">
        <v>52</v>
      </c>
      <c r="B127">
        <f t="shared" ref="B127:B148" si="24">H102+H77+H52+H27+X3</f>
        <v>0.17436651564528918</v>
      </c>
    </row>
    <row r="128" spans="1:8" x14ac:dyDescent="0.2">
      <c r="A128" t="s">
        <v>26</v>
      </c>
      <c r="B128">
        <f t="shared" si="24"/>
        <v>0.18558974424294772</v>
      </c>
    </row>
    <row r="129" spans="1:6" x14ac:dyDescent="0.2">
      <c r="A129" t="s">
        <v>22</v>
      </c>
      <c r="B129">
        <f t="shared" si="24"/>
        <v>0.16124030491761893</v>
      </c>
    </row>
    <row r="130" spans="1:6" x14ac:dyDescent="0.2">
      <c r="A130" t="s">
        <v>23</v>
      </c>
      <c r="B130">
        <f t="shared" si="24"/>
        <v>0.16115700580374764</v>
      </c>
    </row>
    <row r="131" spans="1:6" x14ac:dyDescent="0.2">
      <c r="A131" t="s">
        <v>6</v>
      </c>
      <c r="B131">
        <f t="shared" si="24"/>
        <v>0.15405397381108066</v>
      </c>
    </row>
    <row r="132" spans="1:6" x14ac:dyDescent="0.2">
      <c r="A132" t="s">
        <v>13</v>
      </c>
      <c r="B132">
        <f t="shared" si="24"/>
        <v>9.575675818518109E-2</v>
      </c>
    </row>
    <row r="133" spans="1:6" x14ac:dyDescent="0.2">
      <c r="A133" t="s">
        <v>7</v>
      </c>
      <c r="B133">
        <f t="shared" si="24"/>
        <v>8.7287524139799857E-2</v>
      </c>
      <c r="F133">
        <f>B135*(0.1988*18724.27)</f>
        <v>401.48769673033831</v>
      </c>
    </row>
    <row r="134" spans="1:6" x14ac:dyDescent="0.2">
      <c r="A134" t="s">
        <v>20</v>
      </c>
      <c r="B134">
        <f t="shared" si="24"/>
        <v>0.2318638054060376</v>
      </c>
    </row>
    <row r="135" spans="1:6" x14ac:dyDescent="0.2">
      <c r="A135" t="s">
        <v>12</v>
      </c>
      <c r="B135">
        <f t="shared" si="24"/>
        <v>0.10785765311881691</v>
      </c>
    </row>
    <row r="136" spans="1:6" x14ac:dyDescent="0.2">
      <c r="A136" t="s">
        <v>17</v>
      </c>
      <c r="B136">
        <f t="shared" si="24"/>
        <v>0.13486065416450502</v>
      </c>
    </row>
    <row r="137" spans="1:6" x14ac:dyDescent="0.2">
      <c r="A137" t="s">
        <v>9</v>
      </c>
      <c r="B137">
        <f t="shared" si="24"/>
        <v>0.17688972752785997</v>
      </c>
    </row>
    <row r="138" spans="1:6" x14ac:dyDescent="0.2">
      <c r="A138" t="s">
        <v>11</v>
      </c>
      <c r="B138">
        <f t="shared" si="24"/>
        <v>0.16358187231574522</v>
      </c>
    </row>
    <row r="139" spans="1:6" x14ac:dyDescent="0.2">
      <c r="A139" t="s">
        <v>24</v>
      </c>
      <c r="B139">
        <f t="shared" si="24"/>
        <v>0.23138329812219333</v>
      </c>
    </row>
    <row r="140" spans="1:6" x14ac:dyDescent="0.2">
      <c r="A140" t="s">
        <v>19</v>
      </c>
      <c r="B140">
        <f t="shared" si="24"/>
        <v>0.18755677093780618</v>
      </c>
    </row>
    <row r="141" spans="1:6" x14ac:dyDescent="0.2">
      <c r="A141" t="s">
        <v>18</v>
      </c>
      <c r="B141">
        <f t="shared" si="24"/>
        <v>0.19620870503776758</v>
      </c>
    </row>
    <row r="142" spans="1:6" x14ac:dyDescent="0.2">
      <c r="A142" t="s">
        <v>21</v>
      </c>
      <c r="B142">
        <f t="shared" si="24"/>
        <v>0.1861307556974876</v>
      </c>
    </row>
    <row r="143" spans="1:6" x14ac:dyDescent="0.2">
      <c r="A143" t="s">
        <v>10</v>
      </c>
      <c r="B143">
        <f t="shared" si="24"/>
        <v>0.27228855671639235</v>
      </c>
    </row>
    <row r="144" spans="1:6" x14ac:dyDescent="0.2">
      <c r="A144" t="s">
        <v>8</v>
      </c>
      <c r="B144">
        <f t="shared" si="24"/>
        <v>0.16644131647706273</v>
      </c>
    </row>
    <row r="145" spans="1:2" x14ac:dyDescent="0.2">
      <c r="A145" t="s">
        <v>27</v>
      </c>
      <c r="B145">
        <f t="shared" si="24"/>
        <v>0.12544089936927666</v>
      </c>
    </row>
    <row r="146" spans="1:2" x14ac:dyDescent="0.2">
      <c r="A146" t="s">
        <v>16</v>
      </c>
      <c r="B146">
        <f t="shared" si="24"/>
        <v>6.1843927546693322E-2</v>
      </c>
    </row>
    <row r="147" spans="1:2" x14ac:dyDescent="0.2">
      <c r="A147" t="s">
        <v>15</v>
      </c>
      <c r="B147">
        <f t="shared" si="24"/>
        <v>0.16617981673422624</v>
      </c>
    </row>
    <row r="148" spans="1:2" x14ac:dyDescent="0.2">
      <c r="A148" t="s">
        <v>14</v>
      </c>
      <c r="B148">
        <f t="shared" si="24"/>
        <v>0.11084901943045608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8D77-666E-43E5-A6FA-2164272E9015}">
  <dimension ref="A1:DR243"/>
  <sheetViews>
    <sheetView workbookViewId="0"/>
  </sheetViews>
  <sheetFormatPr baseColWidth="10" defaultColWidth="8.83203125" defaultRowHeight="16" x14ac:dyDescent="0.2"/>
  <cols>
    <col min="3" max="3" width="9" bestFit="1" customWidth="1"/>
  </cols>
  <sheetData>
    <row r="1" spans="1:122" x14ac:dyDescent="0.2"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AI1">
        <v>2025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X1">
        <v>2030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M1">
        <v>2035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CB1">
        <v>2040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Q1">
        <v>2045</v>
      </c>
      <c r="CR1" t="s">
        <v>70</v>
      </c>
      <c r="CS1" t="s">
        <v>71</v>
      </c>
      <c r="CT1" t="s">
        <v>72</v>
      </c>
      <c r="CU1" t="s">
        <v>73</v>
      </c>
      <c r="CV1" t="s">
        <v>74</v>
      </c>
      <c r="CW1" t="s">
        <v>75</v>
      </c>
      <c r="CX1" t="s">
        <v>76</v>
      </c>
      <c r="CY1" t="s">
        <v>77</v>
      </c>
      <c r="CZ1" t="s">
        <v>78</v>
      </c>
      <c r="DA1" t="s">
        <v>79</v>
      </c>
      <c r="DB1" t="s">
        <v>80</v>
      </c>
      <c r="DC1" t="s">
        <v>81</v>
      </c>
      <c r="DF1">
        <v>2050</v>
      </c>
      <c r="DG1" t="s">
        <v>70</v>
      </c>
      <c r="DH1" t="s">
        <v>71</v>
      </c>
      <c r="DI1" t="s">
        <v>72</v>
      </c>
      <c r="DJ1" t="s">
        <v>73</v>
      </c>
      <c r="DK1" t="s">
        <v>74</v>
      </c>
      <c r="DL1" t="s">
        <v>75</v>
      </c>
      <c r="DM1" t="s">
        <v>76</v>
      </c>
      <c r="DN1" t="s">
        <v>77</v>
      </c>
      <c r="DO1" t="s">
        <v>78</v>
      </c>
      <c r="DP1" t="s">
        <v>79</v>
      </c>
      <c r="DQ1" t="s">
        <v>80</v>
      </c>
      <c r="DR1" t="s">
        <v>81</v>
      </c>
    </row>
    <row r="3" spans="1:122" x14ac:dyDescent="0.2">
      <c r="A3" t="s">
        <v>52</v>
      </c>
      <c r="B3" t="s">
        <v>82</v>
      </c>
      <c r="C3" t="s">
        <v>83</v>
      </c>
      <c r="D3">
        <v>0.35383308509988792</v>
      </c>
      <c r="E3">
        <v>2.581582160262641E-2</v>
      </c>
      <c r="F3">
        <v>0.59032305761727544</v>
      </c>
      <c r="G3">
        <v>3.0028035680210213E-2</v>
      </c>
      <c r="AG3" t="s">
        <v>52</v>
      </c>
      <c r="AH3" t="s">
        <v>82</v>
      </c>
      <c r="AJ3">
        <f t="shared" ref="AJ3:AJ66" si="0">D3*AI3</f>
        <v>0</v>
      </c>
      <c r="AK3">
        <f t="shared" ref="AK3:AK66" si="1">E3*AI3</f>
        <v>0</v>
      </c>
      <c r="AV3" t="s">
        <v>52</v>
      </c>
      <c r="AW3" t="s">
        <v>82</v>
      </c>
      <c r="BK3" t="s">
        <v>52</v>
      </c>
      <c r="BL3" t="s">
        <v>82</v>
      </c>
      <c r="BZ3" t="s">
        <v>52</v>
      </c>
      <c r="CA3" t="s">
        <v>82</v>
      </c>
      <c r="CO3" t="s">
        <v>52</v>
      </c>
      <c r="CP3" t="s">
        <v>82</v>
      </c>
      <c r="DD3" t="s">
        <v>52</v>
      </c>
      <c r="DE3" t="s">
        <v>82</v>
      </c>
    </row>
    <row r="4" spans="1:122" x14ac:dyDescent="0.2">
      <c r="B4" t="s">
        <v>84</v>
      </c>
      <c r="C4">
        <v>110634.03637815145</v>
      </c>
      <c r="D4">
        <v>0.31698764634122284</v>
      </c>
      <c r="E4">
        <v>7.1617155570157673E-2</v>
      </c>
      <c r="F4">
        <v>0.4750410254158664</v>
      </c>
      <c r="G4">
        <v>0.13635417267275307</v>
      </c>
      <c r="AH4" t="s">
        <v>84</v>
      </c>
      <c r="AJ4">
        <f t="shared" si="0"/>
        <v>0</v>
      </c>
      <c r="AK4">
        <f t="shared" si="1"/>
        <v>0</v>
      </c>
      <c r="AW4" t="s">
        <v>84</v>
      </c>
      <c r="BL4" t="s">
        <v>84</v>
      </c>
      <c r="CA4" t="s">
        <v>84</v>
      </c>
      <c r="CP4" t="s">
        <v>84</v>
      </c>
      <c r="DE4" t="s">
        <v>84</v>
      </c>
    </row>
    <row r="5" spans="1:122" x14ac:dyDescent="0.2">
      <c r="B5" t="s">
        <v>85</v>
      </c>
      <c r="C5">
        <v>60771.30944076067</v>
      </c>
      <c r="D5">
        <v>0.38737337089259338</v>
      </c>
      <c r="E5">
        <v>2.2149235603255799E-2</v>
      </c>
      <c r="F5">
        <v>0.55578473893955682</v>
      </c>
      <c r="G5">
        <v>3.4692654564593993E-2</v>
      </c>
      <c r="AH5" t="s">
        <v>85</v>
      </c>
      <c r="AJ5">
        <f t="shared" si="0"/>
        <v>0</v>
      </c>
      <c r="AK5">
        <f t="shared" si="1"/>
        <v>0</v>
      </c>
      <c r="AW5" t="s">
        <v>85</v>
      </c>
      <c r="BL5" t="s">
        <v>85</v>
      </c>
      <c r="CA5" t="s">
        <v>85</v>
      </c>
      <c r="CP5" t="s">
        <v>85</v>
      </c>
      <c r="DE5" t="s">
        <v>85</v>
      </c>
    </row>
    <row r="6" spans="1:122" x14ac:dyDescent="0.2">
      <c r="B6" t="s">
        <v>86</v>
      </c>
      <c r="C6">
        <v>8962.3287114209452</v>
      </c>
      <c r="D6">
        <v>0.73628152884558429</v>
      </c>
      <c r="E6">
        <v>1.2547069922551899E-3</v>
      </c>
      <c r="F6">
        <v>0.26246376416216061</v>
      </c>
      <c r="G6">
        <v>0</v>
      </c>
      <c r="AH6" t="s">
        <v>86</v>
      </c>
      <c r="AJ6">
        <f t="shared" si="0"/>
        <v>0</v>
      </c>
      <c r="AK6">
        <f t="shared" si="1"/>
        <v>0</v>
      </c>
      <c r="AW6" t="s">
        <v>86</v>
      </c>
      <c r="BL6" t="s">
        <v>86</v>
      </c>
      <c r="CA6" t="s">
        <v>86</v>
      </c>
      <c r="CP6" t="s">
        <v>86</v>
      </c>
      <c r="DE6" t="s">
        <v>86</v>
      </c>
    </row>
    <row r="7" spans="1:122" x14ac:dyDescent="0.2">
      <c r="B7" t="s">
        <v>87</v>
      </c>
      <c r="C7">
        <v>2582.7130561258241</v>
      </c>
      <c r="D7">
        <v>9.0412367645341607E-2</v>
      </c>
      <c r="E7">
        <v>4.3975258644054813E-2</v>
      </c>
      <c r="F7">
        <v>0.82663294839719526</v>
      </c>
      <c r="G7">
        <v>3.8979425313408353E-2</v>
      </c>
      <c r="AH7" t="s">
        <v>87</v>
      </c>
      <c r="AJ7">
        <f t="shared" si="0"/>
        <v>0</v>
      </c>
      <c r="AK7">
        <f t="shared" si="1"/>
        <v>0</v>
      </c>
      <c r="AW7" t="s">
        <v>87</v>
      </c>
      <c r="BL7" t="s">
        <v>87</v>
      </c>
      <c r="CA7" t="s">
        <v>87</v>
      </c>
      <c r="CP7" t="s">
        <v>87</v>
      </c>
      <c r="DE7" t="s">
        <v>87</v>
      </c>
    </row>
    <row r="8" spans="1:122" x14ac:dyDescent="0.2">
      <c r="B8" t="s">
        <v>88</v>
      </c>
      <c r="C8">
        <v>568.44729201866812</v>
      </c>
      <c r="D8">
        <v>7.607115995371061E-2</v>
      </c>
      <c r="E8">
        <v>0.16814807914874644</v>
      </c>
      <c r="F8">
        <v>0.7421575953020263</v>
      </c>
      <c r="G8">
        <v>1.3623165595516675E-2</v>
      </c>
      <c r="AH8" t="s">
        <v>88</v>
      </c>
      <c r="AJ8">
        <f t="shared" si="0"/>
        <v>0</v>
      </c>
      <c r="AK8">
        <f t="shared" si="1"/>
        <v>0</v>
      </c>
      <c r="AW8" t="s">
        <v>88</v>
      </c>
      <c r="BL8" t="s">
        <v>88</v>
      </c>
      <c r="CA8" t="s">
        <v>88</v>
      </c>
      <c r="CP8" t="s">
        <v>88</v>
      </c>
      <c r="DE8" t="s">
        <v>88</v>
      </c>
    </row>
    <row r="9" spans="1:122" x14ac:dyDescent="0.2">
      <c r="B9" t="s">
        <v>89</v>
      </c>
      <c r="C9">
        <v>7628.2689294798065</v>
      </c>
      <c r="D9">
        <v>0.26869685720076819</v>
      </c>
      <c r="E9">
        <v>3.0809416789767521E-2</v>
      </c>
      <c r="F9">
        <v>0.64186719046861207</v>
      </c>
      <c r="G9">
        <v>5.8626535540852204E-2</v>
      </c>
      <c r="AH9" t="s">
        <v>89</v>
      </c>
      <c r="AJ9">
        <f t="shared" si="0"/>
        <v>0</v>
      </c>
      <c r="AK9">
        <f t="shared" si="1"/>
        <v>0</v>
      </c>
      <c r="AW9" t="s">
        <v>89</v>
      </c>
      <c r="BL9" t="s">
        <v>89</v>
      </c>
      <c r="CA9" t="s">
        <v>89</v>
      </c>
      <c r="CP9" t="s">
        <v>89</v>
      </c>
      <c r="DE9" t="s">
        <v>89</v>
      </c>
    </row>
    <row r="10" spans="1:122" x14ac:dyDescent="0.2"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AH10" t="s">
        <v>90</v>
      </c>
      <c r="AJ10">
        <f t="shared" si="0"/>
        <v>0</v>
      </c>
      <c r="AK10">
        <f t="shared" si="1"/>
        <v>0</v>
      </c>
      <c r="AW10" t="s">
        <v>90</v>
      </c>
      <c r="BL10" t="s">
        <v>90</v>
      </c>
      <c r="CA10" t="s">
        <v>90</v>
      </c>
      <c r="CP10" t="s">
        <v>90</v>
      </c>
      <c r="DE10" t="s">
        <v>90</v>
      </c>
    </row>
    <row r="11" spans="1:122" x14ac:dyDescent="0.2">
      <c r="B11" t="s">
        <v>91</v>
      </c>
      <c r="C11">
        <v>0</v>
      </c>
      <c r="D11">
        <v>0</v>
      </c>
      <c r="E11">
        <v>0</v>
      </c>
      <c r="F11">
        <v>0</v>
      </c>
      <c r="G11">
        <v>0</v>
      </c>
      <c r="AH11" t="s">
        <v>91</v>
      </c>
      <c r="AJ11">
        <f t="shared" si="0"/>
        <v>0</v>
      </c>
      <c r="AK11">
        <f t="shared" si="1"/>
        <v>0</v>
      </c>
      <c r="AW11" t="s">
        <v>91</v>
      </c>
      <c r="BL11" t="s">
        <v>91</v>
      </c>
      <c r="CA11" t="s">
        <v>91</v>
      </c>
      <c r="CP11" t="s">
        <v>91</v>
      </c>
      <c r="DE11" t="s">
        <v>91</v>
      </c>
    </row>
    <row r="12" spans="1:122" x14ac:dyDescent="0.2">
      <c r="B12" t="s">
        <v>92</v>
      </c>
      <c r="C12">
        <v>213.895172771391</v>
      </c>
      <c r="D12">
        <v>0</v>
      </c>
      <c r="E12">
        <v>0.64138977747013826</v>
      </c>
      <c r="F12">
        <v>0.3586102225298618</v>
      </c>
      <c r="G12">
        <v>0</v>
      </c>
      <c r="AH12" t="s">
        <v>92</v>
      </c>
      <c r="AJ12">
        <f t="shared" si="0"/>
        <v>0</v>
      </c>
      <c r="AK12">
        <f t="shared" si="1"/>
        <v>0</v>
      </c>
      <c r="AW12" t="s">
        <v>92</v>
      </c>
      <c r="BL12" t="s">
        <v>92</v>
      </c>
      <c r="CA12" t="s">
        <v>92</v>
      </c>
      <c r="CP12" t="s">
        <v>92</v>
      </c>
      <c r="DE12" t="s">
        <v>92</v>
      </c>
    </row>
    <row r="13" spans="1:122" x14ac:dyDescent="0.2">
      <c r="AJ13">
        <f t="shared" si="0"/>
        <v>0</v>
      </c>
      <c r="AK13">
        <f t="shared" si="1"/>
        <v>0</v>
      </c>
    </row>
    <row r="14" spans="1:122" x14ac:dyDescent="0.2">
      <c r="A14" t="s">
        <v>26</v>
      </c>
      <c r="B14" t="s">
        <v>82</v>
      </c>
      <c r="C14">
        <v>93996.677286403254</v>
      </c>
      <c r="D14">
        <v>0.13643160019747611</v>
      </c>
      <c r="E14">
        <v>5.8402880922716425E-3</v>
      </c>
      <c r="F14">
        <v>0.60514057091707318</v>
      </c>
      <c r="G14">
        <v>2.3955221373780991E-2</v>
      </c>
      <c r="H14">
        <v>9.8411739683841419E-3</v>
      </c>
      <c r="I14">
        <v>0.21851741607462241</v>
      </c>
      <c r="J14">
        <v>2.7372937639171148E-4</v>
      </c>
      <c r="AG14" t="s">
        <v>26</v>
      </c>
      <c r="AH14" t="s">
        <v>82</v>
      </c>
      <c r="AJ14">
        <f t="shared" si="0"/>
        <v>0</v>
      </c>
      <c r="AK14">
        <f t="shared" si="1"/>
        <v>0</v>
      </c>
      <c r="AV14" t="s">
        <v>26</v>
      </c>
      <c r="AW14" t="s">
        <v>82</v>
      </c>
      <c r="BK14" t="s">
        <v>26</v>
      </c>
      <c r="BL14" t="s">
        <v>82</v>
      </c>
      <c r="BZ14" t="s">
        <v>26</v>
      </c>
      <c r="CA14" t="s">
        <v>82</v>
      </c>
      <c r="CO14" t="s">
        <v>26</v>
      </c>
      <c r="CP14" t="s">
        <v>82</v>
      </c>
      <c r="DD14" t="s">
        <v>26</v>
      </c>
      <c r="DE14" t="s">
        <v>82</v>
      </c>
    </row>
    <row r="15" spans="1:122" x14ac:dyDescent="0.2">
      <c r="B15" t="s">
        <v>84</v>
      </c>
      <c r="C15">
        <v>73842.648235388377</v>
      </c>
      <c r="D15">
        <v>0.32127025655468455</v>
      </c>
      <c r="E15">
        <v>1.235342237616965E-2</v>
      </c>
      <c r="F15">
        <v>0.19010150825504263</v>
      </c>
      <c r="G15">
        <v>0.28592580139241502</v>
      </c>
      <c r="H15">
        <v>1.7430916993049064E-2</v>
      </c>
      <c r="I15">
        <v>0.17103452507563671</v>
      </c>
      <c r="J15">
        <v>1.8835693530023347E-3</v>
      </c>
      <c r="AH15" t="s">
        <v>84</v>
      </c>
      <c r="AJ15">
        <f t="shared" si="0"/>
        <v>0</v>
      </c>
      <c r="AK15">
        <f t="shared" si="1"/>
        <v>0</v>
      </c>
      <c r="AW15" t="s">
        <v>84</v>
      </c>
      <c r="BL15" t="s">
        <v>84</v>
      </c>
      <c r="CA15" t="s">
        <v>84</v>
      </c>
      <c r="CP15" t="s">
        <v>84</v>
      </c>
      <c r="DE15" t="s">
        <v>84</v>
      </c>
    </row>
    <row r="16" spans="1:122" x14ac:dyDescent="0.2">
      <c r="B16" t="s">
        <v>85</v>
      </c>
      <c r="C16">
        <v>56209.743219767472</v>
      </c>
      <c r="D16">
        <v>0.28331100492868488</v>
      </c>
      <c r="E16">
        <v>1.0429615292133891E-2</v>
      </c>
      <c r="F16">
        <v>0</v>
      </c>
      <c r="G16">
        <v>5.2496209365892055E-2</v>
      </c>
      <c r="H16">
        <v>2.1854306381159511E-2</v>
      </c>
      <c r="I16">
        <v>0.63047138019648208</v>
      </c>
      <c r="J16">
        <v>1.4374838356476061E-3</v>
      </c>
      <c r="AH16" t="s">
        <v>85</v>
      </c>
      <c r="AJ16">
        <f t="shared" si="0"/>
        <v>0</v>
      </c>
      <c r="AK16">
        <f t="shared" si="1"/>
        <v>0</v>
      </c>
      <c r="AW16" t="s">
        <v>85</v>
      </c>
      <c r="BL16" t="s">
        <v>85</v>
      </c>
      <c r="CA16" t="s">
        <v>85</v>
      </c>
      <c r="CP16" t="s">
        <v>85</v>
      </c>
      <c r="DE16" t="s">
        <v>85</v>
      </c>
    </row>
    <row r="17" spans="1:109" x14ac:dyDescent="0.2">
      <c r="B17" t="s">
        <v>86</v>
      </c>
      <c r="C17">
        <v>18067.61696741404</v>
      </c>
      <c r="D17">
        <v>0.24706463682449933</v>
      </c>
      <c r="E17">
        <v>2.2597688901358011E-3</v>
      </c>
      <c r="F17">
        <v>0.25111768214164731</v>
      </c>
      <c r="G17">
        <v>0</v>
      </c>
      <c r="H17">
        <v>8.0817171422471207E-3</v>
      </c>
      <c r="I17">
        <v>0.49145139040657426</v>
      </c>
      <c r="J17">
        <v>2.4804594896135427E-5</v>
      </c>
      <c r="AH17" t="s">
        <v>86</v>
      </c>
      <c r="AJ17">
        <f t="shared" si="0"/>
        <v>0</v>
      </c>
      <c r="AK17">
        <f t="shared" si="1"/>
        <v>0</v>
      </c>
      <c r="AW17" t="s">
        <v>86</v>
      </c>
      <c r="BL17" t="s">
        <v>86</v>
      </c>
      <c r="CA17" t="s">
        <v>86</v>
      </c>
      <c r="CP17" t="s">
        <v>86</v>
      </c>
      <c r="DE17" t="s">
        <v>86</v>
      </c>
    </row>
    <row r="18" spans="1:109" x14ac:dyDescent="0.2">
      <c r="B18" t="s">
        <v>87</v>
      </c>
      <c r="C18">
        <v>753.57988972159274</v>
      </c>
      <c r="D18">
        <v>0.20961453258192231</v>
      </c>
      <c r="E18">
        <v>4.9173854101214616E-2</v>
      </c>
      <c r="F18">
        <v>7.0713225762657372E-2</v>
      </c>
      <c r="G18">
        <v>0.18697593343944949</v>
      </c>
      <c r="H18">
        <v>0.27116703479259868</v>
      </c>
      <c r="I18">
        <v>0.209102017238223</v>
      </c>
      <c r="J18">
        <v>3.2534020839344313E-3</v>
      </c>
      <c r="AH18" t="s">
        <v>87</v>
      </c>
      <c r="AJ18">
        <f t="shared" si="0"/>
        <v>0</v>
      </c>
      <c r="AK18">
        <f t="shared" si="1"/>
        <v>0</v>
      </c>
      <c r="AW18" t="s">
        <v>87</v>
      </c>
      <c r="BL18" t="s">
        <v>87</v>
      </c>
      <c r="CA18" t="s">
        <v>87</v>
      </c>
      <c r="CP18" t="s">
        <v>87</v>
      </c>
      <c r="DE18" t="s">
        <v>87</v>
      </c>
    </row>
    <row r="19" spans="1:109" x14ac:dyDescent="0.2">
      <c r="B19" t="s">
        <v>88</v>
      </c>
      <c r="C19">
        <v>274.04217477467751</v>
      </c>
      <c r="D19">
        <v>0.10674302938095516</v>
      </c>
      <c r="E19">
        <v>2.6720440404829127E-2</v>
      </c>
      <c r="F19">
        <v>0.30556751974713153</v>
      </c>
      <c r="G19">
        <v>3.9550707122644697E-2</v>
      </c>
      <c r="H19">
        <v>5.2854261372016931E-2</v>
      </c>
      <c r="I19">
        <v>0.46000240727907293</v>
      </c>
      <c r="J19">
        <v>8.5616346933496835E-3</v>
      </c>
      <c r="AH19" t="s">
        <v>88</v>
      </c>
      <c r="AJ19">
        <f t="shared" si="0"/>
        <v>0</v>
      </c>
      <c r="AK19">
        <f t="shared" si="1"/>
        <v>0</v>
      </c>
      <c r="AW19" t="s">
        <v>88</v>
      </c>
      <c r="BL19" t="s">
        <v>88</v>
      </c>
      <c r="CA19" t="s">
        <v>88</v>
      </c>
      <c r="CP19" t="s">
        <v>88</v>
      </c>
      <c r="DE19" t="s">
        <v>88</v>
      </c>
    </row>
    <row r="20" spans="1:109" x14ac:dyDescent="0.2">
      <c r="B20" t="s">
        <v>89</v>
      </c>
      <c r="C20">
        <v>3611.7491893078973</v>
      </c>
      <c r="D20">
        <v>0.3838996242793386</v>
      </c>
      <c r="E20">
        <v>2.353034350983679E-2</v>
      </c>
      <c r="F20">
        <v>0.13067906391146125</v>
      </c>
      <c r="G20">
        <v>0.17330299279466388</v>
      </c>
      <c r="H20">
        <v>2.1460670949283847E-2</v>
      </c>
      <c r="I20">
        <v>0.26395221656574613</v>
      </c>
      <c r="J20">
        <v>3.1750879896695651E-3</v>
      </c>
      <c r="AH20" t="s">
        <v>89</v>
      </c>
      <c r="AJ20">
        <f t="shared" si="0"/>
        <v>0</v>
      </c>
      <c r="AK20">
        <f t="shared" si="1"/>
        <v>0</v>
      </c>
      <c r="AW20" t="s">
        <v>89</v>
      </c>
      <c r="BL20" t="s">
        <v>89</v>
      </c>
      <c r="CA20" t="s">
        <v>89</v>
      </c>
      <c r="CP20" t="s">
        <v>89</v>
      </c>
      <c r="DE20" t="s">
        <v>89</v>
      </c>
    </row>
    <row r="21" spans="1:109" x14ac:dyDescent="0.2">
      <c r="B21" t="s">
        <v>90</v>
      </c>
      <c r="C21">
        <v>62.931221687202189</v>
      </c>
      <c r="D21">
        <v>0</v>
      </c>
      <c r="E21">
        <v>0</v>
      </c>
      <c r="F21">
        <v>0</v>
      </c>
      <c r="G21">
        <v>0</v>
      </c>
      <c r="H21">
        <v>0.24882242470272478</v>
      </c>
      <c r="I21">
        <v>0.75117757529727525</v>
      </c>
      <c r="J21">
        <v>0</v>
      </c>
      <c r="AH21" t="s">
        <v>90</v>
      </c>
      <c r="AJ21">
        <f t="shared" si="0"/>
        <v>0</v>
      </c>
      <c r="AK21">
        <f t="shared" si="1"/>
        <v>0</v>
      </c>
      <c r="AW21" t="s">
        <v>90</v>
      </c>
      <c r="BL21" t="s">
        <v>90</v>
      </c>
      <c r="CA21" t="s">
        <v>90</v>
      </c>
      <c r="CP21" t="s">
        <v>90</v>
      </c>
      <c r="DE21" t="s">
        <v>90</v>
      </c>
    </row>
    <row r="22" spans="1:109" x14ac:dyDescent="0.2">
      <c r="B22" t="s">
        <v>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AH22" t="s">
        <v>91</v>
      </c>
      <c r="AJ22">
        <f t="shared" si="0"/>
        <v>0</v>
      </c>
      <c r="AK22">
        <f t="shared" si="1"/>
        <v>0</v>
      </c>
      <c r="AW22" t="s">
        <v>91</v>
      </c>
      <c r="BL22" t="s">
        <v>91</v>
      </c>
      <c r="CA22" t="s">
        <v>91</v>
      </c>
      <c r="CP22" t="s">
        <v>91</v>
      </c>
      <c r="DE22" t="s">
        <v>91</v>
      </c>
    </row>
    <row r="23" spans="1:109" x14ac:dyDescent="0.2">
      <c r="B23" t="s">
        <v>92</v>
      </c>
      <c r="C23">
        <v>79.182468446343933</v>
      </c>
      <c r="D23">
        <v>0</v>
      </c>
      <c r="E23">
        <v>1.6813932181091444E-2</v>
      </c>
      <c r="F23">
        <v>0.76911779532512625</v>
      </c>
      <c r="G23">
        <v>0</v>
      </c>
      <c r="H23">
        <v>0.19775462267035895</v>
      </c>
      <c r="I23">
        <v>0</v>
      </c>
      <c r="J23">
        <v>1.6313649823423388E-2</v>
      </c>
      <c r="AH23" t="s">
        <v>92</v>
      </c>
      <c r="AJ23">
        <f t="shared" si="0"/>
        <v>0</v>
      </c>
      <c r="AK23">
        <f t="shared" si="1"/>
        <v>0</v>
      </c>
      <c r="AW23" t="s">
        <v>92</v>
      </c>
      <c r="BL23" t="s">
        <v>92</v>
      </c>
      <c r="CA23" t="s">
        <v>92</v>
      </c>
      <c r="CP23" t="s">
        <v>92</v>
      </c>
      <c r="DE23" t="s">
        <v>92</v>
      </c>
    </row>
    <row r="24" spans="1:109" x14ac:dyDescent="0.2">
      <c r="AJ24">
        <f t="shared" si="0"/>
        <v>0</v>
      </c>
      <c r="AK24">
        <f t="shared" si="1"/>
        <v>0</v>
      </c>
    </row>
    <row r="25" spans="1:109" x14ac:dyDescent="0.2">
      <c r="A25" t="s">
        <v>22</v>
      </c>
      <c r="B25" t="s">
        <v>82</v>
      </c>
      <c r="C25">
        <v>31881.508396763315</v>
      </c>
      <c r="D25">
        <v>0.16027603825608949</v>
      </c>
      <c r="E25">
        <v>3.1430591842368505E-4</v>
      </c>
      <c r="F25">
        <v>0.1287957582074778</v>
      </c>
      <c r="G25">
        <v>3.787733701808027E-2</v>
      </c>
      <c r="H25">
        <v>4.2655215964626889E-2</v>
      </c>
      <c r="I25">
        <v>0.46621515804864411</v>
      </c>
      <c r="J25">
        <v>0.16386618658665772</v>
      </c>
      <c r="AG25" t="s">
        <v>22</v>
      </c>
      <c r="AH25" t="s">
        <v>82</v>
      </c>
      <c r="AJ25">
        <f t="shared" si="0"/>
        <v>0</v>
      </c>
      <c r="AK25">
        <f t="shared" si="1"/>
        <v>0</v>
      </c>
      <c r="AV25" t="s">
        <v>22</v>
      </c>
      <c r="AW25" t="s">
        <v>82</v>
      </c>
      <c r="BK25" t="s">
        <v>22</v>
      </c>
      <c r="BL25" t="s">
        <v>82</v>
      </c>
      <c r="BZ25" t="s">
        <v>22</v>
      </c>
      <c r="CA25" t="s">
        <v>82</v>
      </c>
      <c r="CO25" t="s">
        <v>22</v>
      </c>
      <c r="CP25" t="s">
        <v>82</v>
      </c>
      <c r="DD25" t="s">
        <v>22</v>
      </c>
      <c r="DE25" t="s">
        <v>82</v>
      </c>
    </row>
    <row r="26" spans="1:109" x14ac:dyDescent="0.2">
      <c r="B26" t="s">
        <v>84</v>
      </c>
      <c r="C26">
        <v>78982.947447563711</v>
      </c>
      <c r="D26">
        <v>4.1281757282037548E-2</v>
      </c>
      <c r="E26">
        <v>2.4139080008672959E-5</v>
      </c>
      <c r="F26">
        <v>0.27247922856089707</v>
      </c>
      <c r="G26">
        <v>1.7439841347709538E-3</v>
      </c>
      <c r="H26">
        <v>1.4815024092242847E-2</v>
      </c>
      <c r="I26">
        <v>0.52881816340392573</v>
      </c>
      <c r="J26">
        <v>0.14083770344611715</v>
      </c>
      <c r="AH26" t="s">
        <v>84</v>
      </c>
      <c r="AJ26">
        <f t="shared" si="0"/>
        <v>0</v>
      </c>
      <c r="AK26">
        <f t="shared" si="1"/>
        <v>0</v>
      </c>
      <c r="AW26" t="s">
        <v>84</v>
      </c>
      <c r="BL26" t="s">
        <v>84</v>
      </c>
      <c r="CA26" t="s">
        <v>84</v>
      </c>
      <c r="CP26" t="s">
        <v>84</v>
      </c>
      <c r="DE26" t="s">
        <v>84</v>
      </c>
    </row>
    <row r="27" spans="1:109" x14ac:dyDescent="0.2">
      <c r="B27" t="s">
        <v>85</v>
      </c>
      <c r="C27">
        <v>10292.581505245851</v>
      </c>
      <c r="D27">
        <v>0.21056161103616222</v>
      </c>
      <c r="E27">
        <v>4.360020186021334E-4</v>
      </c>
      <c r="F27">
        <v>0.58059355215799235</v>
      </c>
      <c r="G27">
        <v>2.0862588951158587E-2</v>
      </c>
      <c r="H27">
        <v>0</v>
      </c>
      <c r="I27">
        <v>0</v>
      </c>
      <c r="J27">
        <v>0.18754624583608476</v>
      </c>
      <c r="AH27" t="s">
        <v>85</v>
      </c>
      <c r="AJ27">
        <f t="shared" si="0"/>
        <v>0</v>
      </c>
      <c r="AK27">
        <f t="shared" si="1"/>
        <v>0</v>
      </c>
      <c r="AW27" t="s">
        <v>85</v>
      </c>
      <c r="BL27" t="s">
        <v>85</v>
      </c>
      <c r="CA27" t="s">
        <v>85</v>
      </c>
      <c r="CP27" t="s">
        <v>85</v>
      </c>
      <c r="DE27" t="s">
        <v>85</v>
      </c>
    </row>
    <row r="28" spans="1:109" x14ac:dyDescent="0.2">
      <c r="B28" t="s">
        <v>86</v>
      </c>
      <c r="C28">
        <v>3307.0049194580897</v>
      </c>
      <c r="D28">
        <v>0.18432602743012655</v>
      </c>
      <c r="E28">
        <v>3.9219483966361873E-6</v>
      </c>
      <c r="F28">
        <v>0.10050603120261774</v>
      </c>
      <c r="G28">
        <v>8.8111047987885389E-3</v>
      </c>
      <c r="H28">
        <v>5.9089352580272304E-3</v>
      </c>
      <c r="I28">
        <v>0.68036218022044259</v>
      </c>
      <c r="J28">
        <v>2.0081799141600798E-2</v>
      </c>
      <c r="AH28" t="s">
        <v>86</v>
      </c>
      <c r="AJ28">
        <f t="shared" si="0"/>
        <v>0</v>
      </c>
      <c r="AK28">
        <f t="shared" si="1"/>
        <v>0</v>
      </c>
      <c r="AW28" t="s">
        <v>86</v>
      </c>
      <c r="BL28" t="s">
        <v>86</v>
      </c>
      <c r="CA28" t="s">
        <v>86</v>
      </c>
      <c r="CP28" t="s">
        <v>86</v>
      </c>
      <c r="DE28" t="s">
        <v>86</v>
      </c>
    </row>
    <row r="29" spans="1:109" x14ac:dyDescent="0.2">
      <c r="B29" t="s">
        <v>87</v>
      </c>
      <c r="C29">
        <v>395.43506252959048</v>
      </c>
      <c r="D29">
        <v>8.9656300419140675E-2</v>
      </c>
      <c r="E29">
        <v>1.3119628344206591E-5</v>
      </c>
      <c r="F29">
        <v>0</v>
      </c>
      <c r="G29">
        <v>5.4427792126256888E-3</v>
      </c>
      <c r="H29">
        <v>0.33167449152859624</v>
      </c>
      <c r="I29">
        <v>0.17574786311613536</v>
      </c>
      <c r="J29">
        <v>0.39746544609515794</v>
      </c>
      <c r="AH29" t="s">
        <v>87</v>
      </c>
      <c r="AJ29">
        <f t="shared" si="0"/>
        <v>0</v>
      </c>
      <c r="AK29">
        <f t="shared" si="1"/>
        <v>0</v>
      </c>
      <c r="AW29" t="s">
        <v>87</v>
      </c>
      <c r="BL29" t="s">
        <v>87</v>
      </c>
      <c r="CA29" t="s">
        <v>87</v>
      </c>
      <c r="CP29" t="s">
        <v>87</v>
      </c>
      <c r="DE29" t="s">
        <v>87</v>
      </c>
    </row>
    <row r="30" spans="1:109" x14ac:dyDescent="0.2">
      <c r="B30" t="s">
        <v>88</v>
      </c>
      <c r="C30">
        <v>1550.0265322446735</v>
      </c>
      <c r="D30">
        <v>3.6891402614751523E-3</v>
      </c>
      <c r="E30">
        <v>1.840857895779652E-5</v>
      </c>
      <c r="F30">
        <v>0.97834202712282292</v>
      </c>
      <c r="G30">
        <v>1.1749140384274077E-3</v>
      </c>
      <c r="H30">
        <v>1.2820476859567785E-3</v>
      </c>
      <c r="I30">
        <v>1.1208980261806062E-2</v>
      </c>
      <c r="J30">
        <v>4.2844820505537062E-3</v>
      </c>
      <c r="AH30" t="s">
        <v>88</v>
      </c>
      <c r="AJ30">
        <f t="shared" si="0"/>
        <v>0</v>
      </c>
      <c r="AK30">
        <f t="shared" si="1"/>
        <v>0</v>
      </c>
      <c r="AW30" t="s">
        <v>88</v>
      </c>
      <c r="BL30" t="s">
        <v>88</v>
      </c>
      <c r="CA30" t="s">
        <v>88</v>
      </c>
      <c r="CP30" t="s">
        <v>88</v>
      </c>
      <c r="DE30" t="s">
        <v>88</v>
      </c>
    </row>
    <row r="31" spans="1:109" x14ac:dyDescent="0.2">
      <c r="B31" t="s">
        <v>89</v>
      </c>
      <c r="C31">
        <v>1605.1464824948403</v>
      </c>
      <c r="D31">
        <v>0.15461063284857132</v>
      </c>
      <c r="E31">
        <v>1.7776437301321081E-5</v>
      </c>
      <c r="F31">
        <v>0.59100563703750353</v>
      </c>
      <c r="G31">
        <v>1.9597084696173928E-3</v>
      </c>
      <c r="H31">
        <v>1.2380227913823942E-3</v>
      </c>
      <c r="I31">
        <v>0.20565731723479486</v>
      </c>
      <c r="J31">
        <v>4.5510905180829182E-2</v>
      </c>
      <c r="AH31" t="s">
        <v>89</v>
      </c>
      <c r="AJ31">
        <f t="shared" si="0"/>
        <v>0</v>
      </c>
      <c r="AK31">
        <f t="shared" si="1"/>
        <v>0</v>
      </c>
      <c r="AW31" t="s">
        <v>89</v>
      </c>
      <c r="BL31" t="s">
        <v>89</v>
      </c>
      <c r="CA31" t="s">
        <v>89</v>
      </c>
      <c r="CP31" t="s">
        <v>89</v>
      </c>
      <c r="DE31" t="s">
        <v>89</v>
      </c>
    </row>
    <row r="32" spans="1:109" x14ac:dyDescent="0.2">
      <c r="B32" t="s">
        <v>90</v>
      </c>
      <c r="C32">
        <v>31766.201160101245</v>
      </c>
      <c r="D32">
        <v>0</v>
      </c>
      <c r="E32">
        <v>2.9740027883973176E-4</v>
      </c>
      <c r="F32">
        <v>0</v>
      </c>
      <c r="G32">
        <v>1.8658223238203202E-3</v>
      </c>
      <c r="H32">
        <v>1.9705551019924456E-2</v>
      </c>
      <c r="I32">
        <v>0.86635349595874533</v>
      </c>
      <c r="J32">
        <v>0.11177773041867016</v>
      </c>
      <c r="AH32" t="s">
        <v>90</v>
      </c>
      <c r="AJ32">
        <f t="shared" si="0"/>
        <v>0</v>
      </c>
      <c r="AK32">
        <f t="shared" si="1"/>
        <v>0</v>
      </c>
      <c r="AW32" t="s">
        <v>90</v>
      </c>
      <c r="BL32" t="s">
        <v>90</v>
      </c>
      <c r="CA32" t="s">
        <v>90</v>
      </c>
      <c r="CP32" t="s">
        <v>90</v>
      </c>
      <c r="DE32" t="s">
        <v>90</v>
      </c>
    </row>
    <row r="33" spans="1:109" x14ac:dyDescent="0.2">
      <c r="B33" t="s">
        <v>91</v>
      </c>
      <c r="C33">
        <v>1.3248052862288391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AH33" t="s">
        <v>91</v>
      </c>
      <c r="AJ33">
        <f t="shared" si="0"/>
        <v>0</v>
      </c>
      <c r="AK33">
        <f t="shared" si="1"/>
        <v>0</v>
      </c>
      <c r="AW33" t="s">
        <v>91</v>
      </c>
      <c r="BL33" t="s">
        <v>91</v>
      </c>
      <c r="CA33" t="s">
        <v>91</v>
      </c>
      <c r="CP33" t="s">
        <v>91</v>
      </c>
      <c r="DE33" t="s">
        <v>91</v>
      </c>
    </row>
    <row r="34" spans="1:109" x14ac:dyDescent="0.2">
      <c r="B34" t="s">
        <v>92</v>
      </c>
      <c r="C34">
        <v>283.35753062680061</v>
      </c>
      <c r="D34">
        <v>0</v>
      </c>
      <c r="E34">
        <v>0</v>
      </c>
      <c r="F34">
        <v>0.76977095831486608</v>
      </c>
      <c r="G34">
        <v>0</v>
      </c>
      <c r="H34">
        <v>0</v>
      </c>
      <c r="I34">
        <v>0.21460435053086707</v>
      </c>
      <c r="J34">
        <v>1.5624691154267021E-2</v>
      </c>
      <c r="AH34" t="s">
        <v>92</v>
      </c>
      <c r="AJ34">
        <f t="shared" si="0"/>
        <v>0</v>
      </c>
      <c r="AK34">
        <f t="shared" si="1"/>
        <v>0</v>
      </c>
      <c r="AW34" t="s">
        <v>92</v>
      </c>
      <c r="BL34" t="s">
        <v>92</v>
      </c>
      <c r="CA34" t="s">
        <v>92</v>
      </c>
      <c r="CP34" t="s">
        <v>92</v>
      </c>
      <c r="DE34" t="s">
        <v>92</v>
      </c>
    </row>
    <row r="35" spans="1:109" x14ac:dyDescent="0.2">
      <c r="AJ35">
        <f t="shared" si="0"/>
        <v>0</v>
      </c>
      <c r="AK35">
        <f t="shared" si="1"/>
        <v>0</v>
      </c>
    </row>
    <row r="36" spans="1:109" x14ac:dyDescent="0.2">
      <c r="A36" t="s">
        <v>23</v>
      </c>
      <c r="B36" t="s">
        <v>82</v>
      </c>
      <c r="C36">
        <v>43245.116038353699</v>
      </c>
      <c r="D36">
        <v>0.57545569859189816</v>
      </c>
      <c r="E36">
        <v>0.1830129077748705</v>
      </c>
      <c r="F36">
        <v>3.278193916079962E-2</v>
      </c>
      <c r="G36">
        <v>4.9113560307495283E-3</v>
      </c>
      <c r="H36">
        <v>9.9422406311429276E-3</v>
      </c>
      <c r="I36">
        <v>0.1938958578105392</v>
      </c>
      <c r="AG36" t="s">
        <v>23</v>
      </c>
      <c r="AH36" t="s">
        <v>82</v>
      </c>
      <c r="AJ36">
        <f t="shared" si="0"/>
        <v>0</v>
      </c>
      <c r="AK36">
        <f t="shared" si="1"/>
        <v>0</v>
      </c>
      <c r="AV36" t="s">
        <v>23</v>
      </c>
      <c r="AW36" t="s">
        <v>82</v>
      </c>
      <c r="BK36" t="s">
        <v>23</v>
      </c>
      <c r="BL36" t="s">
        <v>82</v>
      </c>
      <c r="BZ36" t="s">
        <v>23</v>
      </c>
      <c r="CA36" t="s">
        <v>82</v>
      </c>
      <c r="CO36" t="s">
        <v>23</v>
      </c>
      <c r="CP36" t="s">
        <v>82</v>
      </c>
      <c r="DD36" t="s">
        <v>23</v>
      </c>
      <c r="DE36" t="s">
        <v>82</v>
      </c>
    </row>
    <row r="37" spans="1:109" x14ac:dyDescent="0.2">
      <c r="B37" t="s">
        <v>84</v>
      </c>
      <c r="C37">
        <v>88795.221041299315</v>
      </c>
      <c r="D37">
        <v>0.17883125406787534</v>
      </c>
      <c r="E37">
        <v>0.46714909522809817</v>
      </c>
      <c r="F37">
        <v>0.14970283817848309</v>
      </c>
      <c r="G37">
        <v>2.7283900639409677E-4</v>
      </c>
      <c r="H37">
        <v>2.9773112295095796E-3</v>
      </c>
      <c r="I37">
        <v>0.20106666228963987</v>
      </c>
      <c r="AH37" t="s">
        <v>84</v>
      </c>
      <c r="AJ37">
        <f t="shared" si="0"/>
        <v>0</v>
      </c>
      <c r="AK37">
        <f t="shared" si="1"/>
        <v>0</v>
      </c>
      <c r="AW37" t="s">
        <v>84</v>
      </c>
      <c r="BL37" t="s">
        <v>84</v>
      </c>
      <c r="CA37" t="s">
        <v>84</v>
      </c>
      <c r="CP37" t="s">
        <v>84</v>
      </c>
      <c r="DE37" t="s">
        <v>84</v>
      </c>
    </row>
    <row r="38" spans="1:109" x14ac:dyDescent="0.2">
      <c r="B38" t="s">
        <v>85</v>
      </c>
      <c r="C38">
        <v>27808.212554820948</v>
      </c>
      <c r="D38">
        <v>0.37955257087189603</v>
      </c>
      <c r="E38">
        <v>0.41419210459094596</v>
      </c>
      <c r="F38">
        <v>6.6807541225572933E-2</v>
      </c>
      <c r="G38">
        <v>1.3581246366998678E-3</v>
      </c>
      <c r="H38">
        <v>2.6676366928687793E-2</v>
      </c>
      <c r="I38">
        <v>0.11141329174619727</v>
      </c>
      <c r="AH38" t="s">
        <v>85</v>
      </c>
      <c r="AJ38">
        <f t="shared" si="0"/>
        <v>0</v>
      </c>
      <c r="AK38">
        <f t="shared" si="1"/>
        <v>0</v>
      </c>
      <c r="AW38" t="s">
        <v>85</v>
      </c>
      <c r="BL38" t="s">
        <v>85</v>
      </c>
      <c r="CA38" t="s">
        <v>85</v>
      </c>
      <c r="CP38" t="s">
        <v>85</v>
      </c>
      <c r="DE38" t="s">
        <v>85</v>
      </c>
    </row>
    <row r="39" spans="1:109" x14ac:dyDescent="0.2">
      <c r="B39" t="s">
        <v>86</v>
      </c>
      <c r="C39">
        <v>3906.8868706233343</v>
      </c>
      <c r="D39">
        <v>0.75985752846505117</v>
      </c>
      <c r="E39">
        <v>0.16397381316432239</v>
      </c>
      <c r="F39">
        <v>0</v>
      </c>
      <c r="G39">
        <v>1.3117605253347446E-3</v>
      </c>
      <c r="H39">
        <v>4.7574407241871987E-2</v>
      </c>
      <c r="I39">
        <v>2.7282490603419751E-2</v>
      </c>
      <c r="AH39" t="s">
        <v>86</v>
      </c>
      <c r="AJ39">
        <f t="shared" si="0"/>
        <v>0</v>
      </c>
      <c r="AK39">
        <f t="shared" si="1"/>
        <v>0</v>
      </c>
      <c r="AW39" t="s">
        <v>86</v>
      </c>
      <c r="BL39" t="s">
        <v>86</v>
      </c>
      <c r="CA39" t="s">
        <v>86</v>
      </c>
      <c r="CP39" t="s">
        <v>86</v>
      </c>
      <c r="DE39" t="s">
        <v>86</v>
      </c>
    </row>
    <row r="40" spans="1:109" x14ac:dyDescent="0.2">
      <c r="B40" t="s">
        <v>87</v>
      </c>
      <c r="C40">
        <v>517.31164373945114</v>
      </c>
      <c r="D40">
        <v>0.33376841586142286</v>
      </c>
      <c r="E40">
        <v>0</v>
      </c>
      <c r="F40">
        <v>0.17148327646297168</v>
      </c>
      <c r="G40">
        <v>7.3175184182410369E-4</v>
      </c>
      <c r="H40">
        <v>6.3761429864869065E-3</v>
      </c>
      <c r="I40">
        <v>0.48764041284729437</v>
      </c>
      <c r="AH40" t="s">
        <v>87</v>
      </c>
      <c r="AJ40">
        <f t="shared" si="0"/>
        <v>0</v>
      </c>
      <c r="AK40">
        <f t="shared" si="1"/>
        <v>0</v>
      </c>
      <c r="AW40" t="s">
        <v>87</v>
      </c>
      <c r="BL40" t="s">
        <v>87</v>
      </c>
      <c r="CA40" t="s">
        <v>87</v>
      </c>
      <c r="CP40" t="s">
        <v>87</v>
      </c>
      <c r="DE40" t="s">
        <v>87</v>
      </c>
    </row>
    <row r="41" spans="1:109" x14ac:dyDescent="0.2">
      <c r="B41" t="s">
        <v>88</v>
      </c>
      <c r="C41">
        <v>2971.1519704476095</v>
      </c>
      <c r="D41">
        <v>9.373050046089024E-3</v>
      </c>
      <c r="E41">
        <v>0.98374682460596308</v>
      </c>
      <c r="F41">
        <v>2.2967081329443909E-3</v>
      </c>
      <c r="G41">
        <v>1.0780540734036993E-4</v>
      </c>
      <c r="H41">
        <v>8.8812771406586303E-4</v>
      </c>
      <c r="I41">
        <v>3.5874840935971103E-3</v>
      </c>
      <c r="AH41" t="s">
        <v>88</v>
      </c>
      <c r="AJ41">
        <f t="shared" si="0"/>
        <v>0</v>
      </c>
      <c r="AK41">
        <f t="shared" si="1"/>
        <v>0</v>
      </c>
      <c r="AW41" t="s">
        <v>88</v>
      </c>
      <c r="BL41" t="s">
        <v>88</v>
      </c>
      <c r="CA41" t="s">
        <v>88</v>
      </c>
      <c r="CP41" t="s">
        <v>88</v>
      </c>
      <c r="DE41" t="s">
        <v>88</v>
      </c>
    </row>
    <row r="42" spans="1:109" x14ac:dyDescent="0.2">
      <c r="B42" t="s">
        <v>89</v>
      </c>
      <c r="C42">
        <v>3568.92852851406</v>
      </c>
      <c r="D42">
        <v>0.33865514701972355</v>
      </c>
      <c r="E42">
        <v>0.51232648901935707</v>
      </c>
      <c r="F42">
        <v>0.11041925485798122</v>
      </c>
      <c r="G42">
        <v>1.5502026531046394E-4</v>
      </c>
      <c r="H42">
        <v>5.5914935093846008E-3</v>
      </c>
      <c r="I42">
        <v>3.2852595328243028E-2</v>
      </c>
      <c r="AH42" t="s">
        <v>89</v>
      </c>
      <c r="AJ42">
        <f t="shared" si="0"/>
        <v>0</v>
      </c>
      <c r="AK42">
        <f t="shared" si="1"/>
        <v>0</v>
      </c>
      <c r="AW42" t="s">
        <v>89</v>
      </c>
      <c r="BL42" t="s">
        <v>89</v>
      </c>
      <c r="CA42" t="s">
        <v>89</v>
      </c>
      <c r="CP42" t="s">
        <v>89</v>
      </c>
      <c r="DE42" t="s">
        <v>89</v>
      </c>
    </row>
    <row r="43" spans="1:109" x14ac:dyDescent="0.2">
      <c r="B43" t="s">
        <v>90</v>
      </c>
      <c r="C43">
        <v>5710.4048920523683</v>
      </c>
      <c r="D43">
        <v>0</v>
      </c>
      <c r="E43">
        <v>0</v>
      </c>
      <c r="F43">
        <v>0</v>
      </c>
      <c r="G43">
        <v>1.8255294759612092E-3</v>
      </c>
      <c r="H43">
        <v>1.7328646938667653E-4</v>
      </c>
      <c r="I43">
        <v>0.9980011840546521</v>
      </c>
      <c r="AH43" t="s">
        <v>90</v>
      </c>
      <c r="AJ43">
        <f t="shared" si="0"/>
        <v>0</v>
      </c>
      <c r="AK43">
        <f t="shared" si="1"/>
        <v>0</v>
      </c>
      <c r="AW43" t="s">
        <v>90</v>
      </c>
      <c r="BL43" t="s">
        <v>90</v>
      </c>
      <c r="CA43" t="s">
        <v>90</v>
      </c>
      <c r="CP43" t="s">
        <v>90</v>
      </c>
      <c r="DE43" t="s">
        <v>90</v>
      </c>
    </row>
    <row r="44" spans="1:109" x14ac:dyDescent="0.2">
      <c r="B44" t="s">
        <v>91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AH44" t="s">
        <v>91</v>
      </c>
      <c r="AJ44">
        <f t="shared" si="0"/>
        <v>0</v>
      </c>
      <c r="AK44">
        <f t="shared" si="1"/>
        <v>0</v>
      </c>
      <c r="AW44" t="s">
        <v>91</v>
      </c>
      <c r="BL44" t="s">
        <v>91</v>
      </c>
      <c r="CA44" t="s">
        <v>91</v>
      </c>
      <c r="CP44" t="s">
        <v>91</v>
      </c>
      <c r="DE44" t="s">
        <v>91</v>
      </c>
    </row>
    <row r="45" spans="1:109" x14ac:dyDescent="0.2">
      <c r="B45" t="s">
        <v>92</v>
      </c>
      <c r="C45">
        <v>427.51753282410505</v>
      </c>
      <c r="D45">
        <v>0</v>
      </c>
      <c r="E45">
        <v>0.98337852117200752</v>
      </c>
      <c r="F45">
        <v>0</v>
      </c>
      <c r="G45">
        <v>0</v>
      </c>
      <c r="H45">
        <v>0</v>
      </c>
      <c r="I45">
        <v>1.6621478827992409E-2</v>
      </c>
      <c r="AH45" t="s">
        <v>92</v>
      </c>
      <c r="AJ45">
        <f t="shared" si="0"/>
        <v>0</v>
      </c>
      <c r="AK45">
        <f t="shared" si="1"/>
        <v>0</v>
      </c>
      <c r="AW45" t="s">
        <v>92</v>
      </c>
      <c r="BL45" t="s">
        <v>92</v>
      </c>
      <c r="CA45" t="s">
        <v>92</v>
      </c>
      <c r="CP45" t="s">
        <v>92</v>
      </c>
      <c r="DE45" t="s">
        <v>92</v>
      </c>
    </row>
    <row r="46" spans="1:109" x14ac:dyDescent="0.2">
      <c r="AJ46">
        <f t="shared" si="0"/>
        <v>0</v>
      </c>
      <c r="AK46">
        <f t="shared" si="1"/>
        <v>0</v>
      </c>
    </row>
    <row r="47" spans="1:109" x14ac:dyDescent="0.2">
      <c r="A47" t="s">
        <v>6</v>
      </c>
      <c r="B47" t="s">
        <v>82</v>
      </c>
      <c r="C47">
        <v>46479.936162646467</v>
      </c>
      <c r="D47">
        <v>0.64764612614627037</v>
      </c>
      <c r="E47">
        <v>8.7672671714289887E-5</v>
      </c>
      <c r="F47">
        <v>3.9228897595324365E-2</v>
      </c>
      <c r="G47">
        <v>0.237987108235728</v>
      </c>
      <c r="H47">
        <v>2.4807381693999041E-5</v>
      </c>
      <c r="I47">
        <v>7.5025387969268983E-2</v>
      </c>
      <c r="AG47" t="s">
        <v>6</v>
      </c>
      <c r="AH47" t="s">
        <v>82</v>
      </c>
      <c r="AJ47">
        <f t="shared" si="0"/>
        <v>0</v>
      </c>
      <c r="AK47">
        <f t="shared" si="1"/>
        <v>0</v>
      </c>
      <c r="AV47" t="s">
        <v>6</v>
      </c>
      <c r="AW47" t="s">
        <v>82</v>
      </c>
      <c r="BK47" t="s">
        <v>6</v>
      </c>
      <c r="BL47" t="s">
        <v>82</v>
      </c>
      <c r="BZ47" t="s">
        <v>6</v>
      </c>
      <c r="CA47" t="s">
        <v>82</v>
      </c>
      <c r="CO47" t="s">
        <v>6</v>
      </c>
      <c r="CP47" t="s">
        <v>82</v>
      </c>
      <c r="DD47" t="s">
        <v>6</v>
      </c>
      <c r="DE47" t="s">
        <v>82</v>
      </c>
    </row>
    <row r="48" spans="1:109" x14ac:dyDescent="0.2">
      <c r="B48" t="s">
        <v>84</v>
      </c>
      <c r="C48">
        <v>74736.150187817446</v>
      </c>
      <c r="D48">
        <v>0.49163814810969964</v>
      </c>
      <c r="E48">
        <v>1.8343910087826938E-2</v>
      </c>
      <c r="F48">
        <v>0.26327066296757407</v>
      </c>
      <c r="G48">
        <v>0.1273540981558095</v>
      </c>
      <c r="H48">
        <v>4.3354100366477159E-5</v>
      </c>
      <c r="I48">
        <v>9.9349826578723405E-2</v>
      </c>
      <c r="AH48" t="s">
        <v>84</v>
      </c>
      <c r="AJ48">
        <f t="shared" si="0"/>
        <v>0</v>
      </c>
      <c r="AK48">
        <f t="shared" si="1"/>
        <v>0</v>
      </c>
      <c r="AW48" t="s">
        <v>84</v>
      </c>
      <c r="BL48" t="s">
        <v>84</v>
      </c>
      <c r="CA48" t="s">
        <v>84</v>
      </c>
      <c r="CP48" t="s">
        <v>84</v>
      </c>
      <c r="DE48" t="s">
        <v>84</v>
      </c>
    </row>
    <row r="49" spans="1:109" x14ac:dyDescent="0.2">
      <c r="B49" t="s">
        <v>85</v>
      </c>
      <c r="C49">
        <v>32002.555151062021</v>
      </c>
      <c r="D49">
        <v>0.95127953182551395</v>
      </c>
      <c r="E49">
        <v>8.4586298868117027E-3</v>
      </c>
      <c r="F49">
        <v>0</v>
      </c>
      <c r="G49">
        <v>0</v>
      </c>
      <c r="H49">
        <v>0</v>
      </c>
      <c r="I49">
        <v>4.0261838287674351E-2</v>
      </c>
      <c r="AH49" t="s">
        <v>85</v>
      </c>
      <c r="AJ49">
        <f t="shared" si="0"/>
        <v>0</v>
      </c>
      <c r="AK49">
        <f t="shared" si="1"/>
        <v>0</v>
      </c>
      <c r="AW49" t="s">
        <v>85</v>
      </c>
      <c r="BL49" t="s">
        <v>85</v>
      </c>
      <c r="CA49" t="s">
        <v>85</v>
      </c>
      <c r="CP49" t="s">
        <v>85</v>
      </c>
      <c r="DE49" t="s">
        <v>85</v>
      </c>
    </row>
    <row r="50" spans="1:109" x14ac:dyDescent="0.2">
      <c r="B50" t="s">
        <v>86</v>
      </c>
      <c r="C50">
        <v>8767.2954929900407</v>
      </c>
      <c r="D50">
        <v>0.77498390327631472</v>
      </c>
      <c r="E50">
        <v>4.3657799004656037E-2</v>
      </c>
      <c r="F50">
        <v>0.15815274651328087</v>
      </c>
      <c r="G50">
        <v>1.8129522981293011E-2</v>
      </c>
      <c r="H50">
        <v>1.9908134318698392E-5</v>
      </c>
      <c r="I50">
        <v>5.0561200901367556E-3</v>
      </c>
      <c r="AH50" t="s">
        <v>86</v>
      </c>
      <c r="AJ50">
        <f t="shared" si="0"/>
        <v>0</v>
      </c>
      <c r="AK50">
        <f t="shared" si="1"/>
        <v>0</v>
      </c>
      <c r="AW50" t="s">
        <v>86</v>
      </c>
      <c r="BL50" t="s">
        <v>86</v>
      </c>
      <c r="CA50" t="s">
        <v>86</v>
      </c>
      <c r="CP50" t="s">
        <v>86</v>
      </c>
      <c r="DE50" t="s">
        <v>86</v>
      </c>
    </row>
    <row r="51" spans="1:109" x14ac:dyDescent="0.2">
      <c r="B51" t="s">
        <v>87</v>
      </c>
      <c r="C51">
        <v>10045.087293400113</v>
      </c>
      <c r="D51">
        <v>0.50347042916792106</v>
      </c>
      <c r="E51">
        <v>3.9900832191266049E-2</v>
      </c>
      <c r="F51">
        <v>0.33998006467619951</v>
      </c>
      <c r="G51">
        <v>0.10620414831776641</v>
      </c>
      <c r="H51">
        <v>5.3670138275894525E-7</v>
      </c>
      <c r="I51">
        <v>1.0443988945464137E-2</v>
      </c>
      <c r="AH51" t="s">
        <v>87</v>
      </c>
      <c r="AJ51">
        <f t="shared" si="0"/>
        <v>0</v>
      </c>
      <c r="AK51">
        <f t="shared" si="1"/>
        <v>0</v>
      </c>
      <c r="AW51" t="s">
        <v>87</v>
      </c>
      <c r="BL51" t="s">
        <v>87</v>
      </c>
      <c r="CA51" t="s">
        <v>87</v>
      </c>
      <c r="CP51" t="s">
        <v>87</v>
      </c>
      <c r="DE51" t="s">
        <v>87</v>
      </c>
    </row>
    <row r="52" spans="1:109" x14ac:dyDescent="0.2">
      <c r="B52" t="s">
        <v>88</v>
      </c>
      <c r="C52">
        <v>74.534333554435307</v>
      </c>
      <c r="D52">
        <v>0.59002915253618615</v>
      </c>
      <c r="E52">
        <v>1.5620874648337318E-2</v>
      </c>
      <c r="F52">
        <v>0.11799025077800318</v>
      </c>
      <c r="G52">
        <v>0.21686770702336641</v>
      </c>
      <c r="H52">
        <v>1.8082982639193509E-5</v>
      </c>
      <c r="I52">
        <v>5.9473932031467829E-2</v>
      </c>
      <c r="AH52" t="s">
        <v>88</v>
      </c>
      <c r="AJ52">
        <f t="shared" si="0"/>
        <v>0</v>
      </c>
      <c r="AK52">
        <f t="shared" si="1"/>
        <v>0</v>
      </c>
      <c r="AW52" t="s">
        <v>88</v>
      </c>
      <c r="BL52" t="s">
        <v>88</v>
      </c>
      <c r="CA52" t="s">
        <v>88</v>
      </c>
      <c r="CP52" t="s">
        <v>88</v>
      </c>
      <c r="DE52" t="s">
        <v>88</v>
      </c>
    </row>
    <row r="53" spans="1:109" x14ac:dyDescent="0.2">
      <c r="B53" t="s">
        <v>89</v>
      </c>
      <c r="C53">
        <v>376.56176907760539</v>
      </c>
      <c r="D53">
        <v>0.46714704755818803</v>
      </c>
      <c r="E53">
        <v>0.22802765390763255</v>
      </c>
      <c r="F53">
        <v>0.13234085549634236</v>
      </c>
      <c r="G53">
        <v>4.2925467585462444E-2</v>
      </c>
      <c r="H53">
        <v>6.8005464817778272E-5</v>
      </c>
      <c r="I53">
        <v>0.12949096998755688</v>
      </c>
      <c r="AH53" t="s">
        <v>89</v>
      </c>
      <c r="AJ53">
        <f t="shared" si="0"/>
        <v>0</v>
      </c>
      <c r="AK53">
        <f t="shared" si="1"/>
        <v>0</v>
      </c>
      <c r="AW53" t="s">
        <v>89</v>
      </c>
      <c r="BL53" t="s">
        <v>89</v>
      </c>
      <c r="CA53" t="s">
        <v>89</v>
      </c>
      <c r="CP53" t="s">
        <v>89</v>
      </c>
      <c r="DE53" t="s">
        <v>89</v>
      </c>
    </row>
    <row r="54" spans="1:109" x14ac:dyDescent="0.2">
      <c r="B54" t="s">
        <v>90</v>
      </c>
      <c r="C54">
        <v>8508.197347798945</v>
      </c>
      <c r="D54">
        <v>6.7194796046385522E-2</v>
      </c>
      <c r="E54">
        <v>2.384497941019758E-2</v>
      </c>
      <c r="F54">
        <v>3.1697974703121037E-2</v>
      </c>
      <c r="G54">
        <v>0.59844502266338617</v>
      </c>
      <c r="H54">
        <v>2.5092507378104148E-4</v>
      </c>
      <c r="I54">
        <v>0.27856630210312877</v>
      </c>
      <c r="AH54" t="s">
        <v>90</v>
      </c>
      <c r="AJ54">
        <f t="shared" si="0"/>
        <v>0</v>
      </c>
      <c r="AK54">
        <f t="shared" si="1"/>
        <v>0</v>
      </c>
      <c r="AW54" t="s">
        <v>90</v>
      </c>
      <c r="BL54" t="s">
        <v>90</v>
      </c>
      <c r="CA54" t="s">
        <v>90</v>
      </c>
      <c r="CP54" t="s">
        <v>90</v>
      </c>
      <c r="DE54" t="s">
        <v>90</v>
      </c>
    </row>
    <row r="55" spans="1:109" x14ac:dyDescent="0.2">
      <c r="B55" t="s">
        <v>91</v>
      </c>
      <c r="C55">
        <v>2854.1751881332493</v>
      </c>
      <c r="D55">
        <v>0</v>
      </c>
      <c r="E55">
        <v>6.2616598687858779E-2</v>
      </c>
      <c r="F55">
        <v>0.93360785871200069</v>
      </c>
      <c r="G55">
        <v>3.7755426001406002E-3</v>
      </c>
      <c r="H55">
        <v>0</v>
      </c>
      <c r="I55">
        <v>0</v>
      </c>
      <c r="AH55" t="s">
        <v>91</v>
      </c>
      <c r="AJ55">
        <f t="shared" si="0"/>
        <v>0</v>
      </c>
      <c r="AK55">
        <f t="shared" si="1"/>
        <v>0</v>
      </c>
      <c r="AW55" t="s">
        <v>91</v>
      </c>
      <c r="BL55" t="s">
        <v>91</v>
      </c>
      <c r="CA55" t="s">
        <v>91</v>
      </c>
      <c r="CP55" t="s">
        <v>91</v>
      </c>
      <c r="DE55" t="s">
        <v>91</v>
      </c>
    </row>
    <row r="56" spans="1:109" x14ac:dyDescent="0.2">
      <c r="B56" t="s">
        <v>92</v>
      </c>
      <c r="C56">
        <v>36.287247843447709</v>
      </c>
      <c r="D56">
        <v>0</v>
      </c>
      <c r="E56">
        <v>0.35293958777547213</v>
      </c>
      <c r="F56">
        <v>0.56549041878768125</v>
      </c>
      <c r="G56">
        <v>0</v>
      </c>
      <c r="H56">
        <v>1.299991316518631E-4</v>
      </c>
      <c r="I56">
        <v>8.143999430519451E-2</v>
      </c>
      <c r="AH56" t="s">
        <v>92</v>
      </c>
      <c r="AJ56">
        <f t="shared" si="0"/>
        <v>0</v>
      </c>
      <c r="AK56">
        <f t="shared" si="1"/>
        <v>0</v>
      </c>
      <c r="AW56" t="s">
        <v>92</v>
      </c>
      <c r="BL56" t="s">
        <v>92</v>
      </c>
      <c r="CA56" t="s">
        <v>92</v>
      </c>
      <c r="CP56" t="s">
        <v>92</v>
      </c>
      <c r="DE56" t="s">
        <v>92</v>
      </c>
    </row>
    <row r="57" spans="1:109" x14ac:dyDescent="0.2">
      <c r="AJ57">
        <f t="shared" si="0"/>
        <v>0</v>
      </c>
      <c r="AK57">
        <f t="shared" si="1"/>
        <v>0</v>
      </c>
    </row>
    <row r="58" spans="1:109" x14ac:dyDescent="0.2">
      <c r="A58" t="s">
        <v>13</v>
      </c>
      <c r="B58" t="s">
        <v>82</v>
      </c>
      <c r="C58">
        <v>60817.418039861732</v>
      </c>
      <c r="D58">
        <v>1.0621550397168807E-2</v>
      </c>
      <c r="E58">
        <v>9.2876853831507982E-6</v>
      </c>
      <c r="F58">
        <v>2.6158285462210849E-4</v>
      </c>
      <c r="G58">
        <v>4.0060735090777938E-4</v>
      </c>
      <c r="H58">
        <v>0.21407318690317148</v>
      </c>
      <c r="I58">
        <v>1.0679877929658309E-2</v>
      </c>
      <c r="J58">
        <v>1.5780323167483568E-2</v>
      </c>
      <c r="K58">
        <v>1.8211929630423999E-2</v>
      </c>
      <c r="L58">
        <v>2.4200106243171027E-2</v>
      </c>
      <c r="M58">
        <v>0.42594296687833944</v>
      </c>
      <c r="N58">
        <v>8.8913792960690019E-2</v>
      </c>
      <c r="O58">
        <v>0.19090478799898031</v>
      </c>
      <c r="AG58" t="s">
        <v>13</v>
      </c>
      <c r="AH58" t="s">
        <v>82</v>
      </c>
      <c r="AJ58">
        <f t="shared" si="0"/>
        <v>0</v>
      </c>
      <c r="AK58">
        <f t="shared" si="1"/>
        <v>0</v>
      </c>
      <c r="AV58" t="s">
        <v>13</v>
      </c>
      <c r="AW58" t="s">
        <v>82</v>
      </c>
      <c r="BK58" t="s">
        <v>13</v>
      </c>
      <c r="BL58" t="s">
        <v>82</v>
      </c>
      <c r="BZ58" t="s">
        <v>13</v>
      </c>
      <c r="CA58" t="s">
        <v>82</v>
      </c>
      <c r="CO58" t="s">
        <v>13</v>
      </c>
      <c r="CP58" t="s">
        <v>82</v>
      </c>
      <c r="DD58" t="s">
        <v>13</v>
      </c>
      <c r="DE58" t="s">
        <v>82</v>
      </c>
    </row>
    <row r="59" spans="1:109" x14ac:dyDescent="0.2">
      <c r="B59" t="s">
        <v>84</v>
      </c>
      <c r="C59">
        <v>49638.666605133294</v>
      </c>
      <c r="D59">
        <v>1.5884325843907834E-2</v>
      </c>
      <c r="E59">
        <v>3.8283200550799706E-3</v>
      </c>
      <c r="F59">
        <v>2.0440718984125126E-4</v>
      </c>
      <c r="G59">
        <v>6.3035969577724671E-2</v>
      </c>
      <c r="H59">
        <v>9.3536546512884809E-3</v>
      </c>
      <c r="I59">
        <v>0.14120033379586441</v>
      </c>
      <c r="J59">
        <v>1.6635982587821604E-2</v>
      </c>
      <c r="K59">
        <v>5.5539217978469065E-4</v>
      </c>
      <c r="L59">
        <v>0.35553913203169951</v>
      </c>
      <c r="M59">
        <v>0.17735271562980851</v>
      </c>
      <c r="N59">
        <v>0.21081622262830521</v>
      </c>
      <c r="O59">
        <v>5.593543828873916E-3</v>
      </c>
      <c r="AH59" t="s">
        <v>84</v>
      </c>
      <c r="AJ59">
        <f t="shared" si="0"/>
        <v>0</v>
      </c>
      <c r="AK59">
        <f t="shared" si="1"/>
        <v>0</v>
      </c>
      <c r="AW59" t="s">
        <v>84</v>
      </c>
      <c r="BL59" t="s">
        <v>84</v>
      </c>
      <c r="CA59" t="s">
        <v>84</v>
      </c>
      <c r="CP59" t="s">
        <v>84</v>
      </c>
      <c r="DE59" t="s">
        <v>84</v>
      </c>
    </row>
    <row r="60" spans="1:109" x14ac:dyDescent="0.2">
      <c r="B60" t="s">
        <v>85</v>
      </c>
      <c r="C60">
        <v>10431.332207503268</v>
      </c>
      <c r="D60">
        <v>6.2627579649665158E-2</v>
      </c>
      <c r="E60">
        <v>3.59708425341409E-3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0.93377533609692076</v>
      </c>
      <c r="O60">
        <v>0</v>
      </c>
      <c r="AH60" t="s">
        <v>85</v>
      </c>
      <c r="AJ60">
        <f t="shared" si="0"/>
        <v>0</v>
      </c>
      <c r="AK60">
        <f t="shared" si="1"/>
        <v>0</v>
      </c>
      <c r="AW60" t="s">
        <v>85</v>
      </c>
      <c r="BL60" t="s">
        <v>85</v>
      </c>
      <c r="CA60" t="s">
        <v>85</v>
      </c>
      <c r="CP60" t="s">
        <v>85</v>
      </c>
      <c r="DE60" t="s">
        <v>85</v>
      </c>
    </row>
    <row r="61" spans="1:109" x14ac:dyDescent="0.2">
      <c r="B61" t="s">
        <v>86</v>
      </c>
      <c r="C61">
        <v>142097.39529275071</v>
      </c>
      <c r="D61">
        <v>1.0260884681619093E-3</v>
      </c>
      <c r="E61">
        <v>3.7337658041410981E-4</v>
      </c>
      <c r="F61">
        <v>7.035936968039875E-6</v>
      </c>
      <c r="G61">
        <v>7.3800935537169585E-2</v>
      </c>
      <c r="H61">
        <v>7.4354574980330365E-2</v>
      </c>
      <c r="I61">
        <v>3.4759931025987074E-3</v>
      </c>
      <c r="J61">
        <v>9.7048945510777159E-5</v>
      </c>
      <c r="K61">
        <v>7.113857813672086E-4</v>
      </c>
      <c r="L61">
        <v>0.25848371741317783</v>
      </c>
      <c r="M61">
        <v>8.9707661839298833E-3</v>
      </c>
      <c r="N61">
        <v>0.57641310533000734</v>
      </c>
      <c r="O61">
        <v>2.2859717403643761E-3</v>
      </c>
      <c r="AH61" t="s">
        <v>86</v>
      </c>
      <c r="AJ61">
        <f t="shared" si="0"/>
        <v>0</v>
      </c>
      <c r="AK61">
        <f t="shared" si="1"/>
        <v>0</v>
      </c>
      <c r="AW61" t="s">
        <v>86</v>
      </c>
      <c r="BL61" t="s">
        <v>86</v>
      </c>
      <c r="CA61" t="s">
        <v>86</v>
      </c>
      <c r="CP61" t="s">
        <v>86</v>
      </c>
      <c r="DE61" t="s">
        <v>86</v>
      </c>
    </row>
    <row r="62" spans="1:109" x14ac:dyDescent="0.2">
      <c r="B62" t="s">
        <v>87</v>
      </c>
      <c r="C62">
        <v>4830.082570448476</v>
      </c>
      <c r="D62">
        <v>2.2469102500775152E-2</v>
      </c>
      <c r="E62">
        <v>1.1502356489558224E-2</v>
      </c>
      <c r="F62">
        <v>1.3566365738165178E-4</v>
      </c>
      <c r="G62">
        <v>0.11241361026041118</v>
      </c>
      <c r="H62">
        <v>7.8243176190584216E-3</v>
      </c>
      <c r="I62">
        <v>0.25186931024613279</v>
      </c>
      <c r="J62">
        <v>1.9163090793445008E-2</v>
      </c>
      <c r="K62">
        <v>0</v>
      </c>
      <c r="L62">
        <v>0.12349593604247951</v>
      </c>
      <c r="M62">
        <v>0.45112661239075813</v>
      </c>
      <c r="N62">
        <v>0</v>
      </c>
      <c r="O62">
        <v>0</v>
      </c>
      <c r="AH62" t="s">
        <v>87</v>
      </c>
      <c r="AJ62">
        <f t="shared" si="0"/>
        <v>0</v>
      </c>
      <c r="AK62">
        <f t="shared" si="1"/>
        <v>0</v>
      </c>
      <c r="AW62" t="s">
        <v>87</v>
      </c>
      <c r="BL62" t="s">
        <v>87</v>
      </c>
      <c r="CA62" t="s">
        <v>87</v>
      </c>
      <c r="CP62" t="s">
        <v>87</v>
      </c>
      <c r="DE62" t="s">
        <v>87</v>
      </c>
    </row>
    <row r="63" spans="1:109" x14ac:dyDescent="0.2">
      <c r="B63" t="s">
        <v>88</v>
      </c>
      <c r="C63">
        <v>518.49954060932328</v>
      </c>
      <c r="D63">
        <v>1.8200950321346305E-3</v>
      </c>
      <c r="E63">
        <v>3.1125694729935922E-4</v>
      </c>
      <c r="F63">
        <v>1.3028606458534885E-5</v>
      </c>
      <c r="G63">
        <v>0</v>
      </c>
      <c r="H63">
        <v>0.84861796155492375</v>
      </c>
      <c r="I63">
        <v>6.0419449144326611E-3</v>
      </c>
      <c r="J63">
        <v>2.7047541816195152E-3</v>
      </c>
      <c r="K63">
        <v>2.9002140802845133E-3</v>
      </c>
      <c r="L63">
        <v>0</v>
      </c>
      <c r="M63">
        <v>6.9144845344083675E-2</v>
      </c>
      <c r="N63">
        <v>4.5050305912614309E-2</v>
      </c>
      <c r="O63">
        <v>2.3395593426149174E-2</v>
      </c>
      <c r="AH63" t="s">
        <v>88</v>
      </c>
      <c r="AJ63">
        <f t="shared" si="0"/>
        <v>0</v>
      </c>
      <c r="AK63">
        <f t="shared" si="1"/>
        <v>0</v>
      </c>
      <c r="AW63" t="s">
        <v>88</v>
      </c>
      <c r="BL63" t="s">
        <v>88</v>
      </c>
      <c r="CA63" t="s">
        <v>88</v>
      </c>
      <c r="CP63" t="s">
        <v>88</v>
      </c>
      <c r="DE63" t="s">
        <v>88</v>
      </c>
    </row>
    <row r="64" spans="1:109" x14ac:dyDescent="0.2">
      <c r="B64" t="s">
        <v>89</v>
      </c>
      <c r="C64">
        <v>3480.8305971203226</v>
      </c>
      <c r="D64">
        <v>1.0844749972122767E-3</v>
      </c>
      <c r="E64">
        <v>3.419373695797832E-3</v>
      </c>
      <c r="F64">
        <v>2.9110838383453604E-5</v>
      </c>
      <c r="G64">
        <v>0.14798840182747153</v>
      </c>
      <c r="H64">
        <v>6.2041185853497528E-3</v>
      </c>
      <c r="I64">
        <v>5.0999969467479915E-3</v>
      </c>
      <c r="J64">
        <v>4.0289630922891686E-4</v>
      </c>
      <c r="K64">
        <v>0</v>
      </c>
      <c r="L64">
        <v>0.29616492967306696</v>
      </c>
      <c r="M64">
        <v>2.2888260300777348E-2</v>
      </c>
      <c r="N64">
        <v>0.51671843682596408</v>
      </c>
      <c r="O64">
        <v>0</v>
      </c>
      <c r="AH64" t="s">
        <v>89</v>
      </c>
      <c r="AJ64">
        <f t="shared" si="0"/>
        <v>0</v>
      </c>
      <c r="AK64">
        <f t="shared" si="1"/>
        <v>0</v>
      </c>
      <c r="AW64" t="s">
        <v>89</v>
      </c>
      <c r="BL64" t="s">
        <v>89</v>
      </c>
      <c r="CA64" t="s">
        <v>89</v>
      </c>
      <c r="CP64" t="s">
        <v>89</v>
      </c>
      <c r="DE64" t="s">
        <v>89</v>
      </c>
    </row>
    <row r="65" spans="1:109" x14ac:dyDescent="0.2">
      <c r="B65" t="s">
        <v>90</v>
      </c>
      <c r="C65">
        <v>22329.804055096029</v>
      </c>
      <c r="D65">
        <v>5.4941546562527297E-4</v>
      </c>
      <c r="E65">
        <v>1.2593756853310661E-3</v>
      </c>
      <c r="F65">
        <v>2.6516326025380734E-4</v>
      </c>
      <c r="G65">
        <v>0.11472069113008539</v>
      </c>
      <c r="H65">
        <v>9.6227930718540411E-2</v>
      </c>
      <c r="I65">
        <v>4.302360500902735E-3</v>
      </c>
      <c r="J65">
        <v>1.9783440381724953E-2</v>
      </c>
      <c r="K65">
        <v>1.9305040503055187E-2</v>
      </c>
      <c r="L65">
        <v>0.31968466258757328</v>
      </c>
      <c r="M65">
        <v>3.8354755964815336E-2</v>
      </c>
      <c r="N65">
        <v>0.33055847085749346</v>
      </c>
      <c r="O65">
        <v>5.4988692944599085E-2</v>
      </c>
      <c r="AH65" t="s">
        <v>90</v>
      </c>
      <c r="AJ65">
        <f t="shared" si="0"/>
        <v>0</v>
      </c>
      <c r="AK65">
        <f t="shared" si="1"/>
        <v>0</v>
      </c>
      <c r="AW65" t="s">
        <v>90</v>
      </c>
      <c r="BL65" t="s">
        <v>90</v>
      </c>
      <c r="CA65" t="s">
        <v>90</v>
      </c>
      <c r="CP65" t="s">
        <v>90</v>
      </c>
      <c r="DE65" t="s">
        <v>90</v>
      </c>
    </row>
    <row r="66" spans="1:109" x14ac:dyDescent="0.2">
      <c r="B66" t="s">
        <v>91</v>
      </c>
      <c r="C66">
        <v>1711.3219714458107</v>
      </c>
      <c r="D66">
        <v>0</v>
      </c>
      <c r="E66">
        <v>1.4475850294246639E-2</v>
      </c>
      <c r="F66">
        <v>0</v>
      </c>
      <c r="G66">
        <v>4.5761436022373758E-2</v>
      </c>
      <c r="H66">
        <v>0</v>
      </c>
      <c r="I66">
        <v>0.55467173994975028</v>
      </c>
      <c r="J66">
        <v>5.4632766340440833E-4</v>
      </c>
      <c r="K66">
        <v>0</v>
      </c>
      <c r="L66">
        <v>0.10987165480096442</v>
      </c>
      <c r="M66">
        <v>0.27467299126926054</v>
      </c>
      <c r="N66">
        <v>0</v>
      </c>
      <c r="O66">
        <v>0</v>
      </c>
      <c r="AH66" t="s">
        <v>91</v>
      </c>
      <c r="AJ66">
        <f t="shared" si="0"/>
        <v>0</v>
      </c>
      <c r="AK66">
        <f t="shared" si="1"/>
        <v>0</v>
      </c>
      <c r="AW66" t="s">
        <v>91</v>
      </c>
      <c r="BL66" t="s">
        <v>91</v>
      </c>
      <c r="CA66" t="s">
        <v>91</v>
      </c>
      <c r="CP66" t="s">
        <v>91</v>
      </c>
      <c r="DE66" t="s">
        <v>91</v>
      </c>
    </row>
    <row r="67" spans="1:109" x14ac:dyDescent="0.2">
      <c r="B67" t="s">
        <v>92</v>
      </c>
      <c r="C67">
        <v>722.45491334399139</v>
      </c>
      <c r="D67">
        <v>0</v>
      </c>
      <c r="E67">
        <v>2.4572501247850992E-3</v>
      </c>
      <c r="F67">
        <v>5.1427839796133818E-5</v>
      </c>
      <c r="G67">
        <v>8.9127111520301935E-2</v>
      </c>
      <c r="H67">
        <v>0.41474887907843194</v>
      </c>
      <c r="I67">
        <v>1.0117918422944898E-2</v>
      </c>
      <c r="J67">
        <v>0</v>
      </c>
      <c r="K67">
        <v>2.5440044070315386E-3</v>
      </c>
      <c r="L67">
        <v>4.4872332932095797E-2</v>
      </c>
      <c r="M67">
        <v>0.31980328508392153</v>
      </c>
      <c r="N67">
        <v>8.0830521353510404E-2</v>
      </c>
      <c r="O67">
        <v>3.5447269237180674E-2</v>
      </c>
      <c r="AH67" t="s">
        <v>92</v>
      </c>
      <c r="AJ67">
        <f t="shared" ref="AJ67:AJ130" si="2">D67*AI67</f>
        <v>0</v>
      </c>
      <c r="AK67">
        <f t="shared" ref="AK67:AK130" si="3">E67*AI67</f>
        <v>0</v>
      </c>
      <c r="AW67" t="s">
        <v>92</v>
      </c>
      <c r="BL67" t="s">
        <v>92</v>
      </c>
      <c r="CA67" t="s">
        <v>92</v>
      </c>
      <c r="CP67" t="s">
        <v>92</v>
      </c>
      <c r="DE67" t="s">
        <v>92</v>
      </c>
    </row>
    <row r="68" spans="1:109" x14ac:dyDescent="0.2">
      <c r="AJ68">
        <f t="shared" si="2"/>
        <v>0</v>
      </c>
      <c r="AK68">
        <f t="shared" si="3"/>
        <v>0</v>
      </c>
    </row>
    <row r="69" spans="1:109" x14ac:dyDescent="0.2">
      <c r="A69" t="s">
        <v>7</v>
      </c>
      <c r="B69" t="s">
        <v>82</v>
      </c>
      <c r="C69">
        <v>282.18797662266473</v>
      </c>
      <c r="D69">
        <v>0.96204586211010978</v>
      </c>
      <c r="E69">
        <v>3.7954137889890112E-2</v>
      </c>
      <c r="AG69" t="s">
        <v>7</v>
      </c>
      <c r="AH69" t="s">
        <v>82</v>
      </c>
      <c r="AJ69">
        <f t="shared" si="2"/>
        <v>0</v>
      </c>
      <c r="AK69">
        <f t="shared" si="3"/>
        <v>0</v>
      </c>
      <c r="AV69" t="s">
        <v>7</v>
      </c>
      <c r="AW69" t="s">
        <v>82</v>
      </c>
      <c r="BK69" t="s">
        <v>7</v>
      </c>
      <c r="BL69" t="s">
        <v>82</v>
      </c>
      <c r="BZ69" t="s">
        <v>7</v>
      </c>
      <c r="CA69" t="s">
        <v>82</v>
      </c>
      <c r="CO69" t="s">
        <v>7</v>
      </c>
      <c r="CP69" t="s">
        <v>82</v>
      </c>
      <c r="DD69" t="s">
        <v>7</v>
      </c>
      <c r="DE69" t="s">
        <v>82</v>
      </c>
    </row>
    <row r="70" spans="1:109" x14ac:dyDescent="0.2">
      <c r="B70" t="s">
        <v>84</v>
      </c>
      <c r="C70">
        <v>91448.453859249028</v>
      </c>
      <c r="D70">
        <v>0.99873618695882438</v>
      </c>
      <c r="E70">
        <v>1.2638130411756631E-3</v>
      </c>
      <c r="AH70" t="s">
        <v>84</v>
      </c>
      <c r="AJ70">
        <f t="shared" si="2"/>
        <v>0</v>
      </c>
      <c r="AK70">
        <f t="shared" si="3"/>
        <v>0</v>
      </c>
      <c r="AW70" t="s">
        <v>84</v>
      </c>
      <c r="BL70" t="s">
        <v>84</v>
      </c>
      <c r="CA70" t="s">
        <v>84</v>
      </c>
      <c r="CP70" t="s">
        <v>84</v>
      </c>
      <c r="DE70" t="s">
        <v>84</v>
      </c>
    </row>
    <row r="71" spans="1:109" x14ac:dyDescent="0.2">
      <c r="B71" t="s">
        <v>85</v>
      </c>
      <c r="C71">
        <v>18033.880788061248</v>
      </c>
      <c r="D71">
        <v>1</v>
      </c>
      <c r="E71">
        <v>0</v>
      </c>
      <c r="AH71" t="s">
        <v>85</v>
      </c>
      <c r="AJ71">
        <f t="shared" si="2"/>
        <v>0</v>
      </c>
      <c r="AK71">
        <f t="shared" si="3"/>
        <v>0</v>
      </c>
      <c r="AW71" t="s">
        <v>85</v>
      </c>
      <c r="BL71" t="s">
        <v>85</v>
      </c>
      <c r="CA71" t="s">
        <v>85</v>
      </c>
      <c r="CP71" t="s">
        <v>85</v>
      </c>
      <c r="DE71" t="s">
        <v>85</v>
      </c>
    </row>
    <row r="72" spans="1:109" x14ac:dyDescent="0.2">
      <c r="B72" t="s">
        <v>86</v>
      </c>
      <c r="C72">
        <v>25507.664176303064</v>
      </c>
      <c r="D72">
        <v>0.99968070089448491</v>
      </c>
      <c r="E72">
        <v>3.1929910551508625E-4</v>
      </c>
      <c r="AH72" t="s">
        <v>86</v>
      </c>
      <c r="AJ72">
        <f t="shared" si="2"/>
        <v>0</v>
      </c>
      <c r="AK72">
        <f t="shared" si="3"/>
        <v>0</v>
      </c>
      <c r="AW72" t="s">
        <v>86</v>
      </c>
      <c r="BL72" t="s">
        <v>86</v>
      </c>
      <c r="CA72" t="s">
        <v>86</v>
      </c>
      <c r="CP72" t="s">
        <v>86</v>
      </c>
      <c r="DE72" t="s">
        <v>86</v>
      </c>
    </row>
    <row r="73" spans="1:109" x14ac:dyDescent="0.2">
      <c r="B73" t="s">
        <v>87</v>
      </c>
      <c r="C73">
        <v>26721.838426979302</v>
      </c>
      <c r="D73">
        <v>0.99924929926075823</v>
      </c>
      <c r="E73">
        <v>7.5070073924181249E-4</v>
      </c>
      <c r="AH73" t="s">
        <v>87</v>
      </c>
      <c r="AJ73">
        <f t="shared" si="2"/>
        <v>0</v>
      </c>
      <c r="AK73">
        <f t="shared" si="3"/>
        <v>0</v>
      </c>
      <c r="AW73" t="s">
        <v>87</v>
      </c>
      <c r="BL73" t="s">
        <v>87</v>
      </c>
      <c r="CA73" t="s">
        <v>87</v>
      </c>
      <c r="CP73" t="s">
        <v>87</v>
      </c>
      <c r="DE73" t="s">
        <v>87</v>
      </c>
    </row>
    <row r="74" spans="1:109" x14ac:dyDescent="0.2">
      <c r="B74" t="s">
        <v>88</v>
      </c>
      <c r="C74">
        <v>77.616735573074067</v>
      </c>
      <c r="D74">
        <v>0.99933446157662686</v>
      </c>
      <c r="E74">
        <v>6.6553842337307425E-4</v>
      </c>
      <c r="AH74" t="s">
        <v>88</v>
      </c>
      <c r="AJ74">
        <f t="shared" si="2"/>
        <v>0</v>
      </c>
      <c r="AK74">
        <f t="shared" si="3"/>
        <v>0</v>
      </c>
      <c r="AW74" t="s">
        <v>88</v>
      </c>
      <c r="BL74" t="s">
        <v>88</v>
      </c>
      <c r="CA74" t="s">
        <v>88</v>
      </c>
      <c r="CP74" t="s">
        <v>88</v>
      </c>
      <c r="DE74" t="s">
        <v>88</v>
      </c>
    </row>
    <row r="75" spans="1:109" x14ac:dyDescent="0.2">
      <c r="B75" t="s">
        <v>89</v>
      </c>
      <c r="C75">
        <v>5720.717273026391</v>
      </c>
      <c r="D75">
        <v>0.99994883114623168</v>
      </c>
      <c r="E75">
        <v>5.1168853768244255E-5</v>
      </c>
      <c r="AH75" t="s">
        <v>89</v>
      </c>
      <c r="AJ75">
        <f t="shared" si="2"/>
        <v>0</v>
      </c>
      <c r="AK75">
        <f t="shared" si="3"/>
        <v>0</v>
      </c>
      <c r="AW75" t="s">
        <v>89</v>
      </c>
      <c r="BL75" t="s">
        <v>89</v>
      </c>
      <c r="CA75" t="s">
        <v>89</v>
      </c>
      <c r="CP75" t="s">
        <v>89</v>
      </c>
      <c r="DE75" t="s">
        <v>89</v>
      </c>
    </row>
    <row r="76" spans="1:109" x14ac:dyDescent="0.2">
      <c r="B76" t="s">
        <v>90</v>
      </c>
      <c r="C76">
        <v>13517.299096426121</v>
      </c>
      <c r="D76">
        <v>0.99988280605988933</v>
      </c>
      <c r="E76">
        <v>1.1719394011067755E-4</v>
      </c>
      <c r="AH76" t="s">
        <v>90</v>
      </c>
      <c r="AJ76">
        <f t="shared" si="2"/>
        <v>0</v>
      </c>
      <c r="AK76">
        <f t="shared" si="3"/>
        <v>0</v>
      </c>
      <c r="AW76" t="s">
        <v>90</v>
      </c>
      <c r="BL76" t="s">
        <v>90</v>
      </c>
      <c r="CA76" t="s">
        <v>90</v>
      </c>
      <c r="CP76" t="s">
        <v>90</v>
      </c>
      <c r="DE76" t="s">
        <v>90</v>
      </c>
    </row>
    <row r="77" spans="1:109" x14ac:dyDescent="0.2">
      <c r="B77" t="s">
        <v>91</v>
      </c>
      <c r="C77">
        <v>11921.891615807554</v>
      </c>
      <c r="D77">
        <v>0.99868711717852243</v>
      </c>
      <c r="E77">
        <v>1.3128828214775347E-3</v>
      </c>
      <c r="AH77" t="s">
        <v>91</v>
      </c>
      <c r="AJ77">
        <f t="shared" si="2"/>
        <v>0</v>
      </c>
      <c r="AK77">
        <f t="shared" si="3"/>
        <v>0</v>
      </c>
      <c r="AW77" t="s">
        <v>91</v>
      </c>
      <c r="BL77" t="s">
        <v>91</v>
      </c>
      <c r="CA77" t="s">
        <v>91</v>
      </c>
      <c r="CP77" t="s">
        <v>91</v>
      </c>
      <c r="DE77" t="s">
        <v>91</v>
      </c>
    </row>
    <row r="78" spans="1:109" x14ac:dyDescent="0.2">
      <c r="B78" t="s">
        <v>92</v>
      </c>
      <c r="C78">
        <v>853.3363979593455</v>
      </c>
      <c r="D78">
        <v>0.99985875111717448</v>
      </c>
      <c r="E78">
        <v>1.4124888282555876E-4</v>
      </c>
      <c r="AH78" t="s">
        <v>92</v>
      </c>
      <c r="AJ78">
        <f t="shared" si="2"/>
        <v>0</v>
      </c>
      <c r="AK78">
        <f t="shared" si="3"/>
        <v>0</v>
      </c>
      <c r="AW78" t="s">
        <v>92</v>
      </c>
      <c r="BL78" t="s">
        <v>92</v>
      </c>
      <c r="CA78" t="s">
        <v>92</v>
      </c>
      <c r="CP78" t="s">
        <v>92</v>
      </c>
      <c r="DE78" t="s">
        <v>92</v>
      </c>
    </row>
    <row r="79" spans="1:109" x14ac:dyDescent="0.2">
      <c r="AJ79">
        <f t="shared" si="2"/>
        <v>0</v>
      </c>
      <c r="AK79">
        <f t="shared" si="3"/>
        <v>0</v>
      </c>
    </row>
    <row r="80" spans="1:109" x14ac:dyDescent="0.2">
      <c r="A80" t="s">
        <v>20</v>
      </c>
      <c r="B80" t="s">
        <v>82</v>
      </c>
      <c r="C80">
        <v>56362.46282837195</v>
      </c>
      <c r="D80">
        <v>0.46777192360208192</v>
      </c>
      <c r="E80">
        <v>2.7694725061590687E-4</v>
      </c>
      <c r="F80">
        <v>2.187575307434551E-2</v>
      </c>
      <c r="G80">
        <v>1.1773922018807008E-4</v>
      </c>
      <c r="H80">
        <v>9.0678643664368584E-3</v>
      </c>
      <c r="I80">
        <v>1.789287003260582E-4</v>
      </c>
      <c r="J80">
        <v>0.50071084378600572</v>
      </c>
      <c r="AG80" t="s">
        <v>20</v>
      </c>
      <c r="AH80" t="s">
        <v>82</v>
      </c>
      <c r="AJ80">
        <f t="shared" si="2"/>
        <v>0</v>
      </c>
      <c r="AK80">
        <f t="shared" si="3"/>
        <v>0</v>
      </c>
      <c r="AV80" t="s">
        <v>20</v>
      </c>
      <c r="AW80" t="s">
        <v>82</v>
      </c>
      <c r="BK80" t="s">
        <v>20</v>
      </c>
      <c r="BL80" t="s">
        <v>82</v>
      </c>
      <c r="BZ80" t="s">
        <v>20</v>
      </c>
      <c r="CA80" t="s">
        <v>82</v>
      </c>
      <c r="CO80" t="s">
        <v>20</v>
      </c>
      <c r="CP80" t="s">
        <v>82</v>
      </c>
      <c r="DD80" t="s">
        <v>20</v>
      </c>
      <c r="DE80" t="s">
        <v>82</v>
      </c>
    </row>
    <row r="81" spans="1:109" x14ac:dyDescent="0.2">
      <c r="B81" t="s">
        <v>84</v>
      </c>
      <c r="C81">
        <v>17779.065170183381</v>
      </c>
      <c r="D81">
        <v>0.94578889939905297</v>
      </c>
      <c r="E81">
        <v>3.1310448111104921E-5</v>
      </c>
      <c r="F81">
        <v>3.6354841726981171E-3</v>
      </c>
      <c r="G81">
        <v>3.2116402175091328E-4</v>
      </c>
      <c r="H81">
        <v>1.2070006010442521E-2</v>
      </c>
      <c r="I81">
        <v>1.9277005309993619E-4</v>
      </c>
      <c r="J81">
        <v>3.7960365894844521E-2</v>
      </c>
      <c r="AH81" t="s">
        <v>84</v>
      </c>
      <c r="AJ81">
        <f t="shared" si="2"/>
        <v>0</v>
      </c>
      <c r="AK81">
        <f t="shared" si="3"/>
        <v>0</v>
      </c>
      <c r="AW81" t="s">
        <v>84</v>
      </c>
      <c r="BL81" t="s">
        <v>84</v>
      </c>
      <c r="CA81" t="s">
        <v>84</v>
      </c>
      <c r="CP81" t="s">
        <v>84</v>
      </c>
      <c r="DE81" t="s">
        <v>84</v>
      </c>
    </row>
    <row r="82" spans="1:109" x14ac:dyDescent="0.2">
      <c r="B82" t="s">
        <v>85</v>
      </c>
      <c r="C82">
        <v>299.67372820241746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AH82" t="s">
        <v>85</v>
      </c>
      <c r="AJ82">
        <f t="shared" si="2"/>
        <v>0</v>
      </c>
      <c r="AK82">
        <f t="shared" si="3"/>
        <v>0</v>
      </c>
      <c r="AW82" t="s">
        <v>85</v>
      </c>
      <c r="BL82" t="s">
        <v>85</v>
      </c>
      <c r="CA82" t="s">
        <v>85</v>
      </c>
      <c r="CP82" t="s">
        <v>85</v>
      </c>
      <c r="DE82" t="s">
        <v>85</v>
      </c>
    </row>
    <row r="83" spans="1:109" x14ac:dyDescent="0.2">
      <c r="B83" t="s">
        <v>86</v>
      </c>
      <c r="C83">
        <v>3648.0760321283783</v>
      </c>
      <c r="D83">
        <v>0.4541831686322404</v>
      </c>
      <c r="E83">
        <v>3.4723756211526495E-3</v>
      </c>
      <c r="F83">
        <v>2.1637067758322161E-2</v>
      </c>
      <c r="G83">
        <v>2.6138478400078913E-5</v>
      </c>
      <c r="H83">
        <v>0.30411133335218982</v>
      </c>
      <c r="I83">
        <v>1.360323849898714E-4</v>
      </c>
      <c r="J83">
        <v>0.21643388377270492</v>
      </c>
      <c r="AH83" t="s">
        <v>86</v>
      </c>
      <c r="AJ83">
        <f t="shared" si="2"/>
        <v>0</v>
      </c>
      <c r="AK83">
        <f t="shared" si="3"/>
        <v>0</v>
      </c>
      <c r="AW83" t="s">
        <v>86</v>
      </c>
      <c r="BL83" t="s">
        <v>86</v>
      </c>
      <c r="CA83" t="s">
        <v>86</v>
      </c>
      <c r="CP83" t="s">
        <v>86</v>
      </c>
      <c r="DE83" t="s">
        <v>86</v>
      </c>
    </row>
    <row r="84" spans="1:109" x14ac:dyDescent="0.2">
      <c r="B84" t="s">
        <v>87</v>
      </c>
      <c r="C84">
        <v>1089.2341596661836</v>
      </c>
      <c r="D84">
        <v>0.99697365685432016</v>
      </c>
      <c r="E84">
        <v>4.1598391795655547E-5</v>
      </c>
      <c r="F84">
        <v>1.618372524313458E-3</v>
      </c>
      <c r="G84">
        <v>5.8757878244480822E-4</v>
      </c>
      <c r="H84">
        <v>0</v>
      </c>
      <c r="I84">
        <v>7.7879344712589442E-4</v>
      </c>
      <c r="J84">
        <v>0</v>
      </c>
      <c r="AH84" t="s">
        <v>87</v>
      </c>
      <c r="AJ84">
        <f t="shared" si="2"/>
        <v>0</v>
      </c>
      <c r="AK84">
        <f t="shared" si="3"/>
        <v>0</v>
      </c>
      <c r="AW84" t="s">
        <v>87</v>
      </c>
      <c r="BL84" t="s">
        <v>87</v>
      </c>
      <c r="CA84" t="s">
        <v>87</v>
      </c>
      <c r="CP84" t="s">
        <v>87</v>
      </c>
      <c r="DE84" t="s">
        <v>87</v>
      </c>
    </row>
    <row r="85" spans="1:109" x14ac:dyDescent="0.2">
      <c r="B85" t="s">
        <v>88</v>
      </c>
      <c r="C85">
        <v>42.596186842494731</v>
      </c>
      <c r="D85">
        <v>0.26282246143140447</v>
      </c>
      <c r="E85">
        <v>1.2384732745383415E-2</v>
      </c>
      <c r="F85">
        <v>9.1963716174291305E-3</v>
      </c>
      <c r="G85">
        <v>2.2765264416677839E-4</v>
      </c>
      <c r="H85">
        <v>2.2821541331851266E-2</v>
      </c>
      <c r="I85">
        <v>3.2766345122683775E-4</v>
      </c>
      <c r="J85">
        <v>0.69221957677853807</v>
      </c>
      <c r="AH85" t="s">
        <v>88</v>
      </c>
      <c r="AJ85">
        <f t="shared" si="2"/>
        <v>0</v>
      </c>
      <c r="AK85">
        <f t="shared" si="3"/>
        <v>0</v>
      </c>
      <c r="AW85" t="s">
        <v>88</v>
      </c>
      <c r="BL85" t="s">
        <v>88</v>
      </c>
      <c r="CA85" t="s">
        <v>88</v>
      </c>
      <c r="CP85" t="s">
        <v>88</v>
      </c>
      <c r="DE85" t="s">
        <v>88</v>
      </c>
    </row>
    <row r="86" spans="1:109" x14ac:dyDescent="0.2">
      <c r="B86" t="s">
        <v>89</v>
      </c>
      <c r="C86">
        <v>172.89175446523311</v>
      </c>
      <c r="D86">
        <v>0.97129282204615419</v>
      </c>
      <c r="E86">
        <v>1.4975642488744377E-4</v>
      </c>
      <c r="F86">
        <v>2.8321937975148221E-2</v>
      </c>
      <c r="G86">
        <v>5.6087894972840141E-5</v>
      </c>
      <c r="H86">
        <v>0</v>
      </c>
      <c r="I86">
        <v>1.7939565883720747E-4</v>
      </c>
      <c r="J86">
        <v>0</v>
      </c>
      <c r="AH86" t="s">
        <v>89</v>
      </c>
      <c r="AJ86">
        <f t="shared" si="2"/>
        <v>0</v>
      </c>
      <c r="AK86">
        <f t="shared" si="3"/>
        <v>0</v>
      </c>
      <c r="AW86" t="s">
        <v>89</v>
      </c>
      <c r="BL86" t="s">
        <v>89</v>
      </c>
      <c r="CA86" t="s">
        <v>89</v>
      </c>
      <c r="CP86" t="s">
        <v>89</v>
      </c>
      <c r="DE86" t="s">
        <v>89</v>
      </c>
    </row>
    <row r="87" spans="1:109" x14ac:dyDescent="0.2">
      <c r="B87" t="s">
        <v>90</v>
      </c>
      <c r="C87">
        <v>13673.002149707896</v>
      </c>
      <c r="D87">
        <v>0.71766412978773308</v>
      </c>
      <c r="E87">
        <v>1.884165050919781E-4</v>
      </c>
      <c r="F87">
        <v>2.015521593967725E-2</v>
      </c>
      <c r="G87">
        <v>2.2340356238536151E-4</v>
      </c>
      <c r="H87">
        <v>4.3458095103415792E-2</v>
      </c>
      <c r="I87">
        <v>2.4385451051442532E-5</v>
      </c>
      <c r="J87">
        <v>0.21828635365064522</v>
      </c>
      <c r="AH87" t="s">
        <v>90</v>
      </c>
      <c r="AJ87">
        <f t="shared" si="2"/>
        <v>0</v>
      </c>
      <c r="AK87">
        <f t="shared" si="3"/>
        <v>0</v>
      </c>
      <c r="AW87" t="s">
        <v>90</v>
      </c>
      <c r="BL87" t="s">
        <v>90</v>
      </c>
      <c r="CA87" t="s">
        <v>90</v>
      </c>
      <c r="CP87" t="s">
        <v>90</v>
      </c>
      <c r="DE87" t="s">
        <v>90</v>
      </c>
    </row>
    <row r="88" spans="1:109" x14ac:dyDescent="0.2">
      <c r="B88" t="s">
        <v>91</v>
      </c>
      <c r="C88">
        <v>0.18945933455016428</v>
      </c>
      <c r="D88">
        <v>0</v>
      </c>
      <c r="E88">
        <v>0</v>
      </c>
      <c r="F88">
        <v>0</v>
      </c>
      <c r="G88">
        <v>3.4122131772554853E-2</v>
      </c>
      <c r="H88">
        <v>0</v>
      </c>
      <c r="I88">
        <v>0.96587786822744515</v>
      </c>
      <c r="J88">
        <v>0</v>
      </c>
      <c r="AH88" t="s">
        <v>91</v>
      </c>
      <c r="AJ88">
        <f t="shared" si="2"/>
        <v>0</v>
      </c>
      <c r="AK88">
        <f t="shared" si="3"/>
        <v>0</v>
      </c>
      <c r="AW88" t="s">
        <v>91</v>
      </c>
      <c r="BL88" t="s">
        <v>91</v>
      </c>
      <c r="CA88" t="s">
        <v>91</v>
      </c>
      <c r="CP88" t="s">
        <v>91</v>
      </c>
      <c r="DE88" t="s">
        <v>91</v>
      </c>
    </row>
    <row r="89" spans="1:109" x14ac:dyDescent="0.2">
      <c r="B89" t="s">
        <v>92</v>
      </c>
      <c r="C89">
        <v>124.27102540993499</v>
      </c>
      <c r="D89">
        <v>0.49547986339810168</v>
      </c>
      <c r="E89">
        <v>2.8908320103914458E-3</v>
      </c>
      <c r="F89">
        <v>0</v>
      </c>
      <c r="G89">
        <v>0</v>
      </c>
      <c r="H89">
        <v>0</v>
      </c>
      <c r="I89">
        <v>7.2379291371388744E-4</v>
      </c>
      <c r="J89">
        <v>0.50090551167779296</v>
      </c>
      <c r="AH89" t="s">
        <v>92</v>
      </c>
      <c r="AJ89">
        <f t="shared" si="2"/>
        <v>0</v>
      </c>
      <c r="AK89">
        <f t="shared" si="3"/>
        <v>0</v>
      </c>
      <c r="AW89" t="s">
        <v>92</v>
      </c>
      <c r="BL89" t="s">
        <v>92</v>
      </c>
      <c r="CA89" t="s">
        <v>92</v>
      </c>
      <c r="CP89" t="s">
        <v>92</v>
      </c>
      <c r="DE89" t="s">
        <v>92</v>
      </c>
    </row>
    <row r="90" spans="1:109" x14ac:dyDescent="0.2">
      <c r="AJ90">
        <f t="shared" si="2"/>
        <v>0</v>
      </c>
      <c r="AK90">
        <f t="shared" si="3"/>
        <v>0</v>
      </c>
    </row>
    <row r="91" spans="1:109" x14ac:dyDescent="0.2">
      <c r="A91" t="s">
        <v>12</v>
      </c>
      <c r="B91" t="s">
        <v>82</v>
      </c>
      <c r="C91">
        <v>1069.8896836667898</v>
      </c>
      <c r="D91">
        <v>0.30653131944969697</v>
      </c>
      <c r="E91">
        <v>7.0637671905561805E-2</v>
      </c>
      <c r="F91">
        <v>0</v>
      </c>
      <c r="G91">
        <v>0.62282117135314896</v>
      </c>
      <c r="H91">
        <v>9.8372915921556328E-6</v>
      </c>
      <c r="I91">
        <v>0</v>
      </c>
      <c r="J91">
        <v>0</v>
      </c>
      <c r="AG91" t="s">
        <v>12</v>
      </c>
      <c r="AH91" t="s">
        <v>82</v>
      </c>
      <c r="AJ91">
        <f t="shared" si="2"/>
        <v>0</v>
      </c>
      <c r="AK91">
        <f t="shared" si="3"/>
        <v>0</v>
      </c>
      <c r="AV91" t="s">
        <v>12</v>
      </c>
      <c r="AW91" t="s">
        <v>82</v>
      </c>
      <c r="BK91" t="s">
        <v>12</v>
      </c>
      <c r="BL91" t="s">
        <v>82</v>
      </c>
      <c r="BZ91" t="s">
        <v>12</v>
      </c>
      <c r="CA91" t="s">
        <v>82</v>
      </c>
      <c r="CO91" t="s">
        <v>12</v>
      </c>
      <c r="CP91" t="s">
        <v>82</v>
      </c>
      <c r="DD91" t="s">
        <v>12</v>
      </c>
      <c r="DE91" t="s">
        <v>82</v>
      </c>
    </row>
    <row r="92" spans="1:109" x14ac:dyDescent="0.2">
      <c r="B92" t="s">
        <v>84</v>
      </c>
      <c r="C92">
        <v>50531.299367592546</v>
      </c>
      <c r="D92">
        <v>0.39072127210451824</v>
      </c>
      <c r="E92">
        <v>4.4550695572332231E-2</v>
      </c>
      <c r="F92">
        <v>0.37195945909228406</v>
      </c>
      <c r="G92">
        <v>5.9184366668354756E-2</v>
      </c>
      <c r="H92">
        <v>1.5404783060984531E-5</v>
      </c>
      <c r="I92">
        <v>0.1335314846332136</v>
      </c>
      <c r="J92">
        <v>3.7317146236088155E-5</v>
      </c>
      <c r="AH92" t="s">
        <v>84</v>
      </c>
      <c r="AJ92">
        <f t="shared" si="2"/>
        <v>0</v>
      </c>
      <c r="AK92">
        <f t="shared" si="3"/>
        <v>0</v>
      </c>
      <c r="AW92" t="s">
        <v>84</v>
      </c>
      <c r="BL92" t="s">
        <v>84</v>
      </c>
      <c r="CA92" t="s">
        <v>84</v>
      </c>
      <c r="CP92" t="s">
        <v>84</v>
      </c>
      <c r="DE92" t="s">
        <v>84</v>
      </c>
    </row>
    <row r="93" spans="1:109" x14ac:dyDescent="0.2">
      <c r="B93" t="s">
        <v>85</v>
      </c>
      <c r="C93">
        <v>31385.495795292391</v>
      </c>
      <c r="D93">
        <v>0.5378872626422605</v>
      </c>
      <c r="E93">
        <v>0</v>
      </c>
      <c r="F93">
        <v>0.14149584349297128</v>
      </c>
      <c r="G93">
        <v>0.32059585948963215</v>
      </c>
      <c r="H93">
        <v>2.1034375136205867E-5</v>
      </c>
      <c r="I93">
        <v>0</v>
      </c>
      <c r="J93">
        <v>0</v>
      </c>
      <c r="AH93" t="s">
        <v>85</v>
      </c>
      <c r="AJ93">
        <f t="shared" si="2"/>
        <v>0</v>
      </c>
      <c r="AK93">
        <f t="shared" si="3"/>
        <v>0</v>
      </c>
      <c r="AW93" t="s">
        <v>85</v>
      </c>
      <c r="BL93" t="s">
        <v>85</v>
      </c>
      <c r="CA93" t="s">
        <v>85</v>
      </c>
      <c r="CP93" t="s">
        <v>85</v>
      </c>
      <c r="DE93" t="s">
        <v>85</v>
      </c>
    </row>
    <row r="94" spans="1:109" x14ac:dyDescent="0.2">
      <c r="B94" t="s">
        <v>86</v>
      </c>
      <c r="C94">
        <v>7709.817782955548</v>
      </c>
      <c r="D94">
        <v>5.1652414364498613E-2</v>
      </c>
      <c r="E94">
        <v>0.46694944658210957</v>
      </c>
      <c r="F94">
        <v>8.7054115193719583E-2</v>
      </c>
      <c r="G94">
        <v>0.21276524441686118</v>
      </c>
      <c r="H94">
        <v>6.0814701818849371E-5</v>
      </c>
      <c r="I94">
        <v>5.5773892549138514E-4</v>
      </c>
      <c r="J94">
        <v>0.18096022581550084</v>
      </c>
      <c r="AH94" t="s">
        <v>86</v>
      </c>
      <c r="AJ94">
        <f t="shared" si="2"/>
        <v>0</v>
      </c>
      <c r="AK94">
        <f t="shared" si="3"/>
        <v>0</v>
      </c>
      <c r="AW94" t="s">
        <v>86</v>
      </c>
      <c r="BL94" t="s">
        <v>86</v>
      </c>
      <c r="CA94" t="s">
        <v>86</v>
      </c>
      <c r="CP94" t="s">
        <v>86</v>
      </c>
      <c r="DE94" t="s">
        <v>86</v>
      </c>
    </row>
    <row r="95" spans="1:109" x14ac:dyDescent="0.2">
      <c r="B95" t="s">
        <v>87</v>
      </c>
      <c r="C95">
        <v>1603.5008073987001</v>
      </c>
      <c r="D95">
        <v>7.3044351932700466E-2</v>
      </c>
      <c r="E95">
        <v>7.8551583397289473E-3</v>
      </c>
      <c r="F95">
        <v>0.80574008571655886</v>
      </c>
      <c r="G95">
        <v>0</v>
      </c>
      <c r="H95">
        <v>3.8609701170216568E-6</v>
      </c>
      <c r="I95">
        <v>2.3688115163234557E-2</v>
      </c>
      <c r="J95">
        <v>8.9668427877660051E-2</v>
      </c>
      <c r="AH95" t="s">
        <v>87</v>
      </c>
      <c r="AJ95">
        <f t="shared" si="2"/>
        <v>0</v>
      </c>
      <c r="AK95">
        <f t="shared" si="3"/>
        <v>0</v>
      </c>
      <c r="AW95" t="s">
        <v>87</v>
      </c>
      <c r="BL95" t="s">
        <v>87</v>
      </c>
      <c r="CA95" t="s">
        <v>87</v>
      </c>
      <c r="CP95" t="s">
        <v>87</v>
      </c>
      <c r="DE95" t="s">
        <v>87</v>
      </c>
    </row>
    <row r="96" spans="1:109" x14ac:dyDescent="0.2">
      <c r="B96" t="s">
        <v>88</v>
      </c>
      <c r="C96">
        <v>1236.7698503852303</v>
      </c>
      <c r="D96">
        <v>0.30620862061121495</v>
      </c>
      <c r="E96">
        <v>0.162950320819372</v>
      </c>
      <c r="F96">
        <v>0.38439896505555815</v>
      </c>
      <c r="G96">
        <v>0.14642373877693829</v>
      </c>
      <c r="H96">
        <v>1.8354736916602878E-5</v>
      </c>
      <c r="I96">
        <v>0</v>
      </c>
      <c r="J96">
        <v>0</v>
      </c>
      <c r="AH96" t="s">
        <v>88</v>
      </c>
      <c r="AJ96">
        <f t="shared" si="2"/>
        <v>0</v>
      </c>
      <c r="AK96">
        <f t="shared" si="3"/>
        <v>0</v>
      </c>
      <c r="AW96" t="s">
        <v>88</v>
      </c>
      <c r="BL96" t="s">
        <v>88</v>
      </c>
      <c r="CA96" t="s">
        <v>88</v>
      </c>
      <c r="CP96" t="s">
        <v>88</v>
      </c>
      <c r="DE96" t="s">
        <v>88</v>
      </c>
    </row>
    <row r="97" spans="1:109" x14ac:dyDescent="0.2">
      <c r="B97" t="s">
        <v>89</v>
      </c>
      <c r="C97">
        <v>6631.1181659915801</v>
      </c>
      <c r="D97">
        <v>0.10774543802646319</v>
      </c>
      <c r="E97">
        <v>0.38110707179987374</v>
      </c>
      <c r="F97">
        <v>0.18050082022946715</v>
      </c>
      <c r="G97">
        <v>0.23491465541800721</v>
      </c>
      <c r="H97">
        <v>5.3217407226083826E-6</v>
      </c>
      <c r="I97">
        <v>3.2099147726192136E-2</v>
      </c>
      <c r="J97">
        <v>6.3627545059274052E-2</v>
      </c>
      <c r="AH97" t="s">
        <v>89</v>
      </c>
      <c r="AJ97">
        <f t="shared" si="2"/>
        <v>0</v>
      </c>
      <c r="AK97">
        <f t="shared" si="3"/>
        <v>0</v>
      </c>
      <c r="AW97" t="s">
        <v>89</v>
      </c>
      <c r="BL97" t="s">
        <v>89</v>
      </c>
      <c r="CA97" t="s">
        <v>89</v>
      </c>
      <c r="CP97" t="s">
        <v>89</v>
      </c>
      <c r="DE97" t="s">
        <v>89</v>
      </c>
    </row>
    <row r="98" spans="1:109" x14ac:dyDescent="0.2">
      <c r="B98" t="s">
        <v>90</v>
      </c>
      <c r="C98">
        <v>3653.7338821788303</v>
      </c>
      <c r="D98">
        <v>3.2056707214306989E-3</v>
      </c>
      <c r="E98">
        <v>0.66001361723748264</v>
      </c>
      <c r="F98">
        <v>6.505852176575283E-2</v>
      </c>
      <c r="G98">
        <v>0.11885657122380015</v>
      </c>
      <c r="H98">
        <v>1.8469502981572837E-5</v>
      </c>
      <c r="I98">
        <v>4.4918204579839534E-2</v>
      </c>
      <c r="J98">
        <v>0.10792894496871271</v>
      </c>
      <c r="AH98" t="s">
        <v>90</v>
      </c>
      <c r="AJ98">
        <f t="shared" si="2"/>
        <v>0</v>
      </c>
      <c r="AK98">
        <f t="shared" si="3"/>
        <v>0</v>
      </c>
      <c r="AW98" t="s">
        <v>90</v>
      </c>
      <c r="BL98" t="s">
        <v>90</v>
      </c>
      <c r="CA98" t="s">
        <v>90</v>
      </c>
      <c r="CP98" t="s">
        <v>90</v>
      </c>
      <c r="DE98" t="s">
        <v>90</v>
      </c>
    </row>
    <row r="99" spans="1:109" x14ac:dyDescent="0.2">
      <c r="B99" t="s">
        <v>91</v>
      </c>
      <c r="C99">
        <v>0</v>
      </c>
      <c r="AH99" t="s">
        <v>91</v>
      </c>
      <c r="AJ99">
        <f t="shared" si="2"/>
        <v>0</v>
      </c>
      <c r="AK99">
        <f t="shared" si="3"/>
        <v>0</v>
      </c>
      <c r="AW99" t="s">
        <v>91</v>
      </c>
      <c r="BL99" t="s">
        <v>91</v>
      </c>
      <c r="CA99" t="s">
        <v>91</v>
      </c>
      <c r="CP99" t="s">
        <v>91</v>
      </c>
      <c r="DE99" t="s">
        <v>91</v>
      </c>
    </row>
    <row r="100" spans="1:109" x14ac:dyDescent="0.2">
      <c r="B100" t="s">
        <v>92</v>
      </c>
      <c r="C100">
        <v>1738.832816200096</v>
      </c>
      <c r="D100">
        <v>0.26719215451391387</v>
      </c>
      <c r="E100">
        <v>0.21336276158553186</v>
      </c>
      <c r="F100">
        <v>0.49213672696267163</v>
      </c>
      <c r="G100">
        <v>2.7300405213043378E-2</v>
      </c>
      <c r="H100">
        <v>7.9517248393304153E-6</v>
      </c>
      <c r="I100">
        <v>0</v>
      </c>
      <c r="J100">
        <v>0</v>
      </c>
      <c r="AH100" t="s">
        <v>92</v>
      </c>
      <c r="AJ100">
        <f t="shared" si="2"/>
        <v>0</v>
      </c>
      <c r="AK100">
        <f t="shared" si="3"/>
        <v>0</v>
      </c>
      <c r="AW100" t="s">
        <v>92</v>
      </c>
      <c r="BL100" t="s">
        <v>92</v>
      </c>
      <c r="CA100" t="s">
        <v>92</v>
      </c>
      <c r="CP100" t="s">
        <v>92</v>
      </c>
      <c r="DE100" t="s">
        <v>92</v>
      </c>
    </row>
    <row r="101" spans="1:109" x14ac:dyDescent="0.2">
      <c r="AJ101">
        <f t="shared" si="2"/>
        <v>0</v>
      </c>
      <c r="AK101">
        <f t="shared" si="3"/>
        <v>0</v>
      </c>
    </row>
    <row r="102" spans="1:109" x14ac:dyDescent="0.2">
      <c r="A102" t="s">
        <v>17</v>
      </c>
      <c r="B102" t="s">
        <v>82</v>
      </c>
      <c r="C102">
        <v>46830.245801632969</v>
      </c>
      <c r="D102">
        <v>6.0997456539089809E-3</v>
      </c>
      <c r="E102">
        <v>0.19649911773065096</v>
      </c>
      <c r="F102">
        <v>2.5326538538868883E-2</v>
      </c>
      <c r="G102">
        <v>4.3391072957246181E-7</v>
      </c>
      <c r="H102">
        <v>0.77099278990579312</v>
      </c>
      <c r="I102">
        <v>1.0813742600484829E-3</v>
      </c>
      <c r="J102">
        <v>0</v>
      </c>
      <c r="AG102" t="s">
        <v>17</v>
      </c>
      <c r="AH102" t="s">
        <v>82</v>
      </c>
      <c r="AJ102">
        <f t="shared" si="2"/>
        <v>0</v>
      </c>
      <c r="AK102">
        <f t="shared" si="3"/>
        <v>0</v>
      </c>
      <c r="AV102" t="s">
        <v>17</v>
      </c>
      <c r="AW102" t="s">
        <v>82</v>
      </c>
      <c r="BK102" t="s">
        <v>17</v>
      </c>
      <c r="BL102" t="s">
        <v>82</v>
      </c>
      <c r="BZ102" t="s">
        <v>17</v>
      </c>
      <c r="CA102" t="s">
        <v>82</v>
      </c>
      <c r="CO102" t="s">
        <v>17</v>
      </c>
      <c r="CP102" t="s">
        <v>82</v>
      </c>
      <c r="DD102" t="s">
        <v>17</v>
      </c>
      <c r="DE102" t="s">
        <v>82</v>
      </c>
    </row>
    <row r="103" spans="1:109" x14ac:dyDescent="0.2">
      <c r="B103" t="s">
        <v>84</v>
      </c>
      <c r="C103">
        <v>119846.51520900242</v>
      </c>
      <c r="D103">
        <v>4.5321374464061162E-2</v>
      </c>
      <c r="E103">
        <v>0.10626254102468494</v>
      </c>
      <c r="F103">
        <v>0.32178832495336879</v>
      </c>
      <c r="G103">
        <v>1.2540155564547464E-5</v>
      </c>
      <c r="H103">
        <v>0.52413984185833107</v>
      </c>
      <c r="I103">
        <v>2.2841889370447573E-3</v>
      </c>
      <c r="J103">
        <v>1.9118860694481704E-4</v>
      </c>
      <c r="AH103" t="s">
        <v>84</v>
      </c>
      <c r="AJ103">
        <f t="shared" si="2"/>
        <v>0</v>
      </c>
      <c r="AK103">
        <f t="shared" si="3"/>
        <v>0</v>
      </c>
      <c r="AW103" t="s">
        <v>84</v>
      </c>
      <c r="BL103" t="s">
        <v>84</v>
      </c>
      <c r="CA103" t="s">
        <v>84</v>
      </c>
      <c r="CP103" t="s">
        <v>84</v>
      </c>
      <c r="DE103" t="s">
        <v>84</v>
      </c>
    </row>
    <row r="104" spans="1:109" x14ac:dyDescent="0.2">
      <c r="B104" t="s">
        <v>85</v>
      </c>
      <c r="C104">
        <v>113911.42551737859</v>
      </c>
      <c r="D104">
        <v>0</v>
      </c>
      <c r="E104">
        <v>0.12025805195269477</v>
      </c>
      <c r="F104">
        <v>0.27909451986152978</v>
      </c>
      <c r="G104">
        <v>1.1189317670576085E-5</v>
      </c>
      <c r="H104">
        <v>0.59924014107806101</v>
      </c>
      <c r="I104">
        <v>1.3960977900438314E-3</v>
      </c>
      <c r="J104">
        <v>0</v>
      </c>
      <c r="AH104" t="s">
        <v>85</v>
      </c>
      <c r="AJ104">
        <f t="shared" si="2"/>
        <v>0</v>
      </c>
      <c r="AK104">
        <f t="shared" si="3"/>
        <v>0</v>
      </c>
      <c r="AW104" t="s">
        <v>85</v>
      </c>
      <c r="BL104" t="s">
        <v>85</v>
      </c>
      <c r="CA104" t="s">
        <v>85</v>
      </c>
      <c r="CP104" t="s">
        <v>85</v>
      </c>
      <c r="DE104" t="s">
        <v>85</v>
      </c>
    </row>
    <row r="105" spans="1:109" x14ac:dyDescent="0.2">
      <c r="B105" t="s">
        <v>86</v>
      </c>
      <c r="C105">
        <v>4940.5670380858892</v>
      </c>
      <c r="D105">
        <v>0</v>
      </c>
      <c r="E105">
        <v>0.52333707104216276</v>
      </c>
      <c r="F105">
        <v>0</v>
      </c>
      <c r="G105">
        <v>1.8322645580338238E-4</v>
      </c>
      <c r="H105">
        <v>0.47630116692469598</v>
      </c>
      <c r="I105">
        <v>1.7853557733777924E-4</v>
      </c>
      <c r="J105">
        <v>0</v>
      </c>
      <c r="AH105" t="s">
        <v>86</v>
      </c>
      <c r="AJ105">
        <f t="shared" si="2"/>
        <v>0</v>
      </c>
      <c r="AK105">
        <f t="shared" si="3"/>
        <v>0</v>
      </c>
      <c r="AW105" t="s">
        <v>86</v>
      </c>
      <c r="BL105" t="s">
        <v>86</v>
      </c>
      <c r="CA105" t="s">
        <v>86</v>
      </c>
      <c r="CP105" t="s">
        <v>86</v>
      </c>
      <c r="DE105" t="s">
        <v>86</v>
      </c>
    </row>
    <row r="106" spans="1:109" x14ac:dyDescent="0.2">
      <c r="B106" t="s">
        <v>87</v>
      </c>
      <c r="C106">
        <v>1833.7713485200875</v>
      </c>
      <c r="D106">
        <v>3.607381353917765E-2</v>
      </c>
      <c r="E106">
        <v>0.22331989631958149</v>
      </c>
      <c r="F106">
        <v>0.6996622050557274</v>
      </c>
      <c r="G106">
        <v>6.5182756511560275E-6</v>
      </c>
      <c r="H106">
        <v>3.8306145344067857E-2</v>
      </c>
      <c r="I106">
        <v>2.6314214657944903E-3</v>
      </c>
      <c r="J106">
        <v>0</v>
      </c>
      <c r="AH106" t="s">
        <v>87</v>
      </c>
      <c r="AJ106">
        <f t="shared" si="2"/>
        <v>0</v>
      </c>
      <c r="AK106">
        <f t="shared" si="3"/>
        <v>0</v>
      </c>
      <c r="AW106" t="s">
        <v>87</v>
      </c>
      <c r="BL106" t="s">
        <v>87</v>
      </c>
      <c r="CA106" t="s">
        <v>87</v>
      </c>
      <c r="CP106" t="s">
        <v>87</v>
      </c>
      <c r="DE106" t="s">
        <v>87</v>
      </c>
    </row>
    <row r="107" spans="1:109" x14ac:dyDescent="0.2">
      <c r="B107" t="s">
        <v>88</v>
      </c>
      <c r="C107">
        <v>1204.7406044884667</v>
      </c>
      <c r="D107">
        <v>0.13178164752520374</v>
      </c>
      <c r="E107">
        <v>0.189956315143988</v>
      </c>
      <c r="F107">
        <v>0.26624414016837106</v>
      </c>
      <c r="G107">
        <v>3.6379421410059373E-5</v>
      </c>
      <c r="H107">
        <v>0.40814842695011649</v>
      </c>
      <c r="I107">
        <v>3.8330907909105991E-3</v>
      </c>
      <c r="J107">
        <v>0</v>
      </c>
      <c r="AH107" t="s">
        <v>88</v>
      </c>
      <c r="AJ107">
        <f t="shared" si="2"/>
        <v>0</v>
      </c>
      <c r="AK107">
        <f t="shared" si="3"/>
        <v>0</v>
      </c>
      <c r="AW107" t="s">
        <v>88</v>
      </c>
      <c r="BL107" t="s">
        <v>88</v>
      </c>
      <c r="CA107" t="s">
        <v>88</v>
      </c>
      <c r="CP107" t="s">
        <v>88</v>
      </c>
      <c r="DE107" t="s">
        <v>88</v>
      </c>
    </row>
    <row r="108" spans="1:109" x14ac:dyDescent="0.2">
      <c r="B108" t="s">
        <v>89</v>
      </c>
      <c r="C108">
        <v>3492.0676290807623</v>
      </c>
      <c r="D108">
        <v>1.8771043058881151E-2</v>
      </c>
      <c r="E108">
        <v>0.13911538215661509</v>
      </c>
      <c r="F108">
        <v>0.27128527753130272</v>
      </c>
      <c r="G108">
        <v>1.9510577074746876E-5</v>
      </c>
      <c r="H108">
        <v>0.54814757338840103</v>
      </c>
      <c r="I108">
        <v>6.4633735783925029E-3</v>
      </c>
      <c r="J108">
        <v>1.6197839709332796E-2</v>
      </c>
      <c r="AH108" t="s">
        <v>89</v>
      </c>
      <c r="AJ108">
        <f t="shared" si="2"/>
        <v>0</v>
      </c>
      <c r="AK108">
        <f t="shared" si="3"/>
        <v>0</v>
      </c>
      <c r="AW108" t="s">
        <v>89</v>
      </c>
      <c r="BL108" t="s">
        <v>89</v>
      </c>
      <c r="CA108" t="s">
        <v>89</v>
      </c>
      <c r="CP108" t="s">
        <v>89</v>
      </c>
      <c r="DE108" t="s">
        <v>89</v>
      </c>
    </row>
    <row r="109" spans="1:109" x14ac:dyDescent="0.2">
      <c r="B109" t="s">
        <v>90</v>
      </c>
      <c r="C109">
        <v>3480.058650275384</v>
      </c>
      <c r="D109">
        <v>1.5552510385339938E-3</v>
      </c>
      <c r="E109">
        <v>0.14421016653833507</v>
      </c>
      <c r="F109">
        <v>6.4304274370648737E-3</v>
      </c>
      <c r="G109">
        <v>3.7438448262271049E-5</v>
      </c>
      <c r="H109">
        <v>0.84776671653780378</v>
      </c>
      <c r="I109">
        <v>0</v>
      </c>
      <c r="J109">
        <v>0</v>
      </c>
      <c r="AH109" t="s">
        <v>90</v>
      </c>
      <c r="AJ109">
        <f t="shared" si="2"/>
        <v>0</v>
      </c>
      <c r="AK109">
        <f t="shared" si="3"/>
        <v>0</v>
      </c>
      <c r="AW109" t="s">
        <v>90</v>
      </c>
      <c r="BL109" t="s">
        <v>90</v>
      </c>
      <c r="CA109" t="s">
        <v>90</v>
      </c>
      <c r="CP109" t="s">
        <v>90</v>
      </c>
      <c r="DE109" t="s">
        <v>90</v>
      </c>
    </row>
    <row r="110" spans="1:109" x14ac:dyDescent="0.2">
      <c r="B110" t="s">
        <v>91</v>
      </c>
      <c r="C110">
        <v>0</v>
      </c>
      <c r="AH110" t="s">
        <v>91</v>
      </c>
      <c r="AJ110">
        <f t="shared" si="2"/>
        <v>0</v>
      </c>
      <c r="AK110">
        <f t="shared" si="3"/>
        <v>0</v>
      </c>
      <c r="AW110" t="s">
        <v>91</v>
      </c>
      <c r="BL110" t="s">
        <v>91</v>
      </c>
      <c r="CA110" t="s">
        <v>91</v>
      </c>
      <c r="CP110" t="s">
        <v>91</v>
      </c>
      <c r="DE110" t="s">
        <v>91</v>
      </c>
    </row>
    <row r="111" spans="1:109" x14ac:dyDescent="0.2">
      <c r="B111" t="s">
        <v>92</v>
      </c>
      <c r="C111">
        <v>1501.4309257150326</v>
      </c>
      <c r="D111">
        <v>0</v>
      </c>
      <c r="E111">
        <v>0.19787858286649734</v>
      </c>
      <c r="F111">
        <v>0.36764741203400969</v>
      </c>
      <c r="G111">
        <v>1.7779768264500791E-5</v>
      </c>
      <c r="H111">
        <v>0.43276288843835586</v>
      </c>
      <c r="I111">
        <v>1.6933368928726891E-3</v>
      </c>
      <c r="J111">
        <v>0</v>
      </c>
      <c r="AH111" t="s">
        <v>92</v>
      </c>
      <c r="AJ111">
        <f t="shared" si="2"/>
        <v>0</v>
      </c>
      <c r="AK111">
        <f t="shared" si="3"/>
        <v>0</v>
      </c>
      <c r="AW111" t="s">
        <v>92</v>
      </c>
      <c r="BL111" t="s">
        <v>92</v>
      </c>
      <c r="CA111" t="s">
        <v>92</v>
      </c>
      <c r="CP111" t="s">
        <v>92</v>
      </c>
      <c r="DE111" t="s">
        <v>92</v>
      </c>
    </row>
    <row r="112" spans="1:109" x14ac:dyDescent="0.2">
      <c r="AJ112">
        <f t="shared" si="2"/>
        <v>0</v>
      </c>
      <c r="AK112">
        <f t="shared" si="3"/>
        <v>0</v>
      </c>
    </row>
    <row r="113" spans="1:109" x14ac:dyDescent="0.2">
      <c r="A113" t="s">
        <v>9</v>
      </c>
      <c r="B113" t="s">
        <v>82</v>
      </c>
      <c r="C113">
        <v>28739.247250528861</v>
      </c>
      <c r="D113">
        <v>1</v>
      </c>
      <c r="AG113" t="s">
        <v>9</v>
      </c>
      <c r="AH113" t="s">
        <v>82</v>
      </c>
      <c r="AJ113">
        <f t="shared" si="2"/>
        <v>0</v>
      </c>
      <c r="AK113">
        <f t="shared" si="3"/>
        <v>0</v>
      </c>
      <c r="AV113" t="s">
        <v>9</v>
      </c>
      <c r="AW113" t="s">
        <v>82</v>
      </c>
      <c r="BK113" t="s">
        <v>9</v>
      </c>
      <c r="BL113" t="s">
        <v>82</v>
      </c>
      <c r="BZ113" t="s">
        <v>9</v>
      </c>
      <c r="CA113" t="s">
        <v>82</v>
      </c>
      <c r="CO113" t="s">
        <v>9</v>
      </c>
      <c r="CP113" t="s">
        <v>82</v>
      </c>
      <c r="DD113" t="s">
        <v>9</v>
      </c>
      <c r="DE113" t="s">
        <v>82</v>
      </c>
    </row>
    <row r="114" spans="1:109" x14ac:dyDescent="0.2">
      <c r="B114" t="s">
        <v>84</v>
      </c>
      <c r="C114">
        <v>164631.49280535144</v>
      </c>
      <c r="D114">
        <v>1</v>
      </c>
      <c r="AH114" t="s">
        <v>84</v>
      </c>
      <c r="AJ114">
        <f t="shared" si="2"/>
        <v>0</v>
      </c>
      <c r="AK114">
        <f t="shared" si="3"/>
        <v>0</v>
      </c>
      <c r="AW114" t="s">
        <v>84</v>
      </c>
      <c r="BL114" t="s">
        <v>84</v>
      </c>
      <c r="CA114" t="s">
        <v>84</v>
      </c>
      <c r="CP114" t="s">
        <v>84</v>
      </c>
      <c r="DE114" t="s">
        <v>84</v>
      </c>
    </row>
    <row r="115" spans="1:109" x14ac:dyDescent="0.2">
      <c r="B115" t="s">
        <v>85</v>
      </c>
      <c r="C115">
        <v>27968.194269278229</v>
      </c>
      <c r="D115">
        <v>1</v>
      </c>
      <c r="AH115" t="s">
        <v>85</v>
      </c>
      <c r="AJ115">
        <f t="shared" si="2"/>
        <v>0</v>
      </c>
      <c r="AK115">
        <f t="shared" si="3"/>
        <v>0</v>
      </c>
      <c r="AW115" t="s">
        <v>85</v>
      </c>
      <c r="BL115" t="s">
        <v>85</v>
      </c>
      <c r="CA115" t="s">
        <v>85</v>
      </c>
      <c r="CP115" t="s">
        <v>85</v>
      </c>
      <c r="DE115" t="s">
        <v>85</v>
      </c>
    </row>
    <row r="116" spans="1:109" x14ac:dyDescent="0.2">
      <c r="B116" t="s">
        <v>86</v>
      </c>
      <c r="C116">
        <v>233.65241669889068</v>
      </c>
      <c r="D116">
        <v>1</v>
      </c>
      <c r="AH116" t="s">
        <v>86</v>
      </c>
      <c r="AJ116">
        <f t="shared" si="2"/>
        <v>0</v>
      </c>
      <c r="AK116">
        <f t="shared" si="3"/>
        <v>0</v>
      </c>
      <c r="AW116" t="s">
        <v>86</v>
      </c>
      <c r="BL116" t="s">
        <v>86</v>
      </c>
      <c r="CA116" t="s">
        <v>86</v>
      </c>
      <c r="CP116" t="s">
        <v>86</v>
      </c>
      <c r="DE116" t="s">
        <v>86</v>
      </c>
    </row>
    <row r="117" spans="1:109" x14ac:dyDescent="0.2">
      <c r="B117" t="s">
        <v>87</v>
      </c>
      <c r="C117">
        <v>2359.8894083534897</v>
      </c>
      <c r="D117">
        <v>1</v>
      </c>
      <c r="AH117" t="s">
        <v>87</v>
      </c>
      <c r="AJ117">
        <f t="shared" si="2"/>
        <v>0</v>
      </c>
      <c r="AK117">
        <f t="shared" si="3"/>
        <v>0</v>
      </c>
      <c r="AW117" t="s">
        <v>87</v>
      </c>
      <c r="BL117" t="s">
        <v>87</v>
      </c>
      <c r="CA117" t="s">
        <v>87</v>
      </c>
      <c r="CP117" t="s">
        <v>87</v>
      </c>
      <c r="DE117" t="s">
        <v>87</v>
      </c>
    </row>
    <row r="118" spans="1:109" x14ac:dyDescent="0.2">
      <c r="B118" t="s">
        <v>88</v>
      </c>
      <c r="C118">
        <v>1986.0455417497544</v>
      </c>
      <c r="D118">
        <v>1</v>
      </c>
      <c r="AH118" t="s">
        <v>88</v>
      </c>
      <c r="AJ118">
        <f t="shared" si="2"/>
        <v>0</v>
      </c>
      <c r="AK118">
        <f t="shared" si="3"/>
        <v>0</v>
      </c>
      <c r="AW118" t="s">
        <v>88</v>
      </c>
      <c r="BL118" t="s">
        <v>88</v>
      </c>
      <c r="CA118" t="s">
        <v>88</v>
      </c>
      <c r="CP118" t="s">
        <v>88</v>
      </c>
      <c r="DE118" t="s">
        <v>88</v>
      </c>
    </row>
    <row r="119" spans="1:109" x14ac:dyDescent="0.2">
      <c r="B119" t="s">
        <v>89</v>
      </c>
      <c r="C119">
        <v>4883.3355081672235</v>
      </c>
      <c r="D119">
        <v>1</v>
      </c>
      <c r="AH119" t="s">
        <v>89</v>
      </c>
      <c r="AJ119">
        <f t="shared" si="2"/>
        <v>0</v>
      </c>
      <c r="AK119">
        <f t="shared" si="3"/>
        <v>0</v>
      </c>
      <c r="AW119" t="s">
        <v>89</v>
      </c>
      <c r="BL119" t="s">
        <v>89</v>
      </c>
      <c r="CA119" t="s">
        <v>89</v>
      </c>
      <c r="CP119" t="s">
        <v>89</v>
      </c>
      <c r="DE119" t="s">
        <v>89</v>
      </c>
    </row>
    <row r="120" spans="1:109" x14ac:dyDescent="0.2">
      <c r="B120" t="s">
        <v>90</v>
      </c>
      <c r="C120">
        <v>0</v>
      </c>
      <c r="AH120" t="s">
        <v>90</v>
      </c>
      <c r="AJ120">
        <f t="shared" si="2"/>
        <v>0</v>
      </c>
      <c r="AK120">
        <f t="shared" si="3"/>
        <v>0</v>
      </c>
      <c r="AW120" t="s">
        <v>90</v>
      </c>
      <c r="BL120" t="s">
        <v>90</v>
      </c>
      <c r="CA120" t="s">
        <v>90</v>
      </c>
      <c r="CP120" t="s">
        <v>90</v>
      </c>
      <c r="DE120" t="s">
        <v>90</v>
      </c>
    </row>
    <row r="121" spans="1:109" x14ac:dyDescent="0.2">
      <c r="B121" t="s">
        <v>91</v>
      </c>
      <c r="C121">
        <v>0</v>
      </c>
      <c r="AH121" t="s">
        <v>91</v>
      </c>
      <c r="AJ121">
        <f t="shared" si="2"/>
        <v>0</v>
      </c>
      <c r="AK121">
        <f t="shared" si="3"/>
        <v>0</v>
      </c>
      <c r="AW121" t="s">
        <v>91</v>
      </c>
      <c r="BL121" t="s">
        <v>91</v>
      </c>
      <c r="CA121" t="s">
        <v>91</v>
      </c>
      <c r="CP121" t="s">
        <v>91</v>
      </c>
      <c r="DE121" t="s">
        <v>91</v>
      </c>
    </row>
    <row r="122" spans="1:109" x14ac:dyDescent="0.2">
      <c r="B122" t="s">
        <v>92</v>
      </c>
      <c r="C122">
        <v>2850.5594827342206</v>
      </c>
      <c r="D122">
        <v>1</v>
      </c>
      <c r="AH122" t="s">
        <v>92</v>
      </c>
      <c r="AJ122">
        <f t="shared" si="2"/>
        <v>0</v>
      </c>
      <c r="AK122">
        <f t="shared" si="3"/>
        <v>0</v>
      </c>
      <c r="AW122" t="s">
        <v>92</v>
      </c>
      <c r="BL122" t="s">
        <v>92</v>
      </c>
      <c r="CA122" t="s">
        <v>92</v>
      </c>
      <c r="CP122" t="s">
        <v>92</v>
      </c>
      <c r="DE122" t="s">
        <v>92</v>
      </c>
    </row>
    <row r="123" spans="1:109" x14ac:dyDescent="0.2">
      <c r="AJ123">
        <f t="shared" si="2"/>
        <v>0</v>
      </c>
      <c r="AK123">
        <f t="shared" si="3"/>
        <v>0</v>
      </c>
    </row>
    <row r="124" spans="1:109" x14ac:dyDescent="0.2">
      <c r="A124" t="s">
        <v>11</v>
      </c>
      <c r="B124" t="s">
        <v>82</v>
      </c>
      <c r="C124">
        <v>107221.29870248165</v>
      </c>
      <c r="D124">
        <v>7.2280274764419065E-3</v>
      </c>
      <c r="E124">
        <v>0.25036618749112505</v>
      </c>
      <c r="F124">
        <v>7.93438837255585E-4</v>
      </c>
      <c r="G124">
        <v>0.21820930713515488</v>
      </c>
      <c r="H124">
        <v>1.7865817163588867E-3</v>
      </c>
      <c r="I124">
        <v>0.20460959497776338</v>
      </c>
      <c r="J124">
        <v>0.24791970377186551</v>
      </c>
      <c r="K124">
        <v>1.7426719125075631E-2</v>
      </c>
      <c r="L124">
        <v>5.102112887831297E-2</v>
      </c>
      <c r="M124">
        <v>6.3931059064617404E-4</v>
      </c>
      <c r="AG124" t="s">
        <v>11</v>
      </c>
      <c r="AH124" t="s">
        <v>82</v>
      </c>
      <c r="AJ124">
        <f t="shared" si="2"/>
        <v>0</v>
      </c>
      <c r="AK124">
        <f t="shared" si="3"/>
        <v>0</v>
      </c>
      <c r="AV124" t="s">
        <v>11</v>
      </c>
      <c r="AW124" t="s">
        <v>82</v>
      </c>
      <c r="BK124" t="s">
        <v>11</v>
      </c>
      <c r="BL124" t="s">
        <v>82</v>
      </c>
      <c r="BZ124" t="s">
        <v>11</v>
      </c>
      <c r="CA124" t="s">
        <v>82</v>
      </c>
      <c r="CO124" t="s">
        <v>11</v>
      </c>
      <c r="CP124" t="s">
        <v>82</v>
      </c>
      <c r="DD124" t="s">
        <v>11</v>
      </c>
      <c r="DE124" t="s">
        <v>82</v>
      </c>
    </row>
    <row r="125" spans="1:109" x14ac:dyDescent="0.2">
      <c r="B125" t="s">
        <v>84</v>
      </c>
      <c r="C125">
        <v>22124.141919821475</v>
      </c>
      <c r="D125">
        <v>9.3925357452686736E-3</v>
      </c>
      <c r="E125">
        <v>0.32459879962925903</v>
      </c>
      <c r="F125">
        <v>2.7374055306962834E-3</v>
      </c>
      <c r="G125">
        <v>0.41443285345161024</v>
      </c>
      <c r="H125">
        <v>3.0877966939551284E-4</v>
      </c>
      <c r="I125">
        <v>5.1982699493445951E-2</v>
      </c>
      <c r="J125">
        <v>2.9906225048203297E-2</v>
      </c>
      <c r="K125">
        <v>3.546105808663913E-2</v>
      </c>
      <c r="L125">
        <v>0.13110554834939916</v>
      </c>
      <c r="M125">
        <v>7.4094996082575104E-5</v>
      </c>
      <c r="AH125" t="s">
        <v>84</v>
      </c>
      <c r="AJ125">
        <f t="shared" si="2"/>
        <v>0</v>
      </c>
      <c r="AK125">
        <f t="shared" si="3"/>
        <v>0</v>
      </c>
      <c r="AW125" t="s">
        <v>84</v>
      </c>
      <c r="BL125" t="s">
        <v>84</v>
      </c>
      <c r="CA125" t="s">
        <v>84</v>
      </c>
      <c r="CP125" t="s">
        <v>84</v>
      </c>
      <c r="DE125" t="s">
        <v>84</v>
      </c>
    </row>
    <row r="126" spans="1:109" x14ac:dyDescent="0.2">
      <c r="B126" t="s">
        <v>85</v>
      </c>
      <c r="C126">
        <v>27527.178006880997</v>
      </c>
      <c r="D126">
        <v>4.6213122012572473E-2</v>
      </c>
      <c r="E126">
        <v>0.16713385493251889</v>
      </c>
      <c r="F126">
        <v>2.1951652047943028E-3</v>
      </c>
      <c r="G126">
        <v>0.5304138443232439</v>
      </c>
      <c r="H126">
        <v>0</v>
      </c>
      <c r="I126">
        <v>0.19370510393272777</v>
      </c>
      <c r="J126">
        <v>0</v>
      </c>
      <c r="K126">
        <v>0</v>
      </c>
      <c r="L126">
        <v>6.0338909594142537E-2</v>
      </c>
      <c r="M126">
        <v>0</v>
      </c>
      <c r="AH126" t="s">
        <v>85</v>
      </c>
      <c r="AJ126">
        <f t="shared" si="2"/>
        <v>0</v>
      </c>
      <c r="AK126">
        <f t="shared" si="3"/>
        <v>0</v>
      </c>
      <c r="AW126" t="s">
        <v>85</v>
      </c>
      <c r="BL126" t="s">
        <v>85</v>
      </c>
      <c r="CA126" t="s">
        <v>85</v>
      </c>
      <c r="CP126" t="s">
        <v>85</v>
      </c>
      <c r="DE126" t="s">
        <v>85</v>
      </c>
    </row>
    <row r="127" spans="1:109" x14ac:dyDescent="0.2">
      <c r="B127" t="s">
        <v>86</v>
      </c>
      <c r="C127">
        <v>10619.667649504732</v>
      </c>
      <c r="D127">
        <v>1.8330338418500762E-4</v>
      </c>
      <c r="E127">
        <v>8.8575835332566952E-2</v>
      </c>
      <c r="F127">
        <v>1.7507922479713701E-4</v>
      </c>
      <c r="G127">
        <v>0.11373000322249509</v>
      </c>
      <c r="H127">
        <v>1.4638500191171473E-2</v>
      </c>
      <c r="I127">
        <v>0.13225297354487622</v>
      </c>
      <c r="J127">
        <v>0.2284486194379694</v>
      </c>
      <c r="K127">
        <v>0.3819330829895069</v>
      </c>
      <c r="L127">
        <v>3.988201245878116E-2</v>
      </c>
      <c r="M127">
        <v>1.8059021365055626E-4</v>
      </c>
      <c r="AH127" t="s">
        <v>86</v>
      </c>
      <c r="AJ127">
        <f t="shared" si="2"/>
        <v>0</v>
      </c>
      <c r="AK127">
        <f t="shared" si="3"/>
        <v>0</v>
      </c>
      <c r="AW127" t="s">
        <v>86</v>
      </c>
      <c r="BL127" t="s">
        <v>86</v>
      </c>
      <c r="CA127" t="s">
        <v>86</v>
      </c>
      <c r="CP127" t="s">
        <v>86</v>
      </c>
      <c r="DE127" t="s">
        <v>86</v>
      </c>
    </row>
    <row r="128" spans="1:109" x14ac:dyDescent="0.2">
      <c r="B128" t="s">
        <v>87</v>
      </c>
      <c r="C128">
        <v>1361.4255225097927</v>
      </c>
      <c r="D128">
        <v>5.361900963501558E-4</v>
      </c>
      <c r="E128">
        <v>1.3287061660756133E-2</v>
      </c>
      <c r="F128">
        <v>2.3316632925532706E-4</v>
      </c>
      <c r="G128">
        <v>0.95681052063619609</v>
      </c>
      <c r="H128">
        <v>4.0843300937748526E-4</v>
      </c>
      <c r="I128">
        <v>2.3038804844520592E-2</v>
      </c>
      <c r="J128">
        <v>0</v>
      </c>
      <c r="K128">
        <v>0</v>
      </c>
      <c r="L128">
        <v>5.6858234235442617E-3</v>
      </c>
      <c r="M128">
        <v>0</v>
      </c>
      <c r="AH128" t="s">
        <v>87</v>
      </c>
      <c r="AJ128">
        <f t="shared" si="2"/>
        <v>0</v>
      </c>
      <c r="AK128">
        <f t="shared" si="3"/>
        <v>0</v>
      </c>
      <c r="AW128" t="s">
        <v>87</v>
      </c>
      <c r="BL128" t="s">
        <v>87</v>
      </c>
      <c r="CA128" t="s">
        <v>87</v>
      </c>
      <c r="CP128" t="s">
        <v>87</v>
      </c>
      <c r="DE128" t="s">
        <v>87</v>
      </c>
    </row>
    <row r="129" spans="1:109" x14ac:dyDescent="0.2">
      <c r="B129" t="s">
        <v>88</v>
      </c>
      <c r="C129">
        <v>254.17288978891821</v>
      </c>
      <c r="D129">
        <v>3.8293246388940569E-3</v>
      </c>
      <c r="E129">
        <v>0.54563245270441185</v>
      </c>
      <c r="F129">
        <v>9.4560187897013669E-3</v>
      </c>
      <c r="G129">
        <v>0.14927072191494667</v>
      </c>
      <c r="H129">
        <v>2.5470945372307149E-2</v>
      </c>
      <c r="I129">
        <v>2.7422818775438368E-2</v>
      </c>
      <c r="J129">
        <v>0.14198987323815401</v>
      </c>
      <c r="K129">
        <v>1.3982608138681591E-2</v>
      </c>
      <c r="L129">
        <v>8.2663462128768475E-2</v>
      </c>
      <c r="M129">
        <v>2.8177429869641969E-4</v>
      </c>
      <c r="AH129" t="s">
        <v>88</v>
      </c>
      <c r="AJ129">
        <f t="shared" si="2"/>
        <v>0</v>
      </c>
      <c r="AK129">
        <f t="shared" si="3"/>
        <v>0</v>
      </c>
      <c r="AW129" t="s">
        <v>88</v>
      </c>
      <c r="BL129" t="s">
        <v>88</v>
      </c>
      <c r="CA129" t="s">
        <v>88</v>
      </c>
      <c r="CP129" t="s">
        <v>88</v>
      </c>
      <c r="DE129" t="s">
        <v>88</v>
      </c>
    </row>
    <row r="130" spans="1:109" x14ac:dyDescent="0.2">
      <c r="B130" t="s">
        <v>89</v>
      </c>
      <c r="C130">
        <v>2316.3339922153014</v>
      </c>
      <c r="D130">
        <v>2.5211662380508629E-3</v>
      </c>
      <c r="E130">
        <v>8.8507346437565332E-2</v>
      </c>
      <c r="F130">
        <v>2.1535412177454802E-3</v>
      </c>
      <c r="G130">
        <v>0.76165032587235626</v>
      </c>
      <c r="H130">
        <v>1.371751655755876E-4</v>
      </c>
      <c r="I130">
        <v>3.7614054785033241E-2</v>
      </c>
      <c r="J130">
        <v>0</v>
      </c>
      <c r="K130">
        <v>0</v>
      </c>
      <c r="L130">
        <v>0.10741639028367327</v>
      </c>
      <c r="M130">
        <v>0</v>
      </c>
      <c r="AH130" t="s">
        <v>89</v>
      </c>
      <c r="AJ130">
        <f t="shared" si="2"/>
        <v>0</v>
      </c>
      <c r="AK130">
        <f t="shared" si="3"/>
        <v>0</v>
      </c>
      <c r="AW130" t="s">
        <v>89</v>
      </c>
      <c r="BL130" t="s">
        <v>89</v>
      </c>
      <c r="CA130" t="s">
        <v>89</v>
      </c>
      <c r="CP130" t="s">
        <v>89</v>
      </c>
      <c r="DE130" t="s">
        <v>89</v>
      </c>
    </row>
    <row r="131" spans="1:109" x14ac:dyDescent="0.2">
      <c r="B131" t="s">
        <v>90</v>
      </c>
      <c r="C131">
        <v>49670.815327839075</v>
      </c>
      <c r="D131">
        <v>3.3458836611279918E-3</v>
      </c>
      <c r="E131">
        <v>0.41007183356370958</v>
      </c>
      <c r="F131">
        <v>2.1272391432714208E-4</v>
      </c>
      <c r="G131">
        <v>0.22838825143347066</v>
      </c>
      <c r="H131">
        <v>6.3650008440175872E-4</v>
      </c>
      <c r="I131">
        <v>9.871976962255942E-2</v>
      </c>
      <c r="J131">
        <v>0.20828716359911578</v>
      </c>
      <c r="K131">
        <v>4.3735590706344363E-2</v>
      </c>
      <c r="L131">
        <v>6.4563330508059825E-3</v>
      </c>
      <c r="M131">
        <v>1.4595036413720747E-4</v>
      </c>
      <c r="AH131" t="s">
        <v>90</v>
      </c>
      <c r="AJ131">
        <f t="shared" ref="AJ131:AJ194" si="4">D131*AI131</f>
        <v>0</v>
      </c>
      <c r="AK131">
        <f t="shared" ref="AK131:AK194" si="5">E131*AI131</f>
        <v>0</v>
      </c>
      <c r="AW131" t="s">
        <v>90</v>
      </c>
      <c r="BL131" t="s">
        <v>90</v>
      </c>
      <c r="CA131" t="s">
        <v>90</v>
      </c>
      <c r="CP131" t="s">
        <v>90</v>
      </c>
      <c r="DE131" t="s">
        <v>90</v>
      </c>
    </row>
    <row r="132" spans="1:109" x14ac:dyDescent="0.2">
      <c r="B132" t="s">
        <v>91</v>
      </c>
      <c r="C132">
        <v>0</v>
      </c>
      <c r="AH132" t="s">
        <v>91</v>
      </c>
      <c r="AJ132">
        <f t="shared" si="4"/>
        <v>0</v>
      </c>
      <c r="AK132">
        <f t="shared" si="5"/>
        <v>0</v>
      </c>
      <c r="AW132" t="s">
        <v>91</v>
      </c>
      <c r="BL132" t="s">
        <v>91</v>
      </c>
      <c r="CA132" t="s">
        <v>91</v>
      </c>
      <c r="CP132" t="s">
        <v>91</v>
      </c>
      <c r="DE132" t="s">
        <v>91</v>
      </c>
    </row>
    <row r="133" spans="1:109" x14ac:dyDescent="0.2">
      <c r="B133" t="s">
        <v>92</v>
      </c>
      <c r="C133">
        <v>462.33987867947377</v>
      </c>
      <c r="D133">
        <v>6.3155519635278842E-3</v>
      </c>
      <c r="E133">
        <v>0</v>
      </c>
      <c r="F133">
        <v>1.1279716110417471E-3</v>
      </c>
      <c r="G133">
        <v>0.87532882206893914</v>
      </c>
      <c r="H133">
        <v>9.5356062735637327E-3</v>
      </c>
      <c r="I133">
        <v>0</v>
      </c>
      <c r="J133">
        <v>9.5405940933664099E-2</v>
      </c>
      <c r="K133">
        <v>0</v>
      </c>
      <c r="L133">
        <v>1.1959082611134006E-2</v>
      </c>
      <c r="M133">
        <v>3.2702453812949656E-4</v>
      </c>
      <c r="AH133" t="s">
        <v>92</v>
      </c>
      <c r="AJ133">
        <f t="shared" si="4"/>
        <v>0</v>
      </c>
      <c r="AK133">
        <f t="shared" si="5"/>
        <v>0</v>
      </c>
      <c r="AW133" t="s">
        <v>92</v>
      </c>
      <c r="BL133" t="s">
        <v>92</v>
      </c>
      <c r="CA133" t="s">
        <v>92</v>
      </c>
      <c r="CP133" t="s">
        <v>92</v>
      </c>
      <c r="DE133" t="s">
        <v>92</v>
      </c>
    </row>
    <row r="134" spans="1:109" x14ac:dyDescent="0.2">
      <c r="AJ134">
        <f t="shared" si="4"/>
        <v>0</v>
      </c>
      <c r="AK134">
        <f t="shared" si="5"/>
        <v>0</v>
      </c>
    </row>
    <row r="135" spans="1:109" x14ac:dyDescent="0.2">
      <c r="A135" t="s">
        <v>24</v>
      </c>
      <c r="B135" t="s">
        <v>82</v>
      </c>
      <c r="C135">
        <v>60911.152279190574</v>
      </c>
      <c r="D135">
        <v>0.25847319609737363</v>
      </c>
      <c r="E135">
        <v>2.8427432435950001E-2</v>
      </c>
      <c r="F135">
        <v>1.0063559608039869E-3</v>
      </c>
      <c r="G135">
        <v>0.71162803245567841</v>
      </c>
      <c r="H135">
        <v>4.6498305019393351E-4</v>
      </c>
      <c r="AG135" t="s">
        <v>24</v>
      </c>
      <c r="AH135" t="s">
        <v>82</v>
      </c>
      <c r="AJ135">
        <f t="shared" si="4"/>
        <v>0</v>
      </c>
      <c r="AK135">
        <f t="shared" si="5"/>
        <v>0</v>
      </c>
      <c r="AV135" t="s">
        <v>24</v>
      </c>
      <c r="AW135" t="s">
        <v>82</v>
      </c>
      <c r="BK135" t="s">
        <v>24</v>
      </c>
      <c r="BL135" t="s">
        <v>82</v>
      </c>
      <c r="BZ135" t="s">
        <v>24</v>
      </c>
      <c r="CA135" t="s">
        <v>82</v>
      </c>
      <c r="CO135" t="s">
        <v>24</v>
      </c>
      <c r="CP135" t="s">
        <v>82</v>
      </c>
      <c r="DD135" t="s">
        <v>24</v>
      </c>
      <c r="DE135" t="s">
        <v>82</v>
      </c>
    </row>
    <row r="136" spans="1:109" x14ac:dyDescent="0.2">
      <c r="B136" t="s">
        <v>84</v>
      </c>
      <c r="C136">
        <v>9723.7109944741678</v>
      </c>
      <c r="D136">
        <v>0.43413891857540143</v>
      </c>
      <c r="E136">
        <v>4.7638602716783864E-2</v>
      </c>
      <c r="F136">
        <v>1.5557522929910048E-3</v>
      </c>
      <c r="G136">
        <v>0.50848177050097343</v>
      </c>
      <c r="H136">
        <v>8.1849559138503E-3</v>
      </c>
      <c r="AH136" t="s">
        <v>84</v>
      </c>
      <c r="AJ136">
        <f t="shared" si="4"/>
        <v>0</v>
      </c>
      <c r="AK136">
        <f t="shared" si="5"/>
        <v>0</v>
      </c>
      <c r="AW136" t="s">
        <v>84</v>
      </c>
      <c r="BL136" t="s">
        <v>84</v>
      </c>
      <c r="CA136" t="s">
        <v>84</v>
      </c>
      <c r="CP136" t="s">
        <v>84</v>
      </c>
      <c r="DE136" t="s">
        <v>84</v>
      </c>
    </row>
    <row r="137" spans="1:109" x14ac:dyDescent="0.2">
      <c r="B137" t="s">
        <v>85</v>
      </c>
      <c r="C137">
        <v>33847.180916178113</v>
      </c>
      <c r="D137">
        <v>0.76351217699830765</v>
      </c>
      <c r="E137">
        <v>8.7676121692747584E-3</v>
      </c>
      <c r="F137">
        <v>0</v>
      </c>
      <c r="G137">
        <v>0.2277202108324175</v>
      </c>
      <c r="H137">
        <v>0</v>
      </c>
      <c r="AH137" t="s">
        <v>85</v>
      </c>
      <c r="AJ137">
        <f t="shared" si="4"/>
        <v>0</v>
      </c>
      <c r="AK137">
        <f t="shared" si="5"/>
        <v>0</v>
      </c>
      <c r="AW137" t="s">
        <v>85</v>
      </c>
      <c r="BL137" t="s">
        <v>85</v>
      </c>
      <c r="CA137" t="s">
        <v>85</v>
      </c>
      <c r="CP137" t="s">
        <v>85</v>
      </c>
      <c r="DE137" t="s">
        <v>85</v>
      </c>
    </row>
    <row r="138" spans="1:109" x14ac:dyDescent="0.2">
      <c r="B138" t="s">
        <v>86</v>
      </c>
      <c r="C138">
        <v>1155.3119342512994</v>
      </c>
      <c r="D138">
        <v>3.4228953320245357E-2</v>
      </c>
      <c r="E138">
        <v>5.2517571395296288E-2</v>
      </c>
      <c r="F138">
        <v>4.232125867656973E-3</v>
      </c>
      <c r="G138">
        <v>0.90531040514520722</v>
      </c>
      <c r="H138">
        <v>3.7109442715942669E-3</v>
      </c>
      <c r="AH138" t="s">
        <v>86</v>
      </c>
      <c r="AJ138">
        <f t="shared" si="4"/>
        <v>0</v>
      </c>
      <c r="AK138">
        <f t="shared" si="5"/>
        <v>0</v>
      </c>
      <c r="AW138" t="s">
        <v>86</v>
      </c>
      <c r="BL138" t="s">
        <v>86</v>
      </c>
      <c r="CA138" t="s">
        <v>86</v>
      </c>
      <c r="CP138" t="s">
        <v>86</v>
      </c>
      <c r="DE138" t="s">
        <v>86</v>
      </c>
    </row>
    <row r="139" spans="1:109" x14ac:dyDescent="0.2">
      <c r="B139" t="s">
        <v>87</v>
      </c>
      <c r="C139">
        <v>93.441235622593553</v>
      </c>
      <c r="D139">
        <v>0.1587031598020468</v>
      </c>
      <c r="E139">
        <v>1.248711115719793E-2</v>
      </c>
      <c r="F139">
        <v>6.1456955595932884E-4</v>
      </c>
      <c r="G139">
        <v>0.82677794578386543</v>
      </c>
      <c r="H139">
        <v>1.4172137009305405E-3</v>
      </c>
      <c r="AH139" t="s">
        <v>87</v>
      </c>
      <c r="AJ139">
        <f t="shared" si="4"/>
        <v>0</v>
      </c>
      <c r="AK139">
        <f t="shared" si="5"/>
        <v>0</v>
      </c>
      <c r="AW139" t="s">
        <v>87</v>
      </c>
      <c r="BL139" t="s">
        <v>87</v>
      </c>
      <c r="CA139" t="s">
        <v>87</v>
      </c>
      <c r="CP139" t="s">
        <v>87</v>
      </c>
      <c r="DE139" t="s">
        <v>87</v>
      </c>
    </row>
    <row r="140" spans="1:109" x14ac:dyDescent="0.2">
      <c r="B140" t="s">
        <v>88</v>
      </c>
      <c r="C140">
        <v>94.211203210084747</v>
      </c>
      <c r="D140">
        <v>0.20987481804241817</v>
      </c>
      <c r="E140">
        <v>9.4952101541006806E-2</v>
      </c>
      <c r="F140">
        <v>9.5785927784565407E-4</v>
      </c>
      <c r="G140">
        <v>0.69386381335810987</v>
      </c>
      <c r="H140">
        <v>3.5140778061954544E-4</v>
      </c>
      <c r="AH140" t="s">
        <v>88</v>
      </c>
      <c r="AJ140">
        <f t="shared" si="4"/>
        <v>0</v>
      </c>
      <c r="AK140">
        <f t="shared" si="5"/>
        <v>0</v>
      </c>
      <c r="AW140" t="s">
        <v>88</v>
      </c>
      <c r="BL140" t="s">
        <v>88</v>
      </c>
      <c r="CA140" t="s">
        <v>88</v>
      </c>
      <c r="CP140" t="s">
        <v>88</v>
      </c>
      <c r="DE140" t="s">
        <v>88</v>
      </c>
    </row>
    <row r="141" spans="1:109" x14ac:dyDescent="0.2">
      <c r="B141" t="s">
        <v>89</v>
      </c>
      <c r="C141">
        <v>245.90824710510685</v>
      </c>
      <c r="D141">
        <v>0.4824374790192491</v>
      </c>
      <c r="E141">
        <v>5.3775581915475081E-2</v>
      </c>
      <c r="F141">
        <v>2.068379243241633E-3</v>
      </c>
      <c r="G141">
        <v>0.45916059580789248</v>
      </c>
      <c r="H141">
        <v>2.5579640141416894E-3</v>
      </c>
      <c r="AH141" t="s">
        <v>89</v>
      </c>
      <c r="AJ141">
        <f t="shared" si="4"/>
        <v>0</v>
      </c>
      <c r="AK141">
        <f t="shared" si="5"/>
        <v>0</v>
      </c>
      <c r="AW141" t="s">
        <v>89</v>
      </c>
      <c r="BL141" t="s">
        <v>89</v>
      </c>
      <c r="CA141" t="s">
        <v>89</v>
      </c>
      <c r="CP141" t="s">
        <v>89</v>
      </c>
      <c r="DE141" t="s">
        <v>89</v>
      </c>
    </row>
    <row r="142" spans="1:109" x14ac:dyDescent="0.2">
      <c r="B142" t="s">
        <v>90</v>
      </c>
      <c r="C142">
        <v>6869.9225952856605</v>
      </c>
      <c r="D142">
        <v>0.49144141349545667</v>
      </c>
      <c r="E142">
        <v>0.19124368225199614</v>
      </c>
      <c r="F142">
        <v>0</v>
      </c>
      <c r="G142">
        <v>0.3096815176721765</v>
      </c>
      <c r="H142">
        <v>7.633386580370681E-3</v>
      </c>
      <c r="AH142" t="s">
        <v>90</v>
      </c>
      <c r="AJ142">
        <f t="shared" si="4"/>
        <v>0</v>
      </c>
      <c r="AK142">
        <f t="shared" si="5"/>
        <v>0</v>
      </c>
      <c r="AW142" t="s">
        <v>90</v>
      </c>
      <c r="BL142" t="s">
        <v>90</v>
      </c>
      <c r="CA142" t="s">
        <v>90</v>
      </c>
      <c r="CP142" t="s">
        <v>90</v>
      </c>
      <c r="DE142" t="s">
        <v>90</v>
      </c>
    </row>
    <row r="143" spans="1:109" x14ac:dyDescent="0.2">
      <c r="B143" t="s">
        <v>91</v>
      </c>
      <c r="C143">
        <v>0</v>
      </c>
      <c r="AH143" t="s">
        <v>91</v>
      </c>
      <c r="AJ143">
        <f t="shared" si="4"/>
        <v>0</v>
      </c>
      <c r="AK143">
        <f t="shared" si="5"/>
        <v>0</v>
      </c>
      <c r="AW143" t="s">
        <v>91</v>
      </c>
      <c r="BL143" t="s">
        <v>91</v>
      </c>
      <c r="CA143" t="s">
        <v>91</v>
      </c>
      <c r="CP143" t="s">
        <v>91</v>
      </c>
      <c r="DE143" t="s">
        <v>91</v>
      </c>
    </row>
    <row r="144" spans="1:109" x14ac:dyDescent="0.2">
      <c r="B144" t="s">
        <v>92</v>
      </c>
      <c r="C144">
        <v>59.499180198911425</v>
      </c>
      <c r="D144">
        <v>0.99694949078979767</v>
      </c>
      <c r="E144">
        <v>0</v>
      </c>
      <c r="F144">
        <v>1.1030382696773347E-3</v>
      </c>
      <c r="G144">
        <v>0</v>
      </c>
      <c r="H144">
        <v>1.9474709405249678E-3</v>
      </c>
      <c r="AH144" t="s">
        <v>92</v>
      </c>
      <c r="AJ144">
        <f t="shared" si="4"/>
        <v>0</v>
      </c>
      <c r="AK144">
        <f t="shared" si="5"/>
        <v>0</v>
      </c>
      <c r="AW144" t="s">
        <v>92</v>
      </c>
      <c r="BL144" t="s">
        <v>92</v>
      </c>
      <c r="CA144" t="s">
        <v>92</v>
      </c>
      <c r="CP144" t="s">
        <v>92</v>
      </c>
      <c r="DE144" t="s">
        <v>92</v>
      </c>
    </row>
    <row r="145" spans="1:109" x14ac:dyDescent="0.2">
      <c r="AJ145">
        <f t="shared" si="4"/>
        <v>0</v>
      </c>
      <c r="AK145">
        <f t="shared" si="5"/>
        <v>0</v>
      </c>
    </row>
    <row r="146" spans="1:109" x14ac:dyDescent="0.2">
      <c r="A146" t="s">
        <v>19</v>
      </c>
      <c r="B146" t="s">
        <v>82</v>
      </c>
      <c r="C146">
        <v>272504.79817646835</v>
      </c>
      <c r="D146">
        <v>0.15895417214315161</v>
      </c>
      <c r="E146">
        <v>0.28918716451702342</v>
      </c>
      <c r="F146">
        <v>8.1800869061355932E-3</v>
      </c>
      <c r="G146">
        <v>3.1775434512124278E-3</v>
      </c>
      <c r="H146">
        <v>5.0794925129830602E-3</v>
      </c>
      <c r="I146">
        <v>0.21560521315518832</v>
      </c>
      <c r="J146">
        <v>2.979529830315478E-2</v>
      </c>
      <c r="K146">
        <v>7.2026110610350401E-3</v>
      </c>
      <c r="L146">
        <v>0.22603263495912879</v>
      </c>
      <c r="M146">
        <v>5.6785782990986987E-2</v>
      </c>
      <c r="AG146" t="s">
        <v>19</v>
      </c>
      <c r="AH146" t="s">
        <v>82</v>
      </c>
      <c r="AJ146">
        <f t="shared" si="4"/>
        <v>0</v>
      </c>
      <c r="AK146">
        <f t="shared" si="5"/>
        <v>0</v>
      </c>
      <c r="AV146" t="s">
        <v>19</v>
      </c>
      <c r="AW146" t="s">
        <v>82</v>
      </c>
      <c r="BK146" t="s">
        <v>19</v>
      </c>
      <c r="BL146" t="s">
        <v>82</v>
      </c>
      <c r="BZ146" t="s">
        <v>19</v>
      </c>
      <c r="CA146" t="s">
        <v>82</v>
      </c>
      <c r="CO146" t="s">
        <v>19</v>
      </c>
      <c r="CP146" t="s">
        <v>82</v>
      </c>
      <c r="DD146" t="s">
        <v>19</v>
      </c>
      <c r="DE146" t="s">
        <v>82</v>
      </c>
    </row>
    <row r="147" spans="1:109" x14ac:dyDescent="0.2">
      <c r="B147" t="s">
        <v>84</v>
      </c>
      <c r="C147">
        <v>117128.18559251245</v>
      </c>
      <c r="D147">
        <v>9.9159220368645107E-2</v>
      </c>
      <c r="E147">
        <v>0.22012771405031542</v>
      </c>
      <c r="F147">
        <v>4.6967204217089591E-3</v>
      </c>
      <c r="G147">
        <v>1.0231111110240406E-2</v>
      </c>
      <c r="H147">
        <v>8.4128688882978871E-3</v>
      </c>
      <c r="I147">
        <v>0.36411932525822344</v>
      </c>
      <c r="J147">
        <v>0.12060249861806778</v>
      </c>
      <c r="K147">
        <v>9.0585288247193904E-2</v>
      </c>
      <c r="L147">
        <v>1.2015156758740552E-2</v>
      </c>
      <c r="M147">
        <v>7.0050096278566398E-2</v>
      </c>
      <c r="AH147" t="s">
        <v>84</v>
      </c>
      <c r="AJ147">
        <f t="shared" si="4"/>
        <v>0</v>
      </c>
      <c r="AK147">
        <f t="shared" si="5"/>
        <v>0</v>
      </c>
      <c r="AW147" t="s">
        <v>84</v>
      </c>
      <c r="BL147" t="s">
        <v>84</v>
      </c>
      <c r="CA147" t="s">
        <v>84</v>
      </c>
      <c r="CP147" t="s">
        <v>84</v>
      </c>
      <c r="DE147" t="s">
        <v>84</v>
      </c>
    </row>
    <row r="148" spans="1:109" x14ac:dyDescent="0.2">
      <c r="B148" t="s">
        <v>85</v>
      </c>
      <c r="C148">
        <v>117884.09473582375</v>
      </c>
      <c r="D148">
        <v>0.60313844870327604</v>
      </c>
      <c r="E148">
        <v>0</v>
      </c>
      <c r="F148">
        <v>0</v>
      </c>
      <c r="G148">
        <v>1.0934649029746026E-2</v>
      </c>
      <c r="H148">
        <v>8.3401459170524897E-3</v>
      </c>
      <c r="I148">
        <v>0.15523078265627077</v>
      </c>
      <c r="J148">
        <v>0.1302141286194039</v>
      </c>
      <c r="K148">
        <v>5.2286499286814538E-2</v>
      </c>
      <c r="L148">
        <v>0</v>
      </c>
      <c r="M148">
        <v>3.985534578743629E-2</v>
      </c>
      <c r="AH148" t="s">
        <v>85</v>
      </c>
      <c r="AJ148">
        <f t="shared" si="4"/>
        <v>0</v>
      </c>
      <c r="AK148">
        <f t="shared" si="5"/>
        <v>0</v>
      </c>
      <c r="AW148" t="s">
        <v>85</v>
      </c>
      <c r="BL148" t="s">
        <v>85</v>
      </c>
      <c r="CA148" t="s">
        <v>85</v>
      </c>
      <c r="CP148" t="s">
        <v>85</v>
      </c>
      <c r="DE148" t="s">
        <v>85</v>
      </c>
    </row>
    <row r="149" spans="1:109" x14ac:dyDescent="0.2">
      <c r="B149" t="s">
        <v>86</v>
      </c>
      <c r="C149">
        <v>5013.067158672322</v>
      </c>
      <c r="D149">
        <v>2.1703167027234002E-2</v>
      </c>
      <c r="E149">
        <v>6.9230962973977378E-2</v>
      </c>
      <c r="F149">
        <v>3.5468101697009619E-2</v>
      </c>
      <c r="G149">
        <v>4.8532580414325226E-2</v>
      </c>
      <c r="H149">
        <v>6.034509536825986E-3</v>
      </c>
      <c r="I149">
        <v>0.1137629935046412</v>
      </c>
      <c r="J149">
        <v>0.10556016411906156</v>
      </c>
      <c r="K149">
        <v>6.8196125002431768E-3</v>
      </c>
      <c r="L149">
        <v>0.35390485091157986</v>
      </c>
      <c r="M149">
        <v>0.23898305731510192</v>
      </c>
      <c r="AH149" t="s">
        <v>86</v>
      </c>
      <c r="AJ149">
        <f t="shared" si="4"/>
        <v>0</v>
      </c>
      <c r="AK149">
        <f t="shared" si="5"/>
        <v>0</v>
      </c>
      <c r="AW149" t="s">
        <v>86</v>
      </c>
      <c r="BL149" t="s">
        <v>86</v>
      </c>
      <c r="CA149" t="s">
        <v>86</v>
      </c>
      <c r="CP149" t="s">
        <v>86</v>
      </c>
      <c r="DE149" t="s">
        <v>86</v>
      </c>
    </row>
    <row r="150" spans="1:109" x14ac:dyDescent="0.2">
      <c r="B150" t="s">
        <v>87</v>
      </c>
      <c r="C150">
        <v>851.91988070561752</v>
      </c>
      <c r="D150">
        <v>4.7891578327019194E-2</v>
      </c>
      <c r="E150">
        <v>0.45995092077928207</v>
      </c>
      <c r="F150">
        <v>2.4512888788368477E-3</v>
      </c>
      <c r="G150">
        <v>4.5232694232652457E-2</v>
      </c>
      <c r="H150">
        <v>6.0626281377472117E-3</v>
      </c>
      <c r="I150">
        <v>0.17463415830103524</v>
      </c>
      <c r="J150">
        <v>1.8542146978093938E-2</v>
      </c>
      <c r="K150">
        <v>0.21953233407638961</v>
      </c>
      <c r="L150">
        <v>0</v>
      </c>
      <c r="M150">
        <v>2.5702250288943438E-2</v>
      </c>
      <c r="AH150" t="s">
        <v>87</v>
      </c>
      <c r="AJ150">
        <f t="shared" si="4"/>
        <v>0</v>
      </c>
      <c r="AK150">
        <f t="shared" si="5"/>
        <v>0</v>
      </c>
      <c r="AW150" t="s">
        <v>87</v>
      </c>
      <c r="BL150" t="s">
        <v>87</v>
      </c>
      <c r="CA150" t="s">
        <v>87</v>
      </c>
      <c r="CP150" t="s">
        <v>87</v>
      </c>
      <c r="DE150" t="s">
        <v>87</v>
      </c>
    </row>
    <row r="151" spans="1:109" x14ac:dyDescent="0.2">
      <c r="B151" t="s">
        <v>88</v>
      </c>
      <c r="C151">
        <v>1852.7392379873666</v>
      </c>
      <c r="D151">
        <v>2.9361777312795864E-2</v>
      </c>
      <c r="E151">
        <v>7.2511877161932595E-2</v>
      </c>
      <c r="F151">
        <v>1.7712244311751577E-3</v>
      </c>
      <c r="G151">
        <v>1.1622822211301951E-2</v>
      </c>
      <c r="H151">
        <v>2.110683981687814E-2</v>
      </c>
      <c r="I151">
        <v>0.5888640957219079</v>
      </c>
      <c r="J151">
        <v>5.968188248975527E-2</v>
      </c>
      <c r="K151">
        <v>9.6602865054692538E-2</v>
      </c>
      <c r="L151">
        <v>8.6398329199572618E-2</v>
      </c>
      <c r="M151">
        <v>3.2078286599987925E-2</v>
      </c>
      <c r="AH151" t="s">
        <v>88</v>
      </c>
      <c r="AJ151">
        <f t="shared" si="4"/>
        <v>0</v>
      </c>
      <c r="AK151">
        <f t="shared" si="5"/>
        <v>0</v>
      </c>
      <c r="AW151" t="s">
        <v>88</v>
      </c>
      <c r="BL151" t="s">
        <v>88</v>
      </c>
      <c r="CA151" t="s">
        <v>88</v>
      </c>
      <c r="CP151" t="s">
        <v>88</v>
      </c>
      <c r="DE151" t="s">
        <v>88</v>
      </c>
    </row>
    <row r="152" spans="1:109" x14ac:dyDescent="0.2">
      <c r="B152" t="s">
        <v>89</v>
      </c>
      <c r="C152">
        <v>3644.1072900317449</v>
      </c>
      <c r="D152">
        <v>8.9568795760504916E-2</v>
      </c>
      <c r="E152">
        <v>0.13210507500780647</v>
      </c>
      <c r="F152">
        <v>5.0756976323958975E-3</v>
      </c>
      <c r="G152">
        <v>1.2544265968438819E-2</v>
      </c>
      <c r="H152">
        <v>2.2272202891331052E-2</v>
      </c>
      <c r="I152">
        <v>0.18711915039003993</v>
      </c>
      <c r="J152">
        <v>0.11812290639305191</v>
      </c>
      <c r="K152">
        <v>0.24005590947143926</v>
      </c>
      <c r="L152">
        <v>0</v>
      </c>
      <c r="M152">
        <v>0.19313599648499166</v>
      </c>
      <c r="AH152" t="s">
        <v>89</v>
      </c>
      <c r="AJ152">
        <f t="shared" si="4"/>
        <v>0</v>
      </c>
      <c r="AK152">
        <f t="shared" si="5"/>
        <v>0</v>
      </c>
      <c r="AW152" t="s">
        <v>89</v>
      </c>
      <c r="BL152" t="s">
        <v>89</v>
      </c>
      <c r="CA152" t="s">
        <v>89</v>
      </c>
      <c r="CP152" t="s">
        <v>89</v>
      </c>
      <c r="DE152" t="s">
        <v>89</v>
      </c>
    </row>
    <row r="153" spans="1:109" x14ac:dyDescent="0.2">
      <c r="B153" t="s">
        <v>90</v>
      </c>
      <c r="C153">
        <v>20306.142457867249</v>
      </c>
      <c r="D153">
        <v>0.4574355607832577</v>
      </c>
      <c r="E153">
        <v>0.28007767015367452</v>
      </c>
      <c r="F153">
        <v>0</v>
      </c>
      <c r="G153">
        <v>2.3255925234739673E-3</v>
      </c>
      <c r="H153">
        <v>8.4662314368884519E-3</v>
      </c>
      <c r="I153">
        <v>8.7308255613004843E-2</v>
      </c>
      <c r="J153">
        <v>3.2672369664375617E-2</v>
      </c>
      <c r="K153">
        <v>0</v>
      </c>
      <c r="L153">
        <v>8.7041596260335252E-2</v>
      </c>
      <c r="M153">
        <v>4.467272356498974E-2</v>
      </c>
      <c r="AH153" t="s">
        <v>90</v>
      </c>
      <c r="AJ153">
        <f t="shared" si="4"/>
        <v>0</v>
      </c>
      <c r="AK153">
        <f t="shared" si="5"/>
        <v>0</v>
      </c>
      <c r="AW153" t="s">
        <v>90</v>
      </c>
      <c r="BL153" t="s">
        <v>90</v>
      </c>
      <c r="CA153" t="s">
        <v>90</v>
      </c>
      <c r="CP153" t="s">
        <v>90</v>
      </c>
      <c r="DE153" t="s">
        <v>90</v>
      </c>
    </row>
    <row r="154" spans="1:109" x14ac:dyDescent="0.2">
      <c r="B154" t="s">
        <v>91</v>
      </c>
      <c r="C154">
        <v>0</v>
      </c>
      <c r="AH154" t="s">
        <v>91</v>
      </c>
      <c r="AJ154">
        <f t="shared" si="4"/>
        <v>0</v>
      </c>
      <c r="AK154">
        <f t="shared" si="5"/>
        <v>0</v>
      </c>
      <c r="AW154" t="s">
        <v>91</v>
      </c>
      <c r="BL154" t="s">
        <v>91</v>
      </c>
      <c r="CA154" t="s">
        <v>91</v>
      </c>
      <c r="CP154" t="s">
        <v>91</v>
      </c>
      <c r="DE154" t="s">
        <v>91</v>
      </c>
    </row>
    <row r="155" spans="1:109" x14ac:dyDescent="0.2">
      <c r="B155" t="s">
        <v>92</v>
      </c>
      <c r="C155">
        <v>786.99257016405579</v>
      </c>
      <c r="D155">
        <v>0.2073706372616578</v>
      </c>
      <c r="E155">
        <v>0.41254332740908656</v>
      </c>
      <c r="F155">
        <v>3.032596034388524E-3</v>
      </c>
      <c r="G155">
        <v>3.5523203658388201E-2</v>
      </c>
      <c r="H155">
        <v>1.0781739937768568E-2</v>
      </c>
      <c r="I155">
        <v>0</v>
      </c>
      <c r="J155">
        <v>0.18566492776111937</v>
      </c>
      <c r="K155">
        <v>0.12521021096065307</v>
      </c>
      <c r="L155">
        <v>0</v>
      </c>
      <c r="M155">
        <v>1.9873356976937737E-2</v>
      </c>
      <c r="AH155" t="s">
        <v>92</v>
      </c>
      <c r="AJ155">
        <f t="shared" si="4"/>
        <v>0</v>
      </c>
      <c r="AK155">
        <f t="shared" si="5"/>
        <v>0</v>
      </c>
      <c r="AW155" t="s">
        <v>92</v>
      </c>
      <c r="BL155" t="s">
        <v>92</v>
      </c>
      <c r="CA155" t="s">
        <v>92</v>
      </c>
      <c r="CP155" t="s">
        <v>92</v>
      </c>
      <c r="DE155" t="s">
        <v>92</v>
      </c>
    </row>
    <row r="156" spans="1:109" x14ac:dyDescent="0.2">
      <c r="AJ156">
        <f t="shared" si="4"/>
        <v>0</v>
      </c>
      <c r="AK156">
        <f t="shared" si="5"/>
        <v>0</v>
      </c>
    </row>
    <row r="157" spans="1:109" x14ac:dyDescent="0.2">
      <c r="A157" t="s">
        <v>18</v>
      </c>
      <c r="B157" t="s">
        <v>82</v>
      </c>
      <c r="C157">
        <v>41713.434603871967</v>
      </c>
      <c r="D157">
        <v>3.2982613244368526E-3</v>
      </c>
      <c r="E157">
        <v>0.98781263144015563</v>
      </c>
      <c r="F157">
        <v>8.8891072354074212E-3</v>
      </c>
      <c r="AG157" t="s">
        <v>18</v>
      </c>
      <c r="AH157" t="s">
        <v>82</v>
      </c>
      <c r="AJ157">
        <f t="shared" si="4"/>
        <v>0</v>
      </c>
      <c r="AK157">
        <f t="shared" si="5"/>
        <v>0</v>
      </c>
      <c r="AV157" t="s">
        <v>18</v>
      </c>
      <c r="AW157" t="s">
        <v>82</v>
      </c>
      <c r="BK157" t="s">
        <v>18</v>
      </c>
      <c r="BL157" t="s">
        <v>82</v>
      </c>
      <c r="BZ157" t="s">
        <v>18</v>
      </c>
      <c r="CA157" t="s">
        <v>82</v>
      </c>
      <c r="CO157" t="s">
        <v>18</v>
      </c>
      <c r="CP157" t="s">
        <v>82</v>
      </c>
      <c r="DD157" t="s">
        <v>18</v>
      </c>
      <c r="DE157" t="s">
        <v>82</v>
      </c>
    </row>
    <row r="158" spans="1:109" x14ac:dyDescent="0.2">
      <c r="B158" t="s">
        <v>84</v>
      </c>
      <c r="C158">
        <v>29647.515294307686</v>
      </c>
      <c r="D158">
        <v>1.5182933278656801E-3</v>
      </c>
      <c r="E158">
        <v>0.98940313497185839</v>
      </c>
      <c r="F158">
        <v>9.0785717002759784E-3</v>
      </c>
      <c r="AH158" t="s">
        <v>84</v>
      </c>
      <c r="AJ158">
        <f t="shared" si="4"/>
        <v>0</v>
      </c>
      <c r="AK158">
        <f t="shared" si="5"/>
        <v>0</v>
      </c>
      <c r="AW158" t="s">
        <v>84</v>
      </c>
      <c r="BL158" t="s">
        <v>84</v>
      </c>
      <c r="CA158" t="s">
        <v>84</v>
      </c>
      <c r="CP158" t="s">
        <v>84</v>
      </c>
      <c r="DE158" t="s">
        <v>84</v>
      </c>
    </row>
    <row r="159" spans="1:109" x14ac:dyDescent="0.2">
      <c r="B159" t="s">
        <v>85</v>
      </c>
      <c r="C159">
        <v>29382.938800608776</v>
      </c>
      <c r="D159">
        <v>0</v>
      </c>
      <c r="E159">
        <v>0.99606958404617729</v>
      </c>
      <c r="F159">
        <v>3.9304159538227149E-3</v>
      </c>
      <c r="AH159" t="s">
        <v>85</v>
      </c>
      <c r="AJ159">
        <f t="shared" si="4"/>
        <v>0</v>
      </c>
      <c r="AK159">
        <f t="shared" si="5"/>
        <v>0</v>
      </c>
      <c r="AW159" t="s">
        <v>85</v>
      </c>
      <c r="BL159" t="s">
        <v>85</v>
      </c>
      <c r="CA159" t="s">
        <v>85</v>
      </c>
      <c r="CP159" t="s">
        <v>85</v>
      </c>
      <c r="DE159" t="s">
        <v>85</v>
      </c>
    </row>
    <row r="160" spans="1:109" x14ac:dyDescent="0.2">
      <c r="B160" t="s">
        <v>86</v>
      </c>
      <c r="C160">
        <v>904.74208183768985</v>
      </c>
      <c r="D160">
        <v>6.6971025672178436E-4</v>
      </c>
      <c r="E160">
        <v>0.99535214640068059</v>
      </c>
      <c r="F160">
        <v>3.9781433425975761E-3</v>
      </c>
      <c r="AH160" t="s">
        <v>86</v>
      </c>
      <c r="AJ160">
        <f t="shared" si="4"/>
        <v>0</v>
      </c>
      <c r="AK160">
        <f t="shared" si="5"/>
        <v>0</v>
      </c>
      <c r="AW160" t="s">
        <v>86</v>
      </c>
      <c r="BL160" t="s">
        <v>86</v>
      </c>
      <c r="CA160" t="s">
        <v>86</v>
      </c>
      <c r="CP160" t="s">
        <v>86</v>
      </c>
      <c r="DE160" t="s">
        <v>86</v>
      </c>
    </row>
    <row r="161" spans="1:109" x14ac:dyDescent="0.2">
      <c r="B161" t="s">
        <v>87</v>
      </c>
      <c r="C161">
        <v>155.37323264425928</v>
      </c>
      <c r="D161">
        <v>4.4029311074540427E-3</v>
      </c>
      <c r="E161">
        <v>0.98955407115685567</v>
      </c>
      <c r="F161">
        <v>6.0429977356903572E-3</v>
      </c>
      <c r="AH161" t="s">
        <v>87</v>
      </c>
      <c r="AJ161">
        <f t="shared" si="4"/>
        <v>0</v>
      </c>
      <c r="AK161">
        <f t="shared" si="5"/>
        <v>0</v>
      </c>
      <c r="AW161" t="s">
        <v>87</v>
      </c>
      <c r="BL161" t="s">
        <v>87</v>
      </c>
      <c r="CA161" t="s">
        <v>87</v>
      </c>
      <c r="CP161" t="s">
        <v>87</v>
      </c>
      <c r="DE161" t="s">
        <v>87</v>
      </c>
    </row>
    <row r="162" spans="1:109" x14ac:dyDescent="0.2">
      <c r="B162" t="s">
        <v>88</v>
      </c>
      <c r="C162">
        <v>1171.2287314717466</v>
      </c>
      <c r="D162">
        <v>2.0025786224757048E-4</v>
      </c>
      <c r="E162">
        <v>0.99392094679312271</v>
      </c>
      <c r="F162">
        <v>5.8787953446297492E-3</v>
      </c>
      <c r="AH162" t="s">
        <v>88</v>
      </c>
      <c r="AJ162">
        <f t="shared" si="4"/>
        <v>0</v>
      </c>
      <c r="AK162">
        <f t="shared" si="5"/>
        <v>0</v>
      </c>
      <c r="AW162" t="s">
        <v>88</v>
      </c>
      <c r="BL162" t="s">
        <v>88</v>
      </c>
      <c r="CA162" t="s">
        <v>88</v>
      </c>
      <c r="CP162" t="s">
        <v>88</v>
      </c>
      <c r="DE162" t="s">
        <v>88</v>
      </c>
    </row>
    <row r="163" spans="1:109" x14ac:dyDescent="0.2">
      <c r="B163" t="s">
        <v>89</v>
      </c>
      <c r="C163">
        <v>2421.2186526024161</v>
      </c>
      <c r="D163">
        <v>3.4712388034786776E-4</v>
      </c>
      <c r="E163">
        <v>0.99787551340419323</v>
      </c>
      <c r="F163">
        <v>1.7773627154588369E-3</v>
      </c>
      <c r="AH163" t="s">
        <v>89</v>
      </c>
      <c r="AJ163">
        <f t="shared" si="4"/>
        <v>0</v>
      </c>
      <c r="AK163">
        <f t="shared" si="5"/>
        <v>0</v>
      </c>
      <c r="AW163" t="s">
        <v>89</v>
      </c>
      <c r="BL163" t="s">
        <v>89</v>
      </c>
      <c r="CA163" t="s">
        <v>89</v>
      </c>
      <c r="CP163" t="s">
        <v>89</v>
      </c>
      <c r="DE163" t="s">
        <v>89</v>
      </c>
    </row>
    <row r="164" spans="1:109" x14ac:dyDescent="0.2">
      <c r="B164" t="s">
        <v>90</v>
      </c>
      <c r="C164">
        <v>5138.8037112107986</v>
      </c>
      <c r="D164">
        <v>1.9321984551131518E-3</v>
      </c>
      <c r="E164">
        <v>0.99589048588871054</v>
      </c>
      <c r="F164">
        <v>2.1773156561762752E-3</v>
      </c>
      <c r="AH164" t="s">
        <v>90</v>
      </c>
      <c r="AJ164">
        <f t="shared" si="4"/>
        <v>0</v>
      </c>
      <c r="AK164">
        <f t="shared" si="5"/>
        <v>0</v>
      </c>
      <c r="AW164" t="s">
        <v>90</v>
      </c>
      <c r="BL164" t="s">
        <v>90</v>
      </c>
      <c r="CA164" t="s">
        <v>90</v>
      </c>
      <c r="CP164" t="s">
        <v>90</v>
      </c>
      <c r="DE164" t="s">
        <v>90</v>
      </c>
    </row>
    <row r="165" spans="1:109" x14ac:dyDescent="0.2">
      <c r="B165" t="s">
        <v>91</v>
      </c>
      <c r="C165">
        <v>0</v>
      </c>
      <c r="AH165" t="s">
        <v>91</v>
      </c>
      <c r="AJ165">
        <f t="shared" si="4"/>
        <v>0</v>
      </c>
      <c r="AK165">
        <f t="shared" si="5"/>
        <v>0</v>
      </c>
      <c r="AW165" t="s">
        <v>91</v>
      </c>
      <c r="BL165" t="s">
        <v>91</v>
      </c>
      <c r="CA165" t="s">
        <v>91</v>
      </c>
      <c r="CP165" t="s">
        <v>91</v>
      </c>
      <c r="DE165" t="s">
        <v>91</v>
      </c>
    </row>
    <row r="166" spans="1:109" x14ac:dyDescent="0.2">
      <c r="B166" t="s">
        <v>92</v>
      </c>
      <c r="C166">
        <v>253.15646259628829</v>
      </c>
      <c r="D166">
        <v>2.239025433039373E-3</v>
      </c>
      <c r="E166">
        <v>0.99776097456696056</v>
      </c>
      <c r="F166">
        <v>0</v>
      </c>
      <c r="AH166" t="s">
        <v>92</v>
      </c>
      <c r="AJ166">
        <f t="shared" si="4"/>
        <v>0</v>
      </c>
      <c r="AK166">
        <f t="shared" si="5"/>
        <v>0</v>
      </c>
      <c r="AW166" t="s">
        <v>92</v>
      </c>
      <c r="BL166" t="s">
        <v>92</v>
      </c>
      <c r="CA166" t="s">
        <v>92</v>
      </c>
      <c r="CP166" t="s">
        <v>92</v>
      </c>
      <c r="DE166" t="s">
        <v>92</v>
      </c>
    </row>
    <row r="167" spans="1:109" x14ac:dyDescent="0.2">
      <c r="AJ167">
        <f t="shared" si="4"/>
        <v>0</v>
      </c>
      <c r="AK167">
        <f t="shared" si="5"/>
        <v>0</v>
      </c>
    </row>
    <row r="168" spans="1:109" x14ac:dyDescent="0.2">
      <c r="A168" t="s">
        <v>21</v>
      </c>
      <c r="B168" t="s">
        <v>82</v>
      </c>
      <c r="C168">
        <v>35639.99799058913</v>
      </c>
      <c r="D168">
        <v>0.57400259642619744</v>
      </c>
      <c r="E168">
        <v>0.42569404418353668</v>
      </c>
      <c r="F168">
        <v>3.0335939026573667E-4</v>
      </c>
      <c r="AG168" t="s">
        <v>21</v>
      </c>
      <c r="AH168" t="s">
        <v>82</v>
      </c>
      <c r="AJ168">
        <f t="shared" si="4"/>
        <v>0</v>
      </c>
      <c r="AK168">
        <f t="shared" si="5"/>
        <v>0</v>
      </c>
      <c r="AV168" t="s">
        <v>21</v>
      </c>
      <c r="AW168" t="s">
        <v>82</v>
      </c>
      <c r="BK168" t="s">
        <v>21</v>
      </c>
      <c r="BL168" t="s">
        <v>82</v>
      </c>
      <c r="BZ168" t="s">
        <v>21</v>
      </c>
      <c r="CA168" t="s">
        <v>82</v>
      </c>
      <c r="CO168" t="s">
        <v>21</v>
      </c>
      <c r="CP168" t="s">
        <v>82</v>
      </c>
      <c r="DD168" t="s">
        <v>21</v>
      </c>
      <c r="DE168" t="s">
        <v>82</v>
      </c>
    </row>
    <row r="169" spans="1:109" x14ac:dyDescent="0.2">
      <c r="B169" t="s">
        <v>84</v>
      </c>
      <c r="C169">
        <v>5653.3364124164864</v>
      </c>
      <c r="D169">
        <v>0.68850853608559104</v>
      </c>
      <c r="E169">
        <v>0.30611737641185482</v>
      </c>
      <c r="F169">
        <v>5.3740875025541437E-3</v>
      </c>
      <c r="AH169" t="s">
        <v>84</v>
      </c>
      <c r="AJ169">
        <f t="shared" si="4"/>
        <v>0</v>
      </c>
      <c r="AK169">
        <f t="shared" si="5"/>
        <v>0</v>
      </c>
      <c r="AW169" t="s">
        <v>84</v>
      </c>
      <c r="BL169" t="s">
        <v>84</v>
      </c>
      <c r="CA169" t="s">
        <v>84</v>
      </c>
      <c r="CP169" t="s">
        <v>84</v>
      </c>
      <c r="DE169" t="s">
        <v>84</v>
      </c>
    </row>
    <row r="170" spans="1:109" x14ac:dyDescent="0.2">
      <c r="B170" t="s">
        <v>85</v>
      </c>
      <c r="C170">
        <v>11859.431887608496</v>
      </c>
      <c r="D170">
        <v>0.77251876519142149</v>
      </c>
      <c r="E170">
        <v>0.22748123480857851</v>
      </c>
      <c r="F170">
        <v>0</v>
      </c>
      <c r="AH170" t="s">
        <v>85</v>
      </c>
      <c r="AJ170">
        <f t="shared" si="4"/>
        <v>0</v>
      </c>
      <c r="AK170">
        <f t="shared" si="5"/>
        <v>0</v>
      </c>
      <c r="AW170" t="s">
        <v>85</v>
      </c>
      <c r="BL170" t="s">
        <v>85</v>
      </c>
      <c r="CA170" t="s">
        <v>85</v>
      </c>
      <c r="CP170" t="s">
        <v>85</v>
      </c>
      <c r="DE170" t="s">
        <v>85</v>
      </c>
    </row>
    <row r="171" spans="1:109" x14ac:dyDescent="0.2">
      <c r="B171" t="s">
        <v>86</v>
      </c>
      <c r="C171">
        <v>394.20050365031113</v>
      </c>
      <c r="D171">
        <v>6.7170665212663697E-2</v>
      </c>
      <c r="E171">
        <v>0.92867761825419848</v>
      </c>
      <c r="F171">
        <v>4.1517165331378695E-3</v>
      </c>
      <c r="AH171" t="s">
        <v>86</v>
      </c>
      <c r="AJ171">
        <f t="shared" si="4"/>
        <v>0</v>
      </c>
      <c r="AK171">
        <f t="shared" si="5"/>
        <v>0</v>
      </c>
      <c r="AW171" t="s">
        <v>86</v>
      </c>
      <c r="BL171" t="s">
        <v>86</v>
      </c>
      <c r="CA171" t="s">
        <v>86</v>
      </c>
      <c r="CP171" t="s">
        <v>86</v>
      </c>
      <c r="DE171" t="s">
        <v>86</v>
      </c>
    </row>
    <row r="172" spans="1:109" x14ac:dyDescent="0.2">
      <c r="B172" t="s">
        <v>87</v>
      </c>
      <c r="C172">
        <v>37.682418614578133</v>
      </c>
      <c r="D172">
        <v>0.28107229865674904</v>
      </c>
      <c r="E172">
        <v>0.71758618390811313</v>
      </c>
      <c r="F172">
        <v>1.3415174351378404E-3</v>
      </c>
      <c r="AH172" t="s">
        <v>87</v>
      </c>
      <c r="AJ172">
        <f t="shared" si="4"/>
        <v>0</v>
      </c>
      <c r="AK172">
        <f t="shared" si="5"/>
        <v>0</v>
      </c>
      <c r="AW172" t="s">
        <v>87</v>
      </c>
      <c r="BL172" t="s">
        <v>87</v>
      </c>
      <c r="CA172" t="s">
        <v>87</v>
      </c>
      <c r="CP172" t="s">
        <v>87</v>
      </c>
      <c r="DE172" t="s">
        <v>87</v>
      </c>
    </row>
    <row r="173" spans="1:109" x14ac:dyDescent="0.2">
      <c r="B173" t="s">
        <v>88</v>
      </c>
      <c r="C173">
        <v>81.146124078064602</v>
      </c>
      <c r="D173">
        <v>0.71787978509181161</v>
      </c>
      <c r="E173">
        <v>0.28196447234460498</v>
      </c>
      <c r="F173">
        <v>1.5574256358343987E-4</v>
      </c>
      <c r="AH173" t="s">
        <v>88</v>
      </c>
      <c r="AJ173">
        <f t="shared" si="4"/>
        <v>0</v>
      </c>
      <c r="AK173">
        <f t="shared" si="5"/>
        <v>0</v>
      </c>
      <c r="AW173" t="s">
        <v>88</v>
      </c>
      <c r="BL173" t="s">
        <v>88</v>
      </c>
      <c r="CA173" t="s">
        <v>88</v>
      </c>
      <c r="CP173" t="s">
        <v>88</v>
      </c>
      <c r="DE173" t="s">
        <v>88</v>
      </c>
    </row>
    <row r="174" spans="1:109" x14ac:dyDescent="0.2">
      <c r="B174" t="s">
        <v>89</v>
      </c>
      <c r="C174">
        <v>98.013842057683448</v>
      </c>
      <c r="D174">
        <v>0.59433607428541713</v>
      </c>
      <c r="E174">
        <v>0.40321406559901896</v>
      </c>
      <c r="F174">
        <v>2.4498601155639346E-3</v>
      </c>
      <c r="AH174" t="s">
        <v>89</v>
      </c>
      <c r="AJ174">
        <f t="shared" si="4"/>
        <v>0</v>
      </c>
      <c r="AK174">
        <f t="shared" si="5"/>
        <v>0</v>
      </c>
      <c r="AW174" t="s">
        <v>89</v>
      </c>
      <c r="BL174" t="s">
        <v>89</v>
      </c>
      <c r="CA174" t="s">
        <v>89</v>
      </c>
      <c r="CP174" t="s">
        <v>89</v>
      </c>
      <c r="DE174" t="s">
        <v>89</v>
      </c>
    </row>
    <row r="175" spans="1:109" x14ac:dyDescent="0.2">
      <c r="B175" t="s">
        <v>90</v>
      </c>
      <c r="C175">
        <v>20051.761391743588</v>
      </c>
      <c r="D175">
        <v>0.96186524595584222</v>
      </c>
      <c r="E175">
        <v>3.7136415706132131E-2</v>
      </c>
      <c r="F175">
        <v>9.98338338025824E-4</v>
      </c>
      <c r="AH175" t="s">
        <v>90</v>
      </c>
      <c r="AJ175">
        <f t="shared" si="4"/>
        <v>0</v>
      </c>
      <c r="AK175">
        <f t="shared" si="5"/>
        <v>0</v>
      </c>
      <c r="AW175" t="s">
        <v>90</v>
      </c>
      <c r="BL175" t="s">
        <v>90</v>
      </c>
      <c r="CA175" t="s">
        <v>90</v>
      </c>
      <c r="CP175" t="s">
        <v>90</v>
      </c>
      <c r="DE175" t="s">
        <v>90</v>
      </c>
    </row>
    <row r="176" spans="1:109" x14ac:dyDescent="0.2">
      <c r="B176" t="s">
        <v>91</v>
      </c>
      <c r="C176">
        <v>0</v>
      </c>
      <c r="AH176" t="s">
        <v>91</v>
      </c>
      <c r="AJ176">
        <f t="shared" si="4"/>
        <v>0</v>
      </c>
      <c r="AK176">
        <f t="shared" si="5"/>
        <v>0</v>
      </c>
      <c r="AW176" t="s">
        <v>91</v>
      </c>
      <c r="BL176" t="s">
        <v>91</v>
      </c>
      <c r="CA176" t="s">
        <v>91</v>
      </c>
      <c r="CP176" t="s">
        <v>91</v>
      </c>
      <c r="DE176" t="s">
        <v>91</v>
      </c>
    </row>
    <row r="177" spans="1:109" x14ac:dyDescent="0.2">
      <c r="B177" t="s">
        <v>92</v>
      </c>
      <c r="C177">
        <v>4.4232668867976159E-2</v>
      </c>
      <c r="D177">
        <v>0</v>
      </c>
      <c r="E177">
        <v>0</v>
      </c>
      <c r="F177">
        <v>1</v>
      </c>
      <c r="AH177" t="s">
        <v>92</v>
      </c>
      <c r="AJ177">
        <f t="shared" si="4"/>
        <v>0</v>
      </c>
      <c r="AK177">
        <f t="shared" si="5"/>
        <v>0</v>
      </c>
      <c r="AW177" t="s">
        <v>92</v>
      </c>
      <c r="BL177" t="s">
        <v>92</v>
      </c>
      <c r="CA177" t="s">
        <v>92</v>
      </c>
      <c r="CP177" t="s">
        <v>92</v>
      </c>
      <c r="DE177" t="s">
        <v>92</v>
      </c>
    </row>
    <row r="178" spans="1:109" x14ac:dyDescent="0.2">
      <c r="AJ178">
        <f t="shared" si="4"/>
        <v>0</v>
      </c>
      <c r="AK178">
        <f t="shared" si="5"/>
        <v>0</v>
      </c>
    </row>
    <row r="179" spans="1:109" x14ac:dyDescent="0.2">
      <c r="A179" t="s">
        <v>10</v>
      </c>
      <c r="B179" t="s">
        <v>82</v>
      </c>
      <c r="C179">
        <v>13262.088226520053</v>
      </c>
      <c r="D179">
        <v>6.3045016372243995E-2</v>
      </c>
      <c r="E179">
        <v>0.93695498362775598</v>
      </c>
      <c r="AG179" t="s">
        <v>10</v>
      </c>
      <c r="AH179" t="s">
        <v>82</v>
      </c>
      <c r="AJ179">
        <f t="shared" si="4"/>
        <v>0</v>
      </c>
      <c r="AK179">
        <f t="shared" si="5"/>
        <v>0</v>
      </c>
      <c r="AV179" t="s">
        <v>10</v>
      </c>
      <c r="AW179" t="s">
        <v>82</v>
      </c>
      <c r="BK179" t="s">
        <v>10</v>
      </c>
      <c r="BL179" t="s">
        <v>82</v>
      </c>
      <c r="BZ179" t="s">
        <v>10</v>
      </c>
      <c r="CA179" t="s">
        <v>82</v>
      </c>
      <c r="CO179" t="s">
        <v>10</v>
      </c>
      <c r="CP179" t="s">
        <v>82</v>
      </c>
      <c r="DD179" t="s">
        <v>10</v>
      </c>
      <c r="DE179" t="s">
        <v>82</v>
      </c>
    </row>
    <row r="180" spans="1:109" x14ac:dyDescent="0.2">
      <c r="B180" t="s">
        <v>84</v>
      </c>
      <c r="C180">
        <v>7183.7219198966786</v>
      </c>
      <c r="D180">
        <v>8.2856049048270264E-2</v>
      </c>
      <c r="E180">
        <v>0.91714395095172974</v>
      </c>
      <c r="AH180" t="s">
        <v>84</v>
      </c>
      <c r="AJ180">
        <f t="shared" si="4"/>
        <v>0</v>
      </c>
      <c r="AK180">
        <f t="shared" si="5"/>
        <v>0</v>
      </c>
      <c r="AW180" t="s">
        <v>84</v>
      </c>
      <c r="BL180" t="s">
        <v>84</v>
      </c>
      <c r="CA180" t="s">
        <v>84</v>
      </c>
      <c r="CP180" t="s">
        <v>84</v>
      </c>
      <c r="DE180" t="s">
        <v>84</v>
      </c>
    </row>
    <row r="181" spans="1:109" x14ac:dyDescent="0.2">
      <c r="B181" t="s">
        <v>85</v>
      </c>
      <c r="C181">
        <v>4366.633251500899</v>
      </c>
      <c r="D181">
        <v>0.13600358009708891</v>
      </c>
      <c r="E181">
        <v>0.86399641990291109</v>
      </c>
      <c r="AH181" t="s">
        <v>85</v>
      </c>
      <c r="AJ181">
        <f t="shared" si="4"/>
        <v>0</v>
      </c>
      <c r="AK181">
        <f t="shared" si="5"/>
        <v>0</v>
      </c>
      <c r="AW181" t="s">
        <v>85</v>
      </c>
      <c r="BL181" t="s">
        <v>85</v>
      </c>
      <c r="CA181" t="s">
        <v>85</v>
      </c>
      <c r="CP181" t="s">
        <v>85</v>
      </c>
      <c r="DE181" t="s">
        <v>85</v>
      </c>
    </row>
    <row r="182" spans="1:109" x14ac:dyDescent="0.2">
      <c r="B182" t="s">
        <v>86</v>
      </c>
      <c r="C182">
        <v>980.30069508437259</v>
      </c>
      <c r="D182">
        <v>1.8640363907837305E-2</v>
      </c>
      <c r="E182">
        <v>0.98135963609216259</v>
      </c>
      <c r="AH182" t="s">
        <v>86</v>
      </c>
      <c r="AJ182">
        <f t="shared" si="4"/>
        <v>0</v>
      </c>
      <c r="AK182">
        <f t="shared" si="5"/>
        <v>0</v>
      </c>
      <c r="AW182" t="s">
        <v>86</v>
      </c>
      <c r="BL182" t="s">
        <v>86</v>
      </c>
      <c r="CA182" t="s">
        <v>86</v>
      </c>
      <c r="CP182" t="s">
        <v>86</v>
      </c>
      <c r="DE182" t="s">
        <v>86</v>
      </c>
    </row>
    <row r="183" spans="1:109" x14ac:dyDescent="0.2">
      <c r="B183" t="s">
        <v>87</v>
      </c>
      <c r="C183">
        <v>20.702556748889606</v>
      </c>
      <c r="D183">
        <v>0.15069675364501653</v>
      </c>
      <c r="E183">
        <v>0.84930324635498355</v>
      </c>
      <c r="AH183" t="s">
        <v>87</v>
      </c>
      <c r="AJ183">
        <f t="shared" si="4"/>
        <v>0</v>
      </c>
      <c r="AK183">
        <f t="shared" si="5"/>
        <v>0</v>
      </c>
      <c r="AW183" t="s">
        <v>87</v>
      </c>
      <c r="BL183" t="s">
        <v>87</v>
      </c>
      <c r="CA183" t="s">
        <v>87</v>
      </c>
      <c r="CP183" t="s">
        <v>87</v>
      </c>
      <c r="DE183" t="s">
        <v>87</v>
      </c>
    </row>
    <row r="184" spans="1:109" x14ac:dyDescent="0.2">
      <c r="B184" t="s">
        <v>88</v>
      </c>
      <c r="C184">
        <v>71.34600761430579</v>
      </c>
      <c r="D184">
        <v>0.33108235379378453</v>
      </c>
      <c r="E184">
        <v>0.66891764620621541</v>
      </c>
      <c r="AH184" t="s">
        <v>88</v>
      </c>
      <c r="AJ184">
        <f t="shared" si="4"/>
        <v>0</v>
      </c>
      <c r="AK184">
        <f t="shared" si="5"/>
        <v>0</v>
      </c>
      <c r="AW184" t="s">
        <v>88</v>
      </c>
      <c r="BL184" t="s">
        <v>88</v>
      </c>
      <c r="CA184" t="s">
        <v>88</v>
      </c>
      <c r="CP184" t="s">
        <v>88</v>
      </c>
      <c r="DE184" t="s">
        <v>88</v>
      </c>
    </row>
    <row r="185" spans="1:109" x14ac:dyDescent="0.2">
      <c r="B185" t="s">
        <v>89</v>
      </c>
      <c r="C185">
        <v>614.18533387799653</v>
      </c>
      <c r="D185">
        <v>7.982208800410158E-2</v>
      </c>
      <c r="E185">
        <v>0.92017791199589838</v>
      </c>
      <c r="AH185" t="s">
        <v>89</v>
      </c>
      <c r="AJ185">
        <f t="shared" si="4"/>
        <v>0</v>
      </c>
      <c r="AK185">
        <f t="shared" si="5"/>
        <v>0</v>
      </c>
      <c r="AW185" t="s">
        <v>89</v>
      </c>
      <c r="BL185" t="s">
        <v>89</v>
      </c>
      <c r="CA185" t="s">
        <v>89</v>
      </c>
      <c r="CP185" t="s">
        <v>89</v>
      </c>
      <c r="DE185" t="s">
        <v>89</v>
      </c>
    </row>
    <row r="186" spans="1:109" x14ac:dyDescent="0.2">
      <c r="B186" t="s">
        <v>90</v>
      </c>
      <c r="C186">
        <v>832.27319949525258</v>
      </c>
      <c r="D186">
        <v>0.1247727800335806</v>
      </c>
      <c r="E186">
        <v>0.87522721996641939</v>
      </c>
      <c r="AH186" t="s">
        <v>90</v>
      </c>
      <c r="AJ186">
        <f t="shared" si="4"/>
        <v>0</v>
      </c>
      <c r="AK186">
        <f t="shared" si="5"/>
        <v>0</v>
      </c>
      <c r="AW186" t="s">
        <v>90</v>
      </c>
      <c r="BL186" t="s">
        <v>90</v>
      </c>
      <c r="CA186" t="s">
        <v>90</v>
      </c>
      <c r="CP186" t="s">
        <v>90</v>
      </c>
      <c r="DE186" t="s">
        <v>90</v>
      </c>
    </row>
    <row r="187" spans="1:109" x14ac:dyDescent="0.2">
      <c r="B187" t="s">
        <v>91</v>
      </c>
      <c r="C187">
        <v>0</v>
      </c>
      <c r="AH187" t="s">
        <v>91</v>
      </c>
      <c r="AJ187">
        <f t="shared" si="4"/>
        <v>0</v>
      </c>
      <c r="AK187">
        <f t="shared" si="5"/>
        <v>0</v>
      </c>
      <c r="AW187" t="s">
        <v>91</v>
      </c>
      <c r="BL187" t="s">
        <v>91</v>
      </c>
      <c r="CA187" t="s">
        <v>91</v>
      </c>
      <c r="CP187" t="s">
        <v>91</v>
      </c>
      <c r="DE187" t="s">
        <v>91</v>
      </c>
    </row>
    <row r="188" spans="1:109" x14ac:dyDescent="0.2">
      <c r="B188" t="s">
        <v>92</v>
      </c>
      <c r="C188">
        <v>17.684505194395999</v>
      </c>
      <c r="D188">
        <v>0.28982428157716722</v>
      </c>
      <c r="E188">
        <v>0.71017571842283289</v>
      </c>
      <c r="AH188" t="s">
        <v>92</v>
      </c>
      <c r="AJ188">
        <f t="shared" si="4"/>
        <v>0</v>
      </c>
      <c r="AK188">
        <f t="shared" si="5"/>
        <v>0</v>
      </c>
      <c r="AW188" t="s">
        <v>92</v>
      </c>
      <c r="BL188" t="s">
        <v>92</v>
      </c>
      <c r="CA188" t="s">
        <v>92</v>
      </c>
      <c r="CP188" t="s">
        <v>92</v>
      </c>
      <c r="DE188" t="s">
        <v>92</v>
      </c>
    </row>
    <row r="189" spans="1:109" x14ac:dyDescent="0.2">
      <c r="AJ189">
        <f t="shared" si="4"/>
        <v>0</v>
      </c>
      <c r="AK189">
        <f t="shared" si="5"/>
        <v>0</v>
      </c>
    </row>
    <row r="190" spans="1:109" x14ac:dyDescent="0.2">
      <c r="A190" t="s">
        <v>8</v>
      </c>
      <c r="B190" t="s">
        <v>82</v>
      </c>
      <c r="C190">
        <v>94964.693763008443</v>
      </c>
      <c r="D190">
        <v>1.455255830209692E-4</v>
      </c>
      <c r="E190">
        <v>0.99985447441697906</v>
      </c>
      <c r="AG190" t="s">
        <v>8</v>
      </c>
      <c r="AH190" t="s">
        <v>82</v>
      </c>
      <c r="AJ190">
        <f t="shared" si="4"/>
        <v>0</v>
      </c>
      <c r="AK190">
        <f t="shared" si="5"/>
        <v>0</v>
      </c>
      <c r="AV190" t="s">
        <v>8</v>
      </c>
      <c r="AW190" t="s">
        <v>82</v>
      </c>
      <c r="BK190" t="s">
        <v>8</v>
      </c>
      <c r="BL190" t="s">
        <v>82</v>
      </c>
      <c r="BZ190" t="s">
        <v>8</v>
      </c>
      <c r="CA190" t="s">
        <v>82</v>
      </c>
      <c r="CO190" t="s">
        <v>8</v>
      </c>
      <c r="CP190" t="s">
        <v>82</v>
      </c>
      <c r="DD190" t="s">
        <v>8</v>
      </c>
      <c r="DE190" t="s">
        <v>82</v>
      </c>
    </row>
    <row r="191" spans="1:109" x14ac:dyDescent="0.2">
      <c r="B191" t="s">
        <v>84</v>
      </c>
      <c r="C191">
        <v>202184.832663621</v>
      </c>
      <c r="D191">
        <v>5.8813583224839301E-5</v>
      </c>
      <c r="E191">
        <v>0.99994118641677521</v>
      </c>
      <c r="AH191" t="s">
        <v>84</v>
      </c>
      <c r="AJ191">
        <f t="shared" si="4"/>
        <v>0</v>
      </c>
      <c r="AK191">
        <f t="shared" si="5"/>
        <v>0</v>
      </c>
      <c r="AW191" t="s">
        <v>84</v>
      </c>
      <c r="BL191" t="s">
        <v>84</v>
      </c>
      <c r="CA191" t="s">
        <v>84</v>
      </c>
      <c r="CP191" t="s">
        <v>84</v>
      </c>
      <c r="DE191" t="s">
        <v>84</v>
      </c>
    </row>
    <row r="192" spans="1:109" x14ac:dyDescent="0.2">
      <c r="B192" t="s">
        <v>85</v>
      </c>
      <c r="C192">
        <v>35083.543268733694</v>
      </c>
      <c r="D192">
        <v>0</v>
      </c>
      <c r="E192">
        <v>1</v>
      </c>
      <c r="AH192" t="s">
        <v>85</v>
      </c>
      <c r="AJ192">
        <f t="shared" si="4"/>
        <v>0</v>
      </c>
      <c r="AK192">
        <f t="shared" si="5"/>
        <v>0</v>
      </c>
      <c r="AW192" t="s">
        <v>85</v>
      </c>
      <c r="BL192" t="s">
        <v>85</v>
      </c>
      <c r="CA192" t="s">
        <v>85</v>
      </c>
      <c r="CP192" t="s">
        <v>85</v>
      </c>
      <c r="DE192" t="s">
        <v>85</v>
      </c>
    </row>
    <row r="193" spans="1:109" x14ac:dyDescent="0.2">
      <c r="B193" t="s">
        <v>86</v>
      </c>
      <c r="C193">
        <v>1207.201215387586</v>
      </c>
      <c r="D193">
        <v>1.6449584121242203E-4</v>
      </c>
      <c r="E193">
        <v>0.99983550415878764</v>
      </c>
      <c r="AH193" t="s">
        <v>86</v>
      </c>
      <c r="AJ193">
        <f t="shared" si="4"/>
        <v>0</v>
      </c>
      <c r="AK193">
        <f t="shared" si="5"/>
        <v>0</v>
      </c>
      <c r="AW193" t="s">
        <v>86</v>
      </c>
      <c r="BL193" t="s">
        <v>86</v>
      </c>
      <c r="CA193" t="s">
        <v>86</v>
      </c>
      <c r="CP193" t="s">
        <v>86</v>
      </c>
      <c r="DE193" t="s">
        <v>86</v>
      </c>
    </row>
    <row r="194" spans="1:109" x14ac:dyDescent="0.2">
      <c r="B194" t="s">
        <v>87</v>
      </c>
      <c r="C194">
        <v>2857.9057431378496</v>
      </c>
      <c r="D194">
        <v>4.6636919858851033E-4</v>
      </c>
      <c r="E194">
        <v>0.99953363080141144</v>
      </c>
      <c r="AH194" t="s">
        <v>87</v>
      </c>
      <c r="AJ194">
        <f t="shared" si="4"/>
        <v>0</v>
      </c>
      <c r="AK194">
        <f t="shared" si="5"/>
        <v>0</v>
      </c>
      <c r="AW194" t="s">
        <v>87</v>
      </c>
      <c r="BL194" t="s">
        <v>87</v>
      </c>
      <c r="CA194" t="s">
        <v>87</v>
      </c>
      <c r="CP194" t="s">
        <v>87</v>
      </c>
      <c r="DE194" t="s">
        <v>87</v>
      </c>
    </row>
    <row r="195" spans="1:109" x14ac:dyDescent="0.2">
      <c r="B195" t="s">
        <v>88</v>
      </c>
      <c r="C195">
        <v>120.72045811431678</v>
      </c>
      <c r="D195">
        <v>1.6728343991914821E-4</v>
      </c>
      <c r="E195">
        <v>0.99983271656008088</v>
      </c>
      <c r="AH195" t="s">
        <v>88</v>
      </c>
      <c r="AJ195">
        <f t="shared" ref="AJ195:AJ243" si="6">D195*AI195</f>
        <v>0</v>
      </c>
      <c r="AK195">
        <f t="shared" ref="AK195:AK243" si="7">E195*AI195</f>
        <v>0</v>
      </c>
      <c r="AW195" t="s">
        <v>88</v>
      </c>
      <c r="BL195" t="s">
        <v>88</v>
      </c>
      <c r="CA195" t="s">
        <v>88</v>
      </c>
      <c r="CP195" t="s">
        <v>88</v>
      </c>
      <c r="DE195" t="s">
        <v>88</v>
      </c>
    </row>
    <row r="196" spans="1:109" x14ac:dyDescent="0.2">
      <c r="B196" t="s">
        <v>89</v>
      </c>
      <c r="C196">
        <v>1327.7230931597896</v>
      </c>
      <c r="D196">
        <v>1.5209898514243869E-5</v>
      </c>
      <c r="E196">
        <v>0.99998479010148567</v>
      </c>
      <c r="AH196" t="s">
        <v>89</v>
      </c>
      <c r="AJ196">
        <f t="shared" si="6"/>
        <v>0</v>
      </c>
      <c r="AK196">
        <f t="shared" si="7"/>
        <v>0</v>
      </c>
      <c r="AW196" t="s">
        <v>89</v>
      </c>
      <c r="BL196" t="s">
        <v>89</v>
      </c>
      <c r="CA196" t="s">
        <v>89</v>
      </c>
      <c r="CP196" t="s">
        <v>89</v>
      </c>
      <c r="DE196" t="s">
        <v>89</v>
      </c>
    </row>
    <row r="197" spans="1:109" x14ac:dyDescent="0.2">
      <c r="B197" t="s">
        <v>90</v>
      </c>
      <c r="C197">
        <v>64540.768855760965</v>
      </c>
      <c r="D197">
        <v>9.8562167243718653E-5</v>
      </c>
      <c r="E197">
        <v>0.99990143783275631</v>
      </c>
      <c r="AH197" t="s">
        <v>90</v>
      </c>
      <c r="AJ197">
        <f t="shared" si="6"/>
        <v>0</v>
      </c>
      <c r="AK197">
        <f t="shared" si="7"/>
        <v>0</v>
      </c>
      <c r="AW197" t="s">
        <v>90</v>
      </c>
      <c r="BL197" t="s">
        <v>90</v>
      </c>
      <c r="CA197" t="s">
        <v>90</v>
      </c>
      <c r="CP197" t="s">
        <v>90</v>
      </c>
      <c r="DE197" t="s">
        <v>90</v>
      </c>
    </row>
    <row r="198" spans="1:109" x14ac:dyDescent="0.2">
      <c r="B198" t="s">
        <v>91</v>
      </c>
      <c r="C198">
        <v>1.346302233808956E-2</v>
      </c>
      <c r="D198">
        <v>1</v>
      </c>
      <c r="E198">
        <v>0</v>
      </c>
      <c r="AH198" t="s">
        <v>91</v>
      </c>
      <c r="AJ198">
        <f t="shared" si="6"/>
        <v>0</v>
      </c>
      <c r="AK198">
        <f t="shared" si="7"/>
        <v>0</v>
      </c>
      <c r="AW198" t="s">
        <v>91</v>
      </c>
      <c r="BL198" t="s">
        <v>91</v>
      </c>
      <c r="CA198" t="s">
        <v>91</v>
      </c>
      <c r="CP198" t="s">
        <v>91</v>
      </c>
      <c r="DE198" t="s">
        <v>91</v>
      </c>
    </row>
    <row r="199" spans="1:109" x14ac:dyDescent="0.2">
      <c r="B199" t="s">
        <v>92</v>
      </c>
      <c r="C199">
        <v>80.466842364612091</v>
      </c>
      <c r="D199">
        <v>0</v>
      </c>
      <c r="E199">
        <v>1</v>
      </c>
      <c r="AH199" t="s">
        <v>92</v>
      </c>
      <c r="AJ199">
        <f t="shared" si="6"/>
        <v>0</v>
      </c>
      <c r="AK199">
        <f t="shared" si="7"/>
        <v>0</v>
      </c>
      <c r="AW199" t="s">
        <v>92</v>
      </c>
      <c r="BL199" t="s">
        <v>92</v>
      </c>
      <c r="CA199" t="s">
        <v>92</v>
      </c>
      <c r="CP199" t="s">
        <v>92</v>
      </c>
      <c r="DE199" t="s">
        <v>92</v>
      </c>
    </row>
    <row r="200" spans="1:109" x14ac:dyDescent="0.2">
      <c r="AJ200">
        <f t="shared" si="6"/>
        <v>0</v>
      </c>
      <c r="AK200">
        <f t="shared" si="7"/>
        <v>0</v>
      </c>
    </row>
    <row r="201" spans="1:109" x14ac:dyDescent="0.2">
      <c r="A201" t="s">
        <v>27</v>
      </c>
      <c r="B201" t="s">
        <v>82</v>
      </c>
      <c r="C201">
        <v>57928.451066752619</v>
      </c>
      <c r="D201">
        <v>0.53092500403530218</v>
      </c>
      <c r="E201">
        <v>0.3365414911152203</v>
      </c>
      <c r="F201">
        <v>0.12560953671670164</v>
      </c>
      <c r="G201">
        <v>6.9239681327758025E-3</v>
      </c>
      <c r="AG201" t="s">
        <v>27</v>
      </c>
      <c r="AH201" t="s">
        <v>82</v>
      </c>
      <c r="AJ201">
        <f t="shared" si="6"/>
        <v>0</v>
      </c>
      <c r="AK201">
        <f t="shared" si="7"/>
        <v>0</v>
      </c>
      <c r="AV201" t="s">
        <v>27</v>
      </c>
      <c r="AW201" t="s">
        <v>82</v>
      </c>
      <c r="BK201" t="s">
        <v>27</v>
      </c>
      <c r="BL201" t="s">
        <v>82</v>
      </c>
      <c r="BZ201" t="s">
        <v>27</v>
      </c>
      <c r="CA201" t="s">
        <v>82</v>
      </c>
      <c r="CO201" t="s">
        <v>27</v>
      </c>
      <c r="CP201" t="s">
        <v>82</v>
      </c>
      <c r="DD201" t="s">
        <v>27</v>
      </c>
      <c r="DE201" t="s">
        <v>82</v>
      </c>
    </row>
    <row r="202" spans="1:109" x14ac:dyDescent="0.2">
      <c r="B202" t="s">
        <v>84</v>
      </c>
      <c r="C202">
        <v>104183.86377818808</v>
      </c>
      <c r="D202">
        <v>0.41076432948555686</v>
      </c>
      <c r="E202">
        <v>0.21160243410568783</v>
      </c>
      <c r="F202">
        <v>0.3775452750210051</v>
      </c>
      <c r="G202">
        <v>8.7961387750190605E-5</v>
      </c>
      <c r="AH202" t="s">
        <v>84</v>
      </c>
      <c r="AJ202">
        <f t="shared" si="6"/>
        <v>0</v>
      </c>
      <c r="AK202">
        <f t="shared" si="7"/>
        <v>0</v>
      </c>
      <c r="AW202" t="s">
        <v>84</v>
      </c>
      <c r="BL202" t="s">
        <v>84</v>
      </c>
      <c r="CA202" t="s">
        <v>84</v>
      </c>
      <c r="CP202" t="s">
        <v>84</v>
      </c>
      <c r="DE202" t="s">
        <v>84</v>
      </c>
    </row>
    <row r="203" spans="1:109" x14ac:dyDescent="0.2">
      <c r="B203" t="s">
        <v>85</v>
      </c>
      <c r="C203">
        <v>116411.23508802759</v>
      </c>
      <c r="D203">
        <v>0.35084833168537866</v>
      </c>
      <c r="E203">
        <v>0.45286071048155929</v>
      </c>
      <c r="F203">
        <v>0.19629095783306208</v>
      </c>
      <c r="G203">
        <v>0</v>
      </c>
      <c r="AH203" t="s">
        <v>85</v>
      </c>
      <c r="AJ203">
        <f t="shared" si="6"/>
        <v>0</v>
      </c>
      <c r="AK203">
        <f t="shared" si="7"/>
        <v>0</v>
      </c>
      <c r="AW203" t="s">
        <v>85</v>
      </c>
      <c r="BL203" t="s">
        <v>85</v>
      </c>
      <c r="CA203" t="s">
        <v>85</v>
      </c>
      <c r="CP203" t="s">
        <v>85</v>
      </c>
      <c r="DE203" t="s">
        <v>85</v>
      </c>
    </row>
    <row r="204" spans="1:109" x14ac:dyDescent="0.2">
      <c r="B204" t="s">
        <v>86</v>
      </c>
      <c r="C204">
        <v>6845.9830276672528</v>
      </c>
      <c r="D204">
        <v>0.70914392565900763</v>
      </c>
      <c r="E204">
        <v>0.27065548402788997</v>
      </c>
      <c r="F204">
        <v>1.8513043242996473E-2</v>
      </c>
      <c r="G204">
        <v>1.6875470701059189E-3</v>
      </c>
      <c r="AH204" t="s">
        <v>86</v>
      </c>
      <c r="AJ204">
        <f t="shared" si="6"/>
        <v>0</v>
      </c>
      <c r="AK204">
        <f t="shared" si="7"/>
        <v>0</v>
      </c>
      <c r="AW204" t="s">
        <v>86</v>
      </c>
      <c r="BL204" t="s">
        <v>86</v>
      </c>
      <c r="CA204" t="s">
        <v>86</v>
      </c>
      <c r="CP204" t="s">
        <v>86</v>
      </c>
      <c r="DE204" t="s">
        <v>86</v>
      </c>
    </row>
    <row r="205" spans="1:109" x14ac:dyDescent="0.2">
      <c r="B205" t="s">
        <v>87</v>
      </c>
      <c r="C205">
        <v>8095.113770393993</v>
      </c>
      <c r="D205">
        <v>0.83928395332412853</v>
      </c>
      <c r="E205">
        <v>7.5066571914334482E-2</v>
      </c>
      <c r="F205">
        <v>8.5649474761536934E-2</v>
      </c>
      <c r="G205">
        <v>0</v>
      </c>
      <c r="AH205" t="s">
        <v>87</v>
      </c>
      <c r="AJ205">
        <f t="shared" si="6"/>
        <v>0</v>
      </c>
      <c r="AK205">
        <f t="shared" si="7"/>
        <v>0</v>
      </c>
      <c r="AW205" t="s">
        <v>87</v>
      </c>
      <c r="BL205" t="s">
        <v>87</v>
      </c>
      <c r="CA205" t="s">
        <v>87</v>
      </c>
      <c r="CP205" t="s">
        <v>87</v>
      </c>
      <c r="DE205" t="s">
        <v>87</v>
      </c>
    </row>
    <row r="206" spans="1:109" x14ac:dyDescent="0.2">
      <c r="B206" t="s">
        <v>88</v>
      </c>
      <c r="C206">
        <v>1425.0691245665853</v>
      </c>
      <c r="D206">
        <v>0.33793032560014746</v>
      </c>
      <c r="E206">
        <v>0.19573198730611269</v>
      </c>
      <c r="F206">
        <v>0.4656062358417038</v>
      </c>
      <c r="G206">
        <v>7.3145125203607066E-4</v>
      </c>
      <c r="AH206" t="s">
        <v>88</v>
      </c>
      <c r="AJ206">
        <f t="shared" si="6"/>
        <v>0</v>
      </c>
      <c r="AK206">
        <f t="shared" si="7"/>
        <v>0</v>
      </c>
      <c r="AW206" t="s">
        <v>88</v>
      </c>
      <c r="BL206" t="s">
        <v>88</v>
      </c>
      <c r="CA206" t="s">
        <v>88</v>
      </c>
      <c r="CP206" t="s">
        <v>88</v>
      </c>
      <c r="DE206" t="s">
        <v>88</v>
      </c>
    </row>
    <row r="207" spans="1:109" x14ac:dyDescent="0.2">
      <c r="B207" t="s">
        <v>89</v>
      </c>
      <c r="C207">
        <v>8400.2419022564172</v>
      </c>
      <c r="D207">
        <v>0.30678545904787391</v>
      </c>
      <c r="E207">
        <v>0.30714798919147152</v>
      </c>
      <c r="F207">
        <v>0.38606655176065457</v>
      </c>
      <c r="G207">
        <v>0</v>
      </c>
      <c r="AH207" t="s">
        <v>89</v>
      </c>
      <c r="AJ207">
        <f t="shared" si="6"/>
        <v>0</v>
      </c>
      <c r="AK207">
        <f t="shared" si="7"/>
        <v>0</v>
      </c>
      <c r="AW207" t="s">
        <v>89</v>
      </c>
      <c r="BL207" t="s">
        <v>89</v>
      </c>
      <c r="CA207" t="s">
        <v>89</v>
      </c>
      <c r="CP207" t="s">
        <v>89</v>
      </c>
      <c r="DE207" t="s">
        <v>89</v>
      </c>
    </row>
    <row r="208" spans="1:109" x14ac:dyDescent="0.2">
      <c r="B208" t="s">
        <v>90</v>
      </c>
      <c r="C208">
        <v>532.13010630775284</v>
      </c>
      <c r="D208">
        <v>0.97837091635854412</v>
      </c>
      <c r="E208">
        <v>0</v>
      </c>
      <c r="F208">
        <v>0</v>
      </c>
      <c r="G208">
        <v>2.1629083641455889E-2</v>
      </c>
      <c r="AH208" t="s">
        <v>90</v>
      </c>
      <c r="AJ208">
        <f t="shared" si="6"/>
        <v>0</v>
      </c>
      <c r="AK208">
        <f t="shared" si="7"/>
        <v>0</v>
      </c>
      <c r="AW208" t="s">
        <v>90</v>
      </c>
      <c r="BL208" t="s">
        <v>90</v>
      </c>
      <c r="CA208" t="s">
        <v>90</v>
      </c>
      <c r="CP208" t="s">
        <v>90</v>
      </c>
      <c r="DE208" t="s">
        <v>90</v>
      </c>
    </row>
    <row r="209" spans="1:109" x14ac:dyDescent="0.2">
      <c r="B209" t="s">
        <v>91</v>
      </c>
      <c r="C209">
        <v>0</v>
      </c>
      <c r="AH209" t="s">
        <v>91</v>
      </c>
      <c r="AJ209">
        <f t="shared" si="6"/>
        <v>0</v>
      </c>
      <c r="AK209">
        <f t="shared" si="7"/>
        <v>0</v>
      </c>
      <c r="AW209" t="s">
        <v>91</v>
      </c>
      <c r="BL209" t="s">
        <v>91</v>
      </c>
      <c r="CA209" t="s">
        <v>91</v>
      </c>
      <c r="CP209" t="s">
        <v>91</v>
      </c>
      <c r="DE209" t="s">
        <v>91</v>
      </c>
    </row>
    <row r="210" spans="1:109" x14ac:dyDescent="0.2">
      <c r="B210" t="s">
        <v>92</v>
      </c>
      <c r="C210">
        <v>925.77734646457645</v>
      </c>
      <c r="D210">
        <v>0.56236050894793244</v>
      </c>
      <c r="E210">
        <v>4.3042069739740278E-2</v>
      </c>
      <c r="F210">
        <v>0.39459742131232722</v>
      </c>
      <c r="G210">
        <v>0</v>
      </c>
      <c r="AH210" t="s">
        <v>92</v>
      </c>
      <c r="AJ210">
        <f t="shared" si="6"/>
        <v>0</v>
      </c>
      <c r="AK210">
        <f t="shared" si="7"/>
        <v>0</v>
      </c>
      <c r="AW210" t="s">
        <v>92</v>
      </c>
      <c r="BL210" t="s">
        <v>92</v>
      </c>
      <c r="CA210" t="s">
        <v>92</v>
      </c>
      <c r="CP210" t="s">
        <v>92</v>
      </c>
      <c r="DE210" t="s">
        <v>92</v>
      </c>
    </row>
    <row r="211" spans="1:109" x14ac:dyDescent="0.2">
      <c r="AJ211">
        <f t="shared" si="6"/>
        <v>0</v>
      </c>
      <c r="AK211">
        <f t="shared" si="7"/>
        <v>0</v>
      </c>
    </row>
    <row r="212" spans="1:109" x14ac:dyDescent="0.2">
      <c r="A212" t="s">
        <v>16</v>
      </c>
      <c r="B212" t="s">
        <v>82</v>
      </c>
      <c r="C212">
        <v>283.97311719629204</v>
      </c>
      <c r="D212">
        <v>3.7025733365359172E-2</v>
      </c>
      <c r="E212">
        <v>0.91253572126469051</v>
      </c>
      <c r="F212">
        <v>5.0438545369950342E-2</v>
      </c>
      <c r="AG212" t="s">
        <v>16</v>
      </c>
      <c r="AH212" t="s">
        <v>82</v>
      </c>
      <c r="AJ212">
        <f t="shared" si="6"/>
        <v>0</v>
      </c>
      <c r="AK212">
        <f t="shared" si="7"/>
        <v>0</v>
      </c>
      <c r="AV212" t="s">
        <v>16</v>
      </c>
      <c r="AW212" t="s">
        <v>82</v>
      </c>
      <c r="BK212" t="s">
        <v>16</v>
      </c>
      <c r="BL212" t="s">
        <v>82</v>
      </c>
      <c r="BZ212" t="s">
        <v>16</v>
      </c>
      <c r="CA212" t="s">
        <v>82</v>
      </c>
      <c r="CO212" t="s">
        <v>16</v>
      </c>
      <c r="CP212" t="s">
        <v>82</v>
      </c>
      <c r="DD212" t="s">
        <v>16</v>
      </c>
      <c r="DE212" t="s">
        <v>82</v>
      </c>
    </row>
    <row r="213" spans="1:109" x14ac:dyDescent="0.2">
      <c r="B213" t="s">
        <v>84</v>
      </c>
      <c r="C213">
        <v>19532.672981810902</v>
      </c>
      <c r="D213">
        <v>1.7503005846411339E-2</v>
      </c>
      <c r="E213">
        <v>0.98122121960834086</v>
      </c>
      <c r="F213">
        <v>1.2757745452477954E-3</v>
      </c>
      <c r="AH213" t="s">
        <v>84</v>
      </c>
      <c r="AJ213">
        <f t="shared" si="6"/>
        <v>0</v>
      </c>
      <c r="AK213">
        <f t="shared" si="7"/>
        <v>0</v>
      </c>
      <c r="AW213" t="s">
        <v>84</v>
      </c>
      <c r="BL213" t="s">
        <v>84</v>
      </c>
      <c r="CA213" t="s">
        <v>84</v>
      </c>
      <c r="CP213" t="s">
        <v>84</v>
      </c>
      <c r="DE213" t="s">
        <v>84</v>
      </c>
    </row>
    <row r="214" spans="1:109" x14ac:dyDescent="0.2">
      <c r="B214" t="s">
        <v>85</v>
      </c>
      <c r="C214">
        <v>16563.323774299901</v>
      </c>
      <c r="D214">
        <v>1.7015696385897807E-2</v>
      </c>
      <c r="E214">
        <v>0.98134943174556755</v>
      </c>
      <c r="F214">
        <v>1.6348718685345854E-3</v>
      </c>
      <c r="AH214" t="s">
        <v>85</v>
      </c>
      <c r="AJ214">
        <f t="shared" si="6"/>
        <v>0</v>
      </c>
      <c r="AK214">
        <f t="shared" si="7"/>
        <v>0</v>
      </c>
      <c r="AW214" t="s">
        <v>85</v>
      </c>
      <c r="BL214" t="s">
        <v>85</v>
      </c>
      <c r="CA214" t="s">
        <v>85</v>
      </c>
      <c r="CP214" t="s">
        <v>85</v>
      </c>
      <c r="DE214" t="s">
        <v>85</v>
      </c>
    </row>
    <row r="215" spans="1:109" x14ac:dyDescent="0.2">
      <c r="B215" t="s">
        <v>86</v>
      </c>
      <c r="C215">
        <v>11545.17103466749</v>
      </c>
      <c r="D215">
        <v>0</v>
      </c>
      <c r="E215">
        <v>0.99991914235300783</v>
      </c>
      <c r="F215">
        <v>8.0857646992202911E-5</v>
      </c>
      <c r="AH215" t="s">
        <v>86</v>
      </c>
      <c r="AJ215">
        <f t="shared" si="6"/>
        <v>0</v>
      </c>
      <c r="AK215">
        <f t="shared" si="7"/>
        <v>0</v>
      </c>
      <c r="AW215" t="s">
        <v>86</v>
      </c>
      <c r="BL215" t="s">
        <v>86</v>
      </c>
      <c r="CA215" t="s">
        <v>86</v>
      </c>
      <c r="CP215" t="s">
        <v>86</v>
      </c>
      <c r="DE215" t="s">
        <v>86</v>
      </c>
    </row>
    <row r="216" spans="1:109" x14ac:dyDescent="0.2">
      <c r="B216" t="s">
        <v>87</v>
      </c>
      <c r="C216">
        <v>163.83455357908582</v>
      </c>
      <c r="D216">
        <v>6.9423534156550712E-2</v>
      </c>
      <c r="E216">
        <v>0.93040637882786781</v>
      </c>
      <c r="F216">
        <v>1.7008701558159634E-4</v>
      </c>
      <c r="AH216" t="s">
        <v>87</v>
      </c>
      <c r="AJ216">
        <f t="shared" si="6"/>
        <v>0</v>
      </c>
      <c r="AK216">
        <f t="shared" si="7"/>
        <v>0</v>
      </c>
      <c r="AW216" t="s">
        <v>87</v>
      </c>
      <c r="BL216" t="s">
        <v>87</v>
      </c>
      <c r="CA216" t="s">
        <v>87</v>
      </c>
      <c r="CP216" t="s">
        <v>87</v>
      </c>
      <c r="DE216" t="s">
        <v>87</v>
      </c>
    </row>
    <row r="217" spans="1:109" x14ac:dyDescent="0.2">
      <c r="B217" t="s">
        <v>88</v>
      </c>
      <c r="C217">
        <v>561.95850658361508</v>
      </c>
      <c r="D217">
        <v>5.0599704404002835E-3</v>
      </c>
      <c r="E217">
        <v>0.99459291689989815</v>
      </c>
      <c r="F217">
        <v>3.4711265970156134E-4</v>
      </c>
      <c r="AH217" t="s">
        <v>88</v>
      </c>
      <c r="AJ217">
        <f t="shared" si="6"/>
        <v>0</v>
      </c>
      <c r="AK217">
        <f t="shared" si="7"/>
        <v>0</v>
      </c>
      <c r="AW217" t="s">
        <v>88</v>
      </c>
      <c r="BL217" t="s">
        <v>88</v>
      </c>
      <c r="CA217" t="s">
        <v>88</v>
      </c>
      <c r="CP217" t="s">
        <v>88</v>
      </c>
      <c r="DE217" t="s">
        <v>88</v>
      </c>
    </row>
    <row r="218" spans="1:109" x14ac:dyDescent="0.2">
      <c r="B218" t="s">
        <v>89</v>
      </c>
      <c r="C218">
        <v>878.02404481950589</v>
      </c>
      <c r="D218">
        <v>9.5649143509200611E-3</v>
      </c>
      <c r="E218">
        <v>0.98957024367305901</v>
      </c>
      <c r="F218">
        <v>8.6484197602095729E-4</v>
      </c>
      <c r="AH218" t="s">
        <v>89</v>
      </c>
      <c r="AJ218">
        <f t="shared" si="6"/>
        <v>0</v>
      </c>
      <c r="AK218">
        <f t="shared" si="7"/>
        <v>0</v>
      </c>
      <c r="AW218" t="s">
        <v>89</v>
      </c>
      <c r="BL218" t="s">
        <v>89</v>
      </c>
      <c r="CA218" t="s">
        <v>89</v>
      </c>
      <c r="CP218" t="s">
        <v>89</v>
      </c>
      <c r="DE218" t="s">
        <v>89</v>
      </c>
    </row>
    <row r="219" spans="1:109" x14ac:dyDescent="0.2">
      <c r="B219" t="s">
        <v>90</v>
      </c>
      <c r="C219">
        <v>1662.8853403305752</v>
      </c>
      <c r="D219">
        <v>1.1930062636476257E-4</v>
      </c>
      <c r="E219">
        <v>0.99917687605962924</v>
      </c>
      <c r="F219">
        <v>7.038233140059816E-4</v>
      </c>
      <c r="AH219" t="s">
        <v>90</v>
      </c>
      <c r="AJ219">
        <f t="shared" si="6"/>
        <v>0</v>
      </c>
      <c r="AK219">
        <f t="shared" si="7"/>
        <v>0</v>
      </c>
      <c r="AW219" t="s">
        <v>90</v>
      </c>
      <c r="BL219" t="s">
        <v>90</v>
      </c>
      <c r="CA219" t="s">
        <v>90</v>
      </c>
      <c r="CP219" t="s">
        <v>90</v>
      </c>
      <c r="DE219" t="s">
        <v>90</v>
      </c>
    </row>
    <row r="220" spans="1:109" x14ac:dyDescent="0.2">
      <c r="B220" t="s">
        <v>91</v>
      </c>
      <c r="C220">
        <v>0</v>
      </c>
      <c r="AH220" t="s">
        <v>91</v>
      </c>
      <c r="AJ220">
        <f t="shared" si="6"/>
        <v>0</v>
      </c>
      <c r="AK220">
        <f t="shared" si="7"/>
        <v>0</v>
      </c>
      <c r="AW220" t="s">
        <v>91</v>
      </c>
      <c r="BL220" t="s">
        <v>91</v>
      </c>
      <c r="CA220" t="s">
        <v>91</v>
      </c>
      <c r="CP220" t="s">
        <v>91</v>
      </c>
      <c r="DE220" t="s">
        <v>91</v>
      </c>
    </row>
    <row r="221" spans="1:109" x14ac:dyDescent="0.2">
      <c r="B221" t="s">
        <v>92</v>
      </c>
      <c r="C221">
        <v>345.58427614955798</v>
      </c>
      <c r="D221">
        <v>1.4159943466070975E-2</v>
      </c>
      <c r="E221">
        <v>0.98509418433207085</v>
      </c>
      <c r="F221">
        <v>7.4587220185809585E-4</v>
      </c>
      <c r="AH221" t="s">
        <v>92</v>
      </c>
      <c r="AJ221">
        <f t="shared" si="6"/>
        <v>0</v>
      </c>
      <c r="AK221">
        <f t="shared" si="7"/>
        <v>0</v>
      </c>
      <c r="AW221" t="s">
        <v>92</v>
      </c>
      <c r="BL221" t="s">
        <v>92</v>
      </c>
      <c r="CA221" t="s">
        <v>92</v>
      </c>
      <c r="CP221" t="s">
        <v>92</v>
      </c>
      <c r="DE221" t="s">
        <v>92</v>
      </c>
    </row>
    <row r="222" spans="1:109" x14ac:dyDescent="0.2">
      <c r="AJ222">
        <f t="shared" si="6"/>
        <v>0</v>
      </c>
      <c r="AK222">
        <f t="shared" si="7"/>
        <v>0</v>
      </c>
    </row>
    <row r="223" spans="1:109" x14ac:dyDescent="0.2">
      <c r="A223" t="s">
        <v>15</v>
      </c>
      <c r="B223" t="s">
        <v>82</v>
      </c>
      <c r="C223">
        <v>99.369434282248832</v>
      </c>
      <c r="D223">
        <v>1</v>
      </c>
      <c r="AG223" t="s">
        <v>15</v>
      </c>
      <c r="AH223" t="s">
        <v>82</v>
      </c>
      <c r="AJ223">
        <f t="shared" si="6"/>
        <v>0</v>
      </c>
      <c r="AK223">
        <f t="shared" si="7"/>
        <v>0</v>
      </c>
      <c r="AV223" t="s">
        <v>15</v>
      </c>
      <c r="AW223" t="s">
        <v>82</v>
      </c>
      <c r="BK223" t="s">
        <v>15</v>
      </c>
      <c r="BL223" t="s">
        <v>82</v>
      </c>
      <c r="BZ223" t="s">
        <v>15</v>
      </c>
      <c r="CA223" t="s">
        <v>82</v>
      </c>
      <c r="CO223" t="s">
        <v>15</v>
      </c>
      <c r="CP223" t="s">
        <v>82</v>
      </c>
      <c r="DD223" t="s">
        <v>15</v>
      </c>
      <c r="DE223" t="s">
        <v>82</v>
      </c>
    </row>
    <row r="224" spans="1:109" x14ac:dyDescent="0.2">
      <c r="B224" t="s">
        <v>84</v>
      </c>
      <c r="C224">
        <v>7349.4412965643978</v>
      </c>
      <c r="D224">
        <v>1</v>
      </c>
      <c r="AH224" t="s">
        <v>84</v>
      </c>
      <c r="AJ224">
        <f t="shared" si="6"/>
        <v>0</v>
      </c>
      <c r="AK224">
        <f t="shared" si="7"/>
        <v>0</v>
      </c>
      <c r="AW224" t="s">
        <v>84</v>
      </c>
      <c r="BL224" t="s">
        <v>84</v>
      </c>
      <c r="CA224" t="s">
        <v>84</v>
      </c>
      <c r="CP224" t="s">
        <v>84</v>
      </c>
      <c r="DE224" t="s">
        <v>84</v>
      </c>
    </row>
    <row r="225" spans="1:109" x14ac:dyDescent="0.2">
      <c r="B225" t="s">
        <v>85</v>
      </c>
      <c r="C225">
        <v>6232.9964762204463</v>
      </c>
      <c r="D225">
        <v>1</v>
      </c>
      <c r="AH225" t="s">
        <v>85</v>
      </c>
      <c r="AJ225">
        <f t="shared" si="6"/>
        <v>0</v>
      </c>
      <c r="AK225">
        <f t="shared" si="7"/>
        <v>0</v>
      </c>
      <c r="AW225" t="s">
        <v>85</v>
      </c>
      <c r="BL225" t="s">
        <v>85</v>
      </c>
      <c r="CA225" t="s">
        <v>85</v>
      </c>
      <c r="CP225" t="s">
        <v>85</v>
      </c>
      <c r="DE225" t="s">
        <v>85</v>
      </c>
    </row>
    <row r="226" spans="1:109" x14ac:dyDescent="0.2">
      <c r="B226" t="s">
        <v>86</v>
      </c>
      <c r="C226">
        <v>4426.8108764128228</v>
      </c>
      <c r="D226">
        <v>1</v>
      </c>
      <c r="AH226" t="s">
        <v>86</v>
      </c>
      <c r="AJ226">
        <f t="shared" si="6"/>
        <v>0</v>
      </c>
      <c r="AK226">
        <f t="shared" si="7"/>
        <v>0</v>
      </c>
      <c r="AW226" t="s">
        <v>86</v>
      </c>
      <c r="BL226" t="s">
        <v>86</v>
      </c>
      <c r="CA226" t="s">
        <v>86</v>
      </c>
      <c r="CP226" t="s">
        <v>86</v>
      </c>
      <c r="DE226" t="s">
        <v>86</v>
      </c>
    </row>
    <row r="227" spans="1:109" x14ac:dyDescent="0.2">
      <c r="B227" t="s">
        <v>87</v>
      </c>
      <c r="C227">
        <v>58.452608403031498</v>
      </c>
      <c r="D227">
        <v>1</v>
      </c>
      <c r="AH227" t="s">
        <v>87</v>
      </c>
      <c r="AJ227">
        <f t="shared" si="6"/>
        <v>0</v>
      </c>
      <c r="AK227">
        <f t="shared" si="7"/>
        <v>0</v>
      </c>
      <c r="AW227" t="s">
        <v>87</v>
      </c>
      <c r="BL227" t="s">
        <v>87</v>
      </c>
      <c r="CA227" t="s">
        <v>87</v>
      </c>
      <c r="CP227" t="s">
        <v>87</v>
      </c>
      <c r="DE227" t="s">
        <v>87</v>
      </c>
    </row>
    <row r="228" spans="1:109" x14ac:dyDescent="0.2">
      <c r="B228" t="s">
        <v>88</v>
      </c>
      <c r="C228">
        <v>214.32623078206834</v>
      </c>
      <c r="D228">
        <v>1</v>
      </c>
      <c r="AH228" t="s">
        <v>88</v>
      </c>
      <c r="AJ228">
        <f t="shared" si="6"/>
        <v>0</v>
      </c>
      <c r="AK228">
        <f t="shared" si="7"/>
        <v>0</v>
      </c>
      <c r="AW228" t="s">
        <v>88</v>
      </c>
      <c r="BL228" t="s">
        <v>88</v>
      </c>
      <c r="CA228" t="s">
        <v>88</v>
      </c>
      <c r="CP228" t="s">
        <v>88</v>
      </c>
      <c r="DE228" t="s">
        <v>88</v>
      </c>
    </row>
    <row r="229" spans="1:109" x14ac:dyDescent="0.2">
      <c r="B229" t="s">
        <v>89</v>
      </c>
      <c r="C229">
        <v>333.17986780723334</v>
      </c>
      <c r="D229">
        <v>1</v>
      </c>
      <c r="AH229" t="s">
        <v>89</v>
      </c>
      <c r="AJ229">
        <f t="shared" si="6"/>
        <v>0</v>
      </c>
      <c r="AK229">
        <f t="shared" si="7"/>
        <v>0</v>
      </c>
      <c r="AW229" t="s">
        <v>89</v>
      </c>
      <c r="BL229" t="s">
        <v>89</v>
      </c>
      <c r="CA229" t="s">
        <v>89</v>
      </c>
      <c r="CP229" t="s">
        <v>89</v>
      </c>
      <c r="DE229" t="s">
        <v>89</v>
      </c>
    </row>
    <row r="230" spans="1:109" x14ac:dyDescent="0.2">
      <c r="B230" t="s">
        <v>90</v>
      </c>
      <c r="C230">
        <v>637.13343160175748</v>
      </c>
      <c r="D230">
        <v>1</v>
      </c>
      <c r="AH230" t="s">
        <v>90</v>
      </c>
      <c r="AJ230">
        <f t="shared" si="6"/>
        <v>0</v>
      </c>
      <c r="AK230">
        <f t="shared" si="7"/>
        <v>0</v>
      </c>
      <c r="AW230" t="s">
        <v>90</v>
      </c>
      <c r="BL230" t="s">
        <v>90</v>
      </c>
      <c r="CA230" t="s">
        <v>90</v>
      </c>
      <c r="CP230" t="s">
        <v>90</v>
      </c>
      <c r="DE230" t="s">
        <v>90</v>
      </c>
    </row>
    <row r="231" spans="1:109" x14ac:dyDescent="0.2">
      <c r="B231" t="s">
        <v>91</v>
      </c>
      <c r="C231">
        <v>0</v>
      </c>
      <c r="AH231" t="s">
        <v>91</v>
      </c>
      <c r="AJ231">
        <f t="shared" si="6"/>
        <v>0</v>
      </c>
      <c r="AK231">
        <f t="shared" si="7"/>
        <v>0</v>
      </c>
      <c r="AW231" t="s">
        <v>91</v>
      </c>
      <c r="BL231" t="s">
        <v>91</v>
      </c>
      <c r="CA231" t="s">
        <v>91</v>
      </c>
      <c r="CP231" t="s">
        <v>91</v>
      </c>
      <c r="DE231" t="s">
        <v>91</v>
      </c>
    </row>
    <row r="232" spans="1:109" x14ac:dyDescent="0.2">
      <c r="B232" t="s">
        <v>92</v>
      </c>
      <c r="C232">
        <v>130.54415876096093</v>
      </c>
      <c r="D232">
        <v>1</v>
      </c>
      <c r="AH232" t="s">
        <v>92</v>
      </c>
      <c r="AJ232">
        <f t="shared" si="6"/>
        <v>0</v>
      </c>
      <c r="AK232">
        <f t="shared" si="7"/>
        <v>0</v>
      </c>
      <c r="AW232" t="s">
        <v>92</v>
      </c>
      <c r="BL232" t="s">
        <v>92</v>
      </c>
      <c r="CA232" t="s">
        <v>92</v>
      </c>
      <c r="CP232" t="s">
        <v>92</v>
      </c>
      <c r="DE232" t="s">
        <v>92</v>
      </c>
    </row>
    <row r="233" spans="1:109" x14ac:dyDescent="0.2">
      <c r="AJ233">
        <f t="shared" si="6"/>
        <v>0</v>
      </c>
      <c r="AK233">
        <f t="shared" si="7"/>
        <v>0</v>
      </c>
    </row>
    <row r="234" spans="1:109" x14ac:dyDescent="0.2">
      <c r="A234" t="s">
        <v>14</v>
      </c>
      <c r="B234" t="s">
        <v>82</v>
      </c>
      <c r="C234">
        <v>325.65793308698375</v>
      </c>
      <c r="D234">
        <v>1</v>
      </c>
      <c r="AG234" t="s">
        <v>14</v>
      </c>
      <c r="AH234" t="s">
        <v>82</v>
      </c>
      <c r="AJ234">
        <f t="shared" si="6"/>
        <v>0</v>
      </c>
      <c r="AK234">
        <f t="shared" si="7"/>
        <v>0</v>
      </c>
      <c r="AV234" t="s">
        <v>14</v>
      </c>
      <c r="AW234" t="s">
        <v>82</v>
      </c>
      <c r="BK234" t="s">
        <v>14</v>
      </c>
      <c r="BL234" t="s">
        <v>82</v>
      </c>
      <c r="BZ234" t="s">
        <v>14</v>
      </c>
      <c r="CA234" t="s">
        <v>82</v>
      </c>
      <c r="CO234" t="s">
        <v>14</v>
      </c>
      <c r="CP234" t="s">
        <v>82</v>
      </c>
      <c r="DD234" t="s">
        <v>14</v>
      </c>
      <c r="DE234" t="s">
        <v>82</v>
      </c>
    </row>
    <row r="235" spans="1:109" x14ac:dyDescent="0.2">
      <c r="B235" t="s">
        <v>84</v>
      </c>
      <c r="C235">
        <v>24085.916149880275</v>
      </c>
      <c r="D235">
        <v>1</v>
      </c>
      <c r="AH235" t="s">
        <v>84</v>
      </c>
      <c r="AJ235">
        <f t="shared" si="6"/>
        <v>0</v>
      </c>
      <c r="AK235">
        <f t="shared" si="7"/>
        <v>0</v>
      </c>
      <c r="AW235" t="s">
        <v>84</v>
      </c>
      <c r="BL235" t="s">
        <v>84</v>
      </c>
      <c r="CA235" t="s">
        <v>84</v>
      </c>
      <c r="CP235" t="s">
        <v>84</v>
      </c>
      <c r="DE235" t="s">
        <v>84</v>
      </c>
    </row>
    <row r="236" spans="1:109" x14ac:dyDescent="0.2">
      <c r="B236" t="s">
        <v>85</v>
      </c>
      <c r="C236">
        <v>20427.053490300565</v>
      </c>
      <c r="D236">
        <v>1</v>
      </c>
      <c r="AH236" t="s">
        <v>85</v>
      </c>
      <c r="AJ236">
        <f t="shared" si="6"/>
        <v>0</v>
      </c>
      <c r="AK236">
        <f t="shared" si="7"/>
        <v>0</v>
      </c>
      <c r="AW236" t="s">
        <v>85</v>
      </c>
      <c r="BL236" t="s">
        <v>85</v>
      </c>
      <c r="CA236" t="s">
        <v>85</v>
      </c>
      <c r="CP236" t="s">
        <v>85</v>
      </c>
      <c r="DE236" t="s">
        <v>85</v>
      </c>
    </row>
    <row r="237" spans="1:109" x14ac:dyDescent="0.2">
      <c r="B237" t="s">
        <v>86</v>
      </c>
      <c r="C237">
        <v>14507.741647041945</v>
      </c>
      <c r="D237">
        <v>1</v>
      </c>
      <c r="AH237" t="s">
        <v>86</v>
      </c>
      <c r="AJ237">
        <f t="shared" si="6"/>
        <v>0</v>
      </c>
      <c r="AK237">
        <f t="shared" si="7"/>
        <v>0</v>
      </c>
      <c r="AW237" t="s">
        <v>86</v>
      </c>
      <c r="BL237" t="s">
        <v>86</v>
      </c>
      <c r="CA237" t="s">
        <v>86</v>
      </c>
      <c r="CP237" t="s">
        <v>86</v>
      </c>
      <c r="DE237" t="s">
        <v>86</v>
      </c>
    </row>
    <row r="238" spans="1:109" x14ac:dyDescent="0.2">
      <c r="B238" t="s">
        <v>87</v>
      </c>
      <c r="C238">
        <v>191.5634900567666</v>
      </c>
      <c r="D238">
        <v>1</v>
      </c>
      <c r="AH238" t="s">
        <v>87</v>
      </c>
      <c r="AJ238">
        <f t="shared" si="6"/>
        <v>0</v>
      </c>
      <c r="AK238">
        <f t="shared" si="7"/>
        <v>0</v>
      </c>
      <c r="AW238" t="s">
        <v>87</v>
      </c>
      <c r="BL238" t="s">
        <v>87</v>
      </c>
      <c r="CA238" t="s">
        <v>87</v>
      </c>
      <c r="CP238" t="s">
        <v>87</v>
      </c>
      <c r="DE238" t="s">
        <v>87</v>
      </c>
    </row>
    <row r="239" spans="1:109" x14ac:dyDescent="0.2">
      <c r="B239" t="s">
        <v>88</v>
      </c>
      <c r="C239">
        <v>702.39946344628288</v>
      </c>
      <c r="D239">
        <v>1</v>
      </c>
      <c r="AH239" t="s">
        <v>88</v>
      </c>
      <c r="AJ239">
        <f t="shared" si="6"/>
        <v>0</v>
      </c>
      <c r="AK239">
        <f t="shared" si="7"/>
        <v>0</v>
      </c>
      <c r="AW239" t="s">
        <v>88</v>
      </c>
      <c r="BL239" t="s">
        <v>88</v>
      </c>
      <c r="CA239" t="s">
        <v>88</v>
      </c>
      <c r="CP239" t="s">
        <v>88</v>
      </c>
      <c r="DE239" t="s">
        <v>88</v>
      </c>
    </row>
    <row r="240" spans="1:109" x14ac:dyDescent="0.2">
      <c r="B240" t="s">
        <v>89</v>
      </c>
      <c r="C240">
        <v>1091.911893028466</v>
      </c>
      <c r="D240">
        <v>1</v>
      </c>
      <c r="AH240" t="s">
        <v>89</v>
      </c>
      <c r="AJ240">
        <f t="shared" si="6"/>
        <v>0</v>
      </c>
      <c r="AK240">
        <f t="shared" si="7"/>
        <v>0</v>
      </c>
      <c r="AW240" t="s">
        <v>89</v>
      </c>
      <c r="BL240" t="s">
        <v>89</v>
      </c>
      <c r="CA240" t="s">
        <v>89</v>
      </c>
      <c r="CP240" t="s">
        <v>89</v>
      </c>
      <c r="DE240" t="s">
        <v>89</v>
      </c>
    </row>
    <row r="241" spans="2:109" x14ac:dyDescent="0.2">
      <c r="B241" t="s">
        <v>90</v>
      </c>
      <c r="C241">
        <v>2088.0420416473144</v>
      </c>
      <c r="D241">
        <v>1</v>
      </c>
      <c r="AH241" t="s">
        <v>90</v>
      </c>
      <c r="AJ241">
        <f t="shared" si="6"/>
        <v>0</v>
      </c>
      <c r="AK241">
        <f t="shared" si="7"/>
        <v>0</v>
      </c>
      <c r="AW241" t="s">
        <v>90</v>
      </c>
      <c r="BL241" t="s">
        <v>90</v>
      </c>
      <c r="CA241" t="s">
        <v>90</v>
      </c>
      <c r="CP241" t="s">
        <v>90</v>
      </c>
      <c r="DE241" t="s">
        <v>90</v>
      </c>
    </row>
    <row r="242" spans="2:109" x14ac:dyDescent="0.2">
      <c r="B242" t="s">
        <v>91</v>
      </c>
      <c r="C242">
        <v>0</v>
      </c>
      <c r="AH242" t="s">
        <v>91</v>
      </c>
      <c r="AJ242">
        <f t="shared" si="6"/>
        <v>0</v>
      </c>
      <c r="AK242">
        <f t="shared" si="7"/>
        <v>0</v>
      </c>
      <c r="AW242" t="s">
        <v>91</v>
      </c>
      <c r="BL242" t="s">
        <v>91</v>
      </c>
      <c r="CA242" t="s">
        <v>91</v>
      </c>
      <c r="CP242" t="s">
        <v>91</v>
      </c>
      <c r="DE242" t="s">
        <v>91</v>
      </c>
    </row>
    <row r="243" spans="2:109" x14ac:dyDescent="0.2">
      <c r="B243" t="s">
        <v>92</v>
      </c>
      <c r="C243">
        <v>427.8251277744065</v>
      </c>
      <c r="D243">
        <v>1</v>
      </c>
      <c r="AH243" t="s">
        <v>92</v>
      </c>
      <c r="AJ243">
        <f t="shared" si="6"/>
        <v>0</v>
      </c>
      <c r="AK243">
        <f t="shared" si="7"/>
        <v>0</v>
      </c>
      <c r="AW243" t="s">
        <v>92</v>
      </c>
      <c r="BL243" t="s">
        <v>92</v>
      </c>
      <c r="CA243" t="s">
        <v>92</v>
      </c>
      <c r="CP243" t="s">
        <v>92</v>
      </c>
      <c r="DE24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616-B598-4622-98D0-7119F8B389B7}">
  <dimension ref="A1:BO243"/>
  <sheetViews>
    <sheetView workbookViewId="0"/>
  </sheetViews>
  <sheetFormatPr baseColWidth="10" defaultColWidth="8.83203125" defaultRowHeight="16" x14ac:dyDescent="0.2"/>
  <sheetData>
    <row r="1" spans="1:67" x14ac:dyDescent="0.2"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BB1" t="s">
        <v>67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142</v>
      </c>
    </row>
    <row r="2" spans="1:67" x14ac:dyDescent="0.2">
      <c r="A2" t="s">
        <v>52</v>
      </c>
      <c r="BO2">
        <f t="shared" ref="BO2:BO65" si="0">SUM(BC2:BN2)</f>
        <v>0</v>
      </c>
    </row>
    <row r="3" spans="1:67" x14ac:dyDescent="0.2">
      <c r="B3" t="s">
        <v>82</v>
      </c>
      <c r="C3">
        <v>18957.487834570249</v>
      </c>
      <c r="J3">
        <v>1383.1468694711414</v>
      </c>
      <c r="K3">
        <v>31628.026474931117</v>
      </c>
      <c r="X3">
        <v>1608.8267182333277</v>
      </c>
      <c r="AZ3" t="s">
        <v>52</v>
      </c>
      <c r="BA3" t="s">
        <v>82</v>
      </c>
      <c r="BB3">
        <f t="shared" ref="BB3:BB12" si="1">SUM(C3:AY3)</f>
        <v>53577.487897205836</v>
      </c>
      <c r="BC3">
        <f t="shared" ref="BC3:BC9" si="2">C3/BB3</f>
        <v>0.35383308509988792</v>
      </c>
      <c r="BD3">
        <f t="shared" ref="BD3:BD9" si="3">J3/BB3</f>
        <v>2.581582160262641E-2</v>
      </c>
      <c r="BE3">
        <f t="shared" ref="BE3:BE9" si="4">K3/BB3</f>
        <v>0.59032305761727544</v>
      </c>
      <c r="BF3">
        <f t="shared" ref="BF3:BF9" si="5">X3/BB3</f>
        <v>3.0028035680210213E-2</v>
      </c>
      <c r="BO3">
        <f t="shared" si="0"/>
        <v>0.99999999999999989</v>
      </c>
    </row>
    <row r="4" spans="1:67" x14ac:dyDescent="0.2">
      <c r="B4" t="s">
        <v>84</v>
      </c>
      <c r="C4">
        <v>35069.622796739452</v>
      </c>
      <c r="J4">
        <v>7923.294994648556</v>
      </c>
      <c r="K4">
        <v>52555.706086973332</v>
      </c>
      <c r="X4">
        <v>15085.412499790107</v>
      </c>
      <c r="BA4" t="s">
        <v>84</v>
      </c>
      <c r="BB4">
        <f t="shared" si="1"/>
        <v>110634.03637815145</v>
      </c>
      <c r="BC4">
        <f t="shared" si="2"/>
        <v>0.31698764634122284</v>
      </c>
      <c r="BD4">
        <f t="shared" si="3"/>
        <v>7.1617155570157673E-2</v>
      </c>
      <c r="BE4">
        <f t="shared" si="4"/>
        <v>0.4750410254158664</v>
      </c>
      <c r="BF4">
        <f t="shared" si="5"/>
        <v>0.13635417267275307</v>
      </c>
      <c r="BO4">
        <f t="shared" si="0"/>
        <v>1</v>
      </c>
    </row>
    <row r="5" spans="1:67" x14ac:dyDescent="0.2">
      <c r="B5" t="s">
        <v>85</v>
      </c>
      <c r="C5">
        <v>23541.186991624345</v>
      </c>
      <c r="J5">
        <v>1346.0380507217715</v>
      </c>
      <c r="K5">
        <v>33775.766352548191</v>
      </c>
      <c r="X5">
        <v>2108.3180458663596</v>
      </c>
      <c r="BA5" t="s">
        <v>85</v>
      </c>
      <c r="BB5">
        <f t="shared" si="1"/>
        <v>60771.30944076067</v>
      </c>
      <c r="BC5">
        <f t="shared" si="2"/>
        <v>0.38737337089259338</v>
      </c>
      <c r="BD5">
        <f t="shared" si="3"/>
        <v>2.2149235603255799E-2</v>
      </c>
      <c r="BE5">
        <f t="shared" si="4"/>
        <v>0.55578473893955682</v>
      </c>
      <c r="BF5">
        <f t="shared" si="5"/>
        <v>3.4692654564593993E-2</v>
      </c>
      <c r="BO5">
        <f t="shared" si="0"/>
        <v>1</v>
      </c>
    </row>
    <row r="6" spans="1:67" x14ac:dyDescent="0.2">
      <c r="B6" t="s">
        <v>86</v>
      </c>
      <c r="C6">
        <v>6598.7970856616885</v>
      </c>
      <c r="J6">
        <v>11.245096501109305</v>
      </c>
      <c r="K6">
        <v>2352.2865292581478</v>
      </c>
      <c r="X6">
        <v>0</v>
      </c>
      <c r="BA6" t="s">
        <v>86</v>
      </c>
      <c r="BB6">
        <f t="shared" si="1"/>
        <v>8962.3287114209452</v>
      </c>
      <c r="BC6">
        <f t="shared" si="2"/>
        <v>0.73628152884558429</v>
      </c>
      <c r="BD6">
        <f t="shared" si="3"/>
        <v>1.2547069922551899E-3</v>
      </c>
      <c r="BE6">
        <f t="shared" si="4"/>
        <v>0.26246376416216061</v>
      </c>
      <c r="BF6">
        <f t="shared" si="5"/>
        <v>0</v>
      </c>
      <c r="BO6">
        <f t="shared" si="0"/>
        <v>1</v>
      </c>
    </row>
    <row r="7" spans="1:67" x14ac:dyDescent="0.2">
      <c r="B7" t="s">
        <v>87</v>
      </c>
      <c r="C7">
        <v>233.5092023528718</v>
      </c>
      <c r="J7">
        <v>113.57547464651037</v>
      </c>
      <c r="K7">
        <v>2134.9557084492208</v>
      </c>
      <c r="X7">
        <v>100.67267067722119</v>
      </c>
      <c r="BA7" t="s">
        <v>87</v>
      </c>
      <c r="BB7">
        <f t="shared" si="1"/>
        <v>2582.7130561258241</v>
      </c>
      <c r="BC7">
        <f t="shared" si="2"/>
        <v>9.0412367645341607E-2</v>
      </c>
      <c r="BD7">
        <f t="shared" si="3"/>
        <v>4.3975258644054813E-2</v>
      </c>
      <c r="BE7">
        <f t="shared" si="4"/>
        <v>0.82663294839719526</v>
      </c>
      <c r="BF7">
        <f t="shared" si="5"/>
        <v>3.8979425313408353E-2</v>
      </c>
      <c r="BO7">
        <f t="shared" si="0"/>
        <v>1</v>
      </c>
    </row>
    <row r="8" spans="1:67" x14ac:dyDescent="0.2">
      <c r="B8" t="s">
        <v>88</v>
      </c>
      <c r="C8">
        <v>43.242444876405749</v>
      </c>
      <c r="J8">
        <v>95.583320250245592</v>
      </c>
      <c r="K8">
        <v>421.87747530052349</v>
      </c>
      <c r="X8">
        <v>7.7440515914933403</v>
      </c>
      <c r="BA8" t="s">
        <v>88</v>
      </c>
      <c r="BB8">
        <f t="shared" si="1"/>
        <v>568.44729201866812</v>
      </c>
      <c r="BC8">
        <f t="shared" si="2"/>
        <v>7.607115995371061E-2</v>
      </c>
      <c r="BD8">
        <f t="shared" si="3"/>
        <v>0.16814807914874644</v>
      </c>
      <c r="BE8">
        <f t="shared" si="4"/>
        <v>0.7421575953020263</v>
      </c>
      <c r="BF8">
        <f t="shared" si="5"/>
        <v>1.3623165595516675E-2</v>
      </c>
      <c r="BO8">
        <f t="shared" si="0"/>
        <v>1</v>
      </c>
    </row>
    <row r="9" spans="1:67" x14ac:dyDescent="0.2">
      <c r="B9" t="s">
        <v>89</v>
      </c>
      <c r="C9">
        <v>2049.6918872334923</v>
      </c>
      <c r="J9">
        <v>235.02251683277706</v>
      </c>
      <c r="K9">
        <v>4896.3355459042104</v>
      </c>
      <c r="X9">
        <v>447.21897950932646</v>
      </c>
      <c r="BA9" t="s">
        <v>89</v>
      </c>
      <c r="BB9">
        <f t="shared" si="1"/>
        <v>7628.2689294798065</v>
      </c>
      <c r="BC9">
        <f t="shared" si="2"/>
        <v>0.26869685720076819</v>
      </c>
      <c r="BD9">
        <f t="shared" si="3"/>
        <v>3.0809416789767521E-2</v>
      </c>
      <c r="BE9">
        <f t="shared" si="4"/>
        <v>0.64186719046861207</v>
      </c>
      <c r="BF9">
        <f t="shared" si="5"/>
        <v>5.8626535540852204E-2</v>
      </c>
      <c r="BO9">
        <f t="shared" si="0"/>
        <v>1</v>
      </c>
    </row>
    <row r="10" spans="1:67" x14ac:dyDescent="0.2">
      <c r="B10" t="s">
        <v>90</v>
      </c>
      <c r="C10">
        <v>0</v>
      </c>
      <c r="J10">
        <v>0</v>
      </c>
      <c r="K10">
        <v>0</v>
      </c>
      <c r="X10">
        <v>0</v>
      </c>
      <c r="BA10" t="s">
        <v>90</v>
      </c>
      <c r="BB10">
        <f t="shared" si="1"/>
        <v>0</v>
      </c>
      <c r="BC10">
        <v>0</v>
      </c>
      <c r="BD10">
        <v>0</v>
      </c>
      <c r="BE10">
        <v>0</v>
      </c>
      <c r="BF10">
        <v>0</v>
      </c>
      <c r="BO10">
        <f t="shared" si="0"/>
        <v>0</v>
      </c>
    </row>
    <row r="11" spans="1:67" x14ac:dyDescent="0.2">
      <c r="B11" t="s">
        <v>91</v>
      </c>
      <c r="C11">
        <v>0</v>
      </c>
      <c r="J11">
        <v>0</v>
      </c>
      <c r="K11">
        <v>0</v>
      </c>
      <c r="X11">
        <v>0</v>
      </c>
      <c r="BA11" t="s">
        <v>91</v>
      </c>
      <c r="BB11">
        <f t="shared" si="1"/>
        <v>0</v>
      </c>
      <c r="BC11">
        <v>0</v>
      </c>
      <c r="BD11">
        <v>0</v>
      </c>
      <c r="BE11">
        <v>0</v>
      </c>
      <c r="BF11">
        <v>0</v>
      </c>
      <c r="BO11">
        <f t="shared" si="0"/>
        <v>0</v>
      </c>
    </row>
    <row r="12" spans="1:67" x14ac:dyDescent="0.2">
      <c r="B12" t="s">
        <v>92</v>
      </c>
      <c r="C12">
        <v>0</v>
      </c>
      <c r="J12">
        <v>137.19017726577925</v>
      </c>
      <c r="K12">
        <v>76.704995505611762</v>
      </c>
      <c r="X12">
        <v>0</v>
      </c>
      <c r="BA12" t="s">
        <v>92</v>
      </c>
      <c r="BB12">
        <f t="shared" si="1"/>
        <v>213.895172771391</v>
      </c>
      <c r="BC12">
        <f>C12/BB12</f>
        <v>0</v>
      </c>
      <c r="BD12">
        <f>J12/BB12</f>
        <v>0.64138977747013826</v>
      </c>
      <c r="BE12">
        <f>K12/BB12</f>
        <v>0.3586102225298618</v>
      </c>
      <c r="BF12">
        <v>0</v>
      </c>
      <c r="BO12">
        <f t="shared" si="0"/>
        <v>1</v>
      </c>
    </row>
    <row r="13" spans="1:67" x14ac:dyDescent="0.2">
      <c r="A13" t="s">
        <v>26</v>
      </c>
      <c r="BO13">
        <f t="shared" si="0"/>
        <v>0</v>
      </c>
    </row>
    <row r="14" spans="1:67" x14ac:dyDescent="0.2">
      <c r="B14" t="s">
        <v>82</v>
      </c>
      <c r="C14">
        <v>12824.117095429752</v>
      </c>
      <c r="K14">
        <v>548.96767506888125</v>
      </c>
      <c r="Q14">
        <v>56881.202957401947</v>
      </c>
      <c r="X14">
        <v>2251.7112127956416</v>
      </c>
      <c r="AG14">
        <v>925.03765362555669</v>
      </c>
      <c r="AP14">
        <v>20539.91104022499</v>
      </c>
      <c r="AT14">
        <v>25.729651856500116</v>
      </c>
      <c r="AZ14" t="s">
        <v>26</v>
      </c>
      <c r="BA14" t="s">
        <v>82</v>
      </c>
      <c r="BB14">
        <f t="shared" ref="BB14:BB23" si="6">SUM(C14:AY14)</f>
        <v>93996.677286403254</v>
      </c>
      <c r="BC14">
        <f t="shared" ref="BC14:BC21" si="7">C14/BB14</f>
        <v>0.13643160019747611</v>
      </c>
      <c r="BD14">
        <f t="shared" ref="BD14:BD21" si="8">K14/BB14</f>
        <v>5.8402880922716425E-3</v>
      </c>
      <c r="BE14">
        <f t="shared" ref="BE14:BE21" si="9">Q14/BB14</f>
        <v>0.60514057091707318</v>
      </c>
      <c r="BF14">
        <f t="shared" ref="BF14:BF21" si="10">X14/BB14</f>
        <v>2.3955221373780991E-2</v>
      </c>
      <c r="BG14">
        <f t="shared" ref="BG14:BG21" si="11">AG14/BB14</f>
        <v>9.8411739683841419E-3</v>
      </c>
      <c r="BH14">
        <f t="shared" ref="BH14:BH21" si="12">AP14/BB14</f>
        <v>0.21851741607462241</v>
      </c>
      <c r="BI14">
        <f t="shared" ref="BI14:BI21" si="13">AT14/BB14</f>
        <v>2.7372937639171148E-4</v>
      </c>
      <c r="BO14">
        <f t="shared" si="0"/>
        <v>1.0000000000000002</v>
      </c>
    </row>
    <row r="15" spans="1:67" x14ac:dyDescent="0.2">
      <c r="B15" t="s">
        <v>84</v>
      </c>
      <c r="C15">
        <v>23723.446543260547</v>
      </c>
      <c r="K15">
        <v>912.20942302667117</v>
      </c>
      <c r="Q15">
        <v>14037.598803093893</v>
      </c>
      <c r="X15">
        <v>21113.518373641622</v>
      </c>
      <c r="AG15">
        <v>1287.1450719379757</v>
      </c>
      <c r="AP15">
        <v>12629.642271266954</v>
      </c>
      <c r="AT15">
        <v>139.08774916070948</v>
      </c>
      <c r="BA15" t="s">
        <v>84</v>
      </c>
      <c r="BB15">
        <f t="shared" si="6"/>
        <v>73842.648235388377</v>
      </c>
      <c r="BC15">
        <f t="shared" si="7"/>
        <v>0.32127025655468455</v>
      </c>
      <c r="BD15">
        <f t="shared" si="8"/>
        <v>1.235342237616965E-2</v>
      </c>
      <c r="BE15">
        <f t="shared" si="9"/>
        <v>0.19010150825504263</v>
      </c>
      <c r="BF15">
        <f t="shared" si="10"/>
        <v>0.28592580139241502</v>
      </c>
      <c r="BG15">
        <f t="shared" si="11"/>
        <v>1.7430916993049064E-2</v>
      </c>
      <c r="BH15">
        <f t="shared" si="12"/>
        <v>0.17103452507563671</v>
      </c>
      <c r="BI15">
        <f t="shared" si="13"/>
        <v>1.8835693530023347E-3</v>
      </c>
      <c r="BO15">
        <f t="shared" si="0"/>
        <v>1</v>
      </c>
    </row>
    <row r="16" spans="1:67" x14ac:dyDescent="0.2">
      <c r="B16" t="s">
        <v>85</v>
      </c>
      <c r="C16">
        <v>15924.838838375654</v>
      </c>
      <c r="K16">
        <v>586.24599745180615</v>
      </c>
      <c r="Q16">
        <v>0</v>
      </c>
      <c r="X16">
        <v>2950.7984484679446</v>
      </c>
      <c r="AG16">
        <v>1228.4249499311018</v>
      </c>
      <c r="AP16">
        <v>35438.634388256651</v>
      </c>
      <c r="AT16">
        <v>80.800597284318357</v>
      </c>
      <c r="BA16" t="s">
        <v>85</v>
      </c>
      <c r="BB16">
        <f t="shared" si="6"/>
        <v>56209.743219767472</v>
      </c>
      <c r="BC16">
        <f t="shared" si="7"/>
        <v>0.28331100492868488</v>
      </c>
      <c r="BD16">
        <f t="shared" si="8"/>
        <v>1.0429615292133891E-2</v>
      </c>
      <c r="BE16">
        <f t="shared" si="9"/>
        <v>0</v>
      </c>
      <c r="BF16">
        <f t="shared" si="10"/>
        <v>5.2496209365892055E-2</v>
      </c>
      <c r="BG16">
        <f t="shared" si="11"/>
        <v>2.1854306381159511E-2</v>
      </c>
      <c r="BH16">
        <f t="shared" si="12"/>
        <v>0.63047138019648208</v>
      </c>
      <c r="BI16">
        <f t="shared" si="13"/>
        <v>1.4374838356476061E-3</v>
      </c>
      <c r="BO16">
        <f t="shared" si="0"/>
        <v>1</v>
      </c>
    </row>
    <row r="17" spans="1:67" x14ac:dyDescent="0.2">
      <c r="B17" t="s">
        <v>86</v>
      </c>
      <c r="C17">
        <v>4463.8692243383121</v>
      </c>
      <c r="K17">
        <v>40.828638741851996</v>
      </c>
      <c r="Q17">
        <v>4537.0980946801128</v>
      </c>
      <c r="X17">
        <v>0</v>
      </c>
      <c r="AG17">
        <v>146.01736976510497</v>
      </c>
      <c r="AP17">
        <v>8879.3554799690428</v>
      </c>
      <c r="AT17">
        <v>0.44815991961524815</v>
      </c>
      <c r="BA17" t="s">
        <v>86</v>
      </c>
      <c r="BB17">
        <f t="shared" si="6"/>
        <v>18067.61696741404</v>
      </c>
      <c r="BC17">
        <f t="shared" si="7"/>
        <v>0.24706463682449933</v>
      </c>
      <c r="BD17">
        <f t="shared" si="8"/>
        <v>2.2597688901358011E-3</v>
      </c>
      <c r="BE17">
        <f t="shared" si="9"/>
        <v>0.25111768214164731</v>
      </c>
      <c r="BF17">
        <f t="shared" si="10"/>
        <v>0</v>
      </c>
      <c r="BG17">
        <f t="shared" si="11"/>
        <v>8.0817171422471207E-3</v>
      </c>
      <c r="BH17">
        <f t="shared" si="12"/>
        <v>0.49145139040657426</v>
      </c>
      <c r="BI17">
        <f t="shared" si="13"/>
        <v>2.4804594896135427E-5</v>
      </c>
      <c r="BO17">
        <f t="shared" si="0"/>
        <v>1</v>
      </c>
    </row>
    <row r="18" spans="1:67" x14ac:dyDescent="0.2">
      <c r="B18" t="s">
        <v>87</v>
      </c>
      <c r="C18">
        <v>157.96129634712821</v>
      </c>
      <c r="K18">
        <v>37.056427550778999</v>
      </c>
      <c r="Q18">
        <v>53.288064872081435</v>
      </c>
      <c r="X18">
        <v>140.9013033018922</v>
      </c>
      <c r="AG18">
        <v>204.34602417513781</v>
      </c>
      <c r="AP18">
        <v>157.57507509094268</v>
      </c>
      <c r="AT18">
        <v>2.4516983836313089</v>
      </c>
      <c r="BA18" t="s">
        <v>87</v>
      </c>
      <c r="BB18">
        <f t="shared" si="6"/>
        <v>753.57988972159274</v>
      </c>
      <c r="BC18">
        <f t="shared" si="7"/>
        <v>0.20961453258192231</v>
      </c>
      <c r="BD18">
        <f t="shared" si="8"/>
        <v>4.9173854101214616E-2</v>
      </c>
      <c r="BE18">
        <f t="shared" si="9"/>
        <v>7.0713225762657372E-2</v>
      </c>
      <c r="BF18">
        <f t="shared" si="10"/>
        <v>0.18697593343944949</v>
      </c>
      <c r="BG18">
        <f t="shared" si="11"/>
        <v>0.27116703479259868</v>
      </c>
      <c r="BH18">
        <f t="shared" si="12"/>
        <v>0.209102017238223</v>
      </c>
      <c r="BI18">
        <f t="shared" si="13"/>
        <v>3.2534020839344313E-3</v>
      </c>
      <c r="BO18">
        <f t="shared" si="0"/>
        <v>0.99999999999999989</v>
      </c>
    </row>
    <row r="19" spans="1:67" x14ac:dyDescent="0.2">
      <c r="B19" t="s">
        <v>88</v>
      </c>
      <c r="C19">
        <v>29.252091913594249</v>
      </c>
      <c r="K19">
        <v>7.3225275994765378</v>
      </c>
      <c r="Q19">
        <v>83.738387652008143</v>
      </c>
      <c r="X19">
        <v>10.83856179376588</v>
      </c>
      <c r="AG19">
        <v>14.48429673249675</v>
      </c>
      <c r="AP19">
        <v>126.06006009234409</v>
      </c>
      <c r="AT19">
        <v>2.3462489909918762</v>
      </c>
      <c r="BA19" t="s">
        <v>88</v>
      </c>
      <c r="BB19">
        <f t="shared" si="6"/>
        <v>274.04217477467751</v>
      </c>
      <c r="BC19">
        <f t="shared" si="7"/>
        <v>0.10674302938095516</v>
      </c>
      <c r="BD19">
        <f t="shared" si="8"/>
        <v>2.6720440404829127E-2</v>
      </c>
      <c r="BE19">
        <f t="shared" si="9"/>
        <v>0.30556751974713153</v>
      </c>
      <c r="BF19">
        <f t="shared" si="10"/>
        <v>3.9550707122644697E-2</v>
      </c>
      <c r="BG19">
        <f t="shared" si="11"/>
        <v>5.2854261372016931E-2</v>
      </c>
      <c r="BH19">
        <f t="shared" si="12"/>
        <v>0.46000240727907293</v>
      </c>
      <c r="BI19">
        <f t="shared" si="13"/>
        <v>8.5616346933496835E-3</v>
      </c>
      <c r="BO19">
        <f t="shared" si="0"/>
        <v>1</v>
      </c>
    </row>
    <row r="20" spans="1:67" x14ac:dyDescent="0.2">
      <c r="B20" t="s">
        <v>89</v>
      </c>
      <c r="C20">
        <v>1386.5491567665076</v>
      </c>
      <c r="K20">
        <v>84.985699095789371</v>
      </c>
      <c r="Q20">
        <v>471.9800031417351</v>
      </c>
      <c r="X20">
        <v>625.9269437307596</v>
      </c>
      <c r="AG20">
        <v>77.51056090307948</v>
      </c>
      <c r="AP20">
        <v>953.32920419735615</v>
      </c>
      <c r="AT20">
        <v>11.467621472670293</v>
      </c>
      <c r="BA20" t="s">
        <v>89</v>
      </c>
      <c r="BB20">
        <f t="shared" si="6"/>
        <v>3611.7491893078973</v>
      </c>
      <c r="BC20">
        <f t="shared" si="7"/>
        <v>0.3838996242793386</v>
      </c>
      <c r="BD20">
        <f t="shared" si="8"/>
        <v>2.353034350983679E-2</v>
      </c>
      <c r="BE20">
        <f t="shared" si="9"/>
        <v>0.13067906391146125</v>
      </c>
      <c r="BF20">
        <f t="shared" si="10"/>
        <v>0.17330299279466388</v>
      </c>
      <c r="BG20">
        <f t="shared" si="11"/>
        <v>2.1460670949283847E-2</v>
      </c>
      <c r="BH20">
        <f t="shared" si="12"/>
        <v>0.26395221656574613</v>
      </c>
      <c r="BI20">
        <f t="shared" si="13"/>
        <v>3.1750879896695651E-3</v>
      </c>
      <c r="BO20">
        <f t="shared" si="0"/>
        <v>1</v>
      </c>
    </row>
    <row r="21" spans="1:67" x14ac:dyDescent="0.2">
      <c r="B21" t="s">
        <v>90</v>
      </c>
      <c r="C21">
        <v>0</v>
      </c>
      <c r="K21">
        <v>0</v>
      </c>
      <c r="Q21">
        <v>0</v>
      </c>
      <c r="X21">
        <v>0</v>
      </c>
      <c r="AG21">
        <v>15.658699169714348</v>
      </c>
      <c r="AP21">
        <v>47.272522517487843</v>
      </c>
      <c r="AT21">
        <v>0</v>
      </c>
      <c r="BA21" t="s">
        <v>90</v>
      </c>
      <c r="BB21">
        <f t="shared" si="6"/>
        <v>62.931221687202189</v>
      </c>
      <c r="BC21">
        <f t="shared" si="7"/>
        <v>0</v>
      </c>
      <c r="BD21">
        <f t="shared" si="8"/>
        <v>0</v>
      </c>
      <c r="BE21">
        <f t="shared" si="9"/>
        <v>0</v>
      </c>
      <c r="BF21">
        <f t="shared" si="10"/>
        <v>0</v>
      </c>
      <c r="BG21">
        <f t="shared" si="11"/>
        <v>0.24882242470272478</v>
      </c>
      <c r="BH21">
        <f t="shared" si="12"/>
        <v>0.75117757529727525</v>
      </c>
      <c r="BI21">
        <f t="shared" si="13"/>
        <v>0</v>
      </c>
      <c r="BO21">
        <f t="shared" si="0"/>
        <v>1</v>
      </c>
    </row>
    <row r="22" spans="1:67" x14ac:dyDescent="0.2">
      <c r="B22" t="s">
        <v>91</v>
      </c>
      <c r="C22">
        <v>0</v>
      </c>
      <c r="K22">
        <v>0</v>
      </c>
      <c r="Q22">
        <v>0</v>
      </c>
      <c r="X22">
        <v>0</v>
      </c>
      <c r="AG22">
        <v>0</v>
      </c>
      <c r="AP22">
        <v>0</v>
      </c>
      <c r="AT22">
        <v>0</v>
      </c>
      <c r="BA22" t="s">
        <v>91</v>
      </c>
      <c r="BB22">
        <f t="shared" si="6"/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O22">
        <f t="shared" si="0"/>
        <v>0</v>
      </c>
    </row>
    <row r="23" spans="1:67" x14ac:dyDescent="0.2">
      <c r="B23" t="s">
        <v>92</v>
      </c>
      <c r="C23">
        <v>0</v>
      </c>
      <c r="K23">
        <v>1.3313686543882401</v>
      </c>
      <c r="Q23">
        <v>60.900645559853423</v>
      </c>
      <c r="X23">
        <v>0</v>
      </c>
      <c r="AG23">
        <v>15.658699169714348</v>
      </c>
      <c r="AP23">
        <v>0</v>
      </c>
      <c r="AT23">
        <v>1.2917550623879268</v>
      </c>
      <c r="BA23" t="s">
        <v>92</v>
      </c>
      <c r="BB23">
        <f t="shared" si="6"/>
        <v>79.182468446343933</v>
      </c>
      <c r="BC23">
        <f>C23/BB23</f>
        <v>0</v>
      </c>
      <c r="BD23">
        <f>K23/BB23</f>
        <v>1.6813932181091444E-2</v>
      </c>
      <c r="BE23">
        <f>Q23/BB23</f>
        <v>0.76911779532512625</v>
      </c>
      <c r="BF23">
        <f>X23/BB23</f>
        <v>0</v>
      </c>
      <c r="BG23">
        <f>AG23/BB23</f>
        <v>0.19775462267035895</v>
      </c>
      <c r="BH23">
        <f>AP23/BB23</f>
        <v>0</v>
      </c>
      <c r="BI23">
        <f>AT23/BB23</f>
        <v>1.6313649823423388E-2</v>
      </c>
      <c r="BO23">
        <f t="shared" si="0"/>
        <v>1</v>
      </c>
    </row>
    <row r="24" spans="1:67" x14ac:dyDescent="0.2">
      <c r="A24" t="s">
        <v>22</v>
      </c>
      <c r="BO24">
        <f t="shared" si="0"/>
        <v>0</v>
      </c>
    </row>
    <row r="25" spans="1:67" x14ac:dyDescent="0.2">
      <c r="B25" t="s">
        <v>82</v>
      </c>
      <c r="E25">
        <v>5109.841859461475</v>
      </c>
      <c r="P25">
        <v>10.02054677737712</v>
      </c>
      <c r="R25">
        <v>4106.2030467592012</v>
      </c>
      <c r="Y25">
        <v>1207.58663818896</v>
      </c>
      <c r="AE25">
        <v>1359.9126259420048</v>
      </c>
      <c r="AJ25">
        <v>14863.642476026183</v>
      </c>
      <c r="AQ25">
        <v>5224.3012036081118</v>
      </c>
      <c r="AZ25" t="s">
        <v>22</v>
      </c>
      <c r="BA25" t="s">
        <v>82</v>
      </c>
      <c r="BB25">
        <f t="shared" ref="BB25:BB34" si="14">SUM(C25:AY25)</f>
        <v>31881.508396763315</v>
      </c>
      <c r="BC25">
        <f t="shared" ref="BC25:BC34" si="15">E25/BB25</f>
        <v>0.16027603825608949</v>
      </c>
      <c r="BD25">
        <f t="shared" ref="BD25:BD34" si="16">P25/BB25</f>
        <v>3.1430591842368505E-4</v>
      </c>
      <c r="BE25">
        <f t="shared" ref="BE25:BE34" si="17">R25/BB25</f>
        <v>0.1287957582074778</v>
      </c>
      <c r="BF25">
        <f t="shared" ref="BF25:BF34" si="18">Y25/BB25</f>
        <v>3.787733701808027E-2</v>
      </c>
      <c r="BG25">
        <f t="shared" ref="BG25:BG34" si="19">AE25/BB25</f>
        <v>4.2655215964626889E-2</v>
      </c>
      <c r="BH25">
        <f t="shared" ref="BH25:BH34" si="20">AJ25/BB25</f>
        <v>0.46621515804864411</v>
      </c>
      <c r="BI25">
        <f t="shared" ref="BI25:BI34" si="21">AQ25/BB25</f>
        <v>0.16386618658665772</v>
      </c>
      <c r="BO25">
        <f t="shared" si="0"/>
        <v>1</v>
      </c>
    </row>
    <row r="26" spans="1:67" x14ac:dyDescent="0.2">
      <c r="B26" t="s">
        <v>84</v>
      </c>
      <c r="E26">
        <v>3260.5548659502524</v>
      </c>
      <c r="P26">
        <v>1.9065756877575522</v>
      </c>
      <c r="R26">
        <v>21521.212589978033</v>
      </c>
      <c r="Y26">
        <v>137.74500726599911</v>
      </c>
      <c r="AE26">
        <v>1170.1342693120071</v>
      </c>
      <c r="AJ26">
        <v>41767.617209449425</v>
      </c>
      <c r="AQ26">
        <v>11123.776929920234</v>
      </c>
      <c r="BA26" t="s">
        <v>84</v>
      </c>
      <c r="BB26">
        <f t="shared" si="14"/>
        <v>78982.947447563711</v>
      </c>
      <c r="BC26">
        <f t="shared" si="15"/>
        <v>4.1281757282037548E-2</v>
      </c>
      <c r="BD26">
        <f t="shared" si="16"/>
        <v>2.4139080008672959E-5</v>
      </c>
      <c r="BE26">
        <f t="shared" si="17"/>
        <v>0.27247922856089707</v>
      </c>
      <c r="BF26">
        <f t="shared" si="18"/>
        <v>1.7439841347709538E-3</v>
      </c>
      <c r="BG26">
        <f t="shared" si="19"/>
        <v>1.4815024092242847E-2</v>
      </c>
      <c r="BH26">
        <f t="shared" si="20"/>
        <v>0.52881816340392573</v>
      </c>
      <c r="BI26">
        <f t="shared" si="21"/>
        <v>0.14083770344611715</v>
      </c>
      <c r="BO26">
        <f t="shared" si="0"/>
        <v>0.99999999999999989</v>
      </c>
    </row>
    <row r="27" spans="1:67" x14ac:dyDescent="0.2">
      <c r="B27" t="s">
        <v>85</v>
      </c>
      <c r="E27">
        <v>2167.2225434655738</v>
      </c>
      <c r="P27">
        <v>4.4875863129141758</v>
      </c>
      <c r="R27">
        <v>5975.8064570063443</v>
      </c>
      <c r="Y27">
        <v>214.7298971902413</v>
      </c>
      <c r="AE27">
        <v>0</v>
      </c>
      <c r="AJ27">
        <v>0</v>
      </c>
      <c r="AQ27">
        <v>1930.3350212707776</v>
      </c>
      <c r="BA27" t="s">
        <v>85</v>
      </c>
      <c r="BB27">
        <f t="shared" si="14"/>
        <v>10292.581505245851</v>
      </c>
      <c r="BC27">
        <f t="shared" si="15"/>
        <v>0.21056161103616222</v>
      </c>
      <c r="BD27">
        <f t="shared" si="16"/>
        <v>4.360020186021334E-4</v>
      </c>
      <c r="BE27">
        <f t="shared" si="17"/>
        <v>0.58059355215799235</v>
      </c>
      <c r="BF27">
        <f t="shared" si="18"/>
        <v>2.0862588951158587E-2</v>
      </c>
      <c r="BG27">
        <f t="shared" si="19"/>
        <v>0</v>
      </c>
      <c r="BH27">
        <f t="shared" si="20"/>
        <v>0</v>
      </c>
      <c r="BI27">
        <f t="shared" si="21"/>
        <v>0.18754624583608476</v>
      </c>
      <c r="BO27">
        <f t="shared" si="0"/>
        <v>1</v>
      </c>
    </row>
    <row r="28" spans="1:67" x14ac:dyDescent="0.2">
      <c r="B28" t="s">
        <v>86</v>
      </c>
      <c r="E28">
        <v>609.56707949559529</v>
      </c>
      <c r="P28">
        <v>1.296990264153664E-2</v>
      </c>
      <c r="R28">
        <v>332.37393962226514</v>
      </c>
      <c r="Y28">
        <v>29.13836691545448</v>
      </c>
      <c r="AE28">
        <v>19.540877967055408</v>
      </c>
      <c r="AJ28">
        <v>2249.961077002235</v>
      </c>
      <c r="AQ28">
        <v>66.410608552843087</v>
      </c>
      <c r="BA28" t="s">
        <v>86</v>
      </c>
      <c r="BB28">
        <f t="shared" si="14"/>
        <v>3307.0049194580897</v>
      </c>
      <c r="BC28">
        <f t="shared" si="15"/>
        <v>0.18432602743012655</v>
      </c>
      <c r="BD28">
        <f t="shared" si="16"/>
        <v>3.9219483966361873E-6</v>
      </c>
      <c r="BE28">
        <f t="shared" si="17"/>
        <v>0.10050603120261774</v>
      </c>
      <c r="BF28">
        <f t="shared" si="18"/>
        <v>8.8111047987885389E-3</v>
      </c>
      <c r="BG28">
        <f t="shared" si="19"/>
        <v>5.9089352580272304E-3</v>
      </c>
      <c r="BH28">
        <f t="shared" si="20"/>
        <v>0.68036218022044259</v>
      </c>
      <c r="BI28">
        <f t="shared" si="21"/>
        <v>2.0081799141600798E-2</v>
      </c>
      <c r="BO28">
        <f t="shared" si="0"/>
        <v>1</v>
      </c>
    </row>
    <row r="29" spans="1:67" x14ac:dyDescent="0.2">
      <c r="B29" t="s">
        <v>87</v>
      </c>
      <c r="E29">
        <v>35.453244762414641</v>
      </c>
      <c r="P29">
        <v>5.1879610546563208E-3</v>
      </c>
      <c r="R29">
        <v>0</v>
      </c>
      <c r="Y29">
        <v>2.1522657382793944</v>
      </c>
      <c r="AE29">
        <v>131.15572329708058</v>
      </c>
      <c r="AJ29">
        <v>69.496867240770897</v>
      </c>
      <c r="AQ29">
        <v>157.17177352999036</v>
      </c>
      <c r="BA29" t="s">
        <v>87</v>
      </c>
      <c r="BB29">
        <f t="shared" si="14"/>
        <v>395.43506252959048</v>
      </c>
      <c r="BC29">
        <f t="shared" si="15"/>
        <v>8.9656300419140675E-2</v>
      </c>
      <c r="BD29">
        <f t="shared" si="16"/>
        <v>1.3119628344206591E-5</v>
      </c>
      <c r="BE29">
        <f t="shared" si="17"/>
        <v>0</v>
      </c>
      <c r="BF29">
        <f t="shared" si="18"/>
        <v>5.4427792126256888E-3</v>
      </c>
      <c r="BG29">
        <f t="shared" si="19"/>
        <v>0.33167449152859624</v>
      </c>
      <c r="BH29">
        <f t="shared" si="20"/>
        <v>0.17574786311613536</v>
      </c>
      <c r="BI29">
        <f t="shared" si="21"/>
        <v>0.39746544609515794</v>
      </c>
      <c r="BO29">
        <f t="shared" si="0"/>
        <v>1</v>
      </c>
    </row>
    <row r="30" spans="1:67" x14ac:dyDescent="0.2">
      <c r="B30" t="s">
        <v>88</v>
      </c>
      <c r="E30">
        <v>5.7182652864585384</v>
      </c>
      <c r="P30">
        <v>2.8533785805505606E-2</v>
      </c>
      <c r="R30">
        <v>1516.4560996504135</v>
      </c>
      <c r="Y30">
        <v>1.8211479326692199</v>
      </c>
      <c r="AE30">
        <v>1.9872079288358935</v>
      </c>
      <c r="AJ30">
        <v>17.374216805206242</v>
      </c>
      <c r="AQ30">
        <v>6.6410608552843087</v>
      </c>
      <c r="BA30" t="s">
        <v>88</v>
      </c>
      <c r="BB30">
        <f t="shared" si="14"/>
        <v>1550.0265322446735</v>
      </c>
      <c r="BC30">
        <f t="shared" si="15"/>
        <v>3.6891402614751523E-3</v>
      </c>
      <c r="BD30">
        <f t="shared" si="16"/>
        <v>1.840857895779652E-5</v>
      </c>
      <c r="BE30">
        <f t="shared" si="17"/>
        <v>0.97834202712282292</v>
      </c>
      <c r="BF30">
        <f t="shared" si="18"/>
        <v>1.1749140384274077E-3</v>
      </c>
      <c r="BG30">
        <f t="shared" si="19"/>
        <v>1.2820476859567785E-3</v>
      </c>
      <c r="BH30">
        <f t="shared" si="20"/>
        <v>1.1208980261806062E-2</v>
      </c>
      <c r="BI30">
        <f t="shared" si="21"/>
        <v>4.2844820505537062E-3</v>
      </c>
      <c r="BO30">
        <f t="shared" si="0"/>
        <v>0.99999999999999978</v>
      </c>
    </row>
    <row r="31" spans="1:67" x14ac:dyDescent="0.2">
      <c r="B31" t="s">
        <v>89</v>
      </c>
      <c r="E31">
        <v>248.17271347318547</v>
      </c>
      <c r="P31">
        <v>2.8533785805505606E-2</v>
      </c>
      <c r="R31">
        <v>948.65061942537102</v>
      </c>
      <c r="Y31">
        <v>3.1456191567217044</v>
      </c>
      <c r="AE31">
        <v>1.9872079288358935</v>
      </c>
      <c r="AJ31">
        <v>330.11011935875644</v>
      </c>
      <c r="AQ31">
        <v>73.051669366164163</v>
      </c>
      <c r="BA31" t="s">
        <v>89</v>
      </c>
      <c r="BB31">
        <f t="shared" si="14"/>
        <v>1605.1464824948403</v>
      </c>
      <c r="BC31">
        <f t="shared" si="15"/>
        <v>0.15461063284857132</v>
      </c>
      <c r="BD31">
        <f t="shared" si="16"/>
        <v>1.7776437301321081E-5</v>
      </c>
      <c r="BE31">
        <f t="shared" si="17"/>
        <v>0.59100563703750353</v>
      </c>
      <c r="BF31">
        <f t="shared" si="18"/>
        <v>1.9597084696173928E-3</v>
      </c>
      <c r="BG31">
        <f t="shared" si="19"/>
        <v>1.2380227913823942E-3</v>
      </c>
      <c r="BH31">
        <f t="shared" si="20"/>
        <v>0.20565731723479486</v>
      </c>
      <c r="BI31">
        <f t="shared" si="21"/>
        <v>4.5510905180829182E-2</v>
      </c>
      <c r="BO31">
        <f t="shared" si="0"/>
        <v>1</v>
      </c>
    </row>
    <row r="32" spans="1:67" x14ac:dyDescent="0.2">
      <c r="B32" t="s">
        <v>90</v>
      </c>
      <c r="E32">
        <v>0</v>
      </c>
      <c r="P32">
        <v>9.4472770826931214</v>
      </c>
      <c r="R32">
        <v>0</v>
      </c>
      <c r="Y32">
        <v>59.270087267483859</v>
      </c>
      <c r="AE32">
        <v>625.97049766955854</v>
      </c>
      <c r="AJ32">
        <v>27520.759428382466</v>
      </c>
      <c r="AQ32">
        <v>3550.7538696990441</v>
      </c>
      <c r="BA32" t="s">
        <v>90</v>
      </c>
      <c r="BB32">
        <f t="shared" si="14"/>
        <v>31766.201160101245</v>
      </c>
      <c r="BC32">
        <f t="shared" si="15"/>
        <v>0</v>
      </c>
      <c r="BD32">
        <f t="shared" si="16"/>
        <v>2.9740027883973176E-4</v>
      </c>
      <c r="BE32">
        <f t="shared" si="17"/>
        <v>0</v>
      </c>
      <c r="BF32">
        <f t="shared" si="18"/>
        <v>1.8658223238203202E-3</v>
      </c>
      <c r="BG32">
        <f t="shared" si="19"/>
        <v>1.9705551019924456E-2</v>
      </c>
      <c r="BH32">
        <f t="shared" si="20"/>
        <v>0.86635349595874533</v>
      </c>
      <c r="BI32">
        <f t="shared" si="21"/>
        <v>0.11177773041867016</v>
      </c>
      <c r="BO32">
        <f t="shared" si="0"/>
        <v>1</v>
      </c>
    </row>
    <row r="33" spans="1:67" x14ac:dyDescent="0.2">
      <c r="B33" t="s">
        <v>91</v>
      </c>
      <c r="E33">
        <v>0</v>
      </c>
      <c r="P33">
        <v>0</v>
      </c>
      <c r="R33">
        <v>0</v>
      </c>
      <c r="Y33">
        <v>0</v>
      </c>
      <c r="AE33">
        <v>1.3248052862288391</v>
      </c>
      <c r="AJ33">
        <v>0</v>
      </c>
      <c r="AQ33">
        <v>0</v>
      </c>
      <c r="BA33" t="s">
        <v>91</v>
      </c>
      <c r="BB33">
        <f t="shared" si="14"/>
        <v>1.3248052862288391</v>
      </c>
      <c r="BC33">
        <f t="shared" si="15"/>
        <v>0</v>
      </c>
      <c r="BD33">
        <f t="shared" si="16"/>
        <v>0</v>
      </c>
      <c r="BE33">
        <f t="shared" si="17"/>
        <v>0</v>
      </c>
      <c r="BF33">
        <f t="shared" si="18"/>
        <v>0</v>
      </c>
      <c r="BG33">
        <f t="shared" si="19"/>
        <v>1</v>
      </c>
      <c r="BH33">
        <f t="shared" si="20"/>
        <v>0</v>
      </c>
      <c r="BI33">
        <f t="shared" si="21"/>
        <v>0</v>
      </c>
      <c r="BO33">
        <f t="shared" si="0"/>
        <v>1</v>
      </c>
    </row>
    <row r="34" spans="1:67" x14ac:dyDescent="0.2">
      <c r="B34" t="s">
        <v>92</v>
      </c>
      <c r="E34">
        <v>0</v>
      </c>
      <c r="P34">
        <v>0</v>
      </c>
      <c r="R34">
        <v>218.12039789632632</v>
      </c>
      <c r="Y34">
        <v>0</v>
      </c>
      <c r="AE34">
        <v>0</v>
      </c>
      <c r="AJ34">
        <v>60.809758828194816</v>
      </c>
      <c r="AQ34">
        <v>4.427373902279518</v>
      </c>
      <c r="BA34" t="s">
        <v>92</v>
      </c>
      <c r="BB34">
        <f t="shared" si="14"/>
        <v>283.35753062680061</v>
      </c>
      <c r="BC34">
        <f t="shared" si="15"/>
        <v>0</v>
      </c>
      <c r="BD34">
        <f t="shared" si="16"/>
        <v>0</v>
      </c>
      <c r="BE34">
        <f t="shared" si="17"/>
        <v>0.76977095831486608</v>
      </c>
      <c r="BF34">
        <f t="shared" si="18"/>
        <v>0</v>
      </c>
      <c r="BG34">
        <f t="shared" si="19"/>
        <v>0</v>
      </c>
      <c r="BH34">
        <f t="shared" si="20"/>
        <v>0.21460435053086707</v>
      </c>
      <c r="BI34">
        <f t="shared" si="21"/>
        <v>1.5624691154267021E-2</v>
      </c>
      <c r="BO34">
        <f t="shared" si="0"/>
        <v>1.0000000000000002</v>
      </c>
    </row>
    <row r="35" spans="1:67" x14ac:dyDescent="0.2">
      <c r="A35" t="s">
        <v>23</v>
      </c>
      <c r="BO35">
        <f t="shared" si="0"/>
        <v>0</v>
      </c>
    </row>
    <row r="36" spans="1:67" x14ac:dyDescent="0.2">
      <c r="B36" t="s">
        <v>82</v>
      </c>
      <c r="E36">
        <v>24885.648460538527</v>
      </c>
      <c r="R36">
        <v>7914.4144332407986</v>
      </c>
      <c r="X36">
        <v>1417.6587629710307</v>
      </c>
      <c r="Y36">
        <v>212.39216145543159</v>
      </c>
      <c r="AP36">
        <v>429.95334977501085</v>
      </c>
      <c r="AQ36">
        <v>8385.048870372897</v>
      </c>
      <c r="AZ36" t="s">
        <v>23</v>
      </c>
      <c r="BA36" t="s">
        <v>82</v>
      </c>
      <c r="BB36">
        <f t="shared" ref="BB36:BB45" si="22">SUM(C36:AY36)</f>
        <v>43245.116038353699</v>
      </c>
      <c r="BC36">
        <f t="shared" ref="BC36:BC43" si="23">E36/BB36</f>
        <v>0.57545569859189816</v>
      </c>
      <c r="BD36">
        <f t="shared" ref="BD36:BD43" si="24">R36/BB36</f>
        <v>0.1830129077748705</v>
      </c>
      <c r="BE36">
        <f t="shared" ref="BE36:BE43" si="25">X36/BB36</f>
        <v>3.278193916079962E-2</v>
      </c>
      <c r="BF36">
        <f t="shared" ref="BF36:BF43" si="26">Y36/BB36</f>
        <v>4.9113560307495283E-3</v>
      </c>
      <c r="BG36">
        <f t="shared" ref="BG36:BG43" si="27">AP36/BB36</f>
        <v>9.9422406311429276E-3</v>
      </c>
      <c r="BH36">
        <f t="shared" ref="BH36:BH43" si="28">AQ36/BB36</f>
        <v>0.1938958578105392</v>
      </c>
      <c r="BO36">
        <f t="shared" si="0"/>
        <v>1</v>
      </c>
    </row>
    <row r="37" spans="1:67" x14ac:dyDescent="0.2">
      <c r="B37" t="s">
        <v>84</v>
      </c>
      <c r="E37">
        <v>15879.360734049747</v>
      </c>
      <c r="R37">
        <v>41480.607170021962</v>
      </c>
      <c r="X37">
        <v>13292.896606568269</v>
      </c>
      <c r="Y37">
        <v>24.226799881452301</v>
      </c>
      <c r="AP37">
        <v>264.37100873304576</v>
      </c>
      <c r="AQ37">
        <v>17853.758722044855</v>
      </c>
      <c r="BA37" t="s">
        <v>84</v>
      </c>
      <c r="BB37">
        <f t="shared" si="22"/>
        <v>88795.221041299315</v>
      </c>
      <c r="BC37">
        <f t="shared" si="23"/>
        <v>0.17883125406787534</v>
      </c>
      <c r="BD37">
        <f t="shared" si="24"/>
        <v>0.46714909522809817</v>
      </c>
      <c r="BE37">
        <f t="shared" si="25"/>
        <v>0.14970283817848309</v>
      </c>
      <c r="BF37">
        <f t="shared" si="26"/>
        <v>2.7283900639409677E-4</v>
      </c>
      <c r="BG37">
        <f t="shared" si="27"/>
        <v>2.9773112295095796E-3</v>
      </c>
      <c r="BH37">
        <f t="shared" si="28"/>
        <v>0.20106666228963987</v>
      </c>
      <c r="BO37">
        <f t="shared" si="0"/>
        <v>1</v>
      </c>
    </row>
    <row r="38" spans="1:67" x14ac:dyDescent="0.2">
      <c r="B38" t="s">
        <v>85</v>
      </c>
      <c r="E38">
        <v>10554.678566534427</v>
      </c>
      <c r="R38">
        <v>11517.942082993655</v>
      </c>
      <c r="X38">
        <v>1857.7983066656955</v>
      </c>
      <c r="Y38">
        <v>37.767018573288901</v>
      </c>
      <c r="AP38">
        <v>741.82208174334619</v>
      </c>
      <c r="AQ38">
        <v>3098.204498310532</v>
      </c>
      <c r="BA38" t="s">
        <v>85</v>
      </c>
      <c r="BB38">
        <f t="shared" si="22"/>
        <v>27808.212554820948</v>
      </c>
      <c r="BC38">
        <f t="shared" si="23"/>
        <v>0.37955257087189603</v>
      </c>
      <c r="BD38">
        <f t="shared" si="24"/>
        <v>0.41419210459094596</v>
      </c>
      <c r="BE38">
        <f t="shared" si="25"/>
        <v>6.6807541225572933E-2</v>
      </c>
      <c r="BF38">
        <f t="shared" si="26"/>
        <v>1.3581246366998678E-3</v>
      </c>
      <c r="BG38">
        <f t="shared" si="27"/>
        <v>2.6676366928687793E-2</v>
      </c>
      <c r="BH38">
        <f t="shared" si="28"/>
        <v>0.11141329174619727</v>
      </c>
      <c r="BO38">
        <f t="shared" si="0"/>
        <v>0.99999999999999989</v>
      </c>
    </row>
    <row r="39" spans="1:67" x14ac:dyDescent="0.2">
      <c r="B39" t="s">
        <v>86</v>
      </c>
      <c r="E39">
        <v>2968.6774015044048</v>
      </c>
      <c r="R39">
        <v>640.62713777773479</v>
      </c>
      <c r="X39">
        <v>0</v>
      </c>
      <c r="Y39">
        <v>5.1248999738322816</v>
      </c>
      <c r="AP39">
        <v>185.86782703095733</v>
      </c>
      <c r="AQ39">
        <v>106.58960433640512</v>
      </c>
      <c r="BA39" t="s">
        <v>86</v>
      </c>
      <c r="BB39">
        <f t="shared" si="22"/>
        <v>3906.8868706233343</v>
      </c>
      <c r="BC39">
        <f t="shared" si="23"/>
        <v>0.75985752846505117</v>
      </c>
      <c r="BD39">
        <f t="shared" si="24"/>
        <v>0.16397381316432239</v>
      </c>
      <c r="BE39">
        <f t="shared" si="25"/>
        <v>0</v>
      </c>
      <c r="BF39">
        <f t="shared" si="26"/>
        <v>1.3117605253347446E-3</v>
      </c>
      <c r="BG39">
        <f t="shared" si="27"/>
        <v>4.7574407241871987E-2</v>
      </c>
      <c r="BH39">
        <f t="shared" si="28"/>
        <v>2.7282490603419751E-2</v>
      </c>
      <c r="BO39">
        <f t="shared" si="0"/>
        <v>1</v>
      </c>
    </row>
    <row r="40" spans="1:67" x14ac:dyDescent="0.2">
      <c r="B40" t="s">
        <v>87</v>
      </c>
      <c r="E40">
        <v>172.66228783758535</v>
      </c>
      <c r="R40">
        <v>0</v>
      </c>
      <c r="X40">
        <v>88.710295620886612</v>
      </c>
      <c r="Y40">
        <v>0.37854374810339791</v>
      </c>
      <c r="AP40">
        <v>3.2984530090573148</v>
      </c>
      <c r="AQ40">
        <v>252.26206352381843</v>
      </c>
      <c r="BA40" t="s">
        <v>87</v>
      </c>
      <c r="BB40">
        <f t="shared" si="22"/>
        <v>517.31164373945114</v>
      </c>
      <c r="BC40">
        <f t="shared" si="23"/>
        <v>0.33376841586142286</v>
      </c>
      <c r="BD40">
        <f t="shared" si="24"/>
        <v>0</v>
      </c>
      <c r="BE40">
        <f t="shared" si="25"/>
        <v>0.17148327646297168</v>
      </c>
      <c r="BF40">
        <f t="shared" si="26"/>
        <v>7.3175184182410369E-4</v>
      </c>
      <c r="BG40">
        <f t="shared" si="27"/>
        <v>6.3761429864869065E-3</v>
      </c>
      <c r="BH40">
        <f t="shared" si="28"/>
        <v>0.48764041284729437</v>
      </c>
      <c r="BO40">
        <f t="shared" si="0"/>
        <v>1</v>
      </c>
    </row>
    <row r="41" spans="1:67" x14ac:dyDescent="0.2">
      <c r="B41" t="s">
        <v>88</v>
      </c>
      <c r="E41">
        <v>27.848756113541462</v>
      </c>
      <c r="R41">
        <v>2922.8613163495861</v>
      </c>
      <c r="X41">
        <v>6.8238688947407775</v>
      </c>
      <c r="Y41">
        <v>0.32030624844424732</v>
      </c>
      <c r="AP41">
        <v>2.63876240765592</v>
      </c>
      <c r="AQ41">
        <v>10.658960433640511</v>
      </c>
      <c r="BA41" t="s">
        <v>88</v>
      </c>
      <c r="BB41">
        <f t="shared" si="22"/>
        <v>2971.1519704476095</v>
      </c>
      <c r="BC41">
        <f t="shared" si="23"/>
        <v>9.373050046089024E-3</v>
      </c>
      <c r="BD41">
        <f t="shared" si="24"/>
        <v>0.98374682460596308</v>
      </c>
      <c r="BE41">
        <f t="shared" si="25"/>
        <v>2.2967081329443909E-3</v>
      </c>
      <c r="BF41">
        <f t="shared" si="26"/>
        <v>1.0780540734036993E-4</v>
      </c>
      <c r="BG41">
        <f t="shared" si="27"/>
        <v>8.8812771406586303E-4</v>
      </c>
      <c r="BH41">
        <f t="shared" si="28"/>
        <v>3.5874840935971103E-3</v>
      </c>
      <c r="BO41">
        <f t="shared" si="0"/>
        <v>0.99999999999999978</v>
      </c>
    </row>
    <row r="42" spans="1:67" x14ac:dyDescent="0.2">
      <c r="B42" t="s">
        <v>89</v>
      </c>
      <c r="E42">
        <v>1208.6360155268146</v>
      </c>
      <c r="R42">
        <v>1828.4566225746289</v>
      </c>
      <c r="X42">
        <v>394.07842875991389</v>
      </c>
      <c r="Y42">
        <v>0.55325624736433321</v>
      </c>
      <c r="AP42">
        <v>19.955640702643901</v>
      </c>
      <c r="AQ42">
        <v>117.24856470269427</v>
      </c>
      <c r="BA42" t="s">
        <v>89</v>
      </c>
      <c r="BB42">
        <f t="shared" si="22"/>
        <v>3568.92852851406</v>
      </c>
      <c r="BC42">
        <f t="shared" si="23"/>
        <v>0.33865514701972355</v>
      </c>
      <c r="BD42">
        <f t="shared" si="24"/>
        <v>0.51232648901935707</v>
      </c>
      <c r="BE42">
        <f t="shared" si="25"/>
        <v>0.11041925485798122</v>
      </c>
      <c r="BF42">
        <f t="shared" si="26"/>
        <v>1.5502026531046394E-4</v>
      </c>
      <c r="BG42">
        <f t="shared" si="27"/>
        <v>5.5914935093846008E-3</v>
      </c>
      <c r="BH42">
        <f t="shared" si="28"/>
        <v>3.2852595328243028E-2</v>
      </c>
      <c r="BO42">
        <f t="shared" si="0"/>
        <v>0.99999999999999989</v>
      </c>
    </row>
    <row r="43" spans="1:67" x14ac:dyDescent="0.2">
      <c r="B43" t="s">
        <v>90</v>
      </c>
      <c r="E43">
        <v>0</v>
      </c>
      <c r="R43">
        <v>0</v>
      </c>
      <c r="X43">
        <v>0</v>
      </c>
      <c r="Y43">
        <v>10.424512450114685</v>
      </c>
      <c r="AP43">
        <v>0.98953590251216061</v>
      </c>
      <c r="AQ43">
        <v>5698.9908436997412</v>
      </c>
      <c r="BA43" t="s">
        <v>90</v>
      </c>
      <c r="BB43">
        <f t="shared" si="22"/>
        <v>5710.4048920523683</v>
      </c>
      <c r="BC43">
        <f t="shared" si="23"/>
        <v>0</v>
      </c>
      <c r="BD43">
        <f t="shared" si="24"/>
        <v>0</v>
      </c>
      <c r="BE43">
        <f t="shared" si="25"/>
        <v>0</v>
      </c>
      <c r="BF43">
        <f t="shared" si="26"/>
        <v>1.8255294759612092E-3</v>
      </c>
      <c r="BG43">
        <f t="shared" si="27"/>
        <v>1.7328646938667653E-4</v>
      </c>
      <c r="BH43">
        <f t="shared" si="28"/>
        <v>0.9980011840546521</v>
      </c>
      <c r="BO43">
        <f t="shared" si="0"/>
        <v>1</v>
      </c>
    </row>
    <row r="44" spans="1:67" x14ac:dyDescent="0.2">
      <c r="B44" t="s">
        <v>91</v>
      </c>
      <c r="E44">
        <v>0</v>
      </c>
      <c r="R44">
        <v>0</v>
      </c>
      <c r="X44">
        <v>0</v>
      </c>
      <c r="Y44">
        <v>0</v>
      </c>
      <c r="AP44">
        <v>0</v>
      </c>
      <c r="AQ44">
        <v>0</v>
      </c>
      <c r="BA44" t="s">
        <v>91</v>
      </c>
      <c r="BB44">
        <f t="shared" si="22"/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O44">
        <f t="shared" si="0"/>
        <v>0</v>
      </c>
    </row>
    <row r="45" spans="1:67" x14ac:dyDescent="0.2">
      <c r="B45" t="s">
        <v>92</v>
      </c>
      <c r="E45">
        <v>0</v>
      </c>
      <c r="R45">
        <v>420.41155920367362</v>
      </c>
      <c r="X45">
        <v>0</v>
      </c>
      <c r="Y45">
        <v>0</v>
      </c>
      <c r="AP45">
        <v>0</v>
      </c>
      <c r="AQ45">
        <v>7.1059736204314126</v>
      </c>
      <c r="BA45" t="s">
        <v>92</v>
      </c>
      <c r="BB45">
        <f t="shared" si="22"/>
        <v>427.51753282410505</v>
      </c>
      <c r="BC45">
        <f>E45/BB45</f>
        <v>0</v>
      </c>
      <c r="BD45">
        <f>R45/BB45</f>
        <v>0.98337852117200752</v>
      </c>
      <c r="BE45">
        <f>X45/BB45</f>
        <v>0</v>
      </c>
      <c r="BF45">
        <f>Y45/BB45</f>
        <v>0</v>
      </c>
      <c r="BG45">
        <f>AP45/BB45</f>
        <v>0</v>
      </c>
      <c r="BH45">
        <f>AQ45/BB45</f>
        <v>1.6621478827992409E-2</v>
      </c>
      <c r="BO45">
        <f t="shared" si="0"/>
        <v>0.99999999999999989</v>
      </c>
    </row>
    <row r="46" spans="1:67" x14ac:dyDescent="0.2">
      <c r="A46" t="s">
        <v>6</v>
      </c>
      <c r="BO46">
        <f t="shared" si="0"/>
        <v>0</v>
      </c>
    </row>
    <row r="47" spans="1:67" x14ac:dyDescent="0.2">
      <c r="B47" t="s">
        <v>82</v>
      </c>
      <c r="D47">
        <v>30102.550599263926</v>
      </c>
      <c r="F47">
        <v>4.0750201844888547</v>
      </c>
      <c r="AB47">
        <v>1823.356655961672</v>
      </c>
      <c r="AE47">
        <v>11061.625598329472</v>
      </c>
      <c r="AJ47">
        <v>1.15304551749948</v>
      </c>
      <c r="AQ47">
        <v>3487.1752433894067</v>
      </c>
      <c r="AZ47" t="s">
        <v>6</v>
      </c>
      <c r="BA47" t="s">
        <v>82</v>
      </c>
      <c r="BB47">
        <f t="shared" ref="BB47:BB56" si="29">SUM(C47:AY47)</f>
        <v>46479.936162646467</v>
      </c>
      <c r="BC47">
        <f t="shared" ref="BC47:BC56" si="30">D47/BB47</f>
        <v>0.64764612614627037</v>
      </c>
      <c r="BD47">
        <f t="shared" ref="BD47:BD56" si="31">F47/BB47</f>
        <v>8.7672671714289887E-5</v>
      </c>
      <c r="BE47">
        <f t="shared" ref="BE47:BE56" si="32">AB47/BB47</f>
        <v>3.9228897595324365E-2</v>
      </c>
      <c r="BF47">
        <f t="shared" ref="BF47:BF56" si="33">AE47/BB47</f>
        <v>0.237987108235728</v>
      </c>
      <c r="BG47">
        <f t="shared" ref="BG47:BG56" si="34">AJ47/BB47</f>
        <v>2.4807381693999041E-5</v>
      </c>
      <c r="BH47">
        <f t="shared" ref="BH47:BH56" si="35">AQ47/BB47</f>
        <v>7.5025387969268983E-2</v>
      </c>
      <c r="BO47">
        <f t="shared" si="0"/>
        <v>0.99999999999999989</v>
      </c>
    </row>
    <row r="48" spans="1:67" x14ac:dyDescent="0.2">
      <c r="B48" t="s">
        <v>84</v>
      </c>
      <c r="D48">
        <v>36743.142475186949</v>
      </c>
      <c r="F48">
        <v>1370.9532193556536</v>
      </c>
      <c r="AB48">
        <v>19675.835807590884</v>
      </c>
      <c r="AE48">
        <v>9517.9550068066237</v>
      </c>
      <c r="AJ48">
        <v>3.240118556246748</v>
      </c>
      <c r="AQ48">
        <v>7425.0235603210904</v>
      </c>
      <c r="BA48" t="s">
        <v>84</v>
      </c>
      <c r="BB48">
        <f t="shared" si="29"/>
        <v>74736.150187817446</v>
      </c>
      <c r="BC48">
        <f t="shared" si="30"/>
        <v>0.49163814810969964</v>
      </c>
      <c r="BD48">
        <f t="shared" si="31"/>
        <v>1.8343910087826938E-2</v>
      </c>
      <c r="BE48">
        <f t="shared" si="32"/>
        <v>0.26327066296757407</v>
      </c>
      <c r="BF48">
        <f t="shared" si="33"/>
        <v>0.1273540981558095</v>
      </c>
      <c r="BG48">
        <f t="shared" si="34"/>
        <v>4.3354100366477159E-5</v>
      </c>
      <c r="BH48">
        <f t="shared" si="35"/>
        <v>9.9349826578723405E-2</v>
      </c>
      <c r="BO48">
        <f t="shared" si="0"/>
        <v>1.0000000000000002</v>
      </c>
    </row>
    <row r="49" spans="1:67" x14ac:dyDescent="0.2">
      <c r="B49" t="s">
        <v>85</v>
      </c>
      <c r="D49">
        <v>30443.375681322468</v>
      </c>
      <c r="F49">
        <v>270.69776945511302</v>
      </c>
      <c r="AB49">
        <v>0</v>
      </c>
      <c r="AE49">
        <v>0</v>
      </c>
      <c r="AJ49">
        <v>0</v>
      </c>
      <c r="AQ49">
        <v>1288.4817002844388</v>
      </c>
      <c r="BA49" t="s">
        <v>85</v>
      </c>
      <c r="BB49">
        <f t="shared" si="29"/>
        <v>32002.555151062021</v>
      </c>
      <c r="BC49">
        <f t="shared" si="30"/>
        <v>0.95127953182551395</v>
      </c>
      <c r="BD49">
        <f t="shared" si="31"/>
        <v>8.4586298868117027E-3</v>
      </c>
      <c r="BE49">
        <f t="shared" si="32"/>
        <v>0</v>
      </c>
      <c r="BF49">
        <f t="shared" si="33"/>
        <v>0</v>
      </c>
      <c r="BG49">
        <f t="shared" si="34"/>
        <v>0</v>
      </c>
      <c r="BH49">
        <f t="shared" si="35"/>
        <v>4.0261838287674351E-2</v>
      </c>
      <c r="BO49">
        <f t="shared" si="0"/>
        <v>1</v>
      </c>
    </row>
    <row r="50" spans="1:67" x14ac:dyDescent="0.2">
      <c r="B50" t="s">
        <v>86</v>
      </c>
      <c r="D50">
        <v>6794.5128823342638</v>
      </c>
      <c r="F50">
        <v>382.76082444738597</v>
      </c>
      <c r="AB50">
        <v>1386.5718617098837</v>
      </c>
      <c r="AE50">
        <v>158.94688512394958</v>
      </c>
      <c r="AJ50">
        <v>0.17454049628616478</v>
      </c>
      <c r="AQ50">
        <v>44.328498878272377</v>
      </c>
      <c r="BA50" t="s">
        <v>86</v>
      </c>
      <c r="BB50">
        <f t="shared" si="29"/>
        <v>8767.2954929900407</v>
      </c>
      <c r="BC50">
        <f t="shared" si="30"/>
        <v>0.77498390327631472</v>
      </c>
      <c r="BD50">
        <f t="shared" si="31"/>
        <v>4.3657799004656037E-2</v>
      </c>
      <c r="BE50">
        <f t="shared" si="32"/>
        <v>0.15815274651328087</v>
      </c>
      <c r="BF50">
        <f t="shared" si="33"/>
        <v>1.8129522981293011E-2</v>
      </c>
      <c r="BG50">
        <f t="shared" si="34"/>
        <v>1.9908134318698392E-5</v>
      </c>
      <c r="BH50">
        <f t="shared" si="35"/>
        <v>5.0561200901367556E-3</v>
      </c>
      <c r="BO50">
        <f t="shared" si="0"/>
        <v>1.0000000000000002</v>
      </c>
    </row>
    <row r="51" spans="1:67" x14ac:dyDescent="0.2">
      <c r="B51" t="s">
        <v>87</v>
      </c>
      <c r="D51">
        <v>5057.4044106373858</v>
      </c>
      <c r="F51">
        <v>400.80734244057675</v>
      </c>
      <c r="AB51">
        <v>3415.1294276882404</v>
      </c>
      <c r="AE51">
        <v>1066.8299407731763</v>
      </c>
      <c r="AJ51">
        <v>5.3912122403021517E-3</v>
      </c>
      <c r="AQ51">
        <v>104.91078064849304</v>
      </c>
      <c r="BA51" t="s">
        <v>87</v>
      </c>
      <c r="BB51">
        <f t="shared" si="29"/>
        <v>10045.087293400113</v>
      </c>
      <c r="BC51">
        <f t="shared" si="30"/>
        <v>0.50347042916792106</v>
      </c>
      <c r="BD51">
        <f t="shared" si="31"/>
        <v>3.9900832191266049E-2</v>
      </c>
      <c r="BE51">
        <f t="shared" si="32"/>
        <v>0.33998006467619951</v>
      </c>
      <c r="BF51">
        <f t="shared" si="33"/>
        <v>0.10620414831776641</v>
      </c>
      <c r="BG51">
        <f t="shared" si="34"/>
        <v>5.3670138275894525E-7</v>
      </c>
      <c r="BH51">
        <f t="shared" si="35"/>
        <v>1.0443988945464137E-2</v>
      </c>
      <c r="BO51">
        <f t="shared" si="0"/>
        <v>1</v>
      </c>
    </row>
    <row r="52" spans="1:67" x14ac:dyDescent="0.2">
      <c r="B52" t="s">
        <v>88</v>
      </c>
      <c r="D52">
        <v>43.977429661972884</v>
      </c>
      <c r="F52">
        <v>1.164291481451196</v>
      </c>
      <c r="AB52">
        <v>8.7943247076591593</v>
      </c>
      <c r="AE52">
        <v>16.164090012465145</v>
      </c>
      <c r="AJ52">
        <v>1.3478030596887119E-3</v>
      </c>
      <c r="AQ52">
        <v>4.4328498878272375</v>
      </c>
      <c r="BA52" t="s">
        <v>88</v>
      </c>
      <c r="BB52">
        <f t="shared" si="29"/>
        <v>74.534333554435307</v>
      </c>
      <c r="BC52">
        <f t="shared" si="30"/>
        <v>0.59002915253618615</v>
      </c>
      <c r="BD52">
        <f t="shared" si="31"/>
        <v>1.5620874648337318E-2</v>
      </c>
      <c r="BE52">
        <f t="shared" si="32"/>
        <v>0.11799025077800318</v>
      </c>
      <c r="BF52">
        <f t="shared" si="33"/>
        <v>0.21686770702336641</v>
      </c>
      <c r="BG52">
        <f t="shared" si="34"/>
        <v>1.8082982639193509E-5</v>
      </c>
      <c r="BH52">
        <f t="shared" si="35"/>
        <v>5.9473932031467829E-2</v>
      </c>
      <c r="BO52">
        <f t="shared" si="0"/>
        <v>1</v>
      </c>
    </row>
    <row r="53" spans="1:67" x14ac:dyDescent="0.2">
      <c r="B53" t="s">
        <v>89</v>
      </c>
      <c r="D53">
        <v>175.90971864789154</v>
      </c>
      <c r="F53">
        <v>85.866496754074049</v>
      </c>
      <c r="AB53">
        <v>49.834506666946417</v>
      </c>
      <c r="AE53">
        <v>16.164090012465145</v>
      </c>
      <c r="AJ53">
        <v>2.5608258138727441E-2</v>
      </c>
      <c r="AQ53">
        <v>48.761348738089524</v>
      </c>
      <c r="BA53" t="s">
        <v>89</v>
      </c>
      <c r="BB53">
        <f t="shared" si="29"/>
        <v>376.56176907760539</v>
      </c>
      <c r="BC53">
        <f t="shared" si="30"/>
        <v>0.46714704755818803</v>
      </c>
      <c r="BD53">
        <f t="shared" si="31"/>
        <v>0.22802765390763255</v>
      </c>
      <c r="BE53">
        <f t="shared" si="32"/>
        <v>0.13234085549634236</v>
      </c>
      <c r="BF53">
        <f t="shared" si="33"/>
        <v>4.2925467585462444E-2</v>
      </c>
      <c r="BG53">
        <f t="shared" si="34"/>
        <v>6.8005464817778272E-5</v>
      </c>
      <c r="BH53">
        <f t="shared" si="35"/>
        <v>0.12949096998755688</v>
      </c>
      <c r="BO53">
        <f t="shared" si="0"/>
        <v>1</v>
      </c>
    </row>
    <row r="54" spans="1:67" x14ac:dyDescent="0.2">
      <c r="B54" t="s">
        <v>90</v>
      </c>
      <c r="D54">
        <v>571.70658550774829</v>
      </c>
      <c r="F54">
        <v>202.87779057616351</v>
      </c>
      <c r="AB54">
        <v>269.69262429969245</v>
      </c>
      <c r="AE54">
        <v>5091.6883546281015</v>
      </c>
      <c r="AJ54">
        <v>2.134920047240112</v>
      </c>
      <c r="AQ54">
        <v>2370.0970727399999</v>
      </c>
      <c r="BA54" t="s">
        <v>90</v>
      </c>
      <c r="BB54">
        <f t="shared" si="29"/>
        <v>8508.197347798945</v>
      </c>
      <c r="BC54">
        <f t="shared" si="30"/>
        <v>6.7194796046385522E-2</v>
      </c>
      <c r="BD54">
        <f t="shared" si="31"/>
        <v>2.384497941019758E-2</v>
      </c>
      <c r="BE54">
        <f t="shared" si="32"/>
        <v>3.1697974703121037E-2</v>
      </c>
      <c r="BF54">
        <f t="shared" si="33"/>
        <v>0.59844502266338617</v>
      </c>
      <c r="BG54">
        <f t="shared" si="34"/>
        <v>2.5092507378104148E-4</v>
      </c>
      <c r="BH54">
        <f t="shared" si="35"/>
        <v>0.27856630210312877</v>
      </c>
      <c r="BO54">
        <f t="shared" si="0"/>
        <v>1</v>
      </c>
    </row>
    <row r="55" spans="1:67" x14ac:dyDescent="0.2">
      <c r="B55" t="s">
        <v>91</v>
      </c>
      <c r="D55">
        <v>0</v>
      </c>
      <c r="F55">
        <v>178.7187423401835</v>
      </c>
      <c r="AB55">
        <v>2664.6803857820046</v>
      </c>
      <c r="AE55">
        <v>10.776060011061395</v>
      </c>
      <c r="AJ55">
        <v>0</v>
      </c>
      <c r="AQ55">
        <v>0</v>
      </c>
      <c r="BA55" t="s">
        <v>91</v>
      </c>
      <c r="BB55">
        <f t="shared" si="29"/>
        <v>2854.1751881332493</v>
      </c>
      <c r="BC55">
        <f t="shared" si="30"/>
        <v>0</v>
      </c>
      <c r="BD55">
        <f t="shared" si="31"/>
        <v>6.2616598687858779E-2</v>
      </c>
      <c r="BE55">
        <f t="shared" si="32"/>
        <v>0.93360785871200069</v>
      </c>
      <c r="BF55">
        <f t="shared" si="33"/>
        <v>3.7755426001406002E-3</v>
      </c>
      <c r="BG55">
        <f t="shared" si="34"/>
        <v>0</v>
      </c>
      <c r="BH55">
        <f t="shared" si="35"/>
        <v>0</v>
      </c>
      <c r="BO55">
        <f t="shared" si="0"/>
        <v>1</v>
      </c>
    </row>
    <row r="56" spans="1:67" x14ac:dyDescent="0.2">
      <c r="B56" t="s">
        <v>92</v>
      </c>
      <c r="D56">
        <v>0</v>
      </c>
      <c r="F56">
        <v>12.807206295372824</v>
      </c>
      <c r="AB56">
        <v>20.52009097964363</v>
      </c>
      <c r="AE56">
        <v>0</v>
      </c>
      <c r="AJ56">
        <v>4.7173107096841445E-3</v>
      </c>
      <c r="AQ56">
        <v>2.9552332577215634</v>
      </c>
      <c r="BA56" t="s">
        <v>92</v>
      </c>
      <c r="BB56">
        <f t="shared" si="29"/>
        <v>36.287247843447709</v>
      </c>
      <c r="BC56">
        <f t="shared" si="30"/>
        <v>0</v>
      </c>
      <c r="BD56">
        <f t="shared" si="31"/>
        <v>0.35293958777547213</v>
      </c>
      <c r="BE56">
        <f t="shared" si="32"/>
        <v>0.56549041878768125</v>
      </c>
      <c r="BF56">
        <f t="shared" si="33"/>
        <v>0</v>
      </c>
      <c r="BG56">
        <f t="shared" si="34"/>
        <v>1.299991316518631E-4</v>
      </c>
      <c r="BH56">
        <f t="shared" si="35"/>
        <v>8.143999430519451E-2</v>
      </c>
      <c r="BO56">
        <f t="shared" si="0"/>
        <v>0.99999999999999989</v>
      </c>
    </row>
    <row r="57" spans="1:67" x14ac:dyDescent="0.2">
      <c r="A57" t="s">
        <v>13</v>
      </c>
      <c r="BO57">
        <f t="shared" si="0"/>
        <v>0</v>
      </c>
    </row>
    <row r="58" spans="1:67" x14ac:dyDescent="0.2">
      <c r="B58" t="s">
        <v>82</v>
      </c>
      <c r="D58">
        <v>645.97527073607478</v>
      </c>
      <c r="F58">
        <v>0.56485304456979546</v>
      </c>
      <c r="G58">
        <v>15.90879382161315</v>
      </c>
      <c r="L58">
        <v>24.363904730000002</v>
      </c>
      <c r="Z58">
        <v>13019.378499015633</v>
      </c>
      <c r="AB58">
        <v>649.52260066272243</v>
      </c>
      <c r="AE58">
        <v>959.71851088096321</v>
      </c>
      <c r="AH58">
        <v>1107.6025376460409</v>
      </c>
      <c r="AK58">
        <v>1471.7879780000001</v>
      </c>
      <c r="AR58">
        <v>25904.751477778947</v>
      </c>
      <c r="AU58">
        <v>5407.5073160000002</v>
      </c>
      <c r="AX58">
        <v>11610.336297545164</v>
      </c>
      <c r="AZ58" t="s">
        <v>13</v>
      </c>
      <c r="BA58" t="s">
        <v>82</v>
      </c>
      <c r="BB58">
        <f t="shared" ref="BB58:BB67" si="36">SUM(C58:AY58)</f>
        <v>60817.418039861732</v>
      </c>
      <c r="BC58">
        <f t="shared" ref="BC58:BC67" si="37">D58/BB58</f>
        <v>1.0621550397168807E-2</v>
      </c>
      <c r="BD58">
        <f t="shared" ref="BD58:BD67" si="38">F58/BB58</f>
        <v>9.2876853831507982E-6</v>
      </c>
      <c r="BE58">
        <f t="shared" ref="BE58:BE67" si="39">G58/BB58</f>
        <v>2.6158285462210849E-4</v>
      </c>
      <c r="BF58">
        <f t="shared" ref="BF58:BF67" si="40">L58/BB58</f>
        <v>4.0060735090777938E-4</v>
      </c>
      <c r="BG58">
        <f t="shared" ref="BG58:BG67" si="41">Z58/BB58</f>
        <v>0.21407318690317148</v>
      </c>
      <c r="BH58">
        <f t="shared" ref="BH58:BH67" si="42">AB58/BB58</f>
        <v>1.0679877929658309E-2</v>
      </c>
      <c r="BI58">
        <f t="shared" ref="BI58:BI67" si="43">AE58/BB58</f>
        <v>1.5780323167483568E-2</v>
      </c>
      <c r="BJ58">
        <f t="shared" ref="BJ58:BJ67" si="44">AH58/BB58</f>
        <v>1.8211929630423999E-2</v>
      </c>
      <c r="BK58">
        <f t="shared" ref="BK58:BK67" si="45">AK58/BB58</f>
        <v>2.4200106243171027E-2</v>
      </c>
      <c r="BL58">
        <f t="shared" ref="BL58:BL67" si="46">AR58/BB58</f>
        <v>0.42594296687833944</v>
      </c>
      <c r="BM58">
        <f t="shared" ref="BM58:BM67" si="47">AU58/BB58</f>
        <v>8.8913792960690019E-2</v>
      </c>
      <c r="BN58">
        <f t="shared" ref="BN58:BN67" si="48">AX58/BB58</f>
        <v>0.19090478799898031</v>
      </c>
      <c r="BO58">
        <f t="shared" si="0"/>
        <v>1</v>
      </c>
    </row>
    <row r="59" spans="1:67" x14ac:dyDescent="0.2">
      <c r="B59" t="s">
        <v>84</v>
      </c>
      <c r="D59">
        <v>788.4767548130435</v>
      </c>
      <c r="F59">
        <v>190.03270287186018</v>
      </c>
      <c r="G59">
        <v>10.146500348222061</v>
      </c>
      <c r="L59">
        <v>3129.0214780000001</v>
      </c>
      <c r="Z59">
        <v>464.30294477486319</v>
      </c>
      <c r="AB59">
        <v>7008.9962938264489</v>
      </c>
      <c r="AE59">
        <v>825.78799332567928</v>
      </c>
      <c r="AH59">
        <v>27.568927247430508</v>
      </c>
      <c r="AK59">
        <v>17648.488440000001</v>
      </c>
      <c r="AR59">
        <v>8803.5523226630776</v>
      </c>
      <c r="AU59">
        <v>10464.636189999999</v>
      </c>
      <c r="AX59">
        <v>277.65605726267307</v>
      </c>
      <c r="BA59" t="s">
        <v>84</v>
      </c>
      <c r="BB59">
        <f t="shared" si="36"/>
        <v>49638.666605133294</v>
      </c>
      <c r="BC59">
        <f t="shared" si="37"/>
        <v>1.5884325843907834E-2</v>
      </c>
      <c r="BD59">
        <f t="shared" si="38"/>
        <v>3.8283200550799706E-3</v>
      </c>
      <c r="BE59">
        <f t="shared" si="39"/>
        <v>2.0440718984125126E-4</v>
      </c>
      <c r="BF59">
        <f t="shared" si="40"/>
        <v>6.3035969577724671E-2</v>
      </c>
      <c r="BG59">
        <f t="shared" si="41"/>
        <v>9.3536546512884809E-3</v>
      </c>
      <c r="BH59">
        <f t="shared" si="42"/>
        <v>0.14120033379586441</v>
      </c>
      <c r="BI59">
        <f t="shared" si="43"/>
        <v>1.6635982587821604E-2</v>
      </c>
      <c r="BJ59">
        <f t="shared" si="44"/>
        <v>5.5539217978469065E-4</v>
      </c>
      <c r="BK59">
        <f t="shared" si="45"/>
        <v>0.35553913203169951</v>
      </c>
      <c r="BL59">
        <f t="shared" si="46"/>
        <v>0.17735271562980851</v>
      </c>
      <c r="BM59">
        <f t="shared" si="47"/>
        <v>0.21081622262830521</v>
      </c>
      <c r="BN59">
        <f t="shared" si="48"/>
        <v>5.593543828873916E-3</v>
      </c>
      <c r="BO59">
        <f t="shared" si="0"/>
        <v>1</v>
      </c>
    </row>
    <row r="60" spans="1:67" x14ac:dyDescent="0.2">
      <c r="B60" t="s">
        <v>85</v>
      </c>
      <c r="D60">
        <v>653.28908867752841</v>
      </c>
      <c r="F60">
        <v>37.522380825741244</v>
      </c>
      <c r="G60">
        <v>0</v>
      </c>
      <c r="L60">
        <v>0</v>
      </c>
      <c r="Z60">
        <v>0</v>
      </c>
      <c r="AB60">
        <v>0</v>
      </c>
      <c r="AE60">
        <v>0</v>
      </c>
      <c r="AH60">
        <v>0</v>
      </c>
      <c r="AK60">
        <v>0</v>
      </c>
      <c r="AR60">
        <v>0</v>
      </c>
      <c r="AU60">
        <v>9740.5207379999993</v>
      </c>
      <c r="AX60">
        <v>0</v>
      </c>
      <c r="BA60" t="s">
        <v>85</v>
      </c>
      <c r="BB60">
        <f t="shared" si="36"/>
        <v>10431.332207503268</v>
      </c>
      <c r="BC60">
        <f t="shared" si="37"/>
        <v>6.2627579649665158E-2</v>
      </c>
      <c r="BD60">
        <f t="shared" si="38"/>
        <v>3.59708425341409E-3</v>
      </c>
      <c r="BE60">
        <f t="shared" si="39"/>
        <v>0</v>
      </c>
      <c r="BF60">
        <f t="shared" si="40"/>
        <v>0</v>
      </c>
      <c r="BG60">
        <f t="shared" si="41"/>
        <v>0</v>
      </c>
      <c r="BH60">
        <f t="shared" si="42"/>
        <v>0</v>
      </c>
      <c r="BI60">
        <f t="shared" si="43"/>
        <v>0</v>
      </c>
      <c r="BJ60">
        <f t="shared" si="44"/>
        <v>0</v>
      </c>
      <c r="BK60">
        <f t="shared" si="45"/>
        <v>0</v>
      </c>
      <c r="BL60">
        <f t="shared" si="46"/>
        <v>0</v>
      </c>
      <c r="BM60">
        <f t="shared" si="47"/>
        <v>0.93377533609692076</v>
      </c>
      <c r="BN60">
        <f t="shared" si="48"/>
        <v>0</v>
      </c>
      <c r="BO60">
        <f t="shared" si="0"/>
        <v>1</v>
      </c>
    </row>
    <row r="61" spans="1:67" x14ac:dyDescent="0.2">
      <c r="B61" t="s">
        <v>86</v>
      </c>
      <c r="D61">
        <v>145.80449866573588</v>
      </c>
      <c r="F61">
        <v>53.055839540159283</v>
      </c>
      <c r="G61">
        <v>0.99978831660244005</v>
      </c>
      <c r="L61">
        <v>10486.92071</v>
      </c>
      <c r="Z61">
        <v>10565.591432804475</v>
      </c>
      <c r="AB61">
        <v>493.92956593484348</v>
      </c>
      <c r="AE61">
        <v>13.790402372989526</v>
      </c>
      <c r="AH61">
        <v>101.08606658057857</v>
      </c>
      <c r="AK61">
        <v>36729.862970000002</v>
      </c>
      <c r="AR61">
        <v>1274.7225085167254</v>
      </c>
      <c r="AU61">
        <v>81906.800879999995</v>
      </c>
      <c r="AX61">
        <v>324.83063001861404</v>
      </c>
      <c r="BA61" t="s">
        <v>86</v>
      </c>
      <c r="BB61">
        <f t="shared" si="36"/>
        <v>142097.39529275071</v>
      </c>
      <c r="BC61">
        <f t="shared" si="37"/>
        <v>1.0260884681619093E-3</v>
      </c>
      <c r="BD61">
        <f t="shared" si="38"/>
        <v>3.7337658041410981E-4</v>
      </c>
      <c r="BE61">
        <f t="shared" si="39"/>
        <v>7.035936968039875E-6</v>
      </c>
      <c r="BF61">
        <f t="shared" si="40"/>
        <v>7.3800935537169585E-2</v>
      </c>
      <c r="BG61">
        <f t="shared" si="41"/>
        <v>7.4354574980330365E-2</v>
      </c>
      <c r="BH61">
        <f t="shared" si="42"/>
        <v>3.4759931025987074E-3</v>
      </c>
      <c r="BI61">
        <f t="shared" si="43"/>
        <v>9.7048945510777159E-5</v>
      </c>
      <c r="BJ61">
        <f t="shared" si="44"/>
        <v>7.113857813672086E-4</v>
      </c>
      <c r="BK61">
        <f t="shared" si="45"/>
        <v>0.25848371741317783</v>
      </c>
      <c r="BL61">
        <f t="shared" si="46"/>
        <v>8.9707661839298833E-3</v>
      </c>
      <c r="BM61">
        <f t="shared" si="47"/>
        <v>0.57641310533000734</v>
      </c>
      <c r="BN61">
        <f t="shared" si="48"/>
        <v>2.2859717403643761E-3</v>
      </c>
      <c r="BO61">
        <f t="shared" si="0"/>
        <v>1</v>
      </c>
    </row>
    <row r="62" spans="1:67" x14ac:dyDescent="0.2">
      <c r="B62" t="s">
        <v>87</v>
      </c>
      <c r="D62">
        <v>108.52762036261433</v>
      </c>
      <c r="F62">
        <v>55.557331599300092</v>
      </c>
      <c r="G62">
        <v>0.65526666696240998</v>
      </c>
      <c r="L62">
        <v>542.96701959999996</v>
      </c>
      <c r="Z62">
        <v>37.792100157467004</v>
      </c>
      <c r="AB62">
        <v>1216.5495654507258</v>
      </c>
      <c r="AE62">
        <v>92.559310837340391</v>
      </c>
      <c r="AH62">
        <v>0</v>
      </c>
      <c r="AK62">
        <v>596.49556819999998</v>
      </c>
      <c r="AR62">
        <v>2178.9787875740662</v>
      </c>
      <c r="AU62">
        <v>0</v>
      </c>
      <c r="AX62">
        <v>0</v>
      </c>
      <c r="BA62" t="s">
        <v>87</v>
      </c>
      <c r="BB62">
        <f t="shared" si="36"/>
        <v>4830.082570448476</v>
      </c>
      <c r="BC62">
        <f t="shared" si="37"/>
        <v>2.2469102500775152E-2</v>
      </c>
      <c r="BD62">
        <f t="shared" si="38"/>
        <v>1.1502356489558224E-2</v>
      </c>
      <c r="BE62">
        <f t="shared" si="39"/>
        <v>1.3566365738165178E-4</v>
      </c>
      <c r="BF62">
        <f t="shared" si="40"/>
        <v>0.11241361026041118</v>
      </c>
      <c r="BG62">
        <f t="shared" si="41"/>
        <v>7.8243176190584216E-3</v>
      </c>
      <c r="BH62">
        <f t="shared" si="42"/>
        <v>0.25186931024613279</v>
      </c>
      <c r="BI62">
        <f t="shared" si="43"/>
        <v>1.9163090793445008E-2</v>
      </c>
      <c r="BJ62">
        <f t="shared" si="44"/>
        <v>0</v>
      </c>
      <c r="BK62">
        <f t="shared" si="45"/>
        <v>0.12349593604247951</v>
      </c>
      <c r="BL62">
        <f t="shared" si="46"/>
        <v>0.45112661239075813</v>
      </c>
      <c r="BM62">
        <f t="shared" si="47"/>
        <v>0</v>
      </c>
      <c r="BN62">
        <f t="shared" si="48"/>
        <v>0</v>
      </c>
      <c r="BO62">
        <f t="shared" si="0"/>
        <v>1</v>
      </c>
    </row>
    <row r="63" spans="1:67" x14ac:dyDescent="0.2">
      <c r="B63" t="s">
        <v>88</v>
      </c>
      <c r="D63">
        <v>0.94371843802711741</v>
      </c>
      <c r="F63">
        <v>0.1613865841861781</v>
      </c>
      <c r="G63">
        <v>6.7553264635299998E-3</v>
      </c>
      <c r="L63">
        <v>0</v>
      </c>
      <c r="Z63">
        <v>440.00802321904831</v>
      </c>
      <c r="AB63">
        <v>3.1327456625201719</v>
      </c>
      <c r="AE63">
        <v>1.4024138006308648</v>
      </c>
      <c r="AH63">
        <v>1.5037596682962111</v>
      </c>
      <c r="AK63">
        <v>0</v>
      </c>
      <c r="AR63">
        <v>35.851570546410088</v>
      </c>
      <c r="AU63">
        <v>23.358562920000001</v>
      </c>
      <c r="AX63">
        <v>12.13060444374085</v>
      </c>
      <c r="BA63" t="s">
        <v>88</v>
      </c>
      <c r="BB63">
        <f t="shared" si="36"/>
        <v>518.49954060932328</v>
      </c>
      <c r="BC63">
        <f t="shared" si="37"/>
        <v>1.8200950321346305E-3</v>
      </c>
      <c r="BD63">
        <f t="shared" si="38"/>
        <v>3.1125694729935922E-4</v>
      </c>
      <c r="BE63">
        <f t="shared" si="39"/>
        <v>1.3028606458534885E-5</v>
      </c>
      <c r="BF63">
        <f t="shared" si="40"/>
        <v>0</v>
      </c>
      <c r="BG63">
        <f t="shared" si="41"/>
        <v>0.84861796155492375</v>
      </c>
      <c r="BH63">
        <f t="shared" si="42"/>
        <v>6.0419449144326611E-3</v>
      </c>
      <c r="BI63">
        <f t="shared" si="43"/>
        <v>2.7047541816195152E-3</v>
      </c>
      <c r="BJ63">
        <f t="shared" si="44"/>
        <v>2.9002140802845133E-3</v>
      </c>
      <c r="BK63">
        <f t="shared" si="45"/>
        <v>0</v>
      </c>
      <c r="BL63">
        <f t="shared" si="46"/>
        <v>6.9144845344083675E-2</v>
      </c>
      <c r="BM63">
        <f t="shared" si="47"/>
        <v>4.5050305912614309E-2</v>
      </c>
      <c r="BN63">
        <f t="shared" si="48"/>
        <v>2.3395593426149174E-2</v>
      </c>
      <c r="BO63">
        <f t="shared" si="0"/>
        <v>1.0000000000000002</v>
      </c>
    </row>
    <row r="64" spans="1:67" x14ac:dyDescent="0.2">
      <c r="B64" t="s">
        <v>89</v>
      </c>
      <c r="D64">
        <v>3.7748737521084696</v>
      </c>
      <c r="F64">
        <v>11.902260583321493</v>
      </c>
      <c r="G64">
        <v>0.10132989695295001</v>
      </c>
      <c r="L64">
        <v>515.12255709999999</v>
      </c>
      <c r="Z64">
        <v>21.595485800048273</v>
      </c>
      <c r="AB64">
        <v>17.752225417460632</v>
      </c>
      <c r="AE64">
        <v>1.4024138006308648</v>
      </c>
      <c r="AH64">
        <v>0</v>
      </c>
      <c r="AK64">
        <v>1030.8999490000001</v>
      </c>
      <c r="AR64">
        <v>79.670156769800187</v>
      </c>
      <c r="AU64">
        <v>1798.6093450000001</v>
      </c>
      <c r="AX64">
        <v>0</v>
      </c>
      <c r="BA64" t="s">
        <v>89</v>
      </c>
      <c r="BB64">
        <f t="shared" si="36"/>
        <v>3480.8305971203226</v>
      </c>
      <c r="BC64">
        <f t="shared" si="37"/>
        <v>1.0844749972122767E-3</v>
      </c>
      <c r="BD64">
        <f t="shared" si="38"/>
        <v>3.419373695797832E-3</v>
      </c>
      <c r="BE64">
        <f t="shared" si="39"/>
        <v>2.9110838383453604E-5</v>
      </c>
      <c r="BF64">
        <f t="shared" si="40"/>
        <v>0.14798840182747153</v>
      </c>
      <c r="BG64">
        <f t="shared" si="41"/>
        <v>6.2041185853497528E-3</v>
      </c>
      <c r="BH64">
        <f t="shared" si="42"/>
        <v>5.0999969467479915E-3</v>
      </c>
      <c r="BI64">
        <f t="shared" si="43"/>
        <v>4.0289630922891686E-4</v>
      </c>
      <c r="BJ64">
        <f t="shared" si="44"/>
        <v>0</v>
      </c>
      <c r="BK64">
        <f t="shared" si="45"/>
        <v>0.29616492967306696</v>
      </c>
      <c r="BL64">
        <f t="shared" si="46"/>
        <v>2.2888260300777348E-2</v>
      </c>
      <c r="BM64">
        <f t="shared" si="47"/>
        <v>0.51671843682596408</v>
      </c>
      <c r="BN64">
        <f t="shared" si="48"/>
        <v>0</v>
      </c>
      <c r="BO64">
        <f t="shared" si="0"/>
        <v>1</v>
      </c>
    </row>
    <row r="65" spans="1:67" x14ac:dyDescent="0.2">
      <c r="B65" t="s">
        <v>90</v>
      </c>
      <c r="D65">
        <v>12.268339692251693</v>
      </c>
      <c r="F65">
        <v>28.121612285194981</v>
      </c>
      <c r="G65">
        <v>5.921043644077951</v>
      </c>
      <c r="L65">
        <v>2561.6905539999998</v>
      </c>
      <c r="Z65">
        <v>2148.7508375723633</v>
      </c>
      <c r="AB65">
        <v>96.070866959542869</v>
      </c>
      <c r="AE65">
        <v>441.76034725959238</v>
      </c>
      <c r="AH65">
        <v>431.07777170891478</v>
      </c>
      <c r="AK65">
        <v>7138.4958749999996</v>
      </c>
      <c r="AR65">
        <v>856.45418527535207</v>
      </c>
      <c r="AU65">
        <v>7381.305883</v>
      </c>
      <c r="AX65">
        <v>1227.886738698739</v>
      </c>
      <c r="BA65" t="s">
        <v>90</v>
      </c>
      <c r="BB65">
        <f t="shared" si="36"/>
        <v>22329.804055096029</v>
      </c>
      <c r="BC65">
        <f t="shared" si="37"/>
        <v>5.4941546562527297E-4</v>
      </c>
      <c r="BD65">
        <f t="shared" si="38"/>
        <v>1.2593756853310661E-3</v>
      </c>
      <c r="BE65">
        <f t="shared" si="39"/>
        <v>2.6516326025380734E-4</v>
      </c>
      <c r="BF65">
        <f t="shared" si="40"/>
        <v>0.11472069113008539</v>
      </c>
      <c r="BG65">
        <f t="shared" si="41"/>
        <v>9.6227930718540411E-2</v>
      </c>
      <c r="BH65">
        <f t="shared" si="42"/>
        <v>4.302360500902735E-3</v>
      </c>
      <c r="BI65">
        <f t="shared" si="43"/>
        <v>1.9783440381724953E-2</v>
      </c>
      <c r="BJ65">
        <f t="shared" si="44"/>
        <v>1.9305040503055187E-2</v>
      </c>
      <c r="BK65">
        <f t="shared" si="45"/>
        <v>0.31968466258757328</v>
      </c>
      <c r="BL65">
        <f t="shared" si="46"/>
        <v>3.8354755964815336E-2</v>
      </c>
      <c r="BM65">
        <f t="shared" si="47"/>
        <v>0.33055847085749346</v>
      </c>
      <c r="BN65">
        <f t="shared" si="48"/>
        <v>5.4988692944599085E-2</v>
      </c>
      <c r="BO65">
        <f t="shared" si="0"/>
        <v>1</v>
      </c>
    </row>
    <row r="66" spans="1:67" x14ac:dyDescent="0.2">
      <c r="B66" t="s">
        <v>91</v>
      </c>
      <c r="D66">
        <v>0</v>
      </c>
      <c r="F66">
        <v>24.772840663904578</v>
      </c>
      <c r="G66">
        <v>0</v>
      </c>
      <c r="L66">
        <v>78.312550909999999</v>
      </c>
      <c r="Z66">
        <v>0</v>
      </c>
      <c r="AB66">
        <v>949.22193551608473</v>
      </c>
      <c r="AE66">
        <v>0.9349425339926154</v>
      </c>
      <c r="AH66">
        <v>0</v>
      </c>
      <c r="AK66">
        <v>188.02577690000001</v>
      </c>
      <c r="AR66">
        <v>470.05392492182892</v>
      </c>
      <c r="AU66">
        <v>0</v>
      </c>
      <c r="AX66">
        <v>0</v>
      </c>
      <c r="BA66" t="s">
        <v>91</v>
      </c>
      <c r="BB66">
        <f t="shared" si="36"/>
        <v>1711.3219714458107</v>
      </c>
      <c r="BC66">
        <f t="shared" si="37"/>
        <v>0</v>
      </c>
      <c r="BD66">
        <f t="shared" si="38"/>
        <v>1.4475850294246639E-2</v>
      </c>
      <c r="BE66">
        <f t="shared" si="39"/>
        <v>0</v>
      </c>
      <c r="BF66">
        <f t="shared" si="40"/>
        <v>4.5761436022373758E-2</v>
      </c>
      <c r="BG66">
        <f t="shared" si="41"/>
        <v>0</v>
      </c>
      <c r="BH66">
        <f t="shared" si="42"/>
        <v>0.55467173994975028</v>
      </c>
      <c r="BI66">
        <f t="shared" si="43"/>
        <v>5.4632766340440833E-4</v>
      </c>
      <c r="BJ66">
        <f t="shared" si="44"/>
        <v>0</v>
      </c>
      <c r="BK66">
        <f t="shared" si="45"/>
        <v>0.10987165480096442</v>
      </c>
      <c r="BL66">
        <f t="shared" si="46"/>
        <v>0.27467299126926054</v>
      </c>
      <c r="BM66">
        <f t="shared" si="47"/>
        <v>0</v>
      </c>
      <c r="BN66">
        <f t="shared" si="48"/>
        <v>0</v>
      </c>
      <c r="BO66">
        <f t="shared" ref="BO66:BO129" si="49">SUM(BC66:BN66)</f>
        <v>1</v>
      </c>
    </row>
    <row r="67" spans="1:67" x14ac:dyDescent="0.2">
      <c r="B67" t="s">
        <v>92</v>
      </c>
      <c r="D67">
        <v>0</v>
      </c>
      <c r="F67">
        <v>1.7752524259661309</v>
      </c>
      <c r="G67">
        <v>3.7154295543384529E-2</v>
      </c>
      <c r="L67">
        <v>64.390319629999993</v>
      </c>
      <c r="Z67">
        <v>299.63736549412613</v>
      </c>
      <c r="AB67">
        <v>7.3097398774702302</v>
      </c>
      <c r="AE67">
        <v>0</v>
      </c>
      <c r="AH67">
        <v>1.8379284834287024</v>
      </c>
      <c r="AK67">
        <v>32.418237400000002</v>
      </c>
      <c r="AR67">
        <v>231.04345461242832</v>
      </c>
      <c r="AU67">
        <v>58.3964073</v>
      </c>
      <c r="AX67">
        <v>25.609053825028496</v>
      </c>
      <c r="BA67" t="s">
        <v>92</v>
      </c>
      <c r="BB67">
        <f t="shared" si="36"/>
        <v>722.45491334399139</v>
      </c>
      <c r="BC67">
        <f t="shared" si="37"/>
        <v>0</v>
      </c>
      <c r="BD67">
        <f t="shared" si="38"/>
        <v>2.4572501247850992E-3</v>
      </c>
      <c r="BE67">
        <f t="shared" si="39"/>
        <v>5.1427839796133818E-5</v>
      </c>
      <c r="BF67">
        <f t="shared" si="40"/>
        <v>8.9127111520301935E-2</v>
      </c>
      <c r="BG67">
        <f t="shared" si="41"/>
        <v>0.41474887907843194</v>
      </c>
      <c r="BH67">
        <f t="shared" si="42"/>
        <v>1.0117918422944898E-2</v>
      </c>
      <c r="BI67">
        <f t="shared" si="43"/>
        <v>0</v>
      </c>
      <c r="BJ67">
        <f t="shared" si="44"/>
        <v>2.5440044070315386E-3</v>
      </c>
      <c r="BK67">
        <f t="shared" si="45"/>
        <v>4.4872332932095797E-2</v>
      </c>
      <c r="BL67">
        <f t="shared" si="46"/>
        <v>0.31980328508392153</v>
      </c>
      <c r="BM67">
        <f t="shared" si="47"/>
        <v>8.0830521353510404E-2</v>
      </c>
      <c r="BN67">
        <f t="shared" si="48"/>
        <v>3.5447269237180674E-2</v>
      </c>
      <c r="BO67">
        <f t="shared" si="49"/>
        <v>0.99999999999999989</v>
      </c>
    </row>
    <row r="68" spans="1:67" x14ac:dyDescent="0.2">
      <c r="A68" t="s">
        <v>7</v>
      </c>
      <c r="BO68">
        <f t="shared" si="49"/>
        <v>0</v>
      </c>
    </row>
    <row r="69" spans="1:67" x14ac:dyDescent="0.2">
      <c r="B69" t="s">
        <v>82</v>
      </c>
      <c r="F69">
        <v>271.47777524705901</v>
      </c>
      <c r="AB69">
        <v>10.710201375605704</v>
      </c>
      <c r="AZ69" t="s">
        <v>7</v>
      </c>
      <c r="BA69" t="s">
        <v>82</v>
      </c>
      <c r="BB69">
        <f t="shared" ref="BB69:BB78" si="50">SUM(C69:AY69)</f>
        <v>282.18797662266473</v>
      </c>
      <c r="BC69">
        <f t="shared" ref="BC69:BC78" si="51">F69/BB69</f>
        <v>0.96204586211010978</v>
      </c>
      <c r="BD69">
        <f t="shared" ref="BD69:BD78" si="52">AB69/BB69</f>
        <v>3.7954137889890112E-2</v>
      </c>
      <c r="BO69">
        <f t="shared" si="49"/>
        <v>0.99999999999999989</v>
      </c>
    </row>
    <row r="70" spans="1:67" x14ac:dyDescent="0.2">
      <c r="B70" t="s">
        <v>84</v>
      </c>
      <c r="F70">
        <v>91332.88011066636</v>
      </c>
      <c r="AB70">
        <v>115.57374858266981</v>
      </c>
      <c r="BA70" t="s">
        <v>84</v>
      </c>
      <c r="BB70">
        <f t="shared" si="50"/>
        <v>91448.453859249028</v>
      </c>
      <c r="BC70">
        <f t="shared" si="51"/>
        <v>0.99873618695882438</v>
      </c>
      <c r="BD70">
        <f t="shared" si="52"/>
        <v>1.2638130411756631E-3</v>
      </c>
      <c r="BO70">
        <f t="shared" si="49"/>
        <v>1</v>
      </c>
    </row>
    <row r="71" spans="1:67" x14ac:dyDescent="0.2">
      <c r="B71" t="s">
        <v>85</v>
      </c>
      <c r="F71">
        <v>18033.880788061248</v>
      </c>
      <c r="AB71">
        <v>0</v>
      </c>
      <c r="BA71" t="s">
        <v>85</v>
      </c>
      <c r="BB71">
        <f t="shared" si="50"/>
        <v>18033.880788061248</v>
      </c>
      <c r="BC71">
        <f t="shared" si="51"/>
        <v>1</v>
      </c>
      <c r="BD71">
        <f t="shared" si="52"/>
        <v>0</v>
      </c>
      <c r="BO71">
        <f t="shared" si="49"/>
        <v>1</v>
      </c>
    </row>
    <row r="72" spans="1:67" x14ac:dyDescent="0.2">
      <c r="B72" t="s">
        <v>86</v>
      </c>
      <c r="F72">
        <v>25499.519601947792</v>
      </c>
      <c r="AB72">
        <v>8.144574355272777</v>
      </c>
      <c r="BA72" t="s">
        <v>86</v>
      </c>
      <c r="BB72">
        <f t="shared" si="50"/>
        <v>25507.664176303064</v>
      </c>
      <c r="BC72">
        <f t="shared" si="51"/>
        <v>0.99968070089448491</v>
      </c>
      <c r="BD72">
        <f t="shared" si="52"/>
        <v>3.1929910551508625E-4</v>
      </c>
      <c r="BO72">
        <f t="shared" si="49"/>
        <v>1</v>
      </c>
    </row>
    <row r="73" spans="1:67" x14ac:dyDescent="0.2">
      <c r="B73" t="s">
        <v>87</v>
      </c>
      <c r="F73">
        <v>26701.778323118269</v>
      </c>
      <c r="AB73">
        <v>20.060103861033635</v>
      </c>
      <c r="BA73" t="s">
        <v>87</v>
      </c>
      <c r="BB73">
        <f t="shared" si="50"/>
        <v>26721.838426979302</v>
      </c>
      <c r="BC73">
        <f t="shared" si="51"/>
        <v>0.99924929926075823</v>
      </c>
      <c r="BD73">
        <f t="shared" si="52"/>
        <v>7.5070073924181249E-4</v>
      </c>
      <c r="BO73">
        <f t="shared" si="49"/>
        <v>1</v>
      </c>
    </row>
    <row r="74" spans="1:67" x14ac:dyDescent="0.2">
      <c r="B74" t="s">
        <v>88</v>
      </c>
      <c r="F74">
        <v>77.565078653253394</v>
      </c>
      <c r="AB74">
        <v>5.1656919820668522E-2</v>
      </c>
      <c r="BA74" t="s">
        <v>88</v>
      </c>
      <c r="BB74">
        <f t="shared" si="50"/>
        <v>77.616735573074067</v>
      </c>
      <c r="BC74">
        <f t="shared" si="51"/>
        <v>0.99933446157662686</v>
      </c>
      <c r="BD74">
        <f t="shared" si="52"/>
        <v>6.6553842337307425E-4</v>
      </c>
      <c r="BO74">
        <f t="shared" si="49"/>
        <v>0.99999999999999989</v>
      </c>
    </row>
    <row r="75" spans="1:67" x14ac:dyDescent="0.2">
      <c r="B75" t="s">
        <v>89</v>
      </c>
      <c r="F75">
        <v>5720.4245504807977</v>
      </c>
      <c r="AB75">
        <v>0.29272254559295646</v>
      </c>
      <c r="BA75" t="s">
        <v>89</v>
      </c>
      <c r="BB75">
        <f t="shared" si="50"/>
        <v>5720.717273026391</v>
      </c>
      <c r="BC75">
        <f t="shared" si="51"/>
        <v>0.99994883114623168</v>
      </c>
      <c r="BD75">
        <f t="shared" si="52"/>
        <v>5.1168853768244255E-5</v>
      </c>
      <c r="BO75">
        <f t="shared" si="49"/>
        <v>0.99999999999999989</v>
      </c>
    </row>
    <row r="76" spans="1:67" x14ac:dyDescent="0.2">
      <c r="B76" t="s">
        <v>90</v>
      </c>
      <c r="F76">
        <v>13515.714950885356</v>
      </c>
      <c r="AB76">
        <v>1.5841455407646785</v>
      </c>
      <c r="BA76" t="s">
        <v>90</v>
      </c>
      <c r="BB76">
        <f t="shared" si="50"/>
        <v>13517.299096426121</v>
      </c>
      <c r="BC76">
        <f t="shared" si="51"/>
        <v>0.99988280605988933</v>
      </c>
      <c r="BD76">
        <f t="shared" si="52"/>
        <v>1.1719394011067755E-4</v>
      </c>
      <c r="BO76">
        <f t="shared" si="49"/>
        <v>1</v>
      </c>
    </row>
    <row r="77" spans="1:67" x14ac:dyDescent="0.2">
      <c r="B77" t="s">
        <v>91</v>
      </c>
      <c r="F77">
        <v>11906.239569105643</v>
      </c>
      <c r="AB77">
        <v>15.652046701910786</v>
      </c>
      <c r="BA77" t="s">
        <v>91</v>
      </c>
      <c r="BB77">
        <f t="shared" si="50"/>
        <v>11921.891615807554</v>
      </c>
      <c r="BC77">
        <f t="shared" si="51"/>
        <v>0.99868711717852243</v>
      </c>
      <c r="BD77">
        <f t="shared" si="52"/>
        <v>1.3128828214775347E-3</v>
      </c>
      <c r="BO77">
        <f t="shared" si="49"/>
        <v>1</v>
      </c>
    </row>
    <row r="78" spans="1:67" x14ac:dyDescent="0.2">
      <c r="B78" t="s">
        <v>92</v>
      </c>
      <c r="F78">
        <v>853.21586514645935</v>
      </c>
      <c r="AB78">
        <v>0.12053281288614398</v>
      </c>
      <c r="BA78" t="s">
        <v>92</v>
      </c>
      <c r="BB78">
        <f t="shared" si="50"/>
        <v>853.3363979593455</v>
      </c>
      <c r="BC78">
        <f t="shared" si="51"/>
        <v>0.99985875111717448</v>
      </c>
      <c r="BD78">
        <f t="shared" si="52"/>
        <v>1.4124888282555876E-4</v>
      </c>
      <c r="BO78">
        <f t="shared" si="49"/>
        <v>1</v>
      </c>
    </row>
    <row r="79" spans="1:67" x14ac:dyDescent="0.2">
      <c r="A79" t="s">
        <v>20</v>
      </c>
      <c r="BO79">
        <f t="shared" si="49"/>
        <v>0</v>
      </c>
    </row>
    <row r="80" spans="1:67" x14ac:dyDescent="0.2">
      <c r="B80" t="s">
        <v>82</v>
      </c>
      <c r="G80">
        <v>26364.777656178387</v>
      </c>
      <c r="Z80">
        <v>15.609429118258861</v>
      </c>
      <c r="AA80">
        <v>1232.9713194954422</v>
      </c>
      <c r="AE80">
        <v>6.6360724212916002</v>
      </c>
      <c r="AO80">
        <v>511.08716828601598</v>
      </c>
      <c r="AR80">
        <v>10.08486222105636</v>
      </c>
      <c r="AX80">
        <v>28221.296320651501</v>
      </c>
      <c r="AZ80" t="s">
        <v>20</v>
      </c>
      <c r="BA80" t="s">
        <v>82</v>
      </c>
      <c r="BB80">
        <f t="shared" ref="BB80:BB89" si="53">SUM(C80:AY80)</f>
        <v>56362.46282837195</v>
      </c>
      <c r="BC80">
        <f t="shared" ref="BC80:BC89" si="54">G80/BB80</f>
        <v>0.46777192360208192</v>
      </c>
      <c r="BD80">
        <f t="shared" ref="BD80:BD89" si="55">Z80/BB80</f>
        <v>2.7694725061590687E-4</v>
      </c>
      <c r="BE80">
        <f t="shared" ref="BE80:BE89" si="56">AA80/BB80</f>
        <v>2.187575307434551E-2</v>
      </c>
      <c r="BF80">
        <f t="shared" ref="BF80:BF89" si="57">AE80/BB80</f>
        <v>1.1773922018807008E-4</v>
      </c>
      <c r="BG80">
        <f t="shared" ref="BG80:BG89" si="58">AO80/BB80</f>
        <v>9.0678643664368584E-3</v>
      </c>
      <c r="BH80">
        <f t="shared" ref="BH80:BH89" si="59">AR80/BB80</f>
        <v>1.789287003260582E-4</v>
      </c>
      <c r="BI80">
        <f t="shared" ref="BI80:BI89" si="60">AX80/BB80</f>
        <v>0.50071084378600572</v>
      </c>
      <c r="BO80">
        <f t="shared" si="49"/>
        <v>1</v>
      </c>
    </row>
    <row r="81" spans="1:67" x14ac:dyDescent="0.2">
      <c r="B81" t="s">
        <v>84</v>
      </c>
      <c r="G81">
        <v>16815.242479651777</v>
      </c>
      <c r="Z81">
        <v>0.55667049747497954</v>
      </c>
      <c r="AA81">
        <v>64.635510031570035</v>
      </c>
      <c r="AE81">
        <v>5.7099960730276802</v>
      </c>
      <c r="AO81">
        <v>214.5934234641627</v>
      </c>
      <c r="AR81">
        <v>3.4272713369234764</v>
      </c>
      <c r="AX81">
        <v>674.89981912844735</v>
      </c>
      <c r="BA81" t="s">
        <v>84</v>
      </c>
      <c r="BB81">
        <f t="shared" si="53"/>
        <v>17779.065170183381</v>
      </c>
      <c r="BC81">
        <f t="shared" si="54"/>
        <v>0.94578889939905297</v>
      </c>
      <c r="BD81">
        <f t="shared" si="55"/>
        <v>3.1310448111104921E-5</v>
      </c>
      <c r="BE81">
        <f t="shared" si="56"/>
        <v>3.6354841726981171E-3</v>
      </c>
      <c r="BF81">
        <f t="shared" si="57"/>
        <v>3.2116402175091328E-4</v>
      </c>
      <c r="BG81">
        <f t="shared" si="58"/>
        <v>1.2070006010442521E-2</v>
      </c>
      <c r="BH81">
        <f t="shared" si="59"/>
        <v>1.9277005309993619E-4</v>
      </c>
      <c r="BI81">
        <f t="shared" si="60"/>
        <v>3.7960365894844521E-2</v>
      </c>
      <c r="BO81">
        <f t="shared" si="49"/>
        <v>1</v>
      </c>
    </row>
    <row r="82" spans="1:67" x14ac:dyDescent="0.2">
      <c r="B82" t="s">
        <v>85</v>
      </c>
      <c r="G82">
        <v>0</v>
      </c>
      <c r="Z82">
        <v>0</v>
      </c>
      <c r="AA82">
        <v>299.67372820241746</v>
      </c>
      <c r="AE82">
        <v>0</v>
      </c>
      <c r="AO82">
        <v>0</v>
      </c>
      <c r="AR82">
        <v>0</v>
      </c>
      <c r="AX82">
        <v>0</v>
      </c>
      <c r="BA82" t="s">
        <v>85</v>
      </c>
      <c r="BB82">
        <f t="shared" si="53"/>
        <v>299.67372820241746</v>
      </c>
      <c r="BC82">
        <f t="shared" si="54"/>
        <v>0</v>
      </c>
      <c r="BD82">
        <f t="shared" si="55"/>
        <v>0</v>
      </c>
      <c r="BE82">
        <f t="shared" si="56"/>
        <v>1</v>
      </c>
      <c r="BF82">
        <f t="shared" si="57"/>
        <v>0</v>
      </c>
      <c r="BG82">
        <f t="shared" si="58"/>
        <v>0</v>
      </c>
      <c r="BH82">
        <f t="shared" si="59"/>
        <v>0</v>
      </c>
      <c r="BI82">
        <f t="shared" si="60"/>
        <v>0</v>
      </c>
      <c r="BO82">
        <f t="shared" si="49"/>
        <v>1</v>
      </c>
    </row>
    <row r="83" spans="1:67" x14ac:dyDescent="0.2">
      <c r="B83" t="s">
        <v>86</v>
      </c>
      <c r="G83">
        <v>1656.8947316833976</v>
      </c>
      <c r="Z83">
        <v>12.667490278073871</v>
      </c>
      <c r="AA83">
        <v>78.933668294672771</v>
      </c>
      <c r="AE83">
        <v>9.5355156567633201E-2</v>
      </c>
      <c r="AO83">
        <v>1109.4212663007272</v>
      </c>
      <c r="AR83">
        <v>0.49625648327481003</v>
      </c>
      <c r="AX83">
        <v>789.567263931664</v>
      </c>
      <c r="BA83" t="s">
        <v>86</v>
      </c>
      <c r="BB83">
        <f t="shared" si="53"/>
        <v>3648.0760321283783</v>
      </c>
      <c r="BC83">
        <f t="shared" si="54"/>
        <v>0.4541831686322404</v>
      </c>
      <c r="BD83">
        <f t="shared" si="55"/>
        <v>3.4723756211526495E-3</v>
      </c>
      <c r="BE83">
        <f t="shared" si="56"/>
        <v>2.1637067758322161E-2</v>
      </c>
      <c r="BF83">
        <f t="shared" si="57"/>
        <v>2.6138478400078913E-5</v>
      </c>
      <c r="BG83">
        <f t="shared" si="58"/>
        <v>0.30411133335218982</v>
      </c>
      <c r="BH83">
        <f t="shared" si="59"/>
        <v>1.360323849898714E-4</v>
      </c>
      <c r="BI83">
        <f t="shared" si="60"/>
        <v>0.21643388377270492</v>
      </c>
      <c r="BO83">
        <f t="shared" si="49"/>
        <v>0.99999999999999989</v>
      </c>
    </row>
    <row r="84" spans="1:67" x14ac:dyDescent="0.2">
      <c r="B84" t="s">
        <v>87</v>
      </c>
      <c r="G84">
        <v>1085.9377633330375</v>
      </c>
      <c r="Z84">
        <v>4.5310389331005535E-2</v>
      </c>
      <c r="AA84">
        <v>1.7627866365474096</v>
      </c>
      <c r="AE84">
        <v>0.64001088133395001</v>
      </c>
      <c r="AO84">
        <v>0</v>
      </c>
      <c r="AR84">
        <v>0.84828842593370402</v>
      </c>
      <c r="AX84">
        <v>0</v>
      </c>
      <c r="BA84" t="s">
        <v>87</v>
      </c>
      <c r="BB84">
        <f t="shared" si="53"/>
        <v>1089.2341596661836</v>
      </c>
      <c r="BC84">
        <f t="shared" si="54"/>
        <v>0.99697365685432016</v>
      </c>
      <c r="BD84">
        <f t="shared" si="55"/>
        <v>4.1598391795655547E-5</v>
      </c>
      <c r="BE84">
        <f t="shared" si="56"/>
        <v>1.618372524313458E-3</v>
      </c>
      <c r="BF84">
        <f t="shared" si="57"/>
        <v>5.8757878244480822E-4</v>
      </c>
      <c r="BG84">
        <f t="shared" si="58"/>
        <v>0</v>
      </c>
      <c r="BH84">
        <f t="shared" si="59"/>
        <v>7.7879344712589442E-4</v>
      </c>
      <c r="BI84">
        <f t="shared" si="60"/>
        <v>0</v>
      </c>
      <c r="BO84">
        <f t="shared" si="49"/>
        <v>0.99999999999999989</v>
      </c>
    </row>
    <row r="85" spans="1:67" x14ac:dyDescent="0.2">
      <c r="B85" t="s">
        <v>88</v>
      </c>
      <c r="G85">
        <v>11.19523467353647</v>
      </c>
      <c r="Z85">
        <v>0.52754239001671466</v>
      </c>
      <c r="AA85">
        <v>0.39173036368902675</v>
      </c>
      <c r="AE85">
        <v>9.6971345661160599E-3</v>
      </c>
      <c r="AO85">
        <v>0.9721106386052526</v>
      </c>
      <c r="AR85">
        <v>1.395721358991504E-2</v>
      </c>
      <c r="AX85">
        <v>29.485914428491235</v>
      </c>
      <c r="BA85" t="s">
        <v>88</v>
      </c>
      <c r="BB85">
        <f t="shared" si="53"/>
        <v>42.596186842494731</v>
      </c>
      <c r="BC85">
        <f t="shared" si="54"/>
        <v>0.26282246143140447</v>
      </c>
      <c r="BD85">
        <f t="shared" si="55"/>
        <v>1.2384732745383415E-2</v>
      </c>
      <c r="BE85">
        <f t="shared" si="56"/>
        <v>9.1963716174291305E-3</v>
      </c>
      <c r="BF85">
        <f t="shared" si="57"/>
        <v>2.2765264416677839E-4</v>
      </c>
      <c r="BG85">
        <f t="shared" si="58"/>
        <v>2.2821541331851266E-2</v>
      </c>
      <c r="BH85">
        <f t="shared" si="59"/>
        <v>3.2766345122683775E-4</v>
      </c>
      <c r="BI85">
        <f t="shared" si="60"/>
        <v>0.69221957677853807</v>
      </c>
      <c r="BO85">
        <f t="shared" si="49"/>
        <v>1</v>
      </c>
    </row>
    <row r="86" spans="1:67" x14ac:dyDescent="0.2">
      <c r="B86" t="s">
        <v>89</v>
      </c>
      <c r="G86">
        <v>167.92852010304705</v>
      </c>
      <c r="Z86">
        <v>2.5891651041231051E-2</v>
      </c>
      <c r="AA86">
        <v>4.8966295463788878</v>
      </c>
      <c r="AE86">
        <v>9.6971345661160599E-3</v>
      </c>
      <c r="AO86">
        <v>0</v>
      </c>
      <c r="AR86">
        <v>3.1016030199811199E-2</v>
      </c>
      <c r="AX86">
        <v>0</v>
      </c>
      <c r="BA86" t="s">
        <v>89</v>
      </c>
      <c r="BB86">
        <f t="shared" si="53"/>
        <v>172.89175446523311</v>
      </c>
      <c r="BC86">
        <f t="shared" si="54"/>
        <v>0.97129282204615419</v>
      </c>
      <c r="BD86">
        <f t="shared" si="55"/>
        <v>1.4975642488744377E-4</v>
      </c>
      <c r="BE86">
        <f t="shared" si="56"/>
        <v>2.8321937975148221E-2</v>
      </c>
      <c r="BF86">
        <f t="shared" si="57"/>
        <v>5.6087894972840141E-5</v>
      </c>
      <c r="BG86">
        <f t="shared" si="58"/>
        <v>0</v>
      </c>
      <c r="BH86">
        <f t="shared" si="59"/>
        <v>1.7939565883720747E-4</v>
      </c>
      <c r="BI86">
        <f t="shared" si="60"/>
        <v>0</v>
      </c>
      <c r="BO86">
        <f t="shared" si="49"/>
        <v>0.99999999999999989</v>
      </c>
    </row>
    <row r="87" spans="1:67" x14ac:dyDescent="0.2">
      <c r="B87" t="s">
        <v>90</v>
      </c>
      <c r="G87">
        <v>9812.6231893559216</v>
      </c>
      <c r="Z87">
        <v>2.5762192791630651</v>
      </c>
      <c r="AA87">
        <v>275.58231087103388</v>
      </c>
      <c r="AE87">
        <v>3.05459738874745</v>
      </c>
      <c r="AO87">
        <v>594.20262777121434</v>
      </c>
      <c r="AR87">
        <v>0.33342232464797039</v>
      </c>
      <c r="AX87">
        <v>2984.6297827171702</v>
      </c>
      <c r="BA87" t="s">
        <v>90</v>
      </c>
      <c r="BB87">
        <f t="shared" si="53"/>
        <v>13673.002149707896</v>
      </c>
      <c r="BC87">
        <f t="shared" si="54"/>
        <v>0.71766412978773308</v>
      </c>
      <c r="BD87">
        <f t="shared" si="55"/>
        <v>1.884165050919781E-4</v>
      </c>
      <c r="BE87">
        <f t="shared" si="56"/>
        <v>2.015521593967725E-2</v>
      </c>
      <c r="BF87">
        <f t="shared" si="57"/>
        <v>2.2340356238536151E-4</v>
      </c>
      <c r="BG87">
        <f t="shared" si="58"/>
        <v>4.3458095103415792E-2</v>
      </c>
      <c r="BH87">
        <f t="shared" si="59"/>
        <v>2.4385451051442532E-5</v>
      </c>
      <c r="BI87">
        <f t="shared" si="60"/>
        <v>0.21828635365064522</v>
      </c>
      <c r="BO87">
        <f t="shared" si="49"/>
        <v>1.0000000000000002</v>
      </c>
    </row>
    <row r="88" spans="1:67" x14ac:dyDescent="0.2">
      <c r="B88" t="s">
        <v>91</v>
      </c>
      <c r="G88">
        <v>0</v>
      </c>
      <c r="Z88">
        <v>0</v>
      </c>
      <c r="AA88">
        <v>0</v>
      </c>
      <c r="AE88">
        <v>6.4647563790612601E-3</v>
      </c>
      <c r="AO88">
        <v>0</v>
      </c>
      <c r="AR88">
        <v>0.18299457817110301</v>
      </c>
      <c r="AX88">
        <v>0</v>
      </c>
      <c r="BA88" t="s">
        <v>91</v>
      </c>
      <c r="BB88">
        <f t="shared" si="53"/>
        <v>0.18945933455016428</v>
      </c>
      <c r="BC88">
        <f t="shared" si="54"/>
        <v>0</v>
      </c>
      <c r="BD88">
        <f t="shared" si="55"/>
        <v>0</v>
      </c>
      <c r="BE88">
        <f t="shared" si="56"/>
        <v>0</v>
      </c>
      <c r="BF88">
        <f t="shared" si="57"/>
        <v>3.4122131772554853E-2</v>
      </c>
      <c r="BG88">
        <f t="shared" si="58"/>
        <v>0</v>
      </c>
      <c r="BH88">
        <f t="shared" si="59"/>
        <v>0.96587786822744515</v>
      </c>
      <c r="BI88">
        <f t="shared" si="60"/>
        <v>0</v>
      </c>
      <c r="BO88">
        <f t="shared" si="49"/>
        <v>1</v>
      </c>
    </row>
    <row r="89" spans="1:67" x14ac:dyDescent="0.2">
      <c r="B89" t="s">
        <v>92</v>
      </c>
      <c r="G89">
        <v>61.573790694456612</v>
      </c>
      <c r="Z89">
        <v>0.35924665821920881</v>
      </c>
      <c r="AA89">
        <v>0</v>
      </c>
      <c r="AE89">
        <v>0</v>
      </c>
      <c r="AO89">
        <v>0</v>
      </c>
      <c r="AR89">
        <v>8.9946487571669398E-2</v>
      </c>
      <c r="AX89">
        <v>62.248041569687501</v>
      </c>
      <c r="BA89" t="s">
        <v>92</v>
      </c>
      <c r="BB89">
        <f t="shared" si="53"/>
        <v>124.27102540993499</v>
      </c>
      <c r="BC89">
        <f t="shared" si="54"/>
        <v>0.49547986339810168</v>
      </c>
      <c r="BD89">
        <f t="shared" si="55"/>
        <v>2.8908320103914458E-3</v>
      </c>
      <c r="BE89">
        <f t="shared" si="56"/>
        <v>0</v>
      </c>
      <c r="BF89">
        <f t="shared" si="57"/>
        <v>0</v>
      </c>
      <c r="BG89">
        <f t="shared" si="58"/>
        <v>0</v>
      </c>
      <c r="BH89">
        <f t="shared" si="59"/>
        <v>7.2379291371388744E-4</v>
      </c>
      <c r="BI89">
        <f t="shared" si="60"/>
        <v>0.50090551167779296</v>
      </c>
      <c r="BO89">
        <f t="shared" si="49"/>
        <v>1</v>
      </c>
    </row>
    <row r="90" spans="1:67" x14ac:dyDescent="0.2">
      <c r="A90" t="s">
        <v>12</v>
      </c>
      <c r="BO90">
        <f t="shared" si="49"/>
        <v>0</v>
      </c>
    </row>
    <row r="91" spans="1:67" x14ac:dyDescent="0.2">
      <c r="B91" t="s">
        <v>82</v>
      </c>
      <c r="H91">
        <v>327.95469639999999</v>
      </c>
      <c r="S91">
        <v>75.574516450000004</v>
      </c>
      <c r="U91">
        <v>0</v>
      </c>
      <c r="AC91">
        <v>666.34994600000005</v>
      </c>
      <c r="AF91">
        <v>1.052481678966936E-2</v>
      </c>
      <c r="AM91">
        <v>0</v>
      </c>
      <c r="AS91">
        <v>0</v>
      </c>
      <c r="AZ91" t="s">
        <v>12</v>
      </c>
      <c r="BA91" t="s">
        <v>82</v>
      </c>
      <c r="BB91">
        <f t="shared" ref="BB91:BB100" si="61">SUM(C91:AY91)</f>
        <v>1069.8896836667898</v>
      </c>
      <c r="BC91">
        <f t="shared" ref="BC91:BC98" si="62">H91/BB91</f>
        <v>0.30653131944969697</v>
      </c>
      <c r="BD91">
        <f t="shared" ref="BD91:BD98" si="63">S91/BB91</f>
        <v>7.0637671905561805E-2</v>
      </c>
      <c r="BE91">
        <f t="shared" ref="BE91:BE98" si="64">U91/BB91</f>
        <v>0</v>
      </c>
      <c r="BF91">
        <f t="shared" ref="BF91:BF98" si="65">AC91/BB91</f>
        <v>0.62282117135314896</v>
      </c>
      <c r="BG91">
        <f t="shared" ref="BG91:BG98" si="66">AF91/BB91</f>
        <v>9.8372915921556328E-6</v>
      </c>
      <c r="BH91">
        <f t="shared" ref="BH91:BH98" si="67">AM91/BB91</f>
        <v>0</v>
      </c>
      <c r="BI91">
        <f t="shared" ref="BI91:BI98" si="68">AS91/BB91</f>
        <v>0</v>
      </c>
      <c r="BO91">
        <f t="shared" si="49"/>
        <v>1</v>
      </c>
    </row>
    <row r="92" spans="1:67" x14ac:dyDescent="0.2">
      <c r="B92" t="s">
        <v>84</v>
      </c>
      <c r="H92">
        <v>19743.653569999999</v>
      </c>
      <c r="S92">
        <v>2251.2045349999999</v>
      </c>
      <c r="U92">
        <v>18795.594779999999</v>
      </c>
      <c r="AC92">
        <v>2990.6629499999999</v>
      </c>
      <c r="AF92">
        <v>0.77842370454742804</v>
      </c>
      <c r="AM92">
        <v>6747.5194250000004</v>
      </c>
      <c r="AS92">
        <v>1.885683888</v>
      </c>
      <c r="BA92" t="s">
        <v>84</v>
      </c>
      <c r="BB92">
        <f t="shared" si="61"/>
        <v>50531.299367592546</v>
      </c>
      <c r="BC92">
        <f t="shared" si="62"/>
        <v>0.39072127210451824</v>
      </c>
      <c r="BD92">
        <f t="shared" si="63"/>
        <v>4.4550695572332231E-2</v>
      </c>
      <c r="BE92">
        <f t="shared" si="64"/>
        <v>0.37195945909228406</v>
      </c>
      <c r="BF92">
        <f t="shared" si="65"/>
        <v>5.9184366668354756E-2</v>
      </c>
      <c r="BG92">
        <f t="shared" si="66"/>
        <v>1.5404783060984531E-5</v>
      </c>
      <c r="BH92">
        <f t="shared" si="67"/>
        <v>0.1335314846332136</v>
      </c>
      <c r="BI92">
        <f t="shared" si="68"/>
        <v>3.7317146236088155E-5</v>
      </c>
      <c r="BO92">
        <f t="shared" si="49"/>
        <v>1</v>
      </c>
    </row>
    <row r="93" spans="1:67" x14ac:dyDescent="0.2">
      <c r="B93" t="s">
        <v>85</v>
      </c>
      <c r="H93">
        <v>16881.85842</v>
      </c>
      <c r="S93">
        <v>0</v>
      </c>
      <c r="U93">
        <v>4440.9172010000002</v>
      </c>
      <c r="AC93">
        <v>10062.06</v>
      </c>
      <c r="AF93">
        <v>0.66017429239399206</v>
      </c>
      <c r="AM93">
        <v>0</v>
      </c>
      <c r="AS93">
        <v>0</v>
      </c>
      <c r="BA93" t="s">
        <v>85</v>
      </c>
      <c r="BB93">
        <f t="shared" si="61"/>
        <v>31385.495795292391</v>
      </c>
      <c r="BC93">
        <f t="shared" si="62"/>
        <v>0.5378872626422605</v>
      </c>
      <c r="BD93">
        <f t="shared" si="63"/>
        <v>0</v>
      </c>
      <c r="BE93">
        <f t="shared" si="64"/>
        <v>0.14149584349297128</v>
      </c>
      <c r="BF93">
        <f t="shared" si="65"/>
        <v>0.32059585948963215</v>
      </c>
      <c r="BG93">
        <f t="shared" si="66"/>
        <v>2.1034375136205867E-5</v>
      </c>
      <c r="BH93">
        <f t="shared" si="67"/>
        <v>0</v>
      </c>
      <c r="BI93">
        <f t="shared" si="68"/>
        <v>0</v>
      </c>
      <c r="BO93">
        <f t="shared" si="49"/>
        <v>1</v>
      </c>
    </row>
    <row r="94" spans="1:67" x14ac:dyDescent="0.2">
      <c r="B94" t="s">
        <v>86</v>
      </c>
      <c r="H94">
        <v>398.23070280000002</v>
      </c>
      <c r="S94">
        <v>3600.095147</v>
      </c>
      <c r="U94">
        <v>671.17136540000001</v>
      </c>
      <c r="AC94">
        <v>1640.381265</v>
      </c>
      <c r="AF94">
        <v>0.46887026954810401</v>
      </c>
      <c r="AM94">
        <v>4.3000654860000003</v>
      </c>
      <c r="AS94">
        <v>1395.1703669999999</v>
      </c>
      <c r="BA94" t="s">
        <v>86</v>
      </c>
      <c r="BB94">
        <f t="shared" si="61"/>
        <v>7709.817782955548</v>
      </c>
      <c r="BC94">
        <f t="shared" si="62"/>
        <v>5.1652414364498613E-2</v>
      </c>
      <c r="BD94">
        <f t="shared" si="63"/>
        <v>0.46694944658210957</v>
      </c>
      <c r="BE94">
        <f t="shared" si="64"/>
        <v>8.7054115193719583E-2</v>
      </c>
      <c r="BF94">
        <f t="shared" si="65"/>
        <v>0.21276524441686118</v>
      </c>
      <c r="BG94">
        <f t="shared" si="66"/>
        <v>6.0814701818849371E-5</v>
      </c>
      <c r="BH94">
        <f t="shared" si="67"/>
        <v>5.5773892549138514E-4</v>
      </c>
      <c r="BI94">
        <f t="shared" si="68"/>
        <v>0.18096022581550084</v>
      </c>
      <c r="BO94">
        <f t="shared" si="49"/>
        <v>1</v>
      </c>
    </row>
    <row r="95" spans="1:67" x14ac:dyDescent="0.2">
      <c r="B95" t="s">
        <v>87</v>
      </c>
      <c r="H95">
        <v>117.1266773</v>
      </c>
      <c r="S95">
        <v>12.59575274</v>
      </c>
      <c r="U95">
        <v>1292.004878</v>
      </c>
      <c r="AC95">
        <v>0</v>
      </c>
      <c r="AF95">
        <v>6.1910686999864803E-3</v>
      </c>
      <c r="AM95">
        <v>37.983911790000001</v>
      </c>
      <c r="AS95">
        <v>143.78339650000001</v>
      </c>
      <c r="BA95" t="s">
        <v>87</v>
      </c>
      <c r="BB95">
        <f t="shared" si="61"/>
        <v>1603.5008073987001</v>
      </c>
      <c r="BC95">
        <f t="shared" si="62"/>
        <v>7.3044351932700466E-2</v>
      </c>
      <c r="BD95">
        <f t="shared" si="63"/>
        <v>7.8551583397289473E-3</v>
      </c>
      <c r="BE95">
        <f t="shared" si="64"/>
        <v>0.80574008571655886</v>
      </c>
      <c r="BF95">
        <f t="shared" si="65"/>
        <v>0</v>
      </c>
      <c r="BG95">
        <f t="shared" si="66"/>
        <v>3.8609701170216568E-6</v>
      </c>
      <c r="BH95">
        <f t="shared" si="67"/>
        <v>2.3688115163234557E-2</v>
      </c>
      <c r="BI95">
        <f t="shared" si="68"/>
        <v>8.9668427877660051E-2</v>
      </c>
      <c r="BO95">
        <f t="shared" si="49"/>
        <v>1</v>
      </c>
    </row>
    <row r="96" spans="1:67" x14ac:dyDescent="0.2">
      <c r="B96" t="s">
        <v>88</v>
      </c>
      <c r="H96">
        <v>378.70958990000003</v>
      </c>
      <c r="S96">
        <v>201.53204389999999</v>
      </c>
      <c r="U96">
        <v>475.4130505</v>
      </c>
      <c r="AC96">
        <v>181.0924655</v>
      </c>
      <c r="AF96">
        <v>2.2700585230207203E-2</v>
      </c>
      <c r="AM96">
        <v>0</v>
      </c>
      <c r="AS96">
        <v>0</v>
      </c>
      <c r="BA96" t="s">
        <v>88</v>
      </c>
      <c r="BB96">
        <f t="shared" si="61"/>
        <v>1236.7698503852303</v>
      </c>
      <c r="BC96">
        <f t="shared" si="62"/>
        <v>0.30620862061121495</v>
      </c>
      <c r="BD96">
        <f t="shared" si="63"/>
        <v>0.162950320819372</v>
      </c>
      <c r="BE96">
        <f t="shared" si="64"/>
        <v>0.38439896505555815</v>
      </c>
      <c r="BF96">
        <f t="shared" si="65"/>
        <v>0.14642373877693829</v>
      </c>
      <c r="BG96">
        <f t="shared" si="66"/>
        <v>1.8354736916602878E-5</v>
      </c>
      <c r="BH96">
        <f t="shared" si="67"/>
        <v>0</v>
      </c>
      <c r="BI96">
        <f t="shared" si="68"/>
        <v>0</v>
      </c>
      <c r="BO96">
        <f t="shared" si="49"/>
        <v>1</v>
      </c>
    </row>
    <row r="97" spans="1:67" x14ac:dyDescent="0.2">
      <c r="B97" t="s">
        <v>89</v>
      </c>
      <c r="H97">
        <v>714.47273140000004</v>
      </c>
      <c r="S97">
        <v>2527.1660270000002</v>
      </c>
      <c r="U97">
        <v>1196.922268</v>
      </c>
      <c r="AC97">
        <v>1557.7468389999999</v>
      </c>
      <c r="AF97">
        <v>3.5289091580385602E-2</v>
      </c>
      <c r="AM97">
        <v>212.85324159999999</v>
      </c>
      <c r="AS97">
        <v>421.92176990000002</v>
      </c>
      <c r="BA97" t="s">
        <v>89</v>
      </c>
      <c r="BB97">
        <f t="shared" si="61"/>
        <v>6631.1181659915801</v>
      </c>
      <c r="BC97">
        <f t="shared" si="62"/>
        <v>0.10774543802646319</v>
      </c>
      <c r="BD97">
        <f t="shared" si="63"/>
        <v>0.38110707179987374</v>
      </c>
      <c r="BE97">
        <f t="shared" si="64"/>
        <v>0.18050082022946715</v>
      </c>
      <c r="BF97">
        <f t="shared" si="65"/>
        <v>0.23491465541800721</v>
      </c>
      <c r="BG97">
        <f t="shared" si="66"/>
        <v>5.3217407226083826E-6</v>
      </c>
      <c r="BH97">
        <f t="shared" si="67"/>
        <v>3.2099147726192136E-2</v>
      </c>
      <c r="BI97">
        <f t="shared" si="68"/>
        <v>6.3627545059274052E-2</v>
      </c>
      <c r="BO97">
        <f t="shared" si="49"/>
        <v>1.0000000000000002</v>
      </c>
    </row>
    <row r="98" spans="1:67" x14ac:dyDescent="0.2">
      <c r="B98" t="s">
        <v>90</v>
      </c>
      <c r="H98">
        <v>11.71266773</v>
      </c>
      <c r="S98">
        <v>2411.5141159999998</v>
      </c>
      <c r="U98">
        <v>237.70652530000001</v>
      </c>
      <c r="AC98">
        <v>434.27028139999999</v>
      </c>
      <c r="AF98">
        <v>6.7482648830775607E-2</v>
      </c>
      <c r="AM98">
        <v>164.11916600000001</v>
      </c>
      <c r="AS98">
        <v>394.34364310000001</v>
      </c>
      <c r="BA98" t="s">
        <v>90</v>
      </c>
      <c r="BB98">
        <f t="shared" si="61"/>
        <v>3653.7338821788303</v>
      </c>
      <c r="BC98">
        <f t="shared" si="62"/>
        <v>3.2056707214306989E-3</v>
      </c>
      <c r="BD98">
        <f t="shared" si="63"/>
        <v>0.66001361723748264</v>
      </c>
      <c r="BE98">
        <f t="shared" si="64"/>
        <v>6.505852176575283E-2</v>
      </c>
      <c r="BF98">
        <f t="shared" si="65"/>
        <v>0.11885657122380015</v>
      </c>
      <c r="BG98">
        <f t="shared" si="66"/>
        <v>1.8469502981572837E-5</v>
      </c>
      <c r="BH98">
        <f t="shared" si="67"/>
        <v>4.4918204579839534E-2</v>
      </c>
      <c r="BI98">
        <f t="shared" si="68"/>
        <v>0.10792894496871271</v>
      </c>
      <c r="BO98">
        <f t="shared" si="49"/>
        <v>1.0000000000000002</v>
      </c>
    </row>
    <row r="99" spans="1:67" x14ac:dyDescent="0.2">
      <c r="B99" t="s">
        <v>91</v>
      </c>
      <c r="H99">
        <v>0</v>
      </c>
      <c r="S99">
        <v>0</v>
      </c>
      <c r="U99">
        <v>0</v>
      </c>
      <c r="AC99">
        <v>0</v>
      </c>
      <c r="AF99">
        <v>0</v>
      </c>
      <c r="AM99">
        <v>0</v>
      </c>
      <c r="AS99">
        <v>0</v>
      </c>
      <c r="BA99" t="s">
        <v>91</v>
      </c>
      <c r="BB99">
        <f t="shared" si="61"/>
        <v>0</v>
      </c>
      <c r="BO99">
        <f t="shared" si="49"/>
        <v>0</v>
      </c>
    </row>
    <row r="100" spans="1:67" x14ac:dyDescent="0.2">
      <c r="B100" t="s">
        <v>92</v>
      </c>
      <c r="H100">
        <v>464.6024865</v>
      </c>
      <c r="S100">
        <v>371.0021716</v>
      </c>
      <c r="U100">
        <v>855.74349089999998</v>
      </c>
      <c r="AC100">
        <v>47.47084048</v>
      </c>
      <c r="AF100">
        <v>1.3826720096021162E-2</v>
      </c>
      <c r="AM100">
        <v>0</v>
      </c>
      <c r="AS100">
        <v>0</v>
      </c>
      <c r="BA100" t="s">
        <v>92</v>
      </c>
      <c r="BB100">
        <f t="shared" si="61"/>
        <v>1738.832816200096</v>
      </c>
      <c r="BC100">
        <f>H100/BB100</f>
        <v>0.26719215451391387</v>
      </c>
      <c r="BD100">
        <f>S100/BB100</f>
        <v>0.21336276158553186</v>
      </c>
      <c r="BE100">
        <f>U100/BB100</f>
        <v>0.49213672696267163</v>
      </c>
      <c r="BF100">
        <f>AC100/BB100</f>
        <v>2.7300405213043378E-2</v>
      </c>
      <c r="BG100">
        <f>AF100/BB100</f>
        <v>7.9517248393304153E-6</v>
      </c>
      <c r="BH100">
        <f>AM100/BB100</f>
        <v>0</v>
      </c>
      <c r="BI100">
        <f>AS100/BB100</f>
        <v>0</v>
      </c>
      <c r="BO100">
        <f t="shared" si="49"/>
        <v>1</v>
      </c>
    </row>
    <row r="101" spans="1:67" x14ac:dyDescent="0.2">
      <c r="A101" t="s">
        <v>17</v>
      </c>
      <c r="BO101">
        <f t="shared" si="49"/>
        <v>0</v>
      </c>
    </row>
    <row r="102" spans="1:67" x14ac:dyDescent="0.2">
      <c r="B102" t="s">
        <v>82</v>
      </c>
      <c r="I102">
        <v>285.65258829999999</v>
      </c>
      <c r="T102">
        <v>9202.1019831304002</v>
      </c>
      <c r="AD102">
        <v>1186.04802507976</v>
      </c>
      <c r="AF102">
        <v>2.0320146121844278E-2</v>
      </c>
      <c r="AL102">
        <v>36105.781862575059</v>
      </c>
      <c r="AT102">
        <v>50.641022401629428</v>
      </c>
      <c r="AY102">
        <v>0</v>
      </c>
      <c r="AZ102" t="s">
        <v>17</v>
      </c>
      <c r="BA102" t="s">
        <v>82</v>
      </c>
      <c r="BB102">
        <f t="shared" ref="BB102:BB111" si="69">SUM(C102:AY102)</f>
        <v>46830.245801632969</v>
      </c>
      <c r="BC102">
        <f t="shared" ref="BC102:BC109" si="70">I102/BB102</f>
        <v>6.0997456539089809E-3</v>
      </c>
      <c r="BD102">
        <f t="shared" ref="BD102:BD109" si="71">T102/BB102</f>
        <v>0.19649911773065096</v>
      </c>
      <c r="BE102">
        <f t="shared" ref="BE102:BE109" si="72">AD102/BB102</f>
        <v>2.5326538538868883E-2</v>
      </c>
      <c r="BF102">
        <f t="shared" ref="BF102:BF109" si="73">AF102/BB102</f>
        <v>4.3391072957246181E-7</v>
      </c>
      <c r="BG102">
        <f t="shared" ref="BG102:BG109" si="74">AL102/BB102</f>
        <v>0.77099278990579312</v>
      </c>
      <c r="BH102">
        <f t="shared" ref="BH102:BH109" si="75">AT102/BB102</f>
        <v>1.0813742600484829E-3</v>
      </c>
      <c r="BI102">
        <f t="shared" ref="BI102:BI109" si="76">AY102/BB102</f>
        <v>0</v>
      </c>
      <c r="BO102">
        <f t="shared" si="49"/>
        <v>1</v>
      </c>
    </row>
    <row r="103" spans="1:67" x14ac:dyDescent="0.2">
      <c r="B103" t="s">
        <v>84</v>
      </c>
      <c r="I103">
        <v>5431.6087939999998</v>
      </c>
      <c r="T103">
        <v>12735.195239062146</v>
      </c>
      <c r="AD103">
        <v>38565.209380603323</v>
      </c>
      <c r="AF103">
        <v>1.502893944589794</v>
      </c>
      <c r="AL103">
        <v>62816.3335289186</v>
      </c>
      <c r="AT103">
        <v>273.75208418376957</v>
      </c>
      <c r="AY103">
        <v>22.913288290000001</v>
      </c>
      <c r="BA103" t="s">
        <v>84</v>
      </c>
      <c r="BB103">
        <f t="shared" si="69"/>
        <v>119846.51520900242</v>
      </c>
      <c r="BC103">
        <f t="shared" si="70"/>
        <v>4.5321374464061162E-2</v>
      </c>
      <c r="BD103">
        <f t="shared" si="71"/>
        <v>0.10626254102468494</v>
      </c>
      <c r="BE103">
        <f t="shared" si="72"/>
        <v>0.32178832495336879</v>
      </c>
      <c r="BF103">
        <f t="shared" si="73"/>
        <v>1.2540155564547464E-5</v>
      </c>
      <c r="BG103">
        <f t="shared" si="74"/>
        <v>0.52413984185833107</v>
      </c>
      <c r="BH103">
        <f t="shared" si="75"/>
        <v>2.2841889370447573E-3</v>
      </c>
      <c r="BI103">
        <f t="shared" si="76"/>
        <v>1.9118860694481704E-4</v>
      </c>
      <c r="BO103">
        <f t="shared" si="49"/>
        <v>1.0000000000000002</v>
      </c>
    </row>
    <row r="104" spans="1:67" x14ac:dyDescent="0.2">
      <c r="B104" t="s">
        <v>85</v>
      </c>
      <c r="I104">
        <v>0</v>
      </c>
      <c r="T104">
        <v>13698.766127874436</v>
      </c>
      <c r="AD104">
        <v>31792.054611515188</v>
      </c>
      <c r="AF104">
        <v>1.2745911264221159</v>
      </c>
      <c r="AL104">
        <v>68260.298697436985</v>
      </c>
      <c r="AT104">
        <v>159.03148942555475</v>
      </c>
      <c r="AY104">
        <v>0</v>
      </c>
      <c r="BA104" t="s">
        <v>85</v>
      </c>
      <c r="BB104">
        <f t="shared" si="69"/>
        <v>113911.42551737859</v>
      </c>
      <c r="BC104">
        <f t="shared" si="70"/>
        <v>0</v>
      </c>
      <c r="BD104">
        <f t="shared" si="71"/>
        <v>0.12025805195269477</v>
      </c>
      <c r="BE104">
        <f t="shared" si="72"/>
        <v>0.27909451986152978</v>
      </c>
      <c r="BF104">
        <f t="shared" si="73"/>
        <v>1.1189317670576085E-5</v>
      </c>
      <c r="BG104">
        <f t="shared" si="74"/>
        <v>0.59924014107806101</v>
      </c>
      <c r="BH104">
        <f t="shared" si="75"/>
        <v>1.3960977900438314E-3</v>
      </c>
      <c r="BI104">
        <f t="shared" si="76"/>
        <v>0</v>
      </c>
      <c r="BO104">
        <f t="shared" si="49"/>
        <v>1</v>
      </c>
    </row>
    <row r="105" spans="1:67" x14ac:dyDescent="0.2">
      <c r="B105" t="s">
        <v>86</v>
      </c>
      <c r="I105">
        <v>0</v>
      </c>
      <c r="T105">
        <v>2585.5818829993227</v>
      </c>
      <c r="AD105">
        <v>0</v>
      </c>
      <c r="AF105">
        <v>0.90524258804749191</v>
      </c>
      <c r="AL105">
        <v>2353.1978455099979</v>
      </c>
      <c r="AT105">
        <v>0.88206698852066612</v>
      </c>
      <c r="AY105">
        <v>0</v>
      </c>
      <c r="BA105" t="s">
        <v>86</v>
      </c>
      <c r="BB105">
        <f t="shared" si="69"/>
        <v>4940.5670380858892</v>
      </c>
      <c r="BC105">
        <f t="shared" si="70"/>
        <v>0</v>
      </c>
      <c r="BD105">
        <f t="shared" si="71"/>
        <v>0.52333707104216276</v>
      </c>
      <c r="BE105">
        <f t="shared" si="72"/>
        <v>0</v>
      </c>
      <c r="BF105">
        <f t="shared" si="73"/>
        <v>1.8322645580338238E-4</v>
      </c>
      <c r="BG105">
        <f t="shared" si="74"/>
        <v>0.47630116692469598</v>
      </c>
      <c r="BH105">
        <f t="shared" si="75"/>
        <v>1.7853557733777924E-4</v>
      </c>
      <c r="BI105">
        <f t="shared" si="76"/>
        <v>0</v>
      </c>
      <c r="BO105">
        <f t="shared" si="49"/>
        <v>1</v>
      </c>
    </row>
    <row r="106" spans="1:67" x14ac:dyDescent="0.2">
      <c r="B106" t="s">
        <v>87</v>
      </c>
      <c r="I106">
        <v>66.151125699999994</v>
      </c>
      <c r="T106">
        <v>409.51762742532509</v>
      </c>
      <c r="AD106">
        <v>1283.0205052735791</v>
      </c>
      <c r="AF106">
        <v>1.195302713084604E-2</v>
      </c>
      <c r="AL106">
        <v>70.244711804197792</v>
      </c>
      <c r="AT106">
        <v>4.8254252898546675</v>
      </c>
      <c r="AY106">
        <v>0</v>
      </c>
      <c r="BA106" t="s">
        <v>87</v>
      </c>
      <c r="BB106">
        <f t="shared" si="69"/>
        <v>1833.7713485200875</v>
      </c>
      <c r="BC106">
        <f t="shared" si="70"/>
        <v>3.607381353917765E-2</v>
      </c>
      <c r="BD106">
        <f t="shared" si="71"/>
        <v>0.22331989631958149</v>
      </c>
      <c r="BE106">
        <f t="shared" si="72"/>
        <v>0.6996622050557274</v>
      </c>
      <c r="BF106">
        <f t="shared" si="73"/>
        <v>6.5182756511560275E-6</v>
      </c>
      <c r="BG106">
        <f t="shared" si="74"/>
        <v>3.8306145344067857E-2</v>
      </c>
      <c r="BH106">
        <f t="shared" si="75"/>
        <v>2.6314214657944903E-3</v>
      </c>
      <c r="BI106">
        <f t="shared" si="76"/>
        <v>0</v>
      </c>
      <c r="BO106">
        <f t="shared" si="49"/>
        <v>1</v>
      </c>
    </row>
    <row r="107" spans="1:67" x14ac:dyDescent="0.2">
      <c r="B107" t="s">
        <v>88</v>
      </c>
      <c r="I107">
        <v>158.76270170000001</v>
      </c>
      <c r="T107">
        <v>228.84808593296978</v>
      </c>
      <c r="AD107">
        <v>320.75512636795543</v>
      </c>
      <c r="AF107">
        <v>4.3827766140495598E-2</v>
      </c>
      <c r="AL107">
        <v>491.71298260490016</v>
      </c>
      <c r="AT107">
        <v>4.6178801165008103</v>
      </c>
      <c r="AY107">
        <v>0</v>
      </c>
      <c r="BA107" t="s">
        <v>88</v>
      </c>
      <c r="BB107">
        <f t="shared" si="69"/>
        <v>1204.7406044884667</v>
      </c>
      <c r="BC107">
        <f t="shared" si="70"/>
        <v>0.13178164752520374</v>
      </c>
      <c r="BD107">
        <f t="shared" si="71"/>
        <v>0.189956315143988</v>
      </c>
      <c r="BE107">
        <f t="shared" si="72"/>
        <v>0.26624414016837106</v>
      </c>
      <c r="BF107">
        <f t="shared" si="73"/>
        <v>3.6379421410059373E-5</v>
      </c>
      <c r="BG107">
        <f t="shared" si="74"/>
        <v>0.40814842695011649</v>
      </c>
      <c r="BH107">
        <f t="shared" si="75"/>
        <v>3.8330907909105991E-3</v>
      </c>
      <c r="BI107">
        <f t="shared" si="76"/>
        <v>0</v>
      </c>
      <c r="BO107">
        <f t="shared" si="49"/>
        <v>1</v>
      </c>
    </row>
    <row r="108" spans="1:67" x14ac:dyDescent="0.2">
      <c r="B108" t="s">
        <v>89</v>
      </c>
      <c r="I108">
        <v>65.549751830000005</v>
      </c>
      <c r="T108">
        <v>485.80032273631502</v>
      </c>
      <c r="AD108">
        <v>947.34653591325298</v>
      </c>
      <c r="AF108">
        <v>6.8132254627408795E-2</v>
      </c>
      <c r="AL108">
        <v>1914.1683969888068</v>
      </c>
      <c r="AT108">
        <v>22.57053764776035</v>
      </c>
      <c r="AY108">
        <v>56.563951709999998</v>
      </c>
      <c r="BA108" t="s">
        <v>89</v>
      </c>
      <c r="BB108">
        <f t="shared" si="69"/>
        <v>3492.0676290807623</v>
      </c>
      <c r="BC108">
        <f t="shared" si="70"/>
        <v>1.8771043058881151E-2</v>
      </c>
      <c r="BD108">
        <f t="shared" si="71"/>
        <v>0.13911538215661509</v>
      </c>
      <c r="BE108">
        <f t="shared" si="72"/>
        <v>0.27128527753130272</v>
      </c>
      <c r="BF108">
        <f t="shared" si="73"/>
        <v>1.9510577074746876E-5</v>
      </c>
      <c r="BG108">
        <f t="shared" si="74"/>
        <v>0.54814757338840103</v>
      </c>
      <c r="BH108">
        <f t="shared" si="75"/>
        <v>6.4633735783925029E-3</v>
      </c>
      <c r="BI108">
        <f t="shared" si="76"/>
        <v>1.6197839709332796E-2</v>
      </c>
      <c r="BO108">
        <f t="shared" si="49"/>
        <v>1</v>
      </c>
    </row>
    <row r="109" spans="1:67" x14ac:dyDescent="0.2">
      <c r="B109" t="s">
        <v>90</v>
      </c>
      <c r="I109">
        <v>5.4123648299999996</v>
      </c>
      <c r="T109">
        <v>501.8598375193867</v>
      </c>
      <c r="AD109">
        <v>22.37826462732578</v>
      </c>
      <c r="AF109">
        <v>0.13028799572800379</v>
      </c>
      <c r="AL109">
        <v>2950.2778953029433</v>
      </c>
      <c r="AT109">
        <v>0</v>
      </c>
      <c r="AY109">
        <v>0</v>
      </c>
      <c r="BA109" t="s">
        <v>90</v>
      </c>
      <c r="BB109">
        <f t="shared" si="69"/>
        <v>3480.058650275384</v>
      </c>
      <c r="BC109">
        <f t="shared" si="70"/>
        <v>1.5552510385339938E-3</v>
      </c>
      <c r="BD109">
        <f t="shared" si="71"/>
        <v>0.14421016653833507</v>
      </c>
      <c r="BE109">
        <f t="shared" si="72"/>
        <v>6.4304274370648737E-3</v>
      </c>
      <c r="BF109">
        <f t="shared" si="73"/>
        <v>3.7438448262271049E-5</v>
      </c>
      <c r="BG109">
        <f t="shared" si="74"/>
        <v>0.84776671653780378</v>
      </c>
      <c r="BH109">
        <f t="shared" si="75"/>
        <v>0</v>
      </c>
      <c r="BI109">
        <f t="shared" si="76"/>
        <v>0</v>
      </c>
      <c r="BO109">
        <f t="shared" si="49"/>
        <v>1</v>
      </c>
    </row>
    <row r="110" spans="1:67" x14ac:dyDescent="0.2">
      <c r="B110" t="s">
        <v>91</v>
      </c>
      <c r="I110">
        <v>0</v>
      </c>
      <c r="T110">
        <v>0</v>
      </c>
      <c r="AD110">
        <v>0</v>
      </c>
      <c r="AF110">
        <v>0</v>
      </c>
      <c r="AL110">
        <v>0</v>
      </c>
      <c r="AT110">
        <v>0</v>
      </c>
      <c r="AY110">
        <v>0</v>
      </c>
      <c r="BA110" t="s">
        <v>91</v>
      </c>
      <c r="BB110">
        <f t="shared" si="69"/>
        <v>0</v>
      </c>
      <c r="BO110">
        <f t="shared" si="49"/>
        <v>0</v>
      </c>
    </row>
    <row r="111" spans="1:67" x14ac:dyDescent="0.2">
      <c r="B111" t="s">
        <v>92</v>
      </c>
      <c r="I111">
        <v>0</v>
      </c>
      <c r="T111">
        <v>297.10102385242391</v>
      </c>
      <c r="AD111">
        <v>551.99719418695918</v>
      </c>
      <c r="AF111">
        <v>2.6695093924368179E-2</v>
      </c>
      <c r="AL111">
        <v>649.76358420311203</v>
      </c>
      <c r="AT111">
        <v>2.5424283786132587</v>
      </c>
      <c r="AY111">
        <v>0</v>
      </c>
      <c r="BA111" t="s">
        <v>92</v>
      </c>
      <c r="BB111">
        <f t="shared" si="69"/>
        <v>1501.4309257150326</v>
      </c>
      <c r="BC111">
        <f>I111/BB111</f>
        <v>0</v>
      </c>
      <c r="BD111">
        <f>T111/BB111</f>
        <v>0.19787858286649734</v>
      </c>
      <c r="BE111">
        <f>AD111/BB111</f>
        <v>0.36764741203400969</v>
      </c>
      <c r="BF111">
        <f>AF111/BB111</f>
        <v>1.7779768264500791E-5</v>
      </c>
      <c r="BG111">
        <f>AL111/BB111</f>
        <v>0.43276288843835586</v>
      </c>
      <c r="BH111">
        <f>AT111/BB111</f>
        <v>1.6933368928726891E-3</v>
      </c>
      <c r="BI111">
        <f>AY111/BB111</f>
        <v>0</v>
      </c>
      <c r="BO111">
        <f t="shared" si="49"/>
        <v>1</v>
      </c>
    </row>
    <row r="112" spans="1:67" x14ac:dyDescent="0.2">
      <c r="A112" t="s">
        <v>9</v>
      </c>
      <c r="BO112">
        <f t="shared" si="49"/>
        <v>0</v>
      </c>
    </row>
    <row r="113" spans="1:67" x14ac:dyDescent="0.2">
      <c r="B113" t="s">
        <v>82</v>
      </c>
      <c r="J113">
        <v>28739.247250528861</v>
      </c>
      <c r="AZ113" t="s">
        <v>9</v>
      </c>
      <c r="BA113" t="s">
        <v>82</v>
      </c>
      <c r="BB113">
        <f t="shared" ref="BB113:BB122" si="77">SUM(C113:AY113)</f>
        <v>28739.247250528861</v>
      </c>
      <c r="BC113">
        <f t="shared" ref="BC113:BC119" si="78">J113/BB113</f>
        <v>1</v>
      </c>
      <c r="BO113">
        <f t="shared" si="49"/>
        <v>1</v>
      </c>
    </row>
    <row r="114" spans="1:67" x14ac:dyDescent="0.2">
      <c r="B114" t="s">
        <v>84</v>
      </c>
      <c r="J114">
        <v>164631.49280535144</v>
      </c>
      <c r="BA114" t="s">
        <v>84</v>
      </c>
      <c r="BB114">
        <f t="shared" si="77"/>
        <v>164631.49280535144</v>
      </c>
      <c r="BC114">
        <f t="shared" si="78"/>
        <v>1</v>
      </c>
      <c r="BO114">
        <f t="shared" si="49"/>
        <v>1</v>
      </c>
    </row>
    <row r="115" spans="1:67" x14ac:dyDescent="0.2">
      <c r="B115" t="s">
        <v>85</v>
      </c>
      <c r="J115">
        <v>27968.194269278229</v>
      </c>
      <c r="BA115" t="s">
        <v>85</v>
      </c>
      <c r="BB115">
        <f t="shared" si="77"/>
        <v>27968.194269278229</v>
      </c>
      <c r="BC115">
        <f t="shared" si="78"/>
        <v>1</v>
      </c>
      <c r="BO115">
        <f t="shared" si="49"/>
        <v>1</v>
      </c>
    </row>
    <row r="116" spans="1:67" x14ac:dyDescent="0.2">
      <c r="B116" t="s">
        <v>86</v>
      </c>
      <c r="J116">
        <v>233.65241669889068</v>
      </c>
      <c r="BA116" t="s">
        <v>86</v>
      </c>
      <c r="BB116">
        <f t="shared" si="77"/>
        <v>233.65241669889068</v>
      </c>
      <c r="BC116">
        <f t="shared" si="78"/>
        <v>1</v>
      </c>
      <c r="BO116">
        <f t="shared" si="49"/>
        <v>1</v>
      </c>
    </row>
    <row r="117" spans="1:67" x14ac:dyDescent="0.2">
      <c r="B117" t="s">
        <v>87</v>
      </c>
      <c r="J117">
        <v>2359.8894083534897</v>
      </c>
      <c r="BA117" t="s">
        <v>87</v>
      </c>
      <c r="BB117">
        <f t="shared" si="77"/>
        <v>2359.8894083534897</v>
      </c>
      <c r="BC117">
        <f t="shared" si="78"/>
        <v>1</v>
      </c>
      <c r="BO117">
        <f t="shared" si="49"/>
        <v>1</v>
      </c>
    </row>
    <row r="118" spans="1:67" x14ac:dyDescent="0.2">
      <c r="B118" t="s">
        <v>88</v>
      </c>
      <c r="J118">
        <v>1986.0455417497544</v>
      </c>
      <c r="BA118" t="s">
        <v>88</v>
      </c>
      <c r="BB118">
        <f t="shared" si="77"/>
        <v>1986.0455417497544</v>
      </c>
      <c r="BC118">
        <f t="shared" si="78"/>
        <v>1</v>
      </c>
      <c r="BO118">
        <f t="shared" si="49"/>
        <v>1</v>
      </c>
    </row>
    <row r="119" spans="1:67" x14ac:dyDescent="0.2">
      <c r="B119" t="s">
        <v>89</v>
      </c>
      <c r="J119">
        <v>4883.3355081672235</v>
      </c>
      <c r="BA119" t="s">
        <v>89</v>
      </c>
      <c r="BB119">
        <f t="shared" si="77"/>
        <v>4883.3355081672235</v>
      </c>
      <c r="BC119">
        <f t="shared" si="78"/>
        <v>1</v>
      </c>
      <c r="BO119">
        <f t="shared" si="49"/>
        <v>1</v>
      </c>
    </row>
    <row r="120" spans="1:67" x14ac:dyDescent="0.2">
      <c r="B120" t="s">
        <v>90</v>
      </c>
      <c r="J120">
        <v>0</v>
      </c>
      <c r="BA120" t="s">
        <v>90</v>
      </c>
      <c r="BB120">
        <f t="shared" si="77"/>
        <v>0</v>
      </c>
      <c r="BO120">
        <f t="shared" si="49"/>
        <v>0</v>
      </c>
    </row>
    <row r="121" spans="1:67" x14ac:dyDescent="0.2">
      <c r="B121" t="s">
        <v>91</v>
      </c>
      <c r="J121">
        <v>0</v>
      </c>
      <c r="BA121" t="s">
        <v>91</v>
      </c>
      <c r="BB121">
        <f t="shared" si="77"/>
        <v>0</v>
      </c>
      <c r="BO121">
        <f t="shared" si="49"/>
        <v>0</v>
      </c>
    </row>
    <row r="122" spans="1:67" x14ac:dyDescent="0.2">
      <c r="B122" t="s">
        <v>92</v>
      </c>
      <c r="J122">
        <v>2850.5594827342206</v>
      </c>
      <c r="BA122" t="s">
        <v>92</v>
      </c>
      <c r="BB122">
        <f t="shared" si="77"/>
        <v>2850.5594827342206</v>
      </c>
      <c r="BC122">
        <f>J122/BB122</f>
        <v>1</v>
      </c>
      <c r="BO122">
        <f t="shared" si="49"/>
        <v>1</v>
      </c>
    </row>
    <row r="123" spans="1:67" x14ac:dyDescent="0.2">
      <c r="A123" t="s">
        <v>11</v>
      </c>
      <c r="BO123">
        <f t="shared" si="49"/>
        <v>0</v>
      </c>
    </row>
    <row r="124" spans="1:67" x14ac:dyDescent="0.2">
      <c r="B124" t="s">
        <v>82</v>
      </c>
      <c r="M124">
        <v>774.99849308132229</v>
      </c>
      <c r="O124">
        <v>26844.587773987445</v>
      </c>
      <c r="V124">
        <v>85.073542571530808</v>
      </c>
      <c r="W124">
        <v>23396.685300000001</v>
      </c>
      <c r="Z124">
        <v>191.55961186610855</v>
      </c>
      <c r="AA124">
        <v>21938.506500504558</v>
      </c>
      <c r="AH124">
        <v>26582.272612353958</v>
      </c>
      <c r="AO124">
        <v>1868.5154567139839</v>
      </c>
      <c r="AW124">
        <v>5470.5516995994076</v>
      </c>
      <c r="AX124">
        <v>68.547711803333399</v>
      </c>
      <c r="AZ124" t="s">
        <v>11</v>
      </c>
      <c r="BA124" t="s">
        <v>82</v>
      </c>
      <c r="BB124">
        <f t="shared" ref="BB124:BB133" si="79">SUM(C124:AY124)</f>
        <v>107221.29870248165</v>
      </c>
      <c r="BC124">
        <f t="shared" ref="BC124:BC131" si="80">M124/BB124</f>
        <v>7.2280274764419065E-3</v>
      </c>
      <c r="BD124">
        <f t="shared" ref="BD124:BD131" si="81">O124/BB124</f>
        <v>0.25036618749112505</v>
      </c>
      <c r="BE124">
        <f t="shared" ref="BE124:BE131" si="82">V124/BB124</f>
        <v>7.93438837255585E-4</v>
      </c>
      <c r="BF124">
        <f t="shared" ref="BF124:BF131" si="83">W124/BB124</f>
        <v>0.21820930713515488</v>
      </c>
      <c r="BG124">
        <f t="shared" ref="BG124:BG131" si="84">Z124/BB124</f>
        <v>1.7865817163588867E-3</v>
      </c>
      <c r="BH124">
        <f t="shared" ref="BH124:BH131" si="85">AA124/BB124</f>
        <v>0.20460959497776338</v>
      </c>
      <c r="BI124">
        <f t="shared" ref="BI124:BI131" si="86">AH124/BB124</f>
        <v>0.24791970377186551</v>
      </c>
      <c r="BJ124">
        <f t="shared" ref="BJ124:BJ131" si="87">AO124/BB124</f>
        <v>1.7426719125075631E-2</v>
      </c>
      <c r="BK124">
        <f t="shared" ref="BK124:BK131" si="88">AW124/BB124</f>
        <v>5.102112887831297E-2</v>
      </c>
      <c r="BL124">
        <f t="shared" ref="BL124:BL131" si="89">AX124/BB124</f>
        <v>6.3931059064617404E-4</v>
      </c>
      <c r="BO124">
        <f t="shared" si="49"/>
        <v>0.99999999999999989</v>
      </c>
    </row>
    <row r="125" spans="1:67" x14ac:dyDescent="0.2">
      <c r="B125" t="s">
        <v>84</v>
      </c>
      <c r="M125">
        <v>207.80179381532031</v>
      </c>
      <c r="O125">
        <v>7181.4699100014213</v>
      </c>
      <c r="V125">
        <v>60.562748453228799</v>
      </c>
      <c r="W125">
        <v>9168.9712660000005</v>
      </c>
      <c r="Z125">
        <v>6.831485227661882</v>
      </c>
      <c r="AA125">
        <v>1150.0726209684301</v>
      </c>
      <c r="AH125">
        <v>661.64956725256957</v>
      </c>
      <c r="AO125">
        <v>784.54548173583714</v>
      </c>
      <c r="AW125">
        <v>2900.5977581581233</v>
      </c>
      <c r="AX125">
        <v>1.639288208879508</v>
      </c>
      <c r="BA125" t="s">
        <v>84</v>
      </c>
      <c r="BB125">
        <f t="shared" si="79"/>
        <v>22124.141919821475</v>
      </c>
      <c r="BC125">
        <f t="shared" si="80"/>
        <v>9.3925357452686736E-3</v>
      </c>
      <c r="BD125">
        <f t="shared" si="81"/>
        <v>0.32459879962925903</v>
      </c>
      <c r="BE125">
        <f t="shared" si="82"/>
        <v>2.7374055306962834E-3</v>
      </c>
      <c r="BF125">
        <f t="shared" si="83"/>
        <v>0.41443285345161024</v>
      </c>
      <c r="BG125">
        <f t="shared" si="84"/>
        <v>3.0877966939551284E-4</v>
      </c>
      <c r="BH125">
        <f t="shared" si="85"/>
        <v>5.1982699493445951E-2</v>
      </c>
      <c r="BI125">
        <f t="shared" si="86"/>
        <v>2.9906225048203297E-2</v>
      </c>
      <c r="BJ125">
        <f t="shared" si="87"/>
        <v>3.546105808663913E-2</v>
      </c>
      <c r="BK125">
        <f t="shared" si="88"/>
        <v>0.13110554834939916</v>
      </c>
      <c r="BL125">
        <f t="shared" si="89"/>
        <v>7.4094996082575104E-5</v>
      </c>
      <c r="BO125">
        <f t="shared" si="49"/>
        <v>0.99999999999999967</v>
      </c>
    </row>
    <row r="126" spans="1:67" x14ac:dyDescent="0.2">
      <c r="B126" t="s">
        <v>85</v>
      </c>
      <c r="M126">
        <v>1272.116835893793</v>
      </c>
      <c r="O126">
        <v>4600.7233757036729</v>
      </c>
      <c r="V126">
        <v>60.426703346884153</v>
      </c>
      <c r="W126">
        <v>14600.79631</v>
      </c>
      <c r="Z126">
        <v>0</v>
      </c>
      <c r="AA126">
        <v>5332.1548767975819</v>
      </c>
      <c r="AH126">
        <v>0</v>
      </c>
      <c r="AO126">
        <v>0</v>
      </c>
      <c r="AW126">
        <v>1660.9599051390612</v>
      </c>
      <c r="AX126">
        <v>0</v>
      </c>
      <c r="BA126" t="s">
        <v>85</v>
      </c>
      <c r="BB126">
        <f t="shared" si="79"/>
        <v>27527.178006880997</v>
      </c>
      <c r="BC126">
        <f t="shared" si="80"/>
        <v>4.6213122012572473E-2</v>
      </c>
      <c r="BD126">
        <f t="shared" si="81"/>
        <v>0.16713385493251889</v>
      </c>
      <c r="BE126">
        <f t="shared" si="82"/>
        <v>2.1951652047943028E-3</v>
      </c>
      <c r="BF126">
        <f t="shared" si="83"/>
        <v>0.5304138443232439</v>
      </c>
      <c r="BG126">
        <f t="shared" si="84"/>
        <v>0</v>
      </c>
      <c r="BH126">
        <f t="shared" si="85"/>
        <v>0.19370510393272777</v>
      </c>
      <c r="BI126">
        <f t="shared" si="86"/>
        <v>0</v>
      </c>
      <c r="BJ126">
        <f t="shared" si="87"/>
        <v>0</v>
      </c>
      <c r="BK126">
        <f t="shared" si="88"/>
        <v>6.0338909594142537E-2</v>
      </c>
      <c r="BL126">
        <f t="shared" si="89"/>
        <v>0</v>
      </c>
      <c r="BO126">
        <f t="shared" si="49"/>
        <v>0.99999999999999989</v>
      </c>
    </row>
    <row r="127" spans="1:67" x14ac:dyDescent="0.2">
      <c r="B127" t="s">
        <v>86</v>
      </c>
      <c r="M127">
        <v>1.9466210190742628</v>
      </c>
      <c r="O127">
        <v>940.64593300911952</v>
      </c>
      <c r="V127">
        <v>1.8592831796785225</v>
      </c>
      <c r="W127">
        <v>1207.7748360000001</v>
      </c>
      <c r="Z127">
        <v>155.45600691745253</v>
      </c>
      <c r="AA127">
        <v>1404.4826247053272</v>
      </c>
      <c r="AH127">
        <v>2426.0484134194216</v>
      </c>
      <c r="AO127">
        <v>4056.0024056992725</v>
      </c>
      <c r="AW127">
        <v>423.53371750566299</v>
      </c>
      <c r="AX127">
        <v>1.9178080497219603</v>
      </c>
      <c r="BA127" t="s">
        <v>86</v>
      </c>
      <c r="BB127">
        <f t="shared" si="79"/>
        <v>10619.667649504732</v>
      </c>
      <c r="BC127">
        <f t="shared" si="80"/>
        <v>1.8330338418500762E-4</v>
      </c>
      <c r="BD127">
        <f t="shared" si="81"/>
        <v>8.8575835332566952E-2</v>
      </c>
      <c r="BE127">
        <f t="shared" si="82"/>
        <v>1.7507922479713701E-4</v>
      </c>
      <c r="BF127">
        <f t="shared" si="83"/>
        <v>0.11373000322249509</v>
      </c>
      <c r="BG127">
        <f t="shared" si="84"/>
        <v>1.4638500191171473E-2</v>
      </c>
      <c r="BH127">
        <f t="shared" si="85"/>
        <v>0.13225297354487622</v>
      </c>
      <c r="BI127">
        <f t="shared" si="86"/>
        <v>0.2284486194379694</v>
      </c>
      <c r="BJ127">
        <f t="shared" si="87"/>
        <v>0.3819330829895069</v>
      </c>
      <c r="BK127">
        <f t="shared" si="88"/>
        <v>3.988201245878116E-2</v>
      </c>
      <c r="BL127">
        <f t="shared" si="89"/>
        <v>1.8059021365055626E-4</v>
      </c>
      <c r="BO127">
        <f t="shared" si="49"/>
        <v>1</v>
      </c>
    </row>
    <row r="128" spans="1:67" x14ac:dyDescent="0.2">
      <c r="B128" t="s">
        <v>87</v>
      </c>
      <c r="M128">
        <v>0.72998288208808693</v>
      </c>
      <c r="O128">
        <v>18.089344864114754</v>
      </c>
      <c r="V128">
        <v>0.31743859163812399</v>
      </c>
      <c r="W128">
        <v>1302.6262630000001</v>
      </c>
      <c r="Z128">
        <v>0.55605112320198991</v>
      </c>
      <c r="AA128">
        <v>31.365616923452592</v>
      </c>
      <c r="AH128">
        <v>0</v>
      </c>
      <c r="AO128">
        <v>0</v>
      </c>
      <c r="AW128">
        <v>7.7408251252971647</v>
      </c>
      <c r="AX128">
        <v>0</v>
      </c>
      <c r="BA128" t="s">
        <v>87</v>
      </c>
      <c r="BB128">
        <f t="shared" si="79"/>
        <v>1361.4255225097927</v>
      </c>
      <c r="BC128">
        <f t="shared" si="80"/>
        <v>5.361900963501558E-4</v>
      </c>
      <c r="BD128">
        <f t="shared" si="81"/>
        <v>1.3287061660756133E-2</v>
      </c>
      <c r="BE128">
        <f t="shared" si="82"/>
        <v>2.3316632925532706E-4</v>
      </c>
      <c r="BF128">
        <f t="shared" si="83"/>
        <v>0.95681052063619609</v>
      </c>
      <c r="BG128">
        <f t="shared" si="84"/>
        <v>4.0843300937748526E-4</v>
      </c>
      <c r="BH128">
        <f t="shared" si="85"/>
        <v>2.3038804844520592E-2</v>
      </c>
      <c r="BI128">
        <f t="shared" si="86"/>
        <v>0</v>
      </c>
      <c r="BJ128">
        <f t="shared" si="87"/>
        <v>0</v>
      </c>
      <c r="BK128">
        <f t="shared" si="88"/>
        <v>5.6858234235442617E-3</v>
      </c>
      <c r="BL128">
        <f t="shared" si="89"/>
        <v>0</v>
      </c>
      <c r="BO128">
        <f t="shared" si="49"/>
        <v>1</v>
      </c>
    </row>
    <row r="129" spans="1:67" x14ac:dyDescent="0.2">
      <c r="B129" t="s">
        <v>88</v>
      </c>
      <c r="M129">
        <v>0.9733105094076081</v>
      </c>
      <c r="O129">
        <v>138.68497726649559</v>
      </c>
      <c r="V129">
        <v>2.4034636216767051</v>
      </c>
      <c r="W129">
        <v>37.940570749999999</v>
      </c>
      <c r="Z129">
        <v>6.4740237909349814</v>
      </c>
      <c r="AA129">
        <v>6.9701370943109735</v>
      </c>
      <c r="AH129">
        <v>36.089976401703787</v>
      </c>
      <c r="AO129">
        <v>3.553999917394747</v>
      </c>
      <c r="AW129">
        <v>21.010811049225882</v>
      </c>
      <c r="AX129">
        <v>7.1619387767914808E-2</v>
      </c>
      <c r="BA129" t="s">
        <v>88</v>
      </c>
      <c r="BB129">
        <f t="shared" si="79"/>
        <v>254.17288978891821</v>
      </c>
      <c r="BC129">
        <f t="shared" si="80"/>
        <v>3.8293246388940569E-3</v>
      </c>
      <c r="BD129">
        <f t="shared" si="81"/>
        <v>0.54563245270441185</v>
      </c>
      <c r="BE129">
        <f t="shared" si="82"/>
        <v>9.4560187897013669E-3</v>
      </c>
      <c r="BF129">
        <f t="shared" si="83"/>
        <v>0.14927072191494667</v>
      </c>
      <c r="BG129">
        <f t="shared" si="84"/>
        <v>2.5470945372307149E-2</v>
      </c>
      <c r="BH129">
        <f t="shared" si="85"/>
        <v>2.7422818775438368E-2</v>
      </c>
      <c r="BI129">
        <f t="shared" si="86"/>
        <v>0.14198987323815401</v>
      </c>
      <c r="BJ129">
        <f t="shared" si="87"/>
        <v>1.3982608138681591E-2</v>
      </c>
      <c r="BK129">
        <f t="shared" si="88"/>
        <v>8.2663462128768475E-2</v>
      </c>
      <c r="BL129">
        <f t="shared" si="89"/>
        <v>2.8177429869641969E-4</v>
      </c>
      <c r="BO129">
        <f t="shared" si="49"/>
        <v>1</v>
      </c>
    </row>
    <row r="130" spans="1:67" x14ac:dyDescent="0.2">
      <c r="B130" t="s">
        <v>89</v>
      </c>
      <c r="M130">
        <v>5.8398630572227885</v>
      </c>
      <c r="O130">
        <v>205.01257511410844</v>
      </c>
      <c r="V130">
        <v>4.9883207263005902</v>
      </c>
      <c r="W130">
        <v>1764.2365400000001</v>
      </c>
      <c r="Z130">
        <v>0.3177434989104958</v>
      </c>
      <c r="AA130">
        <v>87.126713683621105</v>
      </c>
      <c r="AH130">
        <v>0</v>
      </c>
      <c r="AO130">
        <v>0</v>
      </c>
      <c r="AW130">
        <v>248.81223613513779</v>
      </c>
      <c r="AX130">
        <v>0</v>
      </c>
      <c r="BA130" t="s">
        <v>89</v>
      </c>
      <c r="BB130">
        <f t="shared" si="79"/>
        <v>2316.3339922153014</v>
      </c>
      <c r="BC130">
        <f t="shared" si="80"/>
        <v>2.5211662380508629E-3</v>
      </c>
      <c r="BD130">
        <f t="shared" si="81"/>
        <v>8.8507346437565332E-2</v>
      </c>
      <c r="BE130">
        <f t="shared" si="82"/>
        <v>2.1535412177454802E-3</v>
      </c>
      <c r="BF130">
        <f t="shared" si="83"/>
        <v>0.76165032587235626</v>
      </c>
      <c r="BG130">
        <f t="shared" si="84"/>
        <v>1.371751655755876E-4</v>
      </c>
      <c r="BH130">
        <f t="shared" si="85"/>
        <v>3.7614054785033241E-2</v>
      </c>
      <c r="BI130">
        <f t="shared" si="86"/>
        <v>0</v>
      </c>
      <c r="BJ130">
        <f t="shared" si="87"/>
        <v>0</v>
      </c>
      <c r="BK130">
        <f t="shared" si="88"/>
        <v>0.10741639028367327</v>
      </c>
      <c r="BL130">
        <f t="shared" si="89"/>
        <v>0</v>
      </c>
      <c r="BO130">
        <f t="shared" ref="BO130:BO193" si="90">SUM(BC130:BN130)</f>
        <v>0.99999999999999989</v>
      </c>
    </row>
    <row r="131" spans="1:67" x14ac:dyDescent="0.2">
      <c r="B131" t="s">
        <v>90</v>
      </c>
      <c r="M131">
        <v>166.19276944032256</v>
      </c>
      <c r="O131">
        <v>20368.602316091379</v>
      </c>
      <c r="V131">
        <v>10.566170264358535</v>
      </c>
      <c r="W131">
        <v>11344.230659999999</v>
      </c>
      <c r="Z131">
        <v>31.615478148473741</v>
      </c>
      <c r="AA131">
        <v>4903.4914461289663</v>
      </c>
      <c r="AH131">
        <v>10345.793238291086</v>
      </c>
      <c r="AO131">
        <v>2172.3824492287858</v>
      </c>
      <c r="AW131">
        <v>320.69132666160783</v>
      </c>
      <c r="AX131">
        <v>7.2494735840900999</v>
      </c>
      <c r="BA131" t="s">
        <v>90</v>
      </c>
      <c r="BB131">
        <f t="shared" si="79"/>
        <v>49670.815327839075</v>
      </c>
      <c r="BC131">
        <f t="shared" si="80"/>
        <v>3.3458836611279918E-3</v>
      </c>
      <c r="BD131">
        <f t="shared" si="81"/>
        <v>0.41007183356370958</v>
      </c>
      <c r="BE131">
        <f t="shared" si="82"/>
        <v>2.1272391432714208E-4</v>
      </c>
      <c r="BF131">
        <f t="shared" si="83"/>
        <v>0.22838825143347066</v>
      </c>
      <c r="BG131">
        <f t="shared" si="84"/>
        <v>6.3650008440175872E-4</v>
      </c>
      <c r="BH131">
        <f t="shared" si="85"/>
        <v>9.871976962255942E-2</v>
      </c>
      <c r="BI131">
        <f t="shared" si="86"/>
        <v>0.20828716359911578</v>
      </c>
      <c r="BJ131">
        <f t="shared" si="87"/>
        <v>4.3735590706344363E-2</v>
      </c>
      <c r="BK131">
        <f t="shared" si="88"/>
        <v>6.4563330508059825E-3</v>
      </c>
      <c r="BL131">
        <f t="shared" si="89"/>
        <v>1.4595036413720747E-4</v>
      </c>
      <c r="BO131">
        <f t="shared" si="90"/>
        <v>0.99999999999999989</v>
      </c>
    </row>
    <row r="132" spans="1:67" x14ac:dyDescent="0.2">
      <c r="B132" t="s">
        <v>91</v>
      </c>
      <c r="M132">
        <v>0</v>
      </c>
      <c r="O132">
        <v>0</v>
      </c>
      <c r="V132">
        <v>0</v>
      </c>
      <c r="W132">
        <v>0</v>
      </c>
      <c r="Z132">
        <v>0</v>
      </c>
      <c r="AA132">
        <v>0</v>
      </c>
      <c r="AH132">
        <v>0</v>
      </c>
      <c r="AO132">
        <v>0</v>
      </c>
      <c r="AW132">
        <v>0</v>
      </c>
      <c r="AX132">
        <v>0</v>
      </c>
      <c r="BA132" t="s">
        <v>91</v>
      </c>
      <c r="BB132">
        <f t="shared" si="79"/>
        <v>0</v>
      </c>
      <c r="BO132">
        <f t="shared" si="90"/>
        <v>0</v>
      </c>
    </row>
    <row r="133" spans="1:67" x14ac:dyDescent="0.2">
      <c r="B133" t="s">
        <v>92</v>
      </c>
      <c r="M133">
        <v>2.9199315286113943</v>
      </c>
      <c r="O133">
        <v>0</v>
      </c>
      <c r="V133">
        <v>0.52150625780293192</v>
      </c>
      <c r="W133">
        <v>404.69942140000001</v>
      </c>
      <c r="Z133">
        <v>4.4086910476546848</v>
      </c>
      <c r="AA133">
        <v>0</v>
      </c>
      <c r="AH133">
        <v>44.109971156571298</v>
      </c>
      <c r="AO133">
        <v>0</v>
      </c>
      <c r="AW133">
        <v>5.5291608035495008</v>
      </c>
      <c r="AX133">
        <v>0.1511964852840024</v>
      </c>
      <c r="BA133" t="s">
        <v>92</v>
      </c>
      <c r="BB133">
        <f t="shared" si="79"/>
        <v>462.33987867947377</v>
      </c>
      <c r="BC133">
        <f>M133/BB133</f>
        <v>6.3155519635278842E-3</v>
      </c>
      <c r="BD133">
        <f>O133/BB133</f>
        <v>0</v>
      </c>
      <c r="BE133">
        <f>V133/BB133</f>
        <v>1.1279716110417471E-3</v>
      </c>
      <c r="BF133">
        <f>W133/BB133</f>
        <v>0.87532882206893914</v>
      </c>
      <c r="BG133">
        <f>Z133/BB133</f>
        <v>9.5356062735637327E-3</v>
      </c>
      <c r="BH133">
        <f>AA133/BB133</f>
        <v>0</v>
      </c>
      <c r="BI133">
        <f>AH133/BB133</f>
        <v>9.5405940933664099E-2</v>
      </c>
      <c r="BJ133">
        <f>AO133/BB133</f>
        <v>0</v>
      </c>
      <c r="BK133">
        <f>AW133/BB133</f>
        <v>1.1959082611134006E-2</v>
      </c>
      <c r="BL133">
        <f>AX133/BB133</f>
        <v>3.2702453812949656E-4</v>
      </c>
      <c r="BO133">
        <f t="shared" si="90"/>
        <v>1.0000000000000002</v>
      </c>
    </row>
    <row r="134" spans="1:67" x14ac:dyDescent="0.2">
      <c r="A134" t="s">
        <v>24</v>
      </c>
      <c r="BO134">
        <f t="shared" si="90"/>
        <v>0</v>
      </c>
    </row>
    <row r="135" spans="1:67" x14ac:dyDescent="0.2">
      <c r="B135" t="s">
        <v>82</v>
      </c>
      <c r="M135">
        <v>15743.900207576213</v>
      </c>
      <c r="O135">
        <v>1731.5476660125519</v>
      </c>
      <c r="Q135">
        <v>61.298301175602795</v>
      </c>
      <c r="Y135">
        <v>43346.083451048602</v>
      </c>
      <c r="AJ135">
        <v>28.322653377605199</v>
      </c>
      <c r="AZ135" t="s">
        <v>24</v>
      </c>
      <c r="BA135" t="s">
        <v>82</v>
      </c>
      <c r="BB135">
        <f t="shared" ref="BB135:BB144" si="91">SUM(C135:AY135)</f>
        <v>60911.152279190574</v>
      </c>
      <c r="BC135">
        <f t="shared" ref="BC135:BC142" si="92">M135/BB135</f>
        <v>0.25847319609737363</v>
      </c>
      <c r="BD135">
        <f t="shared" ref="BD135:BD142" si="93">O135/BB135</f>
        <v>2.8427432435950001E-2</v>
      </c>
      <c r="BE135">
        <f t="shared" ref="BE135:BE142" si="94">Q135/BB135</f>
        <v>1.0063559608039869E-3</v>
      </c>
      <c r="BF135">
        <f t="shared" ref="BF135:BF142" si="95">Y135/BB135</f>
        <v>0.71162803245567841</v>
      </c>
      <c r="BG135">
        <f t="shared" ref="BG135:BG142" si="96">AJ135/BB135</f>
        <v>4.6498305019393351E-4</v>
      </c>
      <c r="BO135">
        <f t="shared" si="90"/>
        <v>1</v>
      </c>
    </row>
    <row r="136" spans="1:67" x14ac:dyDescent="0.2">
      <c r="B136" t="s">
        <v>84</v>
      </c>
      <c r="M136">
        <v>4221.4413756807562</v>
      </c>
      <c r="O136">
        <v>463.22400499857821</v>
      </c>
      <c r="Q136">
        <v>15.12768567603503</v>
      </c>
      <c r="Y136">
        <v>4944.3297823100056</v>
      </c>
      <c r="AJ136">
        <v>79.588145808792518</v>
      </c>
      <c r="BA136" t="s">
        <v>84</v>
      </c>
      <c r="BB136">
        <f t="shared" si="91"/>
        <v>9723.7109944741678</v>
      </c>
      <c r="BC136">
        <f t="shared" si="92"/>
        <v>0.43413891857540143</v>
      </c>
      <c r="BD136">
        <f t="shared" si="93"/>
        <v>4.7638602716783864E-2</v>
      </c>
      <c r="BE136">
        <f t="shared" si="94"/>
        <v>1.5557522929910048E-3</v>
      </c>
      <c r="BF136">
        <f t="shared" si="95"/>
        <v>0.50848177050097343</v>
      </c>
      <c r="BG136">
        <f t="shared" si="96"/>
        <v>8.1849559138503E-3</v>
      </c>
      <c r="BO136">
        <f t="shared" si="90"/>
        <v>1</v>
      </c>
    </row>
    <row r="137" spans="1:67" x14ac:dyDescent="0.2">
      <c r="B137" t="s">
        <v>85</v>
      </c>
      <c r="M137">
        <v>25842.734786566725</v>
      </c>
      <c r="O137">
        <v>296.7589552963276</v>
      </c>
      <c r="Q137">
        <v>0</v>
      </c>
      <c r="Y137">
        <v>7707.6871743150577</v>
      </c>
      <c r="AJ137">
        <v>0</v>
      </c>
      <c r="BA137" t="s">
        <v>85</v>
      </c>
      <c r="BB137">
        <f t="shared" si="91"/>
        <v>33847.180916178113</v>
      </c>
      <c r="BC137">
        <f t="shared" si="92"/>
        <v>0.76351217699830765</v>
      </c>
      <c r="BD137">
        <f t="shared" si="93"/>
        <v>8.7676121692747584E-3</v>
      </c>
      <c r="BE137">
        <f t="shared" si="94"/>
        <v>0</v>
      </c>
      <c r="BF137">
        <f t="shared" si="95"/>
        <v>0.2277202108324175</v>
      </c>
      <c r="BG137">
        <f t="shared" si="96"/>
        <v>0</v>
      </c>
      <c r="BO137">
        <f t="shared" si="90"/>
        <v>1</v>
      </c>
    </row>
    <row r="138" spans="1:67" x14ac:dyDescent="0.2">
      <c r="B138" t="s">
        <v>86</v>
      </c>
      <c r="M138">
        <v>39.545118267810103</v>
      </c>
      <c r="O138">
        <v>60.674176990880461</v>
      </c>
      <c r="Q138">
        <v>4.8894255221577358</v>
      </c>
      <c r="Y138">
        <v>1045.9159152661368</v>
      </c>
      <c r="AJ138">
        <v>4.2872982043143519</v>
      </c>
      <c r="BA138" t="s">
        <v>86</v>
      </c>
      <c r="BB138">
        <f t="shared" si="91"/>
        <v>1155.3119342512994</v>
      </c>
      <c r="BC138">
        <f t="shared" si="92"/>
        <v>3.4228953320245357E-2</v>
      </c>
      <c r="BD138">
        <f t="shared" si="93"/>
        <v>5.2517571395296288E-2</v>
      </c>
      <c r="BE138">
        <f t="shared" si="94"/>
        <v>4.232125867656973E-3</v>
      </c>
      <c r="BF138">
        <f t="shared" si="95"/>
        <v>0.90531040514520722</v>
      </c>
      <c r="BG138">
        <f t="shared" si="96"/>
        <v>3.7109442715942669E-3</v>
      </c>
      <c r="BO138">
        <f t="shared" si="90"/>
        <v>1.0000000000000002</v>
      </c>
    </row>
    <row r="139" spans="1:67" x14ac:dyDescent="0.2">
      <c r="B139" t="s">
        <v>87</v>
      </c>
      <c r="M139">
        <v>14.829419349113174</v>
      </c>
      <c r="O139">
        <v>1.1668110958852487</v>
      </c>
      <c r="Q139">
        <v>5.7426138684868344E-2</v>
      </c>
      <c r="Y139">
        <v>77.255152839554043</v>
      </c>
      <c r="AJ139">
        <v>0.13242619935621847</v>
      </c>
      <c r="BA139" t="s">
        <v>87</v>
      </c>
      <c r="BB139">
        <f t="shared" si="91"/>
        <v>93.441235622593553</v>
      </c>
      <c r="BC139">
        <f t="shared" si="92"/>
        <v>0.1587031598020468</v>
      </c>
      <c r="BD139">
        <f t="shared" si="93"/>
        <v>1.248711115719793E-2</v>
      </c>
      <c r="BE139">
        <f t="shared" si="94"/>
        <v>6.1456955595932884E-4</v>
      </c>
      <c r="BF139">
        <f t="shared" si="95"/>
        <v>0.82677794578386543</v>
      </c>
      <c r="BG139">
        <f t="shared" si="96"/>
        <v>1.4172137009305405E-3</v>
      </c>
      <c r="BO139">
        <f t="shared" si="90"/>
        <v>1</v>
      </c>
    </row>
    <row r="140" spans="1:67" x14ac:dyDescent="0.2">
      <c r="B140" t="s">
        <v>88</v>
      </c>
      <c r="M140">
        <v>19.77255913127382</v>
      </c>
      <c r="O140">
        <v>8.9455517335043933</v>
      </c>
      <c r="Q140">
        <v>9.0241075071781945E-2</v>
      </c>
      <c r="Y140">
        <v>65.369744720405208</v>
      </c>
      <c r="AJ140">
        <v>3.3106549829552877E-2</v>
      </c>
      <c r="BA140" t="s">
        <v>88</v>
      </c>
      <c r="BB140">
        <f t="shared" si="91"/>
        <v>94.211203210084747</v>
      </c>
      <c r="BC140">
        <f t="shared" si="92"/>
        <v>0.20987481804241817</v>
      </c>
      <c r="BD140">
        <f t="shared" si="93"/>
        <v>9.4952101541006806E-2</v>
      </c>
      <c r="BE140">
        <f t="shared" si="94"/>
        <v>9.5785927784565407E-4</v>
      </c>
      <c r="BF140">
        <f t="shared" si="95"/>
        <v>0.69386381335810987</v>
      </c>
      <c r="BG140">
        <f t="shared" si="96"/>
        <v>3.5140778061954544E-4</v>
      </c>
      <c r="BO140">
        <f t="shared" si="90"/>
        <v>1</v>
      </c>
    </row>
    <row r="141" spans="1:67" x14ac:dyDescent="0.2">
      <c r="B141" t="s">
        <v>89</v>
      </c>
      <c r="M141">
        <v>118.63535480343032</v>
      </c>
      <c r="O141">
        <v>13.223859085891561</v>
      </c>
      <c r="Q141">
        <v>0.50863151405413742</v>
      </c>
      <c r="Y141">
        <v>112.91137725485531</v>
      </c>
      <c r="AJ141">
        <v>0.62902444687552561</v>
      </c>
      <c r="BA141" t="s">
        <v>89</v>
      </c>
      <c r="BB141">
        <f t="shared" si="91"/>
        <v>245.90824710510685</v>
      </c>
      <c r="BC141">
        <f t="shared" si="92"/>
        <v>0.4824374790192491</v>
      </c>
      <c r="BD141">
        <f t="shared" si="93"/>
        <v>5.3775581915475081E-2</v>
      </c>
      <c r="BE141">
        <f t="shared" si="94"/>
        <v>2.068379243241633E-3</v>
      </c>
      <c r="BF141">
        <f t="shared" si="95"/>
        <v>0.45916059580789248</v>
      </c>
      <c r="BG141">
        <f t="shared" si="96"/>
        <v>2.5579640141416894E-3</v>
      </c>
      <c r="BO141">
        <f t="shared" si="90"/>
        <v>1</v>
      </c>
    </row>
    <row r="142" spans="1:67" x14ac:dyDescent="0.2">
      <c r="B142" t="s">
        <v>90</v>
      </c>
      <c r="M142">
        <v>3376.1644708315612</v>
      </c>
      <c r="O142">
        <v>1313.8292939086195</v>
      </c>
      <c r="Q142">
        <v>0</v>
      </c>
      <c r="Y142">
        <v>2127.488055598441</v>
      </c>
      <c r="AJ142">
        <v>52.440774947038882</v>
      </c>
      <c r="BA142" t="s">
        <v>90</v>
      </c>
      <c r="BB142">
        <f t="shared" si="91"/>
        <v>6869.9225952856605</v>
      </c>
      <c r="BC142">
        <f t="shared" si="92"/>
        <v>0.49144141349545667</v>
      </c>
      <c r="BD142">
        <f t="shared" si="93"/>
        <v>0.19124368225199614</v>
      </c>
      <c r="BE142">
        <f t="shared" si="94"/>
        <v>0</v>
      </c>
      <c r="BF142">
        <f t="shared" si="95"/>
        <v>0.3096815176721765</v>
      </c>
      <c r="BG142">
        <f t="shared" si="96"/>
        <v>7.633386580370681E-3</v>
      </c>
      <c r="BO142">
        <f t="shared" si="90"/>
        <v>1</v>
      </c>
    </row>
    <row r="143" spans="1:67" x14ac:dyDescent="0.2">
      <c r="B143" t="s">
        <v>91</v>
      </c>
      <c r="M143">
        <v>0</v>
      </c>
      <c r="O143">
        <v>0</v>
      </c>
      <c r="Q143">
        <v>0</v>
      </c>
      <c r="Y143">
        <v>0</v>
      </c>
      <c r="AJ143">
        <v>0</v>
      </c>
      <c r="BA143" t="s">
        <v>91</v>
      </c>
      <c r="BB143">
        <f t="shared" si="91"/>
        <v>0</v>
      </c>
      <c r="BO143">
        <f t="shared" si="90"/>
        <v>0</v>
      </c>
    </row>
    <row r="144" spans="1:67" x14ac:dyDescent="0.2">
      <c r="B144" t="s">
        <v>92</v>
      </c>
      <c r="M144">
        <v>59.317677401715159</v>
      </c>
      <c r="O144">
        <v>0</v>
      </c>
      <c r="Q144">
        <v>6.5629872773827189E-2</v>
      </c>
      <c r="Y144">
        <v>0</v>
      </c>
      <c r="AJ144">
        <v>0.11587292442243857</v>
      </c>
      <c r="BA144" t="s">
        <v>92</v>
      </c>
      <c r="BB144">
        <f t="shared" si="91"/>
        <v>59.499180198911425</v>
      </c>
      <c r="BC144">
        <f>M144/BB144</f>
        <v>0.99694949078979767</v>
      </c>
      <c r="BD144">
        <f>O144/BB144</f>
        <v>0</v>
      </c>
      <c r="BE144">
        <f>Q144/BB144</f>
        <v>1.1030382696773347E-3</v>
      </c>
      <c r="BF144">
        <f>Y144/BB144</f>
        <v>0</v>
      </c>
      <c r="BG144">
        <f>AJ144/BB144</f>
        <v>1.9474709405249678E-3</v>
      </c>
      <c r="BO144">
        <f t="shared" si="90"/>
        <v>0.99999999999999989</v>
      </c>
    </row>
    <row r="145" spans="1:67" x14ac:dyDescent="0.2">
      <c r="A145" t="s">
        <v>19</v>
      </c>
      <c r="BO145">
        <f t="shared" si="90"/>
        <v>0</v>
      </c>
    </row>
    <row r="146" spans="1:67" x14ac:dyDescent="0.2">
      <c r="B146" t="s">
        <v>82</v>
      </c>
      <c r="M146">
        <v>43315.774599177137</v>
      </c>
      <c r="N146">
        <v>78804.889901936622</v>
      </c>
      <c r="Q146">
        <v>2229.1129314224513</v>
      </c>
      <c r="T146">
        <v>865.89583686960134</v>
      </c>
      <c r="V146">
        <v>1384.186082089331</v>
      </c>
      <c r="AI146">
        <v>58753.455096649035</v>
      </c>
      <c r="AL146">
        <v>8119.3617507088629</v>
      </c>
      <c r="AT146">
        <v>1962.7460735309521</v>
      </c>
      <c r="AV146">
        <v>61594.977570832736</v>
      </c>
      <c r="AW146">
        <v>15474.398333251638</v>
      </c>
      <c r="AZ146" t="s">
        <v>19</v>
      </c>
      <c r="BA146" t="s">
        <v>82</v>
      </c>
      <c r="BB146">
        <f t="shared" ref="BB146:BB155" si="97">SUM(C146:AY146)</f>
        <v>272504.79817646835</v>
      </c>
      <c r="BC146">
        <f t="shared" ref="BC146:BC153" si="98">M146/BB146</f>
        <v>0.15895417214315161</v>
      </c>
      <c r="BD146">
        <f t="shared" ref="BD146:BD153" si="99">N146/BB146</f>
        <v>0.28918716451702342</v>
      </c>
      <c r="BE146">
        <f t="shared" ref="BE146:BE153" si="100">Q146/BB146</f>
        <v>8.1800869061355932E-3</v>
      </c>
      <c r="BF146">
        <f t="shared" ref="BF146:BF153" si="101">T146/BB146</f>
        <v>3.1775434512124278E-3</v>
      </c>
      <c r="BG146">
        <f t="shared" ref="BG146:BG153" si="102">V146/BB146</f>
        <v>5.0794925129830602E-3</v>
      </c>
      <c r="BH146">
        <f t="shared" ref="BH146:BH153" si="103">AI146/BB146</f>
        <v>0.21560521315518832</v>
      </c>
      <c r="BI146">
        <f t="shared" ref="BI146:BI153" si="104">AL146/BB146</f>
        <v>2.979529830315478E-2</v>
      </c>
      <c r="BJ146">
        <f t="shared" ref="BJ146:BJ153" si="105">AT146/BB146</f>
        <v>7.2026110610350401E-3</v>
      </c>
      <c r="BK146">
        <f t="shared" ref="BK146:BK153" si="106">AV146/BB146</f>
        <v>0.22603263495912879</v>
      </c>
      <c r="BL146">
        <f t="shared" ref="BL146:BL153" si="107">AW146/BB146</f>
        <v>5.6785782990986987E-2</v>
      </c>
      <c r="BO146">
        <f t="shared" si="90"/>
        <v>1</v>
      </c>
    </row>
    <row r="147" spans="1:67" x14ac:dyDescent="0.2">
      <c r="B147" t="s">
        <v>84</v>
      </c>
      <c r="M147">
        <v>11614.339566547505</v>
      </c>
      <c r="N147">
        <v>25783.159745340858</v>
      </c>
      <c r="Q147">
        <v>550.11834123007031</v>
      </c>
      <c r="T147">
        <v>1198.3514809378544</v>
      </c>
      <c r="V147">
        <v>985.38406851402885</v>
      </c>
      <c r="AI147">
        <v>42648.6359066656</v>
      </c>
      <c r="AL147">
        <v>14125.951841057769</v>
      </c>
      <c r="AT147">
        <v>10610.090453768566</v>
      </c>
      <c r="AV147">
        <v>1407.3135107608937</v>
      </c>
      <c r="AW147">
        <v>8204.8406776892916</v>
      </c>
      <c r="BA147" t="s">
        <v>84</v>
      </c>
      <c r="BB147">
        <f t="shared" si="97"/>
        <v>117128.18559251245</v>
      </c>
      <c r="BC147">
        <f t="shared" si="98"/>
        <v>9.9159220368645107E-2</v>
      </c>
      <c r="BD147">
        <f t="shared" si="99"/>
        <v>0.22012771405031542</v>
      </c>
      <c r="BE147">
        <f t="shared" si="100"/>
        <v>4.6967204217089591E-3</v>
      </c>
      <c r="BF147">
        <f t="shared" si="101"/>
        <v>1.0231111110240406E-2</v>
      </c>
      <c r="BG147">
        <f t="shared" si="102"/>
        <v>8.4128688882978871E-3</v>
      </c>
      <c r="BH147">
        <f t="shared" si="103"/>
        <v>0.36411932525822344</v>
      </c>
      <c r="BI147">
        <f t="shared" si="104"/>
        <v>0.12060249861806778</v>
      </c>
      <c r="BJ147">
        <f t="shared" si="105"/>
        <v>9.0585288247193904E-2</v>
      </c>
      <c r="BK147">
        <f t="shared" si="106"/>
        <v>1.2015156758740552E-2</v>
      </c>
      <c r="BL147">
        <f t="shared" si="107"/>
        <v>7.0050096278566398E-2</v>
      </c>
      <c r="BO147">
        <f t="shared" si="90"/>
        <v>0.99999999999999989</v>
      </c>
    </row>
    <row r="148" spans="1:67" x14ac:dyDescent="0.2">
      <c r="B148" t="s">
        <v>85</v>
      </c>
      <c r="M148">
        <v>71100.430025754758</v>
      </c>
      <c r="N148">
        <v>0</v>
      </c>
      <c r="Q148">
        <v>0</v>
      </c>
      <c r="T148">
        <v>1289.0212021255638</v>
      </c>
      <c r="V148">
        <v>983.17055139640922</v>
      </c>
      <c r="AI148">
        <v>18299.240288567889</v>
      </c>
      <c r="AL148">
        <v>15350.174674112548</v>
      </c>
      <c r="AT148">
        <v>6163.7466353314258</v>
      </c>
      <c r="AV148">
        <v>0</v>
      </c>
      <c r="AW148">
        <v>4698.3113585351539</v>
      </c>
      <c r="BA148" t="s">
        <v>85</v>
      </c>
      <c r="BB148">
        <f t="shared" si="97"/>
        <v>117884.09473582375</v>
      </c>
      <c r="BC148">
        <f t="shared" si="98"/>
        <v>0.60313844870327604</v>
      </c>
      <c r="BD148">
        <f t="shared" si="99"/>
        <v>0</v>
      </c>
      <c r="BE148">
        <f t="shared" si="100"/>
        <v>0</v>
      </c>
      <c r="BF148">
        <f t="shared" si="101"/>
        <v>1.0934649029746026E-2</v>
      </c>
      <c r="BG148">
        <f t="shared" si="102"/>
        <v>8.3401459170524897E-3</v>
      </c>
      <c r="BH148">
        <f t="shared" si="103"/>
        <v>0.15523078265627077</v>
      </c>
      <c r="BI148">
        <f t="shared" si="104"/>
        <v>0.1302141286194039</v>
      </c>
      <c r="BJ148">
        <f t="shared" si="105"/>
        <v>5.2286499286814538E-2</v>
      </c>
      <c r="BK148">
        <f t="shared" si="106"/>
        <v>0</v>
      </c>
      <c r="BL148">
        <f t="shared" si="107"/>
        <v>3.985534578743629E-2</v>
      </c>
      <c r="BO148">
        <f t="shared" si="90"/>
        <v>1</v>
      </c>
    </row>
    <row r="149" spans="1:67" x14ac:dyDescent="0.2">
      <c r="B149" t="s">
        <v>86</v>
      </c>
      <c r="M149">
        <v>108.79943386340679</v>
      </c>
      <c r="N149">
        <v>347.0594668481055</v>
      </c>
      <c r="Q149">
        <v>177.80397579772898</v>
      </c>
      <c r="T149">
        <v>243.29708500067736</v>
      </c>
      <c r="V149">
        <v>30.251401577757274</v>
      </c>
      <c r="AI149">
        <v>570.30152661036948</v>
      </c>
      <c r="AL149">
        <v>529.18019200932793</v>
      </c>
      <c r="AT149">
        <v>34.187175459840311</v>
      </c>
      <c r="AV149">
        <v>1774.1487853996653</v>
      </c>
      <c r="AW149">
        <v>1198.0381161054427</v>
      </c>
      <c r="BA149" t="s">
        <v>86</v>
      </c>
      <c r="BB149">
        <f t="shared" si="97"/>
        <v>5013.067158672322</v>
      </c>
      <c r="BC149">
        <f t="shared" si="98"/>
        <v>2.1703167027234002E-2</v>
      </c>
      <c r="BD149">
        <f t="shared" si="99"/>
        <v>6.9230962973977378E-2</v>
      </c>
      <c r="BE149">
        <f t="shared" si="100"/>
        <v>3.5468101697009619E-2</v>
      </c>
      <c r="BF149">
        <f t="shared" si="101"/>
        <v>4.8532580414325226E-2</v>
      </c>
      <c r="BG149">
        <f t="shared" si="102"/>
        <v>6.034509536825986E-3</v>
      </c>
      <c r="BH149">
        <f t="shared" si="103"/>
        <v>0.1137629935046412</v>
      </c>
      <c r="BI149">
        <f t="shared" si="104"/>
        <v>0.10556016411906156</v>
      </c>
      <c r="BJ149">
        <f t="shared" si="105"/>
        <v>6.8196125002431768E-3</v>
      </c>
      <c r="BK149">
        <f t="shared" si="106"/>
        <v>0.35390485091157986</v>
      </c>
      <c r="BL149">
        <f t="shared" si="107"/>
        <v>0.23898305731510192</v>
      </c>
      <c r="BO149">
        <f t="shared" si="90"/>
        <v>1</v>
      </c>
    </row>
    <row r="150" spans="1:67" x14ac:dyDescent="0.2">
      <c r="B150" t="s">
        <v>87</v>
      </c>
      <c r="M150">
        <v>40.799787695157931</v>
      </c>
      <c r="N150">
        <v>391.84133356072493</v>
      </c>
      <c r="Q150">
        <v>2.0883017292336943</v>
      </c>
      <c r="T150">
        <v>38.534631474674953</v>
      </c>
      <c r="V150">
        <v>5.1648734398721245</v>
      </c>
      <c r="AI150">
        <v>148.77431130694387</v>
      </c>
      <c r="AL150">
        <v>15.796423641603814</v>
      </c>
      <c r="AT150">
        <v>187.0239598573836</v>
      </c>
      <c r="AV150">
        <v>0</v>
      </c>
      <c r="AW150">
        <v>21.896258000022616</v>
      </c>
      <c r="BA150" t="s">
        <v>87</v>
      </c>
      <c r="BB150">
        <f t="shared" si="97"/>
        <v>851.91988070561752</v>
      </c>
      <c r="BC150">
        <f t="shared" si="98"/>
        <v>4.7891578327019194E-2</v>
      </c>
      <c r="BD150">
        <f t="shared" si="99"/>
        <v>0.45995092077928207</v>
      </c>
      <c r="BE150">
        <f t="shared" si="100"/>
        <v>2.4512888788368477E-3</v>
      </c>
      <c r="BF150">
        <f t="shared" si="101"/>
        <v>4.5232694232652457E-2</v>
      </c>
      <c r="BG150">
        <f t="shared" si="102"/>
        <v>6.0626281377472117E-3</v>
      </c>
      <c r="BH150">
        <f t="shared" si="103"/>
        <v>0.17463415830103524</v>
      </c>
      <c r="BI150">
        <f t="shared" si="104"/>
        <v>1.8542146978093938E-2</v>
      </c>
      <c r="BJ150">
        <f t="shared" si="105"/>
        <v>0.21953233407638961</v>
      </c>
      <c r="BK150">
        <f t="shared" si="106"/>
        <v>0</v>
      </c>
      <c r="BL150">
        <f t="shared" si="107"/>
        <v>2.5702250288943438E-2</v>
      </c>
      <c r="BO150">
        <f t="shared" si="90"/>
        <v>1</v>
      </c>
    </row>
    <row r="151" spans="1:67" x14ac:dyDescent="0.2">
      <c r="B151" t="s">
        <v>88</v>
      </c>
      <c r="M151">
        <v>54.399716924464158</v>
      </c>
      <c r="N151">
        <v>134.34560003803253</v>
      </c>
      <c r="Q151">
        <v>3.2816170029200684</v>
      </c>
      <c r="T151">
        <v>21.534058767030217</v>
      </c>
      <c r="V151">
        <v>39.105470318644215</v>
      </c>
      <c r="AI151">
        <v>1091.0116159859274</v>
      </c>
      <c r="AL151">
        <v>110.57496548572074</v>
      </c>
      <c r="AT151">
        <v>178.97991858882745</v>
      </c>
      <c r="AV151">
        <v>160.07357460459781</v>
      </c>
      <c r="AW151">
        <v>59.432700271201973</v>
      </c>
      <c r="BA151" t="s">
        <v>88</v>
      </c>
      <c r="BB151">
        <f t="shared" si="97"/>
        <v>1852.7392379873666</v>
      </c>
      <c r="BC151">
        <f t="shared" si="98"/>
        <v>2.9361777312795864E-2</v>
      </c>
      <c r="BD151">
        <f t="shared" si="99"/>
        <v>7.2511877161932595E-2</v>
      </c>
      <c r="BE151">
        <f t="shared" si="100"/>
        <v>1.7712244311751577E-3</v>
      </c>
      <c r="BF151">
        <f t="shared" si="101"/>
        <v>1.1622822211301951E-2</v>
      </c>
      <c r="BG151">
        <f t="shared" si="102"/>
        <v>2.110683981687814E-2</v>
      </c>
      <c r="BH151">
        <f t="shared" si="103"/>
        <v>0.5888640957219079</v>
      </c>
      <c r="BI151">
        <f t="shared" si="104"/>
        <v>5.968188248975527E-2</v>
      </c>
      <c r="BJ151">
        <f t="shared" si="105"/>
        <v>9.6602865054692538E-2</v>
      </c>
      <c r="BK151">
        <f t="shared" si="106"/>
        <v>8.6398329199572618E-2</v>
      </c>
      <c r="BL151">
        <f t="shared" si="107"/>
        <v>3.2078286599987925E-2</v>
      </c>
      <c r="BO151">
        <f t="shared" si="90"/>
        <v>0.99999999999999989</v>
      </c>
    </row>
    <row r="152" spans="1:67" x14ac:dyDescent="0.2">
      <c r="B152" t="s">
        <v>89</v>
      </c>
      <c r="M152">
        <v>326.3983015902204</v>
      </c>
      <c r="N152">
        <v>481.40506688613806</v>
      </c>
      <c r="Q152">
        <v>18.496386744210756</v>
      </c>
      <c r="T152">
        <v>45.71265106368503</v>
      </c>
      <c r="V152">
        <v>81.162296921365595</v>
      </c>
      <c r="AI152">
        <v>681.88226004089097</v>
      </c>
      <c r="AL152">
        <v>430.4525443066579</v>
      </c>
      <c r="AT152">
        <v>874.78948972007242</v>
      </c>
      <c r="AV152">
        <v>0</v>
      </c>
      <c r="AW152">
        <v>703.80829275850363</v>
      </c>
      <c r="BA152" t="s">
        <v>89</v>
      </c>
      <c r="BB152">
        <f t="shared" si="97"/>
        <v>3644.1072900317449</v>
      </c>
      <c r="BC152">
        <f t="shared" si="98"/>
        <v>8.9568795760504916E-2</v>
      </c>
      <c r="BD152">
        <f t="shared" si="99"/>
        <v>0.13210507500780647</v>
      </c>
      <c r="BE152">
        <f t="shared" si="100"/>
        <v>5.0756976323958975E-3</v>
      </c>
      <c r="BF152">
        <f t="shared" si="101"/>
        <v>1.2544265968438819E-2</v>
      </c>
      <c r="BG152">
        <f t="shared" si="102"/>
        <v>2.2272202891331052E-2</v>
      </c>
      <c r="BH152">
        <f t="shared" si="103"/>
        <v>0.18711915039003993</v>
      </c>
      <c r="BI152">
        <f t="shared" si="104"/>
        <v>0.11812290639305191</v>
      </c>
      <c r="BJ152">
        <f t="shared" si="105"/>
        <v>0.24005590947143926</v>
      </c>
      <c r="BK152">
        <f t="shared" si="106"/>
        <v>0</v>
      </c>
      <c r="BL152">
        <f t="shared" si="107"/>
        <v>0.19313599648499166</v>
      </c>
      <c r="BO152">
        <f t="shared" si="90"/>
        <v>1</v>
      </c>
    </row>
    <row r="153" spans="1:67" x14ac:dyDescent="0.2">
      <c r="B153" t="s">
        <v>90</v>
      </c>
      <c r="M153">
        <v>9288.7516625592234</v>
      </c>
      <c r="N153">
        <v>5687.2970694080686</v>
      </c>
      <c r="Q153">
        <v>0</v>
      </c>
      <c r="T153">
        <v>47.223813080613361</v>
      </c>
      <c r="V153">
        <v>171.91650163873103</v>
      </c>
      <c r="AI153">
        <v>1772.8938762255641</v>
      </c>
      <c r="AL153">
        <v>663.44979284091164</v>
      </c>
      <c r="AT153">
        <v>0</v>
      </c>
      <c r="AV153">
        <v>1767.4790534225328</v>
      </c>
      <c r="AW153">
        <v>907.13068869160497</v>
      </c>
      <c r="BA153" t="s">
        <v>90</v>
      </c>
      <c r="BB153">
        <f t="shared" si="97"/>
        <v>20306.142457867249</v>
      </c>
      <c r="BC153">
        <f t="shared" si="98"/>
        <v>0.4574355607832577</v>
      </c>
      <c r="BD153">
        <f t="shared" si="99"/>
        <v>0.28007767015367452</v>
      </c>
      <c r="BE153">
        <f t="shared" si="100"/>
        <v>0</v>
      </c>
      <c r="BF153">
        <f t="shared" si="101"/>
        <v>2.3255925234739673E-3</v>
      </c>
      <c r="BG153">
        <f t="shared" si="102"/>
        <v>8.4662314368884519E-3</v>
      </c>
      <c r="BH153">
        <f t="shared" si="103"/>
        <v>8.7308255613004843E-2</v>
      </c>
      <c r="BI153">
        <f t="shared" si="104"/>
        <v>3.2672369664375617E-2</v>
      </c>
      <c r="BJ153">
        <f t="shared" si="105"/>
        <v>0</v>
      </c>
      <c r="BK153">
        <f t="shared" si="106"/>
        <v>8.7041596260335252E-2</v>
      </c>
      <c r="BL153">
        <f t="shared" si="107"/>
        <v>4.467272356498974E-2</v>
      </c>
      <c r="BO153">
        <f t="shared" si="90"/>
        <v>1</v>
      </c>
    </row>
    <row r="154" spans="1:67" x14ac:dyDescent="0.2">
      <c r="B154" t="s">
        <v>91</v>
      </c>
      <c r="M154">
        <v>0</v>
      </c>
      <c r="N154">
        <v>0</v>
      </c>
      <c r="Q154">
        <v>0</v>
      </c>
      <c r="T154">
        <v>0</v>
      </c>
      <c r="V154">
        <v>0</v>
      </c>
      <c r="AI154">
        <v>0</v>
      </c>
      <c r="AL154">
        <v>0</v>
      </c>
      <c r="AT154">
        <v>0</v>
      </c>
      <c r="AV154">
        <v>0</v>
      </c>
      <c r="AW154">
        <v>0</v>
      </c>
      <c r="BA154" t="s">
        <v>91</v>
      </c>
      <c r="BB154">
        <f t="shared" si="97"/>
        <v>0</v>
      </c>
      <c r="BO154">
        <f t="shared" si="90"/>
        <v>0</v>
      </c>
    </row>
    <row r="155" spans="1:67" x14ac:dyDescent="0.2">
      <c r="B155" t="s">
        <v>92</v>
      </c>
      <c r="M155">
        <v>163.1991507951102</v>
      </c>
      <c r="N155">
        <v>324.6685335417086</v>
      </c>
      <c r="Q155">
        <v>2.3866305473727478</v>
      </c>
      <c r="T155">
        <v>27.956497347576121</v>
      </c>
      <c r="V155">
        <v>8.4851492244649318</v>
      </c>
      <c r="AI155">
        <v>0</v>
      </c>
      <c r="AL155">
        <v>146.11691868804709</v>
      </c>
      <c r="AT155">
        <v>98.539505734707987</v>
      </c>
      <c r="AV155">
        <v>0</v>
      </c>
      <c r="AW155">
        <v>15.640184285067999</v>
      </c>
      <c r="BA155" t="s">
        <v>92</v>
      </c>
      <c r="BB155">
        <f t="shared" si="97"/>
        <v>786.99257016405579</v>
      </c>
      <c r="BC155">
        <f>M155/BB155</f>
        <v>0.2073706372616578</v>
      </c>
      <c r="BD155">
        <f>N155/BB155</f>
        <v>0.41254332740908656</v>
      </c>
      <c r="BE155">
        <f>Q155/BB155</f>
        <v>3.032596034388524E-3</v>
      </c>
      <c r="BF155">
        <f>T155/BB155</f>
        <v>3.5523203658388201E-2</v>
      </c>
      <c r="BG155">
        <f>V155/BB155</f>
        <v>1.0781739937768568E-2</v>
      </c>
      <c r="BH155">
        <f>AI155/BB155</f>
        <v>0</v>
      </c>
      <c r="BI155">
        <f>AL155/BB155</f>
        <v>0.18566492776111937</v>
      </c>
      <c r="BJ155">
        <f>AT155/BB155</f>
        <v>0.12521021096065307</v>
      </c>
      <c r="BK155">
        <f>AV155/BB155</f>
        <v>0</v>
      </c>
      <c r="BL155">
        <f>AW155/BB155</f>
        <v>1.9873356976937737E-2</v>
      </c>
      <c r="BO155">
        <f t="shared" si="90"/>
        <v>0.99999999999999978</v>
      </c>
    </row>
    <row r="156" spans="1:67" x14ac:dyDescent="0.2">
      <c r="A156" t="s">
        <v>18</v>
      </c>
      <c r="BO156">
        <f t="shared" si="90"/>
        <v>0</v>
      </c>
    </row>
    <row r="157" spans="1:67" x14ac:dyDescent="0.2">
      <c r="B157" t="s">
        <v>82</v>
      </c>
      <c r="N157">
        <v>137.5818080633768</v>
      </c>
      <c r="V157">
        <v>41205.057602457615</v>
      </c>
      <c r="AI157">
        <v>370.79519335097257</v>
      </c>
      <c r="AZ157" t="s">
        <v>18</v>
      </c>
      <c r="BA157" t="s">
        <v>82</v>
      </c>
      <c r="BB157">
        <f t="shared" ref="BB157:BB166" si="108">SUM(C157:AY157)</f>
        <v>41713.434603871967</v>
      </c>
      <c r="BC157">
        <f t="shared" ref="BC157:BC164" si="109">N157/BB157</f>
        <v>3.2982613244368526E-3</v>
      </c>
      <c r="BD157">
        <f t="shared" ref="BD157:BD164" si="110">V157/BB157</f>
        <v>0.98781263144015563</v>
      </c>
      <c r="BE157">
        <f t="shared" ref="BE157:BE164" si="111">AI157/BB157</f>
        <v>8.8891072354074212E-3</v>
      </c>
      <c r="BO157">
        <f t="shared" si="90"/>
        <v>0.99999999999999989</v>
      </c>
    </row>
    <row r="158" spans="1:67" x14ac:dyDescent="0.2">
      <c r="B158" t="s">
        <v>84</v>
      </c>
      <c r="N158">
        <v>45.013624659143069</v>
      </c>
      <c r="V158">
        <v>29333.344576314143</v>
      </c>
      <c r="AI158">
        <v>269.157093334401</v>
      </c>
      <c r="BA158" t="s">
        <v>84</v>
      </c>
      <c r="BB158">
        <f t="shared" si="108"/>
        <v>29647.515294307686</v>
      </c>
      <c r="BC158">
        <f t="shared" si="109"/>
        <v>1.5182933278656801E-3</v>
      </c>
      <c r="BD158">
        <f t="shared" si="110"/>
        <v>0.98940313497185839</v>
      </c>
      <c r="BE158">
        <f t="shared" si="111"/>
        <v>9.0785717002759784E-3</v>
      </c>
      <c r="BO158">
        <f t="shared" si="90"/>
        <v>1</v>
      </c>
    </row>
    <row r="159" spans="1:67" x14ac:dyDescent="0.2">
      <c r="B159" t="s">
        <v>85</v>
      </c>
      <c r="N159">
        <v>0</v>
      </c>
      <c r="V159">
        <v>29267.451629176667</v>
      </c>
      <c r="AI159">
        <v>115.48717143210921</v>
      </c>
      <c r="BA159" t="s">
        <v>85</v>
      </c>
      <c r="BB159">
        <f t="shared" si="108"/>
        <v>29382.938800608776</v>
      </c>
      <c r="BC159">
        <f t="shared" si="109"/>
        <v>0</v>
      </c>
      <c r="BD159">
        <f t="shared" si="110"/>
        <v>0.99606958404617729</v>
      </c>
      <c r="BE159">
        <f t="shared" si="111"/>
        <v>3.9304159538227149E-3</v>
      </c>
      <c r="BO159">
        <f t="shared" si="90"/>
        <v>1</v>
      </c>
    </row>
    <row r="160" spans="1:67" x14ac:dyDescent="0.2">
      <c r="B160" t="s">
        <v>86</v>
      </c>
      <c r="N160">
        <v>0.60591505189452088</v>
      </c>
      <c r="V160">
        <v>900.53697309616484</v>
      </c>
      <c r="AI160">
        <v>3.5991936896304773</v>
      </c>
      <c r="BA160" t="s">
        <v>86</v>
      </c>
      <c r="BB160">
        <f t="shared" si="108"/>
        <v>904.74208183768985</v>
      </c>
      <c r="BC160">
        <f t="shared" si="109"/>
        <v>6.6971025672178436E-4</v>
      </c>
      <c r="BD160">
        <f t="shared" si="110"/>
        <v>0.99535214640068059</v>
      </c>
      <c r="BE160">
        <f t="shared" si="111"/>
        <v>3.9781433425975761E-3</v>
      </c>
      <c r="BO160">
        <f t="shared" si="90"/>
        <v>1</v>
      </c>
    </row>
    <row r="161" spans="1:67" x14ac:dyDescent="0.2">
      <c r="B161" t="s">
        <v>87</v>
      </c>
      <c r="N161">
        <v>0.68409763927510314</v>
      </c>
      <c r="V161">
        <v>153.75021491192803</v>
      </c>
      <c r="AI161">
        <v>0.93892009305614987</v>
      </c>
      <c r="BA161" t="s">
        <v>87</v>
      </c>
      <c r="BB161">
        <f t="shared" si="108"/>
        <v>155.37323264425928</v>
      </c>
      <c r="BC161">
        <f t="shared" si="109"/>
        <v>4.4029311074540427E-3</v>
      </c>
      <c r="BD161">
        <f t="shared" si="110"/>
        <v>0.98955407115685567</v>
      </c>
      <c r="BE161">
        <f t="shared" si="111"/>
        <v>6.0429977356903572E-3</v>
      </c>
      <c r="BO161">
        <f t="shared" si="90"/>
        <v>1</v>
      </c>
    </row>
    <row r="162" spans="1:67" x14ac:dyDescent="0.2">
      <c r="B162" t="s">
        <v>88</v>
      </c>
      <c r="N162">
        <v>0.23454776196746577</v>
      </c>
      <c r="V162">
        <v>1164.1087696957065</v>
      </c>
      <c r="AI162">
        <v>6.8854140140727109</v>
      </c>
      <c r="BA162" t="s">
        <v>88</v>
      </c>
      <c r="BB162">
        <f t="shared" si="108"/>
        <v>1171.2287314717466</v>
      </c>
      <c r="BC162">
        <f t="shared" si="109"/>
        <v>2.0025786224757048E-4</v>
      </c>
      <c r="BD162">
        <f t="shared" si="110"/>
        <v>0.99392094679312271</v>
      </c>
      <c r="BE162">
        <f t="shared" si="111"/>
        <v>5.8787953446297492E-3</v>
      </c>
      <c r="BO162">
        <f t="shared" si="90"/>
        <v>1</v>
      </c>
    </row>
    <row r="163" spans="1:67" x14ac:dyDescent="0.2">
      <c r="B163" t="s">
        <v>89</v>
      </c>
      <c r="N163">
        <v>0.84046281386198674</v>
      </c>
      <c r="V163">
        <v>2416.074806029445</v>
      </c>
      <c r="AI163">
        <v>4.3033837591090167</v>
      </c>
      <c r="BA163" t="s">
        <v>89</v>
      </c>
      <c r="BB163">
        <f t="shared" si="108"/>
        <v>2421.2186526024161</v>
      </c>
      <c r="BC163">
        <f t="shared" si="109"/>
        <v>3.4712388034786776E-4</v>
      </c>
      <c r="BD163">
        <f t="shared" si="110"/>
        <v>0.99787551340419323</v>
      </c>
      <c r="BE163">
        <f t="shared" si="111"/>
        <v>1.7773627154588369E-3</v>
      </c>
      <c r="BO163">
        <f t="shared" si="90"/>
        <v>0.99999999999999989</v>
      </c>
    </row>
    <row r="164" spans="1:67" x14ac:dyDescent="0.2">
      <c r="B164" t="s">
        <v>90</v>
      </c>
      <c r="N164">
        <v>9.9291885919312364</v>
      </c>
      <c r="V164">
        <v>5117.6857248444312</v>
      </c>
      <c r="AI164">
        <v>11.188797774436019</v>
      </c>
      <c r="BA164" t="s">
        <v>90</v>
      </c>
      <c r="BB164">
        <f t="shared" si="108"/>
        <v>5138.8037112107986</v>
      </c>
      <c r="BC164">
        <f t="shared" si="109"/>
        <v>1.9321984551131518E-3</v>
      </c>
      <c r="BD164">
        <f t="shared" si="110"/>
        <v>0.99589048588871054</v>
      </c>
      <c r="BE164">
        <f t="shared" si="111"/>
        <v>2.1773156561762752E-3</v>
      </c>
      <c r="BO164">
        <f t="shared" si="90"/>
        <v>1</v>
      </c>
    </row>
    <row r="165" spans="1:67" x14ac:dyDescent="0.2">
      <c r="B165" t="s">
        <v>91</v>
      </c>
      <c r="N165">
        <v>0</v>
      </c>
      <c r="V165">
        <v>0</v>
      </c>
      <c r="AI165">
        <v>0</v>
      </c>
      <c r="BA165" t="s">
        <v>91</v>
      </c>
      <c r="BB165">
        <f t="shared" si="108"/>
        <v>0</v>
      </c>
      <c r="BO165">
        <f t="shared" si="90"/>
        <v>0</v>
      </c>
    </row>
    <row r="166" spans="1:67" x14ac:dyDescent="0.2">
      <c r="B166" t="s">
        <v>92</v>
      </c>
      <c r="N166">
        <v>0.56682375829137022</v>
      </c>
      <c r="V166">
        <v>252.58963883799692</v>
      </c>
      <c r="AI166">
        <v>0</v>
      </c>
      <c r="BA166" t="s">
        <v>92</v>
      </c>
      <c r="BB166">
        <f t="shared" si="108"/>
        <v>253.15646259628829</v>
      </c>
      <c r="BC166">
        <f>N166/BB166</f>
        <v>2.239025433039373E-3</v>
      </c>
      <c r="BD166">
        <f>V166/BB166</f>
        <v>0.99776097456696056</v>
      </c>
      <c r="BE166">
        <f>AI166/BB166</f>
        <v>0</v>
      </c>
      <c r="BO166">
        <f t="shared" si="90"/>
        <v>0.99999999999999989</v>
      </c>
    </row>
    <row r="167" spans="1:67" x14ac:dyDescent="0.2">
      <c r="A167" t="s">
        <v>21</v>
      </c>
      <c r="BO167">
        <f t="shared" si="90"/>
        <v>0</v>
      </c>
    </row>
    <row r="168" spans="1:67" x14ac:dyDescent="0.2">
      <c r="B168" t="s">
        <v>82</v>
      </c>
      <c r="P168">
        <v>20457.451383222622</v>
      </c>
      <c r="Y168">
        <v>15171.734879307009</v>
      </c>
      <c r="AJ168">
        <v>10.811728059497199</v>
      </c>
      <c r="AZ168" t="s">
        <v>21</v>
      </c>
      <c r="BA168" t="s">
        <v>82</v>
      </c>
      <c r="BB168">
        <f t="shared" ref="BB168:BB177" si="112">SUM(C168:AY168)</f>
        <v>35639.99799058913</v>
      </c>
      <c r="BC168">
        <f t="shared" ref="BC168:BC175" si="113">P168/BB168</f>
        <v>0.57400259642619744</v>
      </c>
      <c r="BD168">
        <f t="shared" ref="BD168:BD175" si="114">Y168/BB168</f>
        <v>0.42569404418353668</v>
      </c>
      <c r="BE168">
        <f t="shared" ref="BE168:BE175" si="115">AJ168/BB168</f>
        <v>3.0335939026573667E-4</v>
      </c>
      <c r="BO168">
        <f t="shared" si="90"/>
        <v>0.99999999999999978</v>
      </c>
    </row>
    <row r="169" spans="1:67" x14ac:dyDescent="0.2">
      <c r="B169" t="s">
        <v>84</v>
      </c>
      <c r="P169">
        <v>3892.3703773122425</v>
      </c>
      <c r="Y169">
        <v>1730.5845105425426</v>
      </c>
      <c r="AJ169">
        <v>30.38152456170172</v>
      </c>
      <c r="BA169" t="s">
        <v>84</v>
      </c>
      <c r="BB169">
        <f t="shared" si="112"/>
        <v>5653.3364124164864</v>
      </c>
      <c r="BC169">
        <f t="shared" si="113"/>
        <v>0.68850853608559104</v>
      </c>
      <c r="BD169">
        <f t="shared" si="114"/>
        <v>0.30611737641185482</v>
      </c>
      <c r="BE169">
        <f t="shared" si="115"/>
        <v>5.3740875025541437E-3</v>
      </c>
      <c r="BO169">
        <f t="shared" si="90"/>
        <v>1</v>
      </c>
    </row>
    <row r="170" spans="1:67" x14ac:dyDescent="0.2">
      <c r="B170" t="s">
        <v>85</v>
      </c>
      <c r="P170">
        <v>9161.6336776870849</v>
      </c>
      <c r="Y170">
        <v>2697.7982099214119</v>
      </c>
      <c r="AJ170">
        <v>0</v>
      </c>
      <c r="BA170" t="s">
        <v>85</v>
      </c>
      <c r="BB170">
        <f t="shared" si="112"/>
        <v>11859.431887608496</v>
      </c>
      <c r="BC170">
        <f t="shared" si="113"/>
        <v>0.77251876519142149</v>
      </c>
      <c r="BD170">
        <f t="shared" si="114"/>
        <v>0.22748123480857851</v>
      </c>
      <c r="BE170">
        <f t="shared" si="115"/>
        <v>0</v>
      </c>
      <c r="BO170">
        <f t="shared" si="90"/>
        <v>1</v>
      </c>
    </row>
    <row r="171" spans="1:67" x14ac:dyDescent="0.2">
      <c r="B171" t="s">
        <v>86</v>
      </c>
      <c r="P171">
        <v>26.478710057358462</v>
      </c>
      <c r="Y171">
        <v>366.08518484457642</v>
      </c>
      <c r="AJ171">
        <v>1.6366087483762717</v>
      </c>
      <c r="BA171" t="s">
        <v>86</v>
      </c>
      <c r="BB171">
        <f t="shared" si="112"/>
        <v>394.20050365031113</v>
      </c>
      <c r="BC171">
        <f t="shared" si="113"/>
        <v>6.7170665212663697E-2</v>
      </c>
      <c r="BD171">
        <f t="shared" si="114"/>
        <v>0.92867761825419848</v>
      </c>
      <c r="BE171">
        <f t="shared" si="115"/>
        <v>4.1517165331378695E-3</v>
      </c>
      <c r="BO171">
        <f t="shared" si="90"/>
        <v>1</v>
      </c>
    </row>
    <row r="172" spans="1:67" x14ac:dyDescent="0.2">
      <c r="B172" t="s">
        <v>87</v>
      </c>
      <c r="P172">
        <v>10.591484018945344</v>
      </c>
      <c r="Y172">
        <v>27.040382974063171</v>
      </c>
      <c r="AJ172">
        <v>5.0551621569619273E-2</v>
      </c>
      <c r="BA172" t="s">
        <v>87</v>
      </c>
      <c r="BB172">
        <f t="shared" si="112"/>
        <v>37.682418614578133</v>
      </c>
      <c r="BC172">
        <f t="shared" si="113"/>
        <v>0.28107229865674904</v>
      </c>
      <c r="BD172">
        <f t="shared" si="114"/>
        <v>0.71758618390811313</v>
      </c>
      <c r="BE172">
        <f t="shared" si="115"/>
        <v>1.3415174351378404E-3</v>
      </c>
      <c r="BO172">
        <f t="shared" si="90"/>
        <v>1</v>
      </c>
    </row>
    <row r="173" spans="1:67" x14ac:dyDescent="0.2">
      <c r="B173" t="s">
        <v>88</v>
      </c>
      <c r="P173">
        <v>58.253162114194495</v>
      </c>
      <c r="Y173">
        <v>22.880324058481332</v>
      </c>
      <c r="AJ173">
        <v>1.2637905388777678E-2</v>
      </c>
      <c r="BA173" t="s">
        <v>88</v>
      </c>
      <c r="BB173">
        <f t="shared" si="112"/>
        <v>81.146124078064602</v>
      </c>
      <c r="BC173">
        <f t="shared" si="113"/>
        <v>0.71787978509181161</v>
      </c>
      <c r="BD173">
        <f t="shared" si="114"/>
        <v>0.28196447234460498</v>
      </c>
      <c r="BE173">
        <f t="shared" si="115"/>
        <v>1.5574256358343987E-4</v>
      </c>
      <c r="BO173">
        <f t="shared" si="90"/>
        <v>1</v>
      </c>
    </row>
    <row r="174" spans="1:67" x14ac:dyDescent="0.2">
      <c r="B174" t="s">
        <v>89</v>
      </c>
      <c r="P174">
        <v>58.253162114194495</v>
      </c>
      <c r="Y174">
        <v>39.520559741058655</v>
      </c>
      <c r="AJ174">
        <v>0.2401202024303016</v>
      </c>
      <c r="BA174" t="s">
        <v>89</v>
      </c>
      <c r="BB174">
        <f t="shared" si="112"/>
        <v>98.013842057683448</v>
      </c>
      <c r="BC174">
        <f t="shared" si="113"/>
        <v>0.59433607428541713</v>
      </c>
      <c r="BD174">
        <f t="shared" si="114"/>
        <v>0.40321406559901896</v>
      </c>
      <c r="BE174">
        <f t="shared" si="115"/>
        <v>2.4498601155639346E-3</v>
      </c>
      <c r="BO174">
        <f t="shared" si="90"/>
        <v>1</v>
      </c>
    </row>
    <row r="175" spans="1:67" x14ac:dyDescent="0.2">
      <c r="B175" t="s">
        <v>90</v>
      </c>
      <c r="P175">
        <v>19287.092402917307</v>
      </c>
      <c r="Y175">
        <v>744.65054668396044</v>
      </c>
      <c r="AJ175">
        <v>20.018442142323678</v>
      </c>
      <c r="BA175" t="s">
        <v>90</v>
      </c>
      <c r="BB175">
        <f t="shared" si="112"/>
        <v>20051.761391743588</v>
      </c>
      <c r="BC175">
        <f t="shared" si="113"/>
        <v>0.96186524595584222</v>
      </c>
      <c r="BD175">
        <f t="shared" si="114"/>
        <v>3.7136415706132131E-2</v>
      </c>
      <c r="BE175">
        <f t="shared" si="115"/>
        <v>9.98338338025824E-4</v>
      </c>
      <c r="BO175">
        <f t="shared" si="90"/>
        <v>1.0000000000000002</v>
      </c>
    </row>
    <row r="176" spans="1:67" x14ac:dyDescent="0.2">
      <c r="B176" t="s">
        <v>91</v>
      </c>
      <c r="P176">
        <v>0</v>
      </c>
      <c r="Y176">
        <v>0</v>
      </c>
      <c r="AJ176">
        <v>0</v>
      </c>
      <c r="BA176" t="s">
        <v>91</v>
      </c>
      <c r="BB176">
        <f t="shared" si="112"/>
        <v>0</v>
      </c>
      <c r="BO176">
        <f t="shared" si="90"/>
        <v>0</v>
      </c>
    </row>
    <row r="177" spans="1:67" x14ac:dyDescent="0.2">
      <c r="B177" t="s">
        <v>92</v>
      </c>
      <c r="P177">
        <v>0</v>
      </c>
      <c r="Y177">
        <v>0</v>
      </c>
      <c r="AJ177">
        <v>4.4232668867976159E-2</v>
      </c>
      <c r="BA177" t="s">
        <v>92</v>
      </c>
      <c r="BB177">
        <f t="shared" si="112"/>
        <v>4.4232668867976159E-2</v>
      </c>
      <c r="BC177">
        <f>P177/BB177</f>
        <v>0</v>
      </c>
      <c r="BD177">
        <f>Y177/BB177</f>
        <v>0</v>
      </c>
      <c r="BE177">
        <f>AJ177/BB177</f>
        <v>1</v>
      </c>
      <c r="BO177">
        <f t="shared" si="90"/>
        <v>1</v>
      </c>
    </row>
    <row r="178" spans="1:67" x14ac:dyDescent="0.2">
      <c r="A178" t="s">
        <v>10</v>
      </c>
      <c r="BO178">
        <f t="shared" si="90"/>
        <v>0</v>
      </c>
    </row>
    <row r="179" spans="1:67" x14ac:dyDescent="0.2">
      <c r="B179" t="s">
        <v>82</v>
      </c>
      <c r="V179">
        <v>836.108569371101</v>
      </c>
      <c r="AW179">
        <v>12425.979657148951</v>
      </c>
      <c r="AZ179" t="s">
        <v>10</v>
      </c>
      <c r="BA179" t="s">
        <v>82</v>
      </c>
      <c r="BB179">
        <f t="shared" ref="BB179:BB188" si="116">SUM(C179:AY179)</f>
        <v>13262.088226520053</v>
      </c>
      <c r="BC179">
        <f t="shared" ref="BC179:BC186" si="117">V179/BB179</f>
        <v>6.3045016372243995E-2</v>
      </c>
      <c r="BD179">
        <f t="shared" ref="BD179:BD186" si="118">AW179/BB179</f>
        <v>0.93695498362775598</v>
      </c>
      <c r="BO179">
        <f t="shared" si="90"/>
        <v>1</v>
      </c>
    </row>
    <row r="180" spans="1:67" x14ac:dyDescent="0.2">
      <c r="B180" t="s">
        <v>84</v>
      </c>
      <c r="V180">
        <v>595.21481574409347</v>
      </c>
      <c r="AW180">
        <v>6588.5071041525853</v>
      </c>
      <c r="BA180" t="s">
        <v>84</v>
      </c>
      <c r="BB180">
        <f t="shared" si="116"/>
        <v>7183.7219198966786</v>
      </c>
      <c r="BC180">
        <f t="shared" si="117"/>
        <v>8.2856049048270264E-2</v>
      </c>
      <c r="BD180">
        <f t="shared" si="118"/>
        <v>0.91714395095172974</v>
      </c>
      <c r="BO180">
        <f t="shared" si="90"/>
        <v>1</v>
      </c>
    </row>
    <row r="181" spans="1:67" x14ac:dyDescent="0.2">
      <c r="B181" t="s">
        <v>85</v>
      </c>
      <c r="V181">
        <v>593.87775517511432</v>
      </c>
      <c r="AW181">
        <v>3772.7554963257849</v>
      </c>
      <c r="BA181" t="s">
        <v>85</v>
      </c>
      <c r="BB181">
        <f t="shared" si="116"/>
        <v>4366.633251500899</v>
      </c>
      <c r="BC181">
        <f t="shared" si="117"/>
        <v>0.13600358009708891</v>
      </c>
      <c r="BD181">
        <f t="shared" si="118"/>
        <v>0.86399641990291109</v>
      </c>
      <c r="BO181">
        <f t="shared" si="90"/>
        <v>1</v>
      </c>
    </row>
    <row r="182" spans="1:67" x14ac:dyDescent="0.2">
      <c r="B182" t="s">
        <v>86</v>
      </c>
      <c r="V182">
        <v>18.273161695478564</v>
      </c>
      <c r="AW182">
        <v>962.02753338889397</v>
      </c>
      <c r="BA182" t="s">
        <v>86</v>
      </c>
      <c r="BB182">
        <f t="shared" si="116"/>
        <v>980.30069508437259</v>
      </c>
      <c r="BC182">
        <f t="shared" si="117"/>
        <v>1.8640363907837305E-2</v>
      </c>
      <c r="BD182">
        <f t="shared" si="118"/>
        <v>0.98135963609216259</v>
      </c>
      <c r="BO182">
        <f t="shared" si="90"/>
        <v>0.99999999999999989</v>
      </c>
    </row>
    <row r="183" spans="1:67" x14ac:dyDescent="0.2">
      <c r="B183" t="s">
        <v>87</v>
      </c>
      <c r="V183">
        <v>3.1198080942093913</v>
      </c>
      <c r="AW183">
        <v>17.582748654680216</v>
      </c>
      <c r="BA183" t="s">
        <v>87</v>
      </c>
      <c r="BB183">
        <f t="shared" si="116"/>
        <v>20.702556748889606</v>
      </c>
      <c r="BC183">
        <f t="shared" si="117"/>
        <v>0.15069675364501653</v>
      </c>
      <c r="BD183">
        <f t="shared" si="118"/>
        <v>0.84930324635498355</v>
      </c>
      <c r="BO183">
        <f t="shared" si="90"/>
        <v>1</v>
      </c>
    </row>
    <row r="184" spans="1:67" x14ac:dyDescent="0.2">
      <c r="B184" t="s">
        <v>88</v>
      </c>
      <c r="V184">
        <v>23.621404134733634</v>
      </c>
      <c r="AW184">
        <v>47.724603479572153</v>
      </c>
      <c r="BA184" t="s">
        <v>88</v>
      </c>
      <c r="BB184">
        <f t="shared" si="116"/>
        <v>71.34600761430579</v>
      </c>
      <c r="BC184">
        <f t="shared" si="117"/>
        <v>0.33108235379378453</v>
      </c>
      <c r="BD184">
        <f t="shared" si="118"/>
        <v>0.66891764620621541</v>
      </c>
      <c r="BO184">
        <f t="shared" si="90"/>
        <v>1</v>
      </c>
    </row>
    <row r="185" spans="1:67" x14ac:dyDescent="0.2">
      <c r="B185" t="s">
        <v>89</v>
      </c>
      <c r="V185">
        <v>49.025555771637947</v>
      </c>
      <c r="AW185">
        <v>565.15977810635854</v>
      </c>
      <c r="BA185" t="s">
        <v>89</v>
      </c>
      <c r="BB185">
        <f t="shared" si="116"/>
        <v>614.18533387799653</v>
      </c>
      <c r="BC185">
        <f t="shared" si="117"/>
        <v>7.982208800410158E-2</v>
      </c>
      <c r="BD185">
        <f t="shared" si="118"/>
        <v>0.92017791199589838</v>
      </c>
      <c r="BO185">
        <f t="shared" si="90"/>
        <v>1</v>
      </c>
    </row>
    <row r="186" spans="1:67" x14ac:dyDescent="0.2">
      <c r="B186" t="s">
        <v>90</v>
      </c>
      <c r="V186">
        <v>103.84504084846549</v>
      </c>
      <c r="AW186">
        <v>728.4281586467871</v>
      </c>
      <c r="BA186" t="s">
        <v>90</v>
      </c>
      <c r="BB186">
        <f t="shared" si="116"/>
        <v>832.27319949525258</v>
      </c>
      <c r="BC186">
        <f t="shared" si="117"/>
        <v>0.1247727800335806</v>
      </c>
      <c r="BD186">
        <f t="shared" si="118"/>
        <v>0.87522721996641939</v>
      </c>
      <c r="BO186">
        <f t="shared" si="90"/>
        <v>1</v>
      </c>
    </row>
    <row r="187" spans="1:67" x14ac:dyDescent="0.2">
      <c r="B187" t="s">
        <v>91</v>
      </c>
      <c r="V187">
        <v>0</v>
      </c>
      <c r="AW187">
        <v>0</v>
      </c>
      <c r="BA187" t="s">
        <v>91</v>
      </c>
      <c r="BB187">
        <f t="shared" si="116"/>
        <v>0</v>
      </c>
      <c r="BO187">
        <f t="shared" si="90"/>
        <v>0</v>
      </c>
    </row>
    <row r="188" spans="1:67" x14ac:dyDescent="0.2">
      <c r="B188" t="s">
        <v>92</v>
      </c>
      <c r="V188">
        <v>5.1253990130135021</v>
      </c>
      <c r="AW188">
        <v>12.559106181382498</v>
      </c>
      <c r="BA188" t="s">
        <v>92</v>
      </c>
      <c r="BB188">
        <f t="shared" si="116"/>
        <v>17.684505194395999</v>
      </c>
      <c r="BC188">
        <f>V188/BB188</f>
        <v>0.28982428157716722</v>
      </c>
      <c r="BD188">
        <f>AW188/BB188</f>
        <v>0.71017571842283289</v>
      </c>
      <c r="BO188">
        <f t="shared" si="90"/>
        <v>1</v>
      </c>
    </row>
    <row r="189" spans="1:67" x14ac:dyDescent="0.2">
      <c r="A189" t="s">
        <v>8</v>
      </c>
      <c r="BO189">
        <f t="shared" si="90"/>
        <v>0</v>
      </c>
    </row>
    <row r="190" spans="1:67" x14ac:dyDescent="0.2">
      <c r="B190" t="s">
        <v>82</v>
      </c>
      <c r="AE190">
        <v>13.819792426269602</v>
      </c>
      <c r="AQ190">
        <v>94950.873970582179</v>
      </c>
      <c r="AZ190" t="s">
        <v>8</v>
      </c>
      <c r="BA190" t="s">
        <v>82</v>
      </c>
      <c r="BB190">
        <f t="shared" ref="BB190:BB199" si="119">SUM(C190:AY190)</f>
        <v>94964.693763008443</v>
      </c>
      <c r="BC190">
        <f t="shared" ref="BC190:BC199" si="120">AE190/BB190</f>
        <v>1.455255830209692E-4</v>
      </c>
      <c r="BD190">
        <f t="shared" ref="BD190:BD199" si="121">AQ190/BB190</f>
        <v>0.99985447441697906</v>
      </c>
      <c r="BO190">
        <f t="shared" si="90"/>
        <v>1</v>
      </c>
    </row>
    <row r="191" spans="1:67" x14ac:dyDescent="0.2">
      <c r="B191" t="s">
        <v>84</v>
      </c>
      <c r="AE191">
        <v>11.891214482662081</v>
      </c>
      <c r="AQ191">
        <v>202172.94144913834</v>
      </c>
      <c r="BA191" t="s">
        <v>84</v>
      </c>
      <c r="BB191">
        <f t="shared" si="119"/>
        <v>202184.832663621</v>
      </c>
      <c r="BC191">
        <f t="shared" si="120"/>
        <v>5.8813583224839301E-5</v>
      </c>
      <c r="BD191">
        <f t="shared" si="121"/>
        <v>0.99994118641677521</v>
      </c>
      <c r="BO191">
        <f t="shared" si="90"/>
        <v>1</v>
      </c>
    </row>
    <row r="192" spans="1:67" x14ac:dyDescent="0.2">
      <c r="B192" t="s">
        <v>85</v>
      </c>
      <c r="AE192">
        <v>0</v>
      </c>
      <c r="AQ192">
        <v>35083.543268733694</v>
      </c>
      <c r="BA192" t="s">
        <v>85</v>
      </c>
      <c r="BB192">
        <f t="shared" si="119"/>
        <v>35083.543268733694</v>
      </c>
      <c r="BC192">
        <f t="shared" si="120"/>
        <v>0</v>
      </c>
      <c r="BD192">
        <f t="shared" si="121"/>
        <v>1</v>
      </c>
      <c r="BO192">
        <f t="shared" si="90"/>
        <v>1</v>
      </c>
    </row>
    <row r="193" spans="1:67" x14ac:dyDescent="0.2">
      <c r="B193" t="s">
        <v>86</v>
      </c>
      <c r="AE193">
        <v>0.19857957943783922</v>
      </c>
      <c r="AQ193">
        <v>1207.0026358081482</v>
      </c>
      <c r="BA193" t="s">
        <v>86</v>
      </c>
      <c r="BB193">
        <f t="shared" si="119"/>
        <v>1207.201215387586</v>
      </c>
      <c r="BC193">
        <f t="shared" si="120"/>
        <v>1.6449584121242203E-4</v>
      </c>
      <c r="BD193">
        <f t="shared" si="121"/>
        <v>0.99983550415878764</v>
      </c>
      <c r="BO193">
        <f t="shared" si="90"/>
        <v>1</v>
      </c>
    </row>
    <row r="194" spans="1:67" x14ac:dyDescent="0.2">
      <c r="B194" t="s">
        <v>87</v>
      </c>
      <c r="AE194">
        <v>1.3328392110687</v>
      </c>
      <c r="AQ194">
        <v>2856.5729039267808</v>
      </c>
      <c r="BA194" t="s">
        <v>87</v>
      </c>
      <c r="BB194">
        <f t="shared" si="119"/>
        <v>2857.9057431378496</v>
      </c>
      <c r="BC194">
        <f t="shared" si="120"/>
        <v>4.6636919858851033E-4</v>
      </c>
      <c r="BD194">
        <f t="shared" si="121"/>
        <v>0.99953363080141144</v>
      </c>
      <c r="BO194">
        <f t="shared" ref="BO194:BO243" si="122">SUM(BC194:BN194)</f>
        <v>1</v>
      </c>
    </row>
    <row r="195" spans="1:67" x14ac:dyDescent="0.2">
      <c r="B195" t="s">
        <v>88</v>
      </c>
      <c r="AE195">
        <v>2.0194533501978359E-2</v>
      </c>
      <c r="AQ195">
        <v>120.70026358081481</v>
      </c>
      <c r="BA195" t="s">
        <v>88</v>
      </c>
      <c r="BB195">
        <f t="shared" si="119"/>
        <v>120.72045811431678</v>
      </c>
      <c r="BC195">
        <f t="shared" si="120"/>
        <v>1.6728343991914821E-4</v>
      </c>
      <c r="BD195">
        <f t="shared" si="121"/>
        <v>0.99983271656008088</v>
      </c>
      <c r="BO195">
        <f t="shared" si="122"/>
        <v>1</v>
      </c>
    </row>
    <row r="196" spans="1:67" x14ac:dyDescent="0.2">
      <c r="B196" t="s">
        <v>89</v>
      </c>
      <c r="AE196">
        <v>2.0194533501978359E-2</v>
      </c>
      <c r="AQ196">
        <v>1327.7028986262876</v>
      </c>
      <c r="BA196" t="s">
        <v>89</v>
      </c>
      <c r="BB196">
        <f t="shared" si="119"/>
        <v>1327.7230931597896</v>
      </c>
      <c r="BC196">
        <f t="shared" si="120"/>
        <v>1.5209898514243869E-5</v>
      </c>
      <c r="BD196">
        <f t="shared" si="121"/>
        <v>0.99998479010148567</v>
      </c>
      <c r="BO196">
        <f t="shared" si="122"/>
        <v>0.99999999999999989</v>
      </c>
    </row>
    <row r="197" spans="1:67" x14ac:dyDescent="0.2">
      <c r="B197" t="s">
        <v>90</v>
      </c>
      <c r="AE197">
        <v>6.3612780539997003</v>
      </c>
      <c r="AQ197">
        <v>64534.407577706967</v>
      </c>
      <c r="BA197" t="s">
        <v>90</v>
      </c>
      <c r="BB197">
        <f t="shared" si="119"/>
        <v>64540.768855760965</v>
      </c>
      <c r="BC197">
        <f t="shared" si="120"/>
        <v>9.8562167243718653E-5</v>
      </c>
      <c r="BD197">
        <f t="shared" si="121"/>
        <v>0.99990143783275631</v>
      </c>
      <c r="BO197">
        <f t="shared" si="122"/>
        <v>1</v>
      </c>
    </row>
    <row r="198" spans="1:67" x14ac:dyDescent="0.2">
      <c r="B198" t="s">
        <v>91</v>
      </c>
      <c r="AE198">
        <v>1.346302233808956E-2</v>
      </c>
      <c r="AQ198">
        <v>0</v>
      </c>
      <c r="BA198" t="s">
        <v>91</v>
      </c>
      <c r="BB198">
        <f t="shared" si="119"/>
        <v>1.346302233808956E-2</v>
      </c>
      <c r="BC198">
        <f t="shared" si="120"/>
        <v>1</v>
      </c>
      <c r="BD198">
        <f t="shared" si="121"/>
        <v>0</v>
      </c>
      <c r="BO198">
        <f t="shared" si="122"/>
        <v>1</v>
      </c>
    </row>
    <row r="199" spans="1:67" x14ac:dyDescent="0.2">
      <c r="B199" t="s">
        <v>92</v>
      </c>
      <c r="AE199">
        <v>0</v>
      </c>
      <c r="AQ199">
        <v>80.466842364612091</v>
      </c>
      <c r="BA199" t="s">
        <v>92</v>
      </c>
      <c r="BB199">
        <f t="shared" si="119"/>
        <v>80.466842364612091</v>
      </c>
      <c r="BC199">
        <f t="shared" si="120"/>
        <v>0</v>
      </c>
      <c r="BD199">
        <f t="shared" si="121"/>
        <v>1</v>
      </c>
      <c r="BO199">
        <f t="shared" si="122"/>
        <v>1</v>
      </c>
    </row>
    <row r="200" spans="1:67" x14ac:dyDescent="0.2">
      <c r="A200" t="s">
        <v>27</v>
      </c>
      <c r="BO200">
        <f t="shared" si="122"/>
        <v>0</v>
      </c>
    </row>
    <row r="201" spans="1:67" x14ac:dyDescent="0.2">
      <c r="B201" t="s">
        <v>82</v>
      </c>
      <c r="AG201">
        <v>30755.663116374442</v>
      </c>
      <c r="AN201">
        <v>19495.327300000001</v>
      </c>
      <c r="AT201">
        <v>7276.3659012109174</v>
      </c>
      <c r="AV201">
        <v>401.09474916725759</v>
      </c>
      <c r="AZ201" t="s">
        <v>27</v>
      </c>
      <c r="BA201" t="s">
        <v>82</v>
      </c>
      <c r="BB201">
        <f t="shared" ref="BB201:BB210" si="123">SUM(C201:AY201)</f>
        <v>57928.451066752619</v>
      </c>
      <c r="BC201">
        <f t="shared" ref="BC201:BC208" si="124">AG201/BB201</f>
        <v>0.53092500403530218</v>
      </c>
      <c r="BD201">
        <f t="shared" ref="BD201:BD208" si="125">AN201/BB201</f>
        <v>0.3365414911152203</v>
      </c>
      <c r="BE201">
        <f t="shared" ref="BE201:BE208" si="126">AT201/BB201</f>
        <v>0.12560953671670164</v>
      </c>
      <c r="BF201">
        <f t="shared" ref="BF201:BF208" si="127">AV201/BB201</f>
        <v>6.9239681327758025E-3</v>
      </c>
      <c r="BO201">
        <f t="shared" si="122"/>
        <v>0.99999999999999989</v>
      </c>
    </row>
    <row r="202" spans="1:67" x14ac:dyDescent="0.2">
      <c r="B202" t="s">
        <v>84</v>
      </c>
      <c r="AG202">
        <v>42795.014948062024</v>
      </c>
      <c r="AN202">
        <v>22045.55917</v>
      </c>
      <c r="AT202">
        <v>39334.125502886949</v>
      </c>
      <c r="AV202">
        <v>9.16415723910624</v>
      </c>
      <c r="BA202" t="s">
        <v>84</v>
      </c>
      <c r="BB202">
        <f t="shared" si="123"/>
        <v>104183.86377818808</v>
      </c>
      <c r="BC202">
        <f t="shared" si="124"/>
        <v>0.41076432948555686</v>
      </c>
      <c r="BD202">
        <f t="shared" si="125"/>
        <v>0.21160243410568783</v>
      </c>
      <c r="BE202">
        <f t="shared" si="126"/>
        <v>0.3775452750210051</v>
      </c>
      <c r="BF202">
        <f t="shared" si="127"/>
        <v>8.7961387750190605E-5</v>
      </c>
      <c r="BO202">
        <f t="shared" si="122"/>
        <v>1</v>
      </c>
    </row>
    <row r="203" spans="1:67" x14ac:dyDescent="0.2">
      <c r="B203" t="s">
        <v>85</v>
      </c>
      <c r="AG203">
        <v>40842.687620068893</v>
      </c>
      <c r="AN203">
        <v>52718.074630000003</v>
      </c>
      <c r="AT203">
        <v>22850.4728379587</v>
      </c>
      <c r="AV203">
        <v>0</v>
      </c>
      <c r="BA203" t="s">
        <v>85</v>
      </c>
      <c r="BB203">
        <f t="shared" si="123"/>
        <v>116411.23508802759</v>
      </c>
      <c r="BC203">
        <f t="shared" si="124"/>
        <v>0.35084833168537866</v>
      </c>
      <c r="BD203">
        <f t="shared" si="125"/>
        <v>0.45286071048155929</v>
      </c>
      <c r="BE203">
        <f t="shared" si="126"/>
        <v>0.19629095783306208</v>
      </c>
      <c r="BF203">
        <f t="shared" si="127"/>
        <v>0</v>
      </c>
      <c r="BO203">
        <f t="shared" si="122"/>
        <v>1</v>
      </c>
    </row>
    <row r="204" spans="1:67" x14ac:dyDescent="0.2">
      <c r="B204" t="s">
        <v>86</v>
      </c>
      <c r="AG204">
        <v>4854.7872792348944</v>
      </c>
      <c r="AN204">
        <v>1852.9028499999999</v>
      </c>
      <c r="AT204">
        <v>126.73997983202376</v>
      </c>
      <c r="AV204">
        <v>11.552918600334721</v>
      </c>
      <c r="BA204" t="s">
        <v>86</v>
      </c>
      <c r="BB204">
        <f t="shared" si="123"/>
        <v>6845.9830276672528</v>
      </c>
      <c r="BC204">
        <f t="shared" si="124"/>
        <v>0.70914392565900763</v>
      </c>
      <c r="BD204">
        <f t="shared" si="125"/>
        <v>0.27065548402788997</v>
      </c>
      <c r="BE204">
        <f t="shared" si="126"/>
        <v>1.8513043242996473E-2</v>
      </c>
      <c r="BF204">
        <f t="shared" si="127"/>
        <v>1.6875470701059189E-3</v>
      </c>
      <c r="BO204">
        <f t="shared" si="122"/>
        <v>1</v>
      </c>
    </row>
    <row r="205" spans="1:67" x14ac:dyDescent="0.2">
      <c r="B205" t="s">
        <v>87</v>
      </c>
      <c r="AG205">
        <v>6794.0990878248622</v>
      </c>
      <c r="AN205">
        <v>607.67244000000005</v>
      </c>
      <c r="AT205">
        <v>693.34224256913035</v>
      </c>
      <c r="AV205">
        <v>0</v>
      </c>
      <c r="BA205" t="s">
        <v>87</v>
      </c>
      <c r="BB205">
        <f t="shared" si="123"/>
        <v>8095.113770393993</v>
      </c>
      <c r="BC205">
        <f t="shared" si="124"/>
        <v>0.83928395332412853</v>
      </c>
      <c r="BD205">
        <f t="shared" si="125"/>
        <v>7.5066571914334482E-2</v>
      </c>
      <c r="BE205">
        <f t="shared" si="126"/>
        <v>8.5649474761536934E-2</v>
      </c>
      <c r="BF205">
        <f t="shared" si="127"/>
        <v>0</v>
      </c>
      <c r="BO205">
        <f t="shared" si="122"/>
        <v>1</v>
      </c>
    </row>
    <row r="206" spans="1:67" x14ac:dyDescent="0.2">
      <c r="B206" t="s">
        <v>88</v>
      </c>
      <c r="AG206">
        <v>481.57407326750325</v>
      </c>
      <c r="AN206">
        <v>278.93161179999998</v>
      </c>
      <c r="AT206">
        <v>663.52107090367986</v>
      </c>
      <c r="AV206">
        <v>1.042368595402176</v>
      </c>
      <c r="BA206" t="s">
        <v>88</v>
      </c>
      <c r="BB206">
        <f t="shared" si="123"/>
        <v>1425.0691245665853</v>
      </c>
      <c r="BC206">
        <f t="shared" si="124"/>
        <v>0.33793032560014746</v>
      </c>
      <c r="BD206">
        <f t="shared" si="125"/>
        <v>0.19573198730611269</v>
      </c>
      <c r="BE206">
        <f t="shared" si="126"/>
        <v>0.4656062358417038</v>
      </c>
      <c r="BF206">
        <f t="shared" si="127"/>
        <v>7.3145125203607066E-4</v>
      </c>
      <c r="BO206">
        <f t="shared" si="122"/>
        <v>1</v>
      </c>
    </row>
    <row r="207" spans="1:67" x14ac:dyDescent="0.2">
      <c r="B207" t="s">
        <v>89</v>
      </c>
      <c r="AG207">
        <v>2577.0720680969207</v>
      </c>
      <c r="AN207">
        <v>2580.117409</v>
      </c>
      <c r="AT207">
        <v>3243.0524251594966</v>
      </c>
      <c r="AV207">
        <v>0</v>
      </c>
      <c r="BA207" t="s">
        <v>89</v>
      </c>
      <c r="BB207">
        <f t="shared" si="123"/>
        <v>8400.2419022564172</v>
      </c>
      <c r="BC207">
        <f t="shared" si="124"/>
        <v>0.30678545904787391</v>
      </c>
      <c r="BD207">
        <f t="shared" si="125"/>
        <v>0.30714798919147152</v>
      </c>
      <c r="BE207">
        <f t="shared" si="126"/>
        <v>0.38606655176065457</v>
      </c>
      <c r="BF207">
        <f t="shared" si="127"/>
        <v>0</v>
      </c>
      <c r="BO207">
        <f t="shared" si="122"/>
        <v>1</v>
      </c>
    </row>
    <row r="208" spans="1:67" x14ac:dyDescent="0.2">
      <c r="B208" t="s">
        <v>90</v>
      </c>
      <c r="AG208">
        <v>520.62061973028563</v>
      </c>
      <c r="AN208">
        <v>0</v>
      </c>
      <c r="AT208">
        <v>0</v>
      </c>
      <c r="AV208">
        <v>11.5094865774672</v>
      </c>
      <c r="BA208" t="s">
        <v>90</v>
      </c>
      <c r="BB208">
        <f t="shared" si="123"/>
        <v>532.13010630775284</v>
      </c>
      <c r="BC208">
        <f t="shared" si="124"/>
        <v>0.97837091635854412</v>
      </c>
      <c r="BD208">
        <f t="shared" si="125"/>
        <v>0</v>
      </c>
      <c r="BE208">
        <f t="shared" si="126"/>
        <v>0</v>
      </c>
      <c r="BF208">
        <f t="shared" si="127"/>
        <v>2.1629083641455889E-2</v>
      </c>
      <c r="BO208">
        <f t="shared" si="122"/>
        <v>1</v>
      </c>
    </row>
    <row r="209" spans="1:67" x14ac:dyDescent="0.2">
      <c r="B209" t="s">
        <v>91</v>
      </c>
      <c r="AG209">
        <v>0</v>
      </c>
      <c r="AN209">
        <v>0</v>
      </c>
      <c r="AT209">
        <v>0</v>
      </c>
      <c r="AV209">
        <v>0</v>
      </c>
      <c r="BA209" t="s">
        <v>91</v>
      </c>
      <c r="BB209">
        <f t="shared" si="123"/>
        <v>0</v>
      </c>
      <c r="BO209">
        <f t="shared" si="122"/>
        <v>0</v>
      </c>
    </row>
    <row r="210" spans="1:67" x14ac:dyDescent="0.2">
      <c r="B210" t="s">
        <v>92</v>
      </c>
      <c r="AG210">
        <v>520.62061973028563</v>
      </c>
      <c r="AN210">
        <v>39.847373109999999</v>
      </c>
      <c r="AT210">
        <v>365.30935362429079</v>
      </c>
      <c r="AV210">
        <v>0</v>
      </c>
      <c r="BA210" t="s">
        <v>92</v>
      </c>
      <c r="BB210">
        <f t="shared" si="123"/>
        <v>925.77734646457645</v>
      </c>
      <c r="BC210">
        <f>AG210/BB210</f>
        <v>0.56236050894793244</v>
      </c>
      <c r="BD210">
        <f>AN210/BB210</f>
        <v>4.3042069739740278E-2</v>
      </c>
      <c r="BE210">
        <f>AT210/BB210</f>
        <v>0.39459742131232722</v>
      </c>
      <c r="BF210">
        <f>AV210/BB210</f>
        <v>0</v>
      </c>
      <c r="BO210">
        <f t="shared" si="122"/>
        <v>0.99999999999999989</v>
      </c>
    </row>
    <row r="211" spans="1:67" x14ac:dyDescent="0.2">
      <c r="A211" t="s">
        <v>16</v>
      </c>
      <c r="BO211">
        <f t="shared" si="122"/>
        <v>0</v>
      </c>
    </row>
    <row r="212" spans="1:67" x14ac:dyDescent="0.2">
      <c r="B212" t="s">
        <v>82</v>
      </c>
      <c r="AD212">
        <v>10.514312920239801</v>
      </c>
      <c r="AF212">
        <v>259.13561332050085</v>
      </c>
      <c r="AL212">
        <v>14.323190955551402</v>
      </c>
      <c r="AZ212" t="s">
        <v>16</v>
      </c>
      <c r="BA212" t="s">
        <v>82</v>
      </c>
      <c r="BB212">
        <f t="shared" ref="BB212:BB221" si="128">SUM(C212:AY212)</f>
        <v>283.97311719629204</v>
      </c>
      <c r="BC212">
        <f t="shared" ref="BC212:BC219" si="129">AD212/BB212</f>
        <v>3.7025733365359172E-2</v>
      </c>
      <c r="BD212">
        <f t="shared" ref="BD212:BD219" si="130">AF212/BB212</f>
        <v>0.91253572126469051</v>
      </c>
      <c r="BE212">
        <f t="shared" ref="BE212:BE219" si="131">AL212/BB212</f>
        <v>5.0438545369950342E-2</v>
      </c>
      <c r="BO212">
        <f t="shared" si="122"/>
        <v>1</v>
      </c>
    </row>
    <row r="213" spans="1:67" x14ac:dyDescent="0.2">
      <c r="B213" t="s">
        <v>84</v>
      </c>
      <c r="AD213">
        <v>341.88048939667704</v>
      </c>
      <c r="AF213">
        <v>19165.873205423381</v>
      </c>
      <c r="AL213">
        <v>24.919286990843702</v>
      </c>
      <c r="BA213" t="s">
        <v>84</v>
      </c>
      <c r="BB213">
        <f t="shared" si="128"/>
        <v>19532.672981810902</v>
      </c>
      <c r="BC213">
        <f t="shared" si="129"/>
        <v>1.7503005846411339E-2</v>
      </c>
      <c r="BD213">
        <f t="shared" si="130"/>
        <v>0.98122121960834086</v>
      </c>
      <c r="BE213">
        <f t="shared" si="131"/>
        <v>1.2757745452477954E-3</v>
      </c>
      <c r="BO213">
        <f t="shared" si="122"/>
        <v>0.99999999999999989</v>
      </c>
    </row>
    <row r="214" spans="1:67" x14ac:dyDescent="0.2">
      <c r="B214" t="s">
        <v>85</v>
      </c>
      <c r="AD214">
        <v>281.83648848481005</v>
      </c>
      <c r="AF214">
        <v>16254.408373727058</v>
      </c>
      <c r="AL214">
        <v>27.078912088033</v>
      </c>
      <c r="BA214" t="s">
        <v>85</v>
      </c>
      <c r="BB214">
        <f t="shared" si="128"/>
        <v>16563.323774299901</v>
      </c>
      <c r="BC214">
        <f t="shared" si="129"/>
        <v>1.7015696385897807E-2</v>
      </c>
      <c r="BD214">
        <f t="shared" si="130"/>
        <v>0.98134943174556755</v>
      </c>
      <c r="BE214">
        <f t="shared" si="131"/>
        <v>1.6348718685345854E-3</v>
      </c>
      <c r="BO214">
        <f t="shared" si="122"/>
        <v>1</v>
      </c>
    </row>
    <row r="215" spans="1:67" x14ac:dyDescent="0.2">
      <c r="B215" t="s">
        <v>86</v>
      </c>
      <c r="AD215">
        <v>0</v>
      </c>
      <c r="AF215">
        <v>11544.237519303504</v>
      </c>
      <c r="AL215">
        <v>0.93351536398574997</v>
      </c>
      <c r="BA215" t="s">
        <v>86</v>
      </c>
      <c r="BB215">
        <f t="shared" si="128"/>
        <v>11545.17103466749</v>
      </c>
      <c r="BC215">
        <f t="shared" si="129"/>
        <v>0</v>
      </c>
      <c r="BD215">
        <f t="shared" si="130"/>
        <v>0.99991914235300783</v>
      </c>
      <c r="BE215">
        <f t="shared" si="131"/>
        <v>8.0857646992202911E-5</v>
      </c>
      <c r="BO215">
        <f t="shared" si="122"/>
        <v>1</v>
      </c>
    </row>
    <row r="216" spans="1:67" x14ac:dyDescent="0.2">
      <c r="B216" t="s">
        <v>87</v>
      </c>
      <c r="AD216">
        <v>11.373973726420902</v>
      </c>
      <c r="AF216">
        <v>152.43271372239752</v>
      </c>
      <c r="AL216">
        <v>2.7866130267409851E-2</v>
      </c>
      <c r="BA216" t="s">
        <v>87</v>
      </c>
      <c r="BB216">
        <f t="shared" si="128"/>
        <v>163.83455357908582</v>
      </c>
      <c r="BC216">
        <f t="shared" si="129"/>
        <v>6.9423534156550712E-2</v>
      </c>
      <c r="BD216">
        <f t="shared" si="130"/>
        <v>0.93040637882786781</v>
      </c>
      <c r="BE216">
        <f t="shared" si="131"/>
        <v>1.7008701558159634E-4</v>
      </c>
      <c r="BO216">
        <f t="shared" si="122"/>
        <v>1</v>
      </c>
    </row>
    <row r="217" spans="1:67" x14ac:dyDescent="0.2">
      <c r="B217" t="s">
        <v>88</v>
      </c>
      <c r="AD217">
        <v>2.8434934320445802</v>
      </c>
      <c r="AF217">
        <v>558.91995023970833</v>
      </c>
      <c r="AL217">
        <v>0.19506291186215599</v>
      </c>
      <c r="BA217" t="s">
        <v>88</v>
      </c>
      <c r="BB217">
        <f t="shared" si="128"/>
        <v>561.95850658361508</v>
      </c>
      <c r="BC217">
        <f t="shared" si="129"/>
        <v>5.0599704404002835E-3</v>
      </c>
      <c r="BD217">
        <f t="shared" si="130"/>
        <v>0.99459291689989815</v>
      </c>
      <c r="BE217">
        <f t="shared" si="131"/>
        <v>3.4711265970156134E-4</v>
      </c>
      <c r="BO217">
        <f t="shared" si="122"/>
        <v>1</v>
      </c>
    </row>
    <row r="218" spans="1:67" x14ac:dyDescent="0.2">
      <c r="B218" t="s">
        <v>89</v>
      </c>
      <c r="AD218">
        <v>8.3982247867469706</v>
      </c>
      <c r="AF218">
        <v>868.86646798284335</v>
      </c>
      <c r="AL218">
        <v>0.759352049915615</v>
      </c>
      <c r="BA218" t="s">
        <v>89</v>
      </c>
      <c r="BB218">
        <f t="shared" si="128"/>
        <v>878.02404481950589</v>
      </c>
      <c r="BC218">
        <f t="shared" si="129"/>
        <v>9.5649143509200611E-3</v>
      </c>
      <c r="BD218">
        <f t="shared" si="130"/>
        <v>0.98957024367305901</v>
      </c>
      <c r="BE218">
        <f t="shared" si="131"/>
        <v>8.6484197602095729E-4</v>
      </c>
      <c r="BO218">
        <f t="shared" si="122"/>
        <v>1</v>
      </c>
    </row>
    <row r="219" spans="1:67" x14ac:dyDescent="0.2">
      <c r="B219" t="s">
        <v>90</v>
      </c>
      <c r="AD219">
        <v>0.19838326267421902</v>
      </c>
      <c r="AF219">
        <v>1661.5165795968576</v>
      </c>
      <c r="AL219">
        <v>1.17037747104343</v>
      </c>
      <c r="BA219" t="s">
        <v>90</v>
      </c>
      <c r="BB219">
        <f t="shared" si="128"/>
        <v>1662.8853403305752</v>
      </c>
      <c r="BC219">
        <f t="shared" si="129"/>
        <v>1.1930062636476257E-4</v>
      </c>
      <c r="BD219">
        <f t="shared" si="130"/>
        <v>0.99917687605962924</v>
      </c>
      <c r="BE219">
        <f t="shared" si="131"/>
        <v>7.038233140059816E-4</v>
      </c>
      <c r="BO219">
        <f t="shared" si="122"/>
        <v>1</v>
      </c>
    </row>
    <row r="220" spans="1:67" x14ac:dyDescent="0.2">
      <c r="B220" t="s">
        <v>91</v>
      </c>
      <c r="AD220">
        <v>0</v>
      </c>
      <c r="AF220">
        <v>0</v>
      </c>
      <c r="AL220">
        <v>0</v>
      </c>
      <c r="BA220" t="s">
        <v>91</v>
      </c>
      <c r="BB220">
        <f t="shared" si="128"/>
        <v>0</v>
      </c>
      <c r="BO220">
        <f t="shared" si="122"/>
        <v>0</v>
      </c>
    </row>
    <row r="221" spans="1:67" x14ac:dyDescent="0.2">
      <c r="B221" t="s">
        <v>92</v>
      </c>
      <c r="AD221">
        <v>4.893453813040801</v>
      </c>
      <c r="AF221">
        <v>340.43306063153796</v>
      </c>
      <c r="AL221">
        <v>0.25776170497920703</v>
      </c>
      <c r="BA221" t="s">
        <v>92</v>
      </c>
      <c r="BB221">
        <f t="shared" si="128"/>
        <v>345.58427614955798</v>
      </c>
      <c r="BC221">
        <f>AD221/BB221</f>
        <v>1.4159943466070975E-2</v>
      </c>
      <c r="BD221">
        <f>AF221/BB221</f>
        <v>0.98509418433207085</v>
      </c>
      <c r="BE221">
        <f>AL221/BB221</f>
        <v>7.4587220185809585E-4</v>
      </c>
      <c r="BO221">
        <f t="shared" si="122"/>
        <v>0.99999999999999989</v>
      </c>
    </row>
    <row r="222" spans="1:67" x14ac:dyDescent="0.2">
      <c r="A222" t="s">
        <v>15</v>
      </c>
      <c r="BO222">
        <f t="shared" si="122"/>
        <v>0</v>
      </c>
    </row>
    <row r="223" spans="1:67" x14ac:dyDescent="0.2">
      <c r="B223" t="s">
        <v>82</v>
      </c>
      <c r="AF223">
        <v>99.369434282248832</v>
      </c>
      <c r="AZ223" t="s">
        <v>15</v>
      </c>
      <c r="BA223" t="s">
        <v>82</v>
      </c>
      <c r="BB223">
        <f t="shared" ref="BB223:BB232" si="132">SUM(C223:AY223)</f>
        <v>99.369434282248832</v>
      </c>
      <c r="BC223">
        <f t="shared" ref="BC223:BC230" si="133">AF223/BB223</f>
        <v>1</v>
      </c>
      <c r="BO223">
        <f t="shared" si="122"/>
        <v>1</v>
      </c>
    </row>
    <row r="224" spans="1:67" x14ac:dyDescent="0.2">
      <c r="B224" t="s">
        <v>84</v>
      </c>
      <c r="AF224">
        <v>7349.4412965643978</v>
      </c>
      <c r="BA224" t="s">
        <v>84</v>
      </c>
      <c r="BB224">
        <f t="shared" si="132"/>
        <v>7349.4412965643978</v>
      </c>
      <c r="BC224">
        <f t="shared" si="133"/>
        <v>1</v>
      </c>
      <c r="BO224">
        <f t="shared" si="122"/>
        <v>1</v>
      </c>
    </row>
    <row r="225" spans="1:67" x14ac:dyDescent="0.2">
      <c r="B225" t="s">
        <v>85</v>
      </c>
      <c r="AF225">
        <v>6232.9964762204463</v>
      </c>
      <c r="BA225" t="s">
        <v>85</v>
      </c>
      <c r="BB225">
        <f t="shared" si="132"/>
        <v>6232.9964762204463</v>
      </c>
      <c r="BC225">
        <f t="shared" si="133"/>
        <v>1</v>
      </c>
      <c r="BO225">
        <f t="shared" si="122"/>
        <v>1</v>
      </c>
    </row>
    <row r="226" spans="1:67" x14ac:dyDescent="0.2">
      <c r="B226" t="s">
        <v>86</v>
      </c>
      <c r="AF226">
        <v>4426.8108764128228</v>
      </c>
      <c r="BA226" t="s">
        <v>86</v>
      </c>
      <c r="BB226">
        <f t="shared" si="132"/>
        <v>4426.8108764128228</v>
      </c>
      <c r="BC226">
        <f t="shared" si="133"/>
        <v>1</v>
      </c>
      <c r="BO226">
        <f t="shared" si="122"/>
        <v>1</v>
      </c>
    </row>
    <row r="227" spans="1:67" x14ac:dyDescent="0.2">
      <c r="B227" t="s">
        <v>87</v>
      </c>
      <c r="AF227">
        <v>58.452608403031498</v>
      </c>
      <c r="BA227" t="s">
        <v>87</v>
      </c>
      <c r="BB227">
        <f t="shared" si="132"/>
        <v>58.452608403031498</v>
      </c>
      <c r="BC227">
        <f t="shared" si="133"/>
        <v>1</v>
      </c>
      <c r="BO227">
        <f t="shared" si="122"/>
        <v>1</v>
      </c>
    </row>
    <row r="228" spans="1:67" x14ac:dyDescent="0.2">
      <c r="B228" t="s">
        <v>88</v>
      </c>
      <c r="AF228">
        <v>214.32623078206834</v>
      </c>
      <c r="BA228" t="s">
        <v>88</v>
      </c>
      <c r="BB228">
        <f t="shared" si="132"/>
        <v>214.32623078206834</v>
      </c>
      <c r="BC228">
        <f t="shared" si="133"/>
        <v>1</v>
      </c>
      <c r="BO228">
        <f t="shared" si="122"/>
        <v>1</v>
      </c>
    </row>
    <row r="229" spans="1:67" x14ac:dyDescent="0.2">
      <c r="B229" t="s">
        <v>89</v>
      </c>
      <c r="AF229">
        <v>333.17986780723334</v>
      </c>
      <c r="BA229" t="s">
        <v>89</v>
      </c>
      <c r="BB229">
        <f t="shared" si="132"/>
        <v>333.17986780723334</v>
      </c>
      <c r="BC229">
        <f t="shared" si="133"/>
        <v>1</v>
      </c>
      <c r="BO229">
        <f t="shared" si="122"/>
        <v>1</v>
      </c>
    </row>
    <row r="230" spans="1:67" x14ac:dyDescent="0.2">
      <c r="B230" t="s">
        <v>90</v>
      </c>
      <c r="AF230">
        <v>637.13343160175748</v>
      </c>
      <c r="BA230" t="s">
        <v>90</v>
      </c>
      <c r="BB230">
        <f t="shared" si="132"/>
        <v>637.13343160175748</v>
      </c>
      <c r="BC230">
        <f t="shared" si="133"/>
        <v>1</v>
      </c>
      <c r="BO230">
        <f t="shared" si="122"/>
        <v>1</v>
      </c>
    </row>
    <row r="231" spans="1:67" x14ac:dyDescent="0.2">
      <c r="B231" t="s">
        <v>91</v>
      </c>
      <c r="AF231">
        <v>0</v>
      </c>
      <c r="BA231" t="s">
        <v>91</v>
      </c>
      <c r="BB231">
        <f t="shared" si="132"/>
        <v>0</v>
      </c>
      <c r="BO231">
        <f t="shared" si="122"/>
        <v>0</v>
      </c>
    </row>
    <row r="232" spans="1:67" x14ac:dyDescent="0.2">
      <c r="B232" t="s">
        <v>92</v>
      </c>
      <c r="AF232">
        <v>130.54415876096093</v>
      </c>
      <c r="BA232" t="s">
        <v>92</v>
      </c>
      <c r="BB232">
        <f t="shared" si="132"/>
        <v>130.54415876096093</v>
      </c>
      <c r="BC232">
        <f>AF232/BB232</f>
        <v>1</v>
      </c>
      <c r="BO232">
        <f t="shared" si="122"/>
        <v>1</v>
      </c>
    </row>
    <row r="233" spans="1:67" x14ac:dyDescent="0.2">
      <c r="A233" t="s">
        <v>14</v>
      </c>
      <c r="BO233">
        <f t="shared" si="122"/>
        <v>0</v>
      </c>
    </row>
    <row r="234" spans="1:67" x14ac:dyDescent="0.2">
      <c r="B234" t="s">
        <v>82</v>
      </c>
      <c r="AF234">
        <v>325.65793308698375</v>
      </c>
      <c r="AZ234" t="s">
        <v>14</v>
      </c>
      <c r="BA234" t="s">
        <v>82</v>
      </c>
      <c r="BB234">
        <f t="shared" ref="BB234:BB243" si="134">SUM(C234:AY234)</f>
        <v>325.65793308698375</v>
      </c>
      <c r="BC234">
        <f t="shared" ref="BC234:BC241" si="135">AF234/BB234</f>
        <v>1</v>
      </c>
      <c r="BO234">
        <f t="shared" si="122"/>
        <v>1</v>
      </c>
    </row>
    <row r="235" spans="1:67" x14ac:dyDescent="0.2">
      <c r="B235" t="s">
        <v>84</v>
      </c>
      <c r="AF235">
        <v>24085.916149880275</v>
      </c>
      <c r="BA235" t="s">
        <v>84</v>
      </c>
      <c r="BB235">
        <f t="shared" si="134"/>
        <v>24085.916149880275</v>
      </c>
      <c r="BC235">
        <f t="shared" si="135"/>
        <v>1</v>
      </c>
      <c r="BO235">
        <f t="shared" si="122"/>
        <v>1</v>
      </c>
    </row>
    <row r="236" spans="1:67" x14ac:dyDescent="0.2">
      <c r="B236" t="s">
        <v>85</v>
      </c>
      <c r="AF236">
        <v>20427.053490300565</v>
      </c>
      <c r="BA236" t="s">
        <v>85</v>
      </c>
      <c r="BB236">
        <f t="shared" si="134"/>
        <v>20427.053490300565</v>
      </c>
      <c r="BC236">
        <f t="shared" si="135"/>
        <v>1</v>
      </c>
      <c r="BO236">
        <f t="shared" si="122"/>
        <v>1</v>
      </c>
    </row>
    <row r="237" spans="1:67" x14ac:dyDescent="0.2">
      <c r="B237" t="s">
        <v>86</v>
      </c>
      <c r="AF237">
        <v>14507.741647041945</v>
      </c>
      <c r="BA237" t="s">
        <v>86</v>
      </c>
      <c r="BB237">
        <f t="shared" si="134"/>
        <v>14507.741647041945</v>
      </c>
      <c r="BC237">
        <f t="shared" si="135"/>
        <v>1</v>
      </c>
      <c r="BO237">
        <f t="shared" si="122"/>
        <v>1</v>
      </c>
    </row>
    <row r="238" spans="1:67" x14ac:dyDescent="0.2">
      <c r="B238" t="s">
        <v>87</v>
      </c>
      <c r="AF238">
        <v>191.5634900567666</v>
      </c>
      <c r="BA238" t="s">
        <v>87</v>
      </c>
      <c r="BB238">
        <f t="shared" si="134"/>
        <v>191.5634900567666</v>
      </c>
      <c r="BC238">
        <f t="shared" si="135"/>
        <v>1</v>
      </c>
      <c r="BO238">
        <f t="shared" si="122"/>
        <v>1</v>
      </c>
    </row>
    <row r="239" spans="1:67" x14ac:dyDescent="0.2">
      <c r="B239" t="s">
        <v>88</v>
      </c>
      <c r="AF239">
        <v>702.39946344628288</v>
      </c>
      <c r="BA239" t="s">
        <v>88</v>
      </c>
      <c r="BB239">
        <f t="shared" si="134"/>
        <v>702.39946344628288</v>
      </c>
      <c r="BC239">
        <f t="shared" si="135"/>
        <v>1</v>
      </c>
      <c r="BO239">
        <f t="shared" si="122"/>
        <v>1</v>
      </c>
    </row>
    <row r="240" spans="1:67" x14ac:dyDescent="0.2">
      <c r="B240" t="s">
        <v>89</v>
      </c>
      <c r="AF240">
        <v>1091.911893028466</v>
      </c>
      <c r="BA240" t="s">
        <v>89</v>
      </c>
      <c r="BB240">
        <f t="shared" si="134"/>
        <v>1091.911893028466</v>
      </c>
      <c r="BC240">
        <f t="shared" si="135"/>
        <v>1</v>
      </c>
      <c r="BO240">
        <f t="shared" si="122"/>
        <v>1</v>
      </c>
    </row>
    <row r="241" spans="2:67" x14ac:dyDescent="0.2">
      <c r="B241" t="s">
        <v>90</v>
      </c>
      <c r="AF241">
        <v>2088.0420416473144</v>
      </c>
      <c r="BA241" t="s">
        <v>90</v>
      </c>
      <c r="BB241">
        <f t="shared" si="134"/>
        <v>2088.0420416473144</v>
      </c>
      <c r="BC241">
        <f t="shared" si="135"/>
        <v>1</v>
      </c>
      <c r="BO241">
        <f t="shared" si="122"/>
        <v>1</v>
      </c>
    </row>
    <row r="242" spans="2:67" x14ac:dyDescent="0.2">
      <c r="B242" t="s">
        <v>91</v>
      </c>
      <c r="AF242">
        <v>0</v>
      </c>
      <c r="BA242" t="s">
        <v>91</v>
      </c>
      <c r="BB242">
        <f t="shared" si="134"/>
        <v>0</v>
      </c>
      <c r="BO242">
        <f t="shared" si="122"/>
        <v>0</v>
      </c>
    </row>
    <row r="243" spans="2:67" x14ac:dyDescent="0.2">
      <c r="B243" t="s">
        <v>92</v>
      </c>
      <c r="AF243">
        <v>427.8251277744065</v>
      </c>
      <c r="BA243" t="s">
        <v>92</v>
      </c>
      <c r="BB243">
        <f t="shared" si="134"/>
        <v>427.8251277744065</v>
      </c>
      <c r="BC243">
        <f>AF243/BB243</f>
        <v>1</v>
      </c>
      <c r="BO243">
        <f t="shared" si="12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F637-79AC-466C-AF45-2A6572EB0C0D}">
  <dimension ref="A1:BF295"/>
  <sheetViews>
    <sheetView workbookViewId="0">
      <selection activeCell="B14" sqref="B14"/>
    </sheetView>
  </sheetViews>
  <sheetFormatPr baseColWidth="10" defaultColWidth="8.83203125" defaultRowHeight="16" x14ac:dyDescent="0.2"/>
  <sheetData>
    <row r="1" spans="1:58" x14ac:dyDescent="0.2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181</v>
      </c>
      <c r="AQ1" t="s">
        <v>182</v>
      </c>
      <c r="AR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E1" t="s">
        <v>194</v>
      </c>
      <c r="BF1" t="s">
        <v>195</v>
      </c>
    </row>
    <row r="2" spans="1:58" x14ac:dyDescent="0.2">
      <c r="A2" t="s">
        <v>93</v>
      </c>
      <c r="B2">
        <v>18957.487834570202</v>
      </c>
      <c r="C2">
        <v>35069.622796739452</v>
      </c>
      <c r="D2">
        <v>23541.186991624345</v>
      </c>
      <c r="E2">
        <v>6598.7970856616885</v>
      </c>
      <c r="F2">
        <v>233.5092023528718</v>
      </c>
      <c r="G2">
        <v>43.242444876405749</v>
      </c>
      <c r="H2">
        <v>2049.6918872334923</v>
      </c>
      <c r="I2">
        <v>0</v>
      </c>
      <c r="J2">
        <v>0</v>
      </c>
      <c r="K2">
        <v>0</v>
      </c>
      <c r="M2">
        <v>12824.117095429752</v>
      </c>
      <c r="N2">
        <v>23723.446543260547</v>
      </c>
      <c r="O2">
        <v>15924.838838375654</v>
      </c>
      <c r="P2">
        <v>4463.8692243383121</v>
      </c>
      <c r="Q2">
        <v>157.96129634712821</v>
      </c>
      <c r="R2">
        <v>29.252091913594249</v>
      </c>
      <c r="S2">
        <v>1386.5491567665076</v>
      </c>
      <c r="T2">
        <v>0</v>
      </c>
      <c r="U2">
        <v>0</v>
      </c>
      <c r="V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E2">
        <f>SUM(B2:BC50)</f>
        <v>4161307.82428195</v>
      </c>
      <c r="BF2">
        <f>SUM(C54:AY295)</f>
        <v>4161307.82428195</v>
      </c>
    </row>
    <row r="3" spans="1:58" x14ac:dyDescent="0.2">
      <c r="A3" t="s">
        <v>94</v>
      </c>
      <c r="B3">
        <v>30102.550599263901</v>
      </c>
      <c r="C3">
        <v>36743.142475186949</v>
      </c>
      <c r="D3">
        <v>30443.375681322468</v>
      </c>
      <c r="E3">
        <v>6794.5128823342638</v>
      </c>
      <c r="F3">
        <v>5057.4044106373858</v>
      </c>
      <c r="G3">
        <v>43.977429661972884</v>
      </c>
      <c r="H3">
        <v>175.90971864789154</v>
      </c>
      <c r="I3">
        <v>571.70658550774829</v>
      </c>
      <c r="J3">
        <v>0</v>
      </c>
      <c r="K3">
        <v>0</v>
      </c>
      <c r="M3">
        <v>645.97527073607478</v>
      </c>
      <c r="N3">
        <v>788.4767548130435</v>
      </c>
      <c r="O3">
        <v>653.28908867752841</v>
      </c>
      <c r="P3">
        <v>145.80449866573588</v>
      </c>
      <c r="Q3">
        <v>108.52762036261433</v>
      </c>
      <c r="R3">
        <v>0.94371843802711741</v>
      </c>
      <c r="S3">
        <v>3.7748737521084696</v>
      </c>
      <c r="T3">
        <v>12.268339692251693</v>
      </c>
      <c r="U3">
        <v>0</v>
      </c>
      <c r="V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8" x14ac:dyDescent="0.2">
      <c r="A4" t="s">
        <v>95</v>
      </c>
      <c r="B4">
        <v>5109.8418594614704</v>
      </c>
      <c r="C4">
        <v>3260.5548659502524</v>
      </c>
      <c r="D4">
        <v>2167.2225434655738</v>
      </c>
      <c r="E4">
        <v>609.56707949559529</v>
      </c>
      <c r="F4">
        <v>35.453244762414641</v>
      </c>
      <c r="G4">
        <v>5.7182652864585384</v>
      </c>
      <c r="H4">
        <v>248.17271347318547</v>
      </c>
      <c r="I4">
        <v>0</v>
      </c>
      <c r="J4">
        <v>0</v>
      </c>
      <c r="K4">
        <v>0</v>
      </c>
      <c r="M4">
        <v>24885.648460538527</v>
      </c>
      <c r="N4">
        <v>15879.360734049747</v>
      </c>
      <c r="O4">
        <v>10554.678566534427</v>
      </c>
      <c r="P4">
        <v>2968.6774015044048</v>
      </c>
      <c r="Q4">
        <v>172.66228783758535</v>
      </c>
      <c r="R4">
        <v>27.848756113541462</v>
      </c>
      <c r="S4">
        <v>1208.6360155268146</v>
      </c>
      <c r="T4">
        <v>0</v>
      </c>
      <c r="U4">
        <v>0</v>
      </c>
      <c r="V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8" x14ac:dyDescent="0.2">
      <c r="A5" t="s">
        <v>96</v>
      </c>
      <c r="B5">
        <v>4.0750201844888503</v>
      </c>
      <c r="C5">
        <v>1370.9532193556536</v>
      </c>
      <c r="D5">
        <v>270.69776945511302</v>
      </c>
      <c r="E5">
        <v>382.76082444738597</v>
      </c>
      <c r="F5">
        <v>400.80734244057675</v>
      </c>
      <c r="G5">
        <v>1.164291481451196</v>
      </c>
      <c r="H5">
        <v>85.866496754074049</v>
      </c>
      <c r="I5">
        <v>202.87779057616351</v>
      </c>
      <c r="J5">
        <v>178.7187423401835</v>
      </c>
      <c r="K5">
        <v>12.807206295372824</v>
      </c>
      <c r="M5">
        <v>271.47777524705901</v>
      </c>
      <c r="N5">
        <v>91332.88011066636</v>
      </c>
      <c r="O5">
        <v>18033.880788061248</v>
      </c>
      <c r="P5">
        <v>25499.519601947792</v>
      </c>
      <c r="Q5">
        <v>26701.778323118269</v>
      </c>
      <c r="R5">
        <v>77.565078653253394</v>
      </c>
      <c r="S5">
        <v>5720.4245504807977</v>
      </c>
      <c r="T5">
        <v>13515.714950885356</v>
      </c>
      <c r="U5">
        <v>11906.239569105643</v>
      </c>
      <c r="V5">
        <v>853.21586514645935</v>
      </c>
      <c r="X5">
        <v>0.56485304456979546</v>
      </c>
      <c r="Y5">
        <v>190.03270287186018</v>
      </c>
      <c r="Z5">
        <v>37.522380825741244</v>
      </c>
      <c r="AA5">
        <v>53.055839540159283</v>
      </c>
      <c r="AB5">
        <v>55.557331599300092</v>
      </c>
      <c r="AC5">
        <v>0.1613865841861781</v>
      </c>
      <c r="AD5">
        <v>11.902260583321493</v>
      </c>
      <c r="AE5">
        <v>28.121612285194981</v>
      </c>
      <c r="AF5">
        <v>24.772840663904578</v>
      </c>
      <c r="AG5">
        <v>1.7752524259661309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8" x14ac:dyDescent="0.2">
      <c r="A6" t="s">
        <v>97</v>
      </c>
      <c r="B6">
        <v>15.9087938216132</v>
      </c>
      <c r="C6">
        <v>10.146500348222061</v>
      </c>
      <c r="D6">
        <v>0</v>
      </c>
      <c r="E6">
        <v>0.99978831660244005</v>
      </c>
      <c r="F6">
        <v>0.65526666696240998</v>
      </c>
      <c r="G6">
        <v>6.7553264635299998E-3</v>
      </c>
      <c r="H6">
        <v>0.10132989695295001</v>
      </c>
      <c r="I6">
        <v>5.921043644077951</v>
      </c>
      <c r="J6">
        <v>0</v>
      </c>
      <c r="K6">
        <v>3.7154295543384529E-2</v>
      </c>
      <c r="M6">
        <v>26364.777656178387</v>
      </c>
      <c r="N6">
        <v>16815.242479651777</v>
      </c>
      <c r="O6">
        <v>0</v>
      </c>
      <c r="P6">
        <v>1656.8947316833976</v>
      </c>
      <c r="Q6">
        <v>1085.9377633330375</v>
      </c>
      <c r="R6">
        <v>11.19523467353647</v>
      </c>
      <c r="S6">
        <v>167.92852010304705</v>
      </c>
      <c r="T6">
        <v>9812.6231893559216</v>
      </c>
      <c r="U6">
        <v>0</v>
      </c>
      <c r="V6">
        <v>61.573790694456612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8" x14ac:dyDescent="0.2">
      <c r="A7" t="s">
        <v>98</v>
      </c>
      <c r="B7">
        <v>327.95469639999999</v>
      </c>
      <c r="C7">
        <v>19743.653569999999</v>
      </c>
      <c r="D7">
        <v>16881.85842</v>
      </c>
      <c r="E7">
        <v>398.23070280000002</v>
      </c>
      <c r="F7">
        <v>117.1266773</v>
      </c>
      <c r="G7">
        <v>378.70958990000003</v>
      </c>
      <c r="H7">
        <v>714.47273140000004</v>
      </c>
      <c r="I7">
        <v>11.71266773</v>
      </c>
      <c r="J7">
        <v>0</v>
      </c>
      <c r="K7">
        <v>464.6024865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8" x14ac:dyDescent="0.2">
      <c r="A8" t="s">
        <v>99</v>
      </c>
      <c r="B8">
        <v>285.65258829999999</v>
      </c>
      <c r="C8">
        <v>5431.6087939999998</v>
      </c>
      <c r="D8">
        <v>0</v>
      </c>
      <c r="E8">
        <v>0</v>
      </c>
      <c r="F8">
        <v>66.151125699999994</v>
      </c>
      <c r="G8">
        <v>158.76270170000001</v>
      </c>
      <c r="H8">
        <v>65.549751830000005</v>
      </c>
      <c r="I8">
        <v>5.4123648299999996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8" x14ac:dyDescent="0.2">
      <c r="A9" t="s">
        <v>141</v>
      </c>
      <c r="B9">
        <v>0</v>
      </c>
      <c r="C9">
        <v>22.913288290000001</v>
      </c>
      <c r="D9">
        <v>0</v>
      </c>
      <c r="E9">
        <v>0</v>
      </c>
      <c r="F9">
        <v>0</v>
      </c>
      <c r="G9">
        <v>0</v>
      </c>
      <c r="H9">
        <v>56.563951709999998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8" x14ac:dyDescent="0.2">
      <c r="A10" t="s">
        <v>100</v>
      </c>
      <c r="B10">
        <v>28739.247250528901</v>
      </c>
      <c r="C10">
        <v>164631.49280535144</v>
      </c>
      <c r="D10">
        <v>27968.194269278229</v>
      </c>
      <c r="E10">
        <v>233.65241669889068</v>
      </c>
      <c r="F10">
        <v>2359.8894083534897</v>
      </c>
      <c r="G10">
        <v>1986.0455417497544</v>
      </c>
      <c r="H10">
        <v>4883.3355081672235</v>
      </c>
      <c r="I10">
        <v>0</v>
      </c>
      <c r="J10">
        <v>0</v>
      </c>
      <c r="K10">
        <v>2850.5594827342206</v>
      </c>
      <c r="M10">
        <v>1383.1468694711414</v>
      </c>
      <c r="N10">
        <v>7923.294994648556</v>
      </c>
      <c r="O10">
        <v>1346.0380507217715</v>
      </c>
      <c r="P10">
        <v>11.245096501109305</v>
      </c>
      <c r="Q10">
        <v>113.57547464651037</v>
      </c>
      <c r="R10">
        <v>95.583320250245592</v>
      </c>
      <c r="S10">
        <v>235.02251683277706</v>
      </c>
      <c r="T10">
        <v>0</v>
      </c>
      <c r="U10">
        <v>0</v>
      </c>
      <c r="V10">
        <v>137.19017726577925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8" x14ac:dyDescent="0.2">
      <c r="A11" t="s">
        <v>101</v>
      </c>
      <c r="B11">
        <v>31628.026474931099</v>
      </c>
      <c r="C11">
        <v>52555.706086973332</v>
      </c>
      <c r="D11">
        <v>33775.766352548191</v>
      </c>
      <c r="E11">
        <v>2352.2865292581478</v>
      </c>
      <c r="F11">
        <v>2134.9557084492208</v>
      </c>
      <c r="G11">
        <v>421.87747530052349</v>
      </c>
      <c r="H11">
        <v>4896.3355459042104</v>
      </c>
      <c r="I11">
        <v>0</v>
      </c>
      <c r="J11">
        <v>0</v>
      </c>
      <c r="K11">
        <v>76.704995505611762</v>
      </c>
      <c r="M11">
        <v>548.96767506888125</v>
      </c>
      <c r="N11">
        <v>912.20942302667117</v>
      </c>
      <c r="O11">
        <v>586.24599745180615</v>
      </c>
      <c r="P11">
        <v>40.828638741851996</v>
      </c>
      <c r="Q11">
        <v>37.056427550778999</v>
      </c>
      <c r="R11">
        <v>7.3225275994765378</v>
      </c>
      <c r="S11">
        <v>84.985699095789371</v>
      </c>
      <c r="T11">
        <v>0</v>
      </c>
      <c r="U11">
        <v>0</v>
      </c>
      <c r="V11">
        <v>1.3313686543882401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8" x14ac:dyDescent="0.2">
      <c r="A12" t="s">
        <v>102</v>
      </c>
      <c r="B12">
        <v>24.363904730000002</v>
      </c>
      <c r="C12">
        <v>3129.0214780000001</v>
      </c>
      <c r="D12">
        <v>0</v>
      </c>
      <c r="E12">
        <v>10486.92071</v>
      </c>
      <c r="F12">
        <v>542.96701959999996</v>
      </c>
      <c r="G12">
        <v>0</v>
      </c>
      <c r="H12">
        <v>515.12255709999999</v>
      </c>
      <c r="I12">
        <v>2561.6905539999998</v>
      </c>
      <c r="J12">
        <v>78.312550909999999</v>
      </c>
      <c r="K12">
        <v>64.390319629999993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8" x14ac:dyDescent="0.2">
      <c r="A13" t="s">
        <v>103</v>
      </c>
      <c r="B13">
        <v>774.99849308132195</v>
      </c>
      <c r="C13">
        <v>207.80179381532031</v>
      </c>
      <c r="D13">
        <v>1272.116835893793</v>
      </c>
      <c r="E13">
        <v>1.9466210190742628</v>
      </c>
      <c r="F13">
        <v>0.72998288208808693</v>
      </c>
      <c r="G13">
        <v>0.9733105094076081</v>
      </c>
      <c r="H13">
        <v>5.8398630572227885</v>
      </c>
      <c r="I13">
        <v>166.19276944032256</v>
      </c>
      <c r="J13">
        <v>0</v>
      </c>
      <c r="K13">
        <v>2.9199315286113943</v>
      </c>
      <c r="M13">
        <v>43315.774599177137</v>
      </c>
      <c r="N13">
        <v>11614.339566547505</v>
      </c>
      <c r="O13">
        <v>71100.430025754758</v>
      </c>
      <c r="P13">
        <v>108.79943386340679</v>
      </c>
      <c r="Q13">
        <v>40.799787695157931</v>
      </c>
      <c r="R13">
        <v>54.399716924464158</v>
      </c>
      <c r="S13">
        <v>326.3983015902204</v>
      </c>
      <c r="T13">
        <v>9288.7516625592234</v>
      </c>
      <c r="U13">
        <v>0</v>
      </c>
      <c r="V13">
        <v>163.1991507951102</v>
      </c>
      <c r="X13">
        <v>15743.900207576213</v>
      </c>
      <c r="Y13">
        <v>4221.4413756807562</v>
      </c>
      <c r="Z13">
        <v>25842.734786566725</v>
      </c>
      <c r="AA13">
        <v>39.545118267810103</v>
      </c>
      <c r="AB13">
        <v>14.829419349113174</v>
      </c>
      <c r="AC13">
        <v>19.77255913127382</v>
      </c>
      <c r="AD13">
        <v>118.63535480343032</v>
      </c>
      <c r="AE13">
        <v>3376.1644708315612</v>
      </c>
      <c r="AF13">
        <v>0</v>
      </c>
      <c r="AG13">
        <v>59.317677401715159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8" x14ac:dyDescent="0.2">
      <c r="A14" t="s">
        <v>104</v>
      </c>
      <c r="B14">
        <v>137.581808063377</v>
      </c>
      <c r="C14">
        <v>45.013624659143069</v>
      </c>
      <c r="D14">
        <v>0</v>
      </c>
      <c r="E14">
        <v>0.60591505189452088</v>
      </c>
      <c r="F14">
        <v>0.68409763927510314</v>
      </c>
      <c r="G14">
        <v>0.23454776196746577</v>
      </c>
      <c r="H14">
        <v>0.84046281386198674</v>
      </c>
      <c r="I14">
        <v>9.9291885919312364</v>
      </c>
      <c r="J14">
        <v>0</v>
      </c>
      <c r="K14">
        <v>0.56682375829137022</v>
      </c>
      <c r="M14">
        <v>78804.889901936622</v>
      </c>
      <c r="N14">
        <v>25783.159745340858</v>
      </c>
      <c r="O14">
        <v>0</v>
      </c>
      <c r="P14">
        <v>347.0594668481055</v>
      </c>
      <c r="Q14">
        <v>391.84133356072493</v>
      </c>
      <c r="R14">
        <v>134.34560003803253</v>
      </c>
      <c r="S14">
        <v>481.40506688613806</v>
      </c>
      <c r="T14">
        <v>5687.2970694080686</v>
      </c>
      <c r="U14">
        <v>0</v>
      </c>
      <c r="V14">
        <v>324.6685335417086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8" x14ac:dyDescent="0.2">
      <c r="A15" t="s">
        <v>105</v>
      </c>
      <c r="B15">
        <v>26844.587773987445</v>
      </c>
      <c r="C15">
        <v>7181.4699100014213</v>
      </c>
      <c r="D15">
        <v>4600.7233757036729</v>
      </c>
      <c r="E15">
        <v>940.64593300911952</v>
      </c>
      <c r="F15">
        <v>18.089344864114754</v>
      </c>
      <c r="G15">
        <v>138.68497726649559</v>
      </c>
      <c r="H15">
        <v>205.01257511410844</v>
      </c>
      <c r="I15">
        <v>20368.602316091379</v>
      </c>
      <c r="J15">
        <v>0</v>
      </c>
      <c r="K15">
        <v>0</v>
      </c>
      <c r="M15">
        <v>1731.5476660125519</v>
      </c>
      <c r="N15">
        <v>463.22400499857821</v>
      </c>
      <c r="O15">
        <v>296.7589552963276</v>
      </c>
      <c r="P15">
        <v>60.674176990880461</v>
      </c>
      <c r="Q15">
        <v>1.1668110958852487</v>
      </c>
      <c r="R15">
        <v>8.9455517335043933</v>
      </c>
      <c r="S15">
        <v>13.223859085891561</v>
      </c>
      <c r="T15">
        <v>1313.8292939086195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8" x14ac:dyDescent="0.2">
      <c r="A16" t="s">
        <v>106</v>
      </c>
      <c r="B16">
        <v>20457.451383222622</v>
      </c>
      <c r="C16">
        <v>3892.3703773122425</v>
      </c>
      <c r="D16">
        <v>9161.6336776870849</v>
      </c>
      <c r="E16">
        <v>26.478710057358462</v>
      </c>
      <c r="F16">
        <v>10.591484018945344</v>
      </c>
      <c r="G16">
        <v>58.253162114194495</v>
      </c>
      <c r="H16">
        <v>58.253162114194495</v>
      </c>
      <c r="I16">
        <v>19287.092402917307</v>
      </c>
      <c r="J16">
        <v>0</v>
      </c>
      <c r="K16">
        <v>0</v>
      </c>
      <c r="M16">
        <v>10.02054677737712</v>
      </c>
      <c r="N16">
        <v>1.9065756877575522</v>
      </c>
      <c r="O16">
        <v>4.4875863129141758</v>
      </c>
      <c r="P16">
        <v>1.296990264153664E-2</v>
      </c>
      <c r="Q16">
        <v>5.1879610546563208E-3</v>
      </c>
      <c r="R16">
        <v>2.8533785805505606E-2</v>
      </c>
      <c r="S16">
        <v>2.8533785805505606E-2</v>
      </c>
      <c r="T16">
        <v>9.4472770826931214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">
      <c r="A17" t="s">
        <v>107</v>
      </c>
      <c r="B17">
        <v>2229.1129314224513</v>
      </c>
      <c r="C17">
        <v>550.11834123007031</v>
      </c>
      <c r="D17">
        <v>0</v>
      </c>
      <c r="E17">
        <v>177.80397579772898</v>
      </c>
      <c r="F17">
        <v>2.0883017292336943</v>
      </c>
      <c r="G17">
        <v>3.2816170029200684</v>
      </c>
      <c r="H17">
        <v>18.496386744210756</v>
      </c>
      <c r="I17">
        <v>0</v>
      </c>
      <c r="J17">
        <v>0</v>
      </c>
      <c r="K17">
        <v>2.3866305473727478</v>
      </c>
      <c r="M17">
        <v>61.298301175602795</v>
      </c>
      <c r="N17">
        <v>15.12768567603503</v>
      </c>
      <c r="O17">
        <v>0</v>
      </c>
      <c r="P17">
        <v>4.8894255221577358</v>
      </c>
      <c r="Q17">
        <v>5.7426138684868344E-2</v>
      </c>
      <c r="R17">
        <v>9.0241075071781945E-2</v>
      </c>
      <c r="S17">
        <v>0.50863151405413742</v>
      </c>
      <c r="T17">
        <v>0</v>
      </c>
      <c r="U17">
        <v>0</v>
      </c>
      <c r="V17">
        <v>6.5629872773827189E-2</v>
      </c>
      <c r="X17">
        <v>56881.202957401947</v>
      </c>
      <c r="Y17">
        <v>14037.598803093893</v>
      </c>
      <c r="Z17">
        <v>0</v>
      </c>
      <c r="AA17">
        <v>4537.0980946801128</v>
      </c>
      <c r="AB17">
        <v>53.288064872081435</v>
      </c>
      <c r="AC17">
        <v>83.738387652008143</v>
      </c>
      <c r="AD17">
        <v>471.9800031417351</v>
      </c>
      <c r="AE17">
        <v>0</v>
      </c>
      <c r="AF17">
        <v>0</v>
      </c>
      <c r="AG17">
        <v>60.900645559853423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">
      <c r="A18" t="s">
        <v>108</v>
      </c>
      <c r="B18">
        <v>4106.2030467592012</v>
      </c>
      <c r="C18">
        <v>21521.212589978033</v>
      </c>
      <c r="D18">
        <v>5975.8064570063443</v>
      </c>
      <c r="E18">
        <v>332.37393962226514</v>
      </c>
      <c r="F18">
        <v>0</v>
      </c>
      <c r="G18">
        <v>1516.4560996504135</v>
      </c>
      <c r="H18">
        <v>948.65061942537102</v>
      </c>
      <c r="I18">
        <v>0</v>
      </c>
      <c r="J18">
        <v>0</v>
      </c>
      <c r="K18">
        <v>218.12039789632632</v>
      </c>
      <c r="M18">
        <v>7914.4144332407986</v>
      </c>
      <c r="N18">
        <v>41480.607170021962</v>
      </c>
      <c r="O18">
        <v>11517.942082993655</v>
      </c>
      <c r="P18">
        <v>640.62713777773479</v>
      </c>
      <c r="Q18">
        <v>0</v>
      </c>
      <c r="R18">
        <v>2922.8613163495861</v>
      </c>
      <c r="S18">
        <v>1828.4566225746289</v>
      </c>
      <c r="T18">
        <v>0</v>
      </c>
      <c r="U18">
        <v>0</v>
      </c>
      <c r="V18">
        <v>420.41155920367362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 t="s">
        <v>109</v>
      </c>
      <c r="B19">
        <v>75.574516450000004</v>
      </c>
      <c r="C19">
        <v>2251.2045349999999</v>
      </c>
      <c r="D19">
        <v>0</v>
      </c>
      <c r="E19">
        <v>3600.095147</v>
      </c>
      <c r="F19">
        <v>12.59575274</v>
      </c>
      <c r="G19">
        <v>201.53204389999999</v>
      </c>
      <c r="H19">
        <v>2527.1660270000002</v>
      </c>
      <c r="I19">
        <v>2411.5141159999998</v>
      </c>
      <c r="J19">
        <v>0</v>
      </c>
      <c r="K19">
        <v>371.0021716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">
      <c r="A20" t="s">
        <v>110</v>
      </c>
      <c r="B20">
        <v>9202.1019831304002</v>
      </c>
      <c r="C20">
        <v>12735.195239062146</v>
      </c>
      <c r="D20">
        <v>13698.766127874436</v>
      </c>
      <c r="E20">
        <v>2585.5818829993227</v>
      </c>
      <c r="F20">
        <v>409.51762742532509</v>
      </c>
      <c r="G20">
        <v>228.84808593296978</v>
      </c>
      <c r="H20">
        <v>485.80032273631502</v>
      </c>
      <c r="I20">
        <v>501.8598375193867</v>
      </c>
      <c r="J20">
        <v>0</v>
      </c>
      <c r="K20">
        <v>297.10102385242391</v>
      </c>
      <c r="M20">
        <v>865.89583686960134</v>
      </c>
      <c r="N20">
        <v>1198.3514809378544</v>
      </c>
      <c r="O20">
        <v>1289.0212021255638</v>
      </c>
      <c r="P20">
        <v>243.29708500067736</v>
      </c>
      <c r="Q20">
        <v>38.534631474674953</v>
      </c>
      <c r="R20">
        <v>21.534058767030217</v>
      </c>
      <c r="S20">
        <v>45.71265106368503</v>
      </c>
      <c r="T20">
        <v>47.223813080613361</v>
      </c>
      <c r="U20">
        <v>0</v>
      </c>
      <c r="V20">
        <v>27.956497347576121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">
      <c r="A21" t="s">
        <v>111</v>
      </c>
      <c r="B21">
        <v>0</v>
      </c>
      <c r="C21">
        <v>18795.594779999999</v>
      </c>
      <c r="D21">
        <v>4440.9172010000002</v>
      </c>
      <c r="E21">
        <v>671.17136540000001</v>
      </c>
      <c r="F21">
        <v>1292.004878</v>
      </c>
      <c r="G21">
        <v>475.4130505</v>
      </c>
      <c r="H21">
        <v>1196.922268</v>
      </c>
      <c r="I21">
        <v>237.70652530000001</v>
      </c>
      <c r="J21">
        <v>0</v>
      </c>
      <c r="K21">
        <v>855.74349089999998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">
      <c r="A22" t="s">
        <v>112</v>
      </c>
      <c r="B22">
        <v>836.108569371101</v>
      </c>
      <c r="C22">
        <v>595.21481574409347</v>
      </c>
      <c r="D22">
        <v>593.87775517511432</v>
      </c>
      <c r="E22">
        <v>18.273161695478564</v>
      </c>
      <c r="F22">
        <v>3.1198080942093913</v>
      </c>
      <c r="G22">
        <v>23.621404134733634</v>
      </c>
      <c r="H22">
        <v>49.025555771637947</v>
      </c>
      <c r="I22">
        <v>103.84504084846549</v>
      </c>
      <c r="J22">
        <v>0</v>
      </c>
      <c r="K22">
        <v>5.1253990130135021</v>
      </c>
      <c r="M22">
        <v>85.073542571530808</v>
      </c>
      <c r="N22">
        <v>60.562748453228799</v>
      </c>
      <c r="O22">
        <v>60.426703346884153</v>
      </c>
      <c r="P22">
        <v>1.8592831796785225</v>
      </c>
      <c r="Q22">
        <v>0.31743859163812399</v>
      </c>
      <c r="R22">
        <v>2.4034636216767051</v>
      </c>
      <c r="S22">
        <v>4.9883207263005902</v>
      </c>
      <c r="T22">
        <v>10.566170264358535</v>
      </c>
      <c r="U22">
        <v>0</v>
      </c>
      <c r="V22">
        <v>0.52150625780293192</v>
      </c>
      <c r="X22">
        <v>41205.057602457615</v>
      </c>
      <c r="Y22">
        <v>29333.344576314143</v>
      </c>
      <c r="Z22">
        <v>29267.451629176667</v>
      </c>
      <c r="AA22">
        <v>900.53697309616484</v>
      </c>
      <c r="AB22">
        <v>153.75021491192803</v>
      </c>
      <c r="AC22">
        <v>1164.1087696957065</v>
      </c>
      <c r="AD22">
        <v>2416.074806029445</v>
      </c>
      <c r="AE22">
        <v>5117.6857248444312</v>
      </c>
      <c r="AF22">
        <v>0</v>
      </c>
      <c r="AG22">
        <v>252.58963883799692</v>
      </c>
      <c r="AI22">
        <v>1384.186082089331</v>
      </c>
      <c r="AJ22">
        <v>985.38406851402885</v>
      </c>
      <c r="AK22">
        <v>983.17055139640922</v>
      </c>
      <c r="AL22">
        <v>30.251401577757274</v>
      </c>
      <c r="AM22">
        <v>5.1648734398721245</v>
      </c>
      <c r="AN22">
        <v>39.105470318644215</v>
      </c>
      <c r="AO22">
        <v>81.162296921365595</v>
      </c>
      <c r="AP22">
        <v>171.91650163873103</v>
      </c>
      <c r="AQ22">
        <v>0</v>
      </c>
      <c r="AR22">
        <v>8.4851492244649318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 t="s">
        <v>113</v>
      </c>
      <c r="B23">
        <v>23396.685300000001</v>
      </c>
      <c r="C23">
        <v>9168.9712660000005</v>
      </c>
      <c r="D23">
        <v>14600.79631</v>
      </c>
      <c r="E23">
        <v>1207.7748360000001</v>
      </c>
      <c r="F23">
        <v>1302.6262630000001</v>
      </c>
      <c r="G23">
        <v>37.940570749999999</v>
      </c>
      <c r="H23">
        <v>1764.2365400000001</v>
      </c>
      <c r="I23">
        <v>11344.230659999999</v>
      </c>
      <c r="J23">
        <v>0</v>
      </c>
      <c r="K23">
        <v>404.69942140000001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 t="s">
        <v>114</v>
      </c>
      <c r="B24">
        <v>1417.6587629710307</v>
      </c>
      <c r="C24">
        <v>13292.896606568269</v>
      </c>
      <c r="D24">
        <v>1857.7983066656955</v>
      </c>
      <c r="E24">
        <v>0</v>
      </c>
      <c r="F24">
        <v>88.710295620886612</v>
      </c>
      <c r="G24">
        <v>6.8238688947407775</v>
      </c>
      <c r="H24">
        <v>394.07842875991389</v>
      </c>
      <c r="I24">
        <v>0</v>
      </c>
      <c r="J24">
        <v>0</v>
      </c>
      <c r="K24">
        <v>0</v>
      </c>
      <c r="M24">
        <v>1608.8267182333277</v>
      </c>
      <c r="N24">
        <v>15085.412499790107</v>
      </c>
      <c r="O24">
        <v>2108.3180458663596</v>
      </c>
      <c r="P24">
        <v>0</v>
      </c>
      <c r="Q24">
        <v>100.67267067722119</v>
      </c>
      <c r="R24">
        <v>7.7440515914933403</v>
      </c>
      <c r="S24">
        <v>447.21897950932646</v>
      </c>
      <c r="T24">
        <v>0</v>
      </c>
      <c r="U24">
        <v>0</v>
      </c>
      <c r="V24">
        <v>0</v>
      </c>
      <c r="X24">
        <v>2251.7112127956416</v>
      </c>
      <c r="Y24">
        <v>21113.518373641622</v>
      </c>
      <c r="Z24">
        <v>2950.7984484679446</v>
      </c>
      <c r="AA24">
        <v>0</v>
      </c>
      <c r="AB24">
        <v>140.9013033018922</v>
      </c>
      <c r="AC24">
        <v>10.83856179376588</v>
      </c>
      <c r="AD24">
        <v>625.9269437307596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 t="s">
        <v>115</v>
      </c>
      <c r="B25">
        <v>15171.734879307009</v>
      </c>
      <c r="C25">
        <v>1730.5845105425426</v>
      </c>
      <c r="D25">
        <v>2697.7982099214119</v>
      </c>
      <c r="E25">
        <v>366.08518484457642</v>
      </c>
      <c r="F25">
        <v>27.040382974063171</v>
      </c>
      <c r="G25">
        <v>22.880324058481332</v>
      </c>
      <c r="H25">
        <v>39.520559741058655</v>
      </c>
      <c r="I25">
        <v>744.65054668396044</v>
      </c>
      <c r="J25">
        <v>0</v>
      </c>
      <c r="K25">
        <v>0</v>
      </c>
      <c r="M25">
        <v>1207.58663818896</v>
      </c>
      <c r="N25">
        <v>137.74500726599911</v>
      </c>
      <c r="O25">
        <v>214.7298971902413</v>
      </c>
      <c r="P25">
        <v>29.13836691545448</v>
      </c>
      <c r="Q25">
        <v>2.1522657382793944</v>
      </c>
      <c r="R25">
        <v>1.8211479326692199</v>
      </c>
      <c r="S25">
        <v>3.1456191567217044</v>
      </c>
      <c r="T25">
        <v>59.270087267483859</v>
      </c>
      <c r="U25">
        <v>0</v>
      </c>
      <c r="V25">
        <v>0</v>
      </c>
      <c r="X25">
        <v>212.39216145543159</v>
      </c>
      <c r="Y25">
        <v>24.226799881452301</v>
      </c>
      <c r="Z25">
        <v>37.767018573288901</v>
      </c>
      <c r="AA25">
        <v>5.1248999738322816</v>
      </c>
      <c r="AB25">
        <v>0.37854374810339791</v>
      </c>
      <c r="AC25">
        <v>0.32030624844424732</v>
      </c>
      <c r="AD25">
        <v>0.55325624736433321</v>
      </c>
      <c r="AE25">
        <v>10.424512450114685</v>
      </c>
      <c r="AF25">
        <v>0</v>
      </c>
      <c r="AG25">
        <v>0</v>
      </c>
      <c r="AI25">
        <v>43346.083451048602</v>
      </c>
      <c r="AJ25">
        <v>4944.3297823100056</v>
      </c>
      <c r="AK25">
        <v>7707.6871743150577</v>
      </c>
      <c r="AL25">
        <v>1045.9159152661368</v>
      </c>
      <c r="AM25">
        <v>77.255152839554043</v>
      </c>
      <c r="AN25">
        <v>65.369744720405208</v>
      </c>
      <c r="AO25">
        <v>112.91137725485531</v>
      </c>
      <c r="AP25">
        <v>2127.488055598441</v>
      </c>
      <c r="AQ25">
        <v>0</v>
      </c>
      <c r="AR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 t="s">
        <v>116</v>
      </c>
      <c r="B26">
        <v>191.55961186610855</v>
      </c>
      <c r="C26">
        <v>6.831485227661882</v>
      </c>
      <c r="D26">
        <v>0</v>
      </c>
      <c r="E26">
        <v>155.45600691745253</v>
      </c>
      <c r="F26">
        <v>0.55605112320198991</v>
      </c>
      <c r="G26">
        <v>6.4740237909349814</v>
      </c>
      <c r="H26">
        <v>0.3177434989104958</v>
      </c>
      <c r="I26">
        <v>31.615478148473741</v>
      </c>
      <c r="J26">
        <v>0</v>
      </c>
      <c r="K26">
        <v>4.4086910476546848</v>
      </c>
      <c r="M26">
        <v>13019.378499015633</v>
      </c>
      <c r="N26">
        <v>464.30294477486319</v>
      </c>
      <c r="O26">
        <v>0</v>
      </c>
      <c r="P26">
        <v>10565.591432804475</v>
      </c>
      <c r="Q26">
        <v>37.792100157467004</v>
      </c>
      <c r="R26">
        <v>440.00802321904831</v>
      </c>
      <c r="S26">
        <v>21.595485800048273</v>
      </c>
      <c r="T26">
        <v>2148.7508375723633</v>
      </c>
      <c r="U26">
        <v>0</v>
      </c>
      <c r="V26">
        <v>299.63736549412613</v>
      </c>
      <c r="X26">
        <v>15.609429118258861</v>
      </c>
      <c r="Y26">
        <v>0.55667049747497954</v>
      </c>
      <c r="Z26">
        <v>0</v>
      </c>
      <c r="AA26">
        <v>12.667490278073871</v>
      </c>
      <c r="AB26">
        <v>4.5310389331005535E-2</v>
      </c>
      <c r="AC26">
        <v>0.52754239001671466</v>
      </c>
      <c r="AD26">
        <v>2.5891651041231051E-2</v>
      </c>
      <c r="AE26">
        <v>2.5762192791630651</v>
      </c>
      <c r="AF26">
        <v>0</v>
      </c>
      <c r="AG26">
        <v>0.35924665821920881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 t="s">
        <v>117</v>
      </c>
      <c r="B27">
        <v>21938.506500504558</v>
      </c>
      <c r="C27">
        <v>1150.0726209684301</v>
      </c>
      <c r="D27">
        <v>5332.1548767975819</v>
      </c>
      <c r="E27">
        <v>1404.4826247053272</v>
      </c>
      <c r="F27">
        <v>31.365616923452592</v>
      </c>
      <c r="G27">
        <v>6.9701370943109735</v>
      </c>
      <c r="H27">
        <v>87.126713683621105</v>
      </c>
      <c r="I27">
        <v>4903.4914461289663</v>
      </c>
      <c r="J27">
        <v>0</v>
      </c>
      <c r="K27">
        <v>0</v>
      </c>
      <c r="M27">
        <v>1232.9713194954422</v>
      </c>
      <c r="N27">
        <v>64.635510031570035</v>
      </c>
      <c r="O27">
        <v>299.67372820241746</v>
      </c>
      <c r="P27">
        <v>78.933668294672771</v>
      </c>
      <c r="Q27">
        <v>1.7627866365474096</v>
      </c>
      <c r="R27">
        <v>0.39173036368902675</v>
      </c>
      <c r="S27">
        <v>4.8966295463788878</v>
      </c>
      <c r="T27">
        <v>275.58231087103388</v>
      </c>
      <c r="U27">
        <v>0</v>
      </c>
      <c r="V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 t="s">
        <v>118</v>
      </c>
      <c r="B28">
        <v>1823.356655961672</v>
      </c>
      <c r="C28">
        <v>19675.835807590884</v>
      </c>
      <c r="D28">
        <v>0</v>
      </c>
      <c r="E28">
        <v>1386.5718617098837</v>
      </c>
      <c r="F28">
        <v>3415.1294276882404</v>
      </c>
      <c r="G28">
        <v>8.7943247076591593</v>
      </c>
      <c r="H28">
        <v>49.834506666946417</v>
      </c>
      <c r="I28">
        <v>269.69262429969245</v>
      </c>
      <c r="J28">
        <v>2664.6803857820046</v>
      </c>
      <c r="K28">
        <v>20.52009097964363</v>
      </c>
      <c r="M28">
        <v>10.710201375605704</v>
      </c>
      <c r="N28">
        <v>115.57374858266981</v>
      </c>
      <c r="O28">
        <v>0</v>
      </c>
      <c r="P28">
        <v>8.144574355272777</v>
      </c>
      <c r="Q28">
        <v>20.060103861033635</v>
      </c>
      <c r="R28">
        <v>5.1656919820668522E-2</v>
      </c>
      <c r="S28">
        <v>0.29272254559295646</v>
      </c>
      <c r="T28">
        <v>1.5841455407646785</v>
      </c>
      <c r="U28">
        <v>15.652046701910786</v>
      </c>
      <c r="V28">
        <v>0.12053281288614398</v>
      </c>
      <c r="X28">
        <v>649.52260066272243</v>
      </c>
      <c r="Y28">
        <v>7008.9962938264489</v>
      </c>
      <c r="Z28">
        <v>0</v>
      </c>
      <c r="AA28">
        <v>493.92956593484348</v>
      </c>
      <c r="AB28">
        <v>1216.5495654507258</v>
      </c>
      <c r="AC28">
        <v>3.1327456625201719</v>
      </c>
      <c r="AD28">
        <v>17.752225417460632</v>
      </c>
      <c r="AE28">
        <v>96.070866959542869</v>
      </c>
      <c r="AF28">
        <v>949.22193551608473</v>
      </c>
      <c r="AG28">
        <v>7.3097398774702302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 t="s">
        <v>119</v>
      </c>
      <c r="B29">
        <v>666.34994600000005</v>
      </c>
      <c r="C29">
        <v>2990.6629499999999</v>
      </c>
      <c r="D29">
        <v>10062.06</v>
      </c>
      <c r="E29">
        <v>1640.381265</v>
      </c>
      <c r="F29">
        <v>0</v>
      </c>
      <c r="G29">
        <v>181.0924655</v>
      </c>
      <c r="H29">
        <v>1557.7468389999999</v>
      </c>
      <c r="I29">
        <v>434.27028139999999</v>
      </c>
      <c r="J29">
        <v>0</v>
      </c>
      <c r="K29">
        <v>47.47084048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 t="s">
        <v>120</v>
      </c>
      <c r="B30">
        <v>10.514312920239801</v>
      </c>
      <c r="C30">
        <v>341.88048939667704</v>
      </c>
      <c r="D30">
        <v>281.83648848481005</v>
      </c>
      <c r="E30">
        <v>0</v>
      </c>
      <c r="F30">
        <v>11.373973726420902</v>
      </c>
      <c r="G30">
        <v>2.8434934320445802</v>
      </c>
      <c r="H30">
        <v>8.3982247867469706</v>
      </c>
      <c r="I30">
        <v>0.19838326267421902</v>
      </c>
      <c r="J30">
        <v>0</v>
      </c>
      <c r="K30">
        <v>4.893453813040801</v>
      </c>
      <c r="M30">
        <v>1186.04802507976</v>
      </c>
      <c r="N30">
        <v>38565.209380603323</v>
      </c>
      <c r="O30">
        <v>31792.054611515188</v>
      </c>
      <c r="P30">
        <v>0</v>
      </c>
      <c r="Q30">
        <v>1283.0205052735791</v>
      </c>
      <c r="R30">
        <v>320.75512636795543</v>
      </c>
      <c r="S30">
        <v>947.34653591325298</v>
      </c>
      <c r="T30">
        <v>22.37826462732578</v>
      </c>
      <c r="U30">
        <v>0</v>
      </c>
      <c r="V30">
        <v>551.99719418695918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">
      <c r="A31" t="s">
        <v>121</v>
      </c>
      <c r="B31">
        <v>11061.625598329472</v>
      </c>
      <c r="C31">
        <v>9517.9550068066237</v>
      </c>
      <c r="D31">
        <v>0</v>
      </c>
      <c r="E31">
        <v>158.94688512394958</v>
      </c>
      <c r="F31">
        <v>1066.8299407731763</v>
      </c>
      <c r="G31">
        <v>16.164090012465145</v>
      </c>
      <c r="H31">
        <v>16.164090012465145</v>
      </c>
      <c r="I31">
        <v>5091.6883546281015</v>
      </c>
      <c r="J31">
        <v>10.776060011061395</v>
      </c>
      <c r="K31">
        <v>0</v>
      </c>
      <c r="M31">
        <v>13.819792426269602</v>
      </c>
      <c r="N31">
        <v>11.891214482662081</v>
      </c>
      <c r="O31">
        <v>0</v>
      </c>
      <c r="P31">
        <v>0.19857957943783922</v>
      </c>
      <c r="Q31">
        <v>1.3328392110687</v>
      </c>
      <c r="R31">
        <v>2.0194533501978359E-2</v>
      </c>
      <c r="S31">
        <v>2.0194533501978359E-2</v>
      </c>
      <c r="T31">
        <v>6.3612780539997003</v>
      </c>
      <c r="U31">
        <v>1.346302233808956E-2</v>
      </c>
      <c r="V31">
        <v>0</v>
      </c>
      <c r="X31">
        <v>959.71851088096321</v>
      </c>
      <c r="Y31">
        <v>825.78799332567928</v>
      </c>
      <c r="Z31">
        <v>0</v>
      </c>
      <c r="AA31">
        <v>13.790402372989526</v>
      </c>
      <c r="AB31">
        <v>92.559310837340391</v>
      </c>
      <c r="AC31">
        <v>1.4024138006308648</v>
      </c>
      <c r="AD31">
        <v>1.4024138006308648</v>
      </c>
      <c r="AE31">
        <v>441.76034725959238</v>
      </c>
      <c r="AF31">
        <v>0.9349425339926154</v>
      </c>
      <c r="AG31">
        <v>0</v>
      </c>
      <c r="AI31">
        <v>6.6360724212916002</v>
      </c>
      <c r="AJ31">
        <v>5.7099960730276802</v>
      </c>
      <c r="AK31">
        <v>0</v>
      </c>
      <c r="AL31">
        <v>9.5355156567633201E-2</v>
      </c>
      <c r="AM31">
        <v>0.64001088133395001</v>
      </c>
      <c r="AN31">
        <v>9.6971345661160599E-3</v>
      </c>
      <c r="AO31">
        <v>9.6971345661160599E-3</v>
      </c>
      <c r="AP31">
        <v>3.05459738874745</v>
      </c>
      <c r="AQ31">
        <v>6.4647563790612601E-3</v>
      </c>
      <c r="AR31">
        <v>0</v>
      </c>
      <c r="AT31">
        <v>1359.9126259420048</v>
      </c>
      <c r="AU31">
        <v>1170.1342693120071</v>
      </c>
      <c r="AV31">
        <v>0</v>
      </c>
      <c r="AW31">
        <v>19.540877967055408</v>
      </c>
      <c r="AX31">
        <v>131.15572329708058</v>
      </c>
      <c r="AY31">
        <v>1.9872079288358935</v>
      </c>
      <c r="AZ31">
        <v>1.9872079288358935</v>
      </c>
      <c r="BA31">
        <v>625.97049766955854</v>
      </c>
      <c r="BB31">
        <v>1.3248052862288391</v>
      </c>
      <c r="BC31">
        <v>0</v>
      </c>
    </row>
    <row r="32" spans="1:55" x14ac:dyDescent="0.2">
      <c r="A32" t="s">
        <v>122</v>
      </c>
      <c r="B32">
        <v>1.052481678966936E-2</v>
      </c>
      <c r="C32">
        <v>0.77842370454742804</v>
      </c>
      <c r="D32">
        <v>0.66017429239399206</v>
      </c>
      <c r="E32">
        <v>0.46887026954810401</v>
      </c>
      <c r="F32">
        <v>6.1910686999864803E-3</v>
      </c>
      <c r="G32">
        <v>2.2700585230207203E-2</v>
      </c>
      <c r="H32">
        <v>3.5289091580385602E-2</v>
      </c>
      <c r="I32">
        <v>6.7482648830775607E-2</v>
      </c>
      <c r="J32">
        <v>0</v>
      </c>
      <c r="K32">
        <v>1.3826720096021162E-2</v>
      </c>
      <c r="M32">
        <v>325.65793308698375</v>
      </c>
      <c r="N32">
        <v>24085.916149880275</v>
      </c>
      <c r="O32">
        <v>20427.053490300565</v>
      </c>
      <c r="P32">
        <v>14507.741647041945</v>
      </c>
      <c r="Q32">
        <v>191.5634900567666</v>
      </c>
      <c r="R32">
        <v>702.39946344628288</v>
      </c>
      <c r="S32">
        <v>1091.911893028466</v>
      </c>
      <c r="T32">
        <v>2088.0420416473144</v>
      </c>
      <c r="U32">
        <v>0</v>
      </c>
      <c r="V32">
        <v>427.8251277744065</v>
      </c>
      <c r="X32">
        <v>99.369434282248832</v>
      </c>
      <c r="Y32">
        <v>7349.4412965643978</v>
      </c>
      <c r="Z32">
        <v>6232.9964762204463</v>
      </c>
      <c r="AA32">
        <v>4426.8108764128228</v>
      </c>
      <c r="AB32">
        <v>58.452608403031498</v>
      </c>
      <c r="AC32">
        <v>214.32623078206834</v>
      </c>
      <c r="AD32">
        <v>333.17986780723334</v>
      </c>
      <c r="AE32">
        <v>637.13343160175748</v>
      </c>
      <c r="AF32">
        <v>0</v>
      </c>
      <c r="AG32">
        <v>130.54415876096093</v>
      </c>
      <c r="AI32">
        <v>259.13561332050085</v>
      </c>
      <c r="AJ32">
        <v>19165.873205423381</v>
      </c>
      <c r="AK32">
        <v>16254.408373727058</v>
      </c>
      <c r="AL32">
        <v>11544.237519303504</v>
      </c>
      <c r="AM32">
        <v>152.43271372239752</v>
      </c>
      <c r="AN32">
        <v>558.91995023970833</v>
      </c>
      <c r="AO32">
        <v>868.86646798284335</v>
      </c>
      <c r="AP32">
        <v>1661.5165795968576</v>
      </c>
      <c r="AQ32">
        <v>0</v>
      </c>
      <c r="AR32">
        <v>340.43306063153796</v>
      </c>
      <c r="AT32">
        <v>2.0320146121844278E-2</v>
      </c>
      <c r="AU32">
        <v>1.502893944589794</v>
      </c>
      <c r="AV32">
        <v>1.2745911264221159</v>
      </c>
      <c r="AW32">
        <v>0.90524258804749191</v>
      </c>
      <c r="AX32">
        <v>1.195302713084604E-2</v>
      </c>
      <c r="AY32">
        <v>4.3827766140495598E-2</v>
      </c>
      <c r="AZ32">
        <v>6.8132254627408795E-2</v>
      </c>
      <c r="BA32">
        <v>0.13028799572800379</v>
      </c>
      <c r="BB32">
        <v>0</v>
      </c>
      <c r="BC32">
        <v>2.6695093924368179E-2</v>
      </c>
    </row>
    <row r="33" spans="1:55" x14ac:dyDescent="0.2">
      <c r="A33" t="s">
        <v>123</v>
      </c>
      <c r="B33">
        <v>925.03765362555669</v>
      </c>
      <c r="C33">
        <v>1287.1450719379757</v>
      </c>
      <c r="D33">
        <v>1228.4249499311018</v>
      </c>
      <c r="E33">
        <v>146.01736976510497</v>
      </c>
      <c r="F33">
        <v>204.34602417513781</v>
      </c>
      <c r="G33">
        <v>14.48429673249675</v>
      </c>
      <c r="H33">
        <v>77.51056090307948</v>
      </c>
      <c r="I33">
        <v>15.658699169714348</v>
      </c>
      <c r="J33">
        <v>0</v>
      </c>
      <c r="K33">
        <v>15.658699169714348</v>
      </c>
      <c r="M33">
        <v>30755.663116374442</v>
      </c>
      <c r="N33">
        <v>42795.014948062024</v>
      </c>
      <c r="O33">
        <v>40842.687620068893</v>
      </c>
      <c r="P33">
        <v>4854.7872792348944</v>
      </c>
      <c r="Q33">
        <v>6794.0990878248622</v>
      </c>
      <c r="R33">
        <v>481.57407326750325</v>
      </c>
      <c r="S33">
        <v>2577.0720680969207</v>
      </c>
      <c r="T33">
        <v>520.62061973028563</v>
      </c>
      <c r="U33">
        <v>0</v>
      </c>
      <c r="V33">
        <v>520.62061973028563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 t="s">
        <v>124</v>
      </c>
      <c r="B34">
        <v>26582.272612353958</v>
      </c>
      <c r="C34">
        <v>661.64956725256957</v>
      </c>
      <c r="D34">
        <v>0</v>
      </c>
      <c r="E34">
        <v>2426.0484134194216</v>
      </c>
      <c r="F34">
        <v>0</v>
      </c>
      <c r="G34">
        <v>36.089976401703787</v>
      </c>
      <c r="H34">
        <v>0</v>
      </c>
      <c r="I34">
        <v>10345.793238291086</v>
      </c>
      <c r="J34">
        <v>0</v>
      </c>
      <c r="K34">
        <v>44.109971156571298</v>
      </c>
      <c r="M34">
        <v>1107.6025376460409</v>
      </c>
      <c r="N34">
        <v>27.568927247430508</v>
      </c>
      <c r="O34">
        <v>0</v>
      </c>
      <c r="P34">
        <v>101.08606658057857</v>
      </c>
      <c r="Q34">
        <v>0</v>
      </c>
      <c r="R34">
        <v>1.5037596682962111</v>
      </c>
      <c r="S34">
        <v>0</v>
      </c>
      <c r="T34">
        <v>431.07777170891478</v>
      </c>
      <c r="U34">
        <v>0</v>
      </c>
      <c r="V34">
        <v>1.8379284834287024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 t="s">
        <v>125</v>
      </c>
      <c r="B35">
        <v>370.79519335097257</v>
      </c>
      <c r="C35">
        <v>269.157093334401</v>
      </c>
      <c r="D35">
        <v>115.48717143210921</v>
      </c>
      <c r="E35">
        <v>3.5991936896304773</v>
      </c>
      <c r="F35">
        <v>0.93892009305614987</v>
      </c>
      <c r="G35">
        <v>6.8854140140727109</v>
      </c>
      <c r="H35">
        <v>4.3033837591090167</v>
      </c>
      <c r="I35">
        <v>11.188797774436019</v>
      </c>
      <c r="J35">
        <v>0</v>
      </c>
      <c r="K35">
        <v>0</v>
      </c>
      <c r="M35">
        <v>58753.455096649035</v>
      </c>
      <c r="N35">
        <v>42648.6359066656</v>
      </c>
      <c r="O35">
        <v>18299.240288567889</v>
      </c>
      <c r="P35">
        <v>570.30152661036948</v>
      </c>
      <c r="Q35">
        <v>148.77431130694387</v>
      </c>
      <c r="R35">
        <v>1091.0116159859274</v>
      </c>
      <c r="S35">
        <v>681.88226004089097</v>
      </c>
      <c r="T35">
        <v>1772.8938762255641</v>
      </c>
      <c r="U35">
        <v>0</v>
      </c>
      <c r="V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 t="s">
        <v>126</v>
      </c>
      <c r="B36">
        <v>1.15304551749948</v>
      </c>
      <c r="C36">
        <v>3.240118556246748</v>
      </c>
      <c r="D36">
        <v>0</v>
      </c>
      <c r="E36">
        <v>0.17454049628616478</v>
      </c>
      <c r="F36">
        <v>5.3912122403021517E-3</v>
      </c>
      <c r="G36">
        <v>1.3478030596887119E-3</v>
      </c>
      <c r="H36">
        <v>2.5608258138727441E-2</v>
      </c>
      <c r="I36">
        <v>2.134920047240112</v>
      </c>
      <c r="J36">
        <v>0</v>
      </c>
      <c r="K36">
        <v>4.7173107096841445E-3</v>
      </c>
      <c r="M36">
        <v>10.811728059497199</v>
      </c>
      <c r="N36">
        <v>30.38152456170172</v>
      </c>
      <c r="O36">
        <v>0</v>
      </c>
      <c r="P36">
        <v>1.6366087483762717</v>
      </c>
      <c r="Q36">
        <v>5.0551621569619273E-2</v>
      </c>
      <c r="R36">
        <v>1.2637905388777678E-2</v>
      </c>
      <c r="S36">
        <v>0.2401202024303016</v>
      </c>
      <c r="T36">
        <v>20.018442142323678</v>
      </c>
      <c r="U36">
        <v>0</v>
      </c>
      <c r="V36">
        <v>4.4232668867976159E-2</v>
      </c>
      <c r="X36">
        <v>14863.642476026183</v>
      </c>
      <c r="Y36">
        <v>41767.617209449425</v>
      </c>
      <c r="Z36">
        <v>0</v>
      </c>
      <c r="AA36">
        <v>2249.961077002235</v>
      </c>
      <c r="AB36">
        <v>69.496867240770897</v>
      </c>
      <c r="AC36">
        <v>17.374216805206242</v>
      </c>
      <c r="AD36">
        <v>330.11011935875644</v>
      </c>
      <c r="AE36">
        <v>27520.759428382466</v>
      </c>
      <c r="AF36">
        <v>0</v>
      </c>
      <c r="AG36">
        <v>60.809758828194816</v>
      </c>
      <c r="AI36">
        <v>28.322653377605199</v>
      </c>
      <c r="AJ36">
        <v>79.588145808792518</v>
      </c>
      <c r="AK36">
        <v>0</v>
      </c>
      <c r="AL36">
        <v>4.2872982043143519</v>
      </c>
      <c r="AM36">
        <v>0.13242619935621847</v>
      </c>
      <c r="AN36">
        <v>3.3106549829552877E-2</v>
      </c>
      <c r="AO36">
        <v>0.62902444687552561</v>
      </c>
      <c r="AP36">
        <v>52.440774947038882</v>
      </c>
      <c r="AQ36">
        <v>0</v>
      </c>
      <c r="AR36">
        <v>0.11587292442243857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 t="s">
        <v>127</v>
      </c>
      <c r="B37">
        <v>1471.7879780000001</v>
      </c>
      <c r="C37">
        <v>17648.488440000001</v>
      </c>
      <c r="D37">
        <v>0</v>
      </c>
      <c r="E37">
        <v>36729.862970000002</v>
      </c>
      <c r="F37">
        <v>596.49556819999998</v>
      </c>
      <c r="G37">
        <v>0</v>
      </c>
      <c r="H37">
        <v>1030.8999490000001</v>
      </c>
      <c r="I37">
        <v>7138.4958749999996</v>
      </c>
      <c r="J37">
        <v>188.02577690000001</v>
      </c>
      <c r="K37">
        <v>32.418237400000002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 t="s">
        <v>128</v>
      </c>
      <c r="B38">
        <v>14.323190955551402</v>
      </c>
      <c r="C38">
        <v>24.919286990843702</v>
      </c>
      <c r="D38">
        <v>27.078912088033</v>
      </c>
      <c r="E38">
        <v>0.93351536398574997</v>
      </c>
      <c r="F38">
        <v>2.7866130267409851E-2</v>
      </c>
      <c r="G38">
        <v>0.19506291186215599</v>
      </c>
      <c r="H38">
        <v>0.759352049915615</v>
      </c>
      <c r="I38">
        <v>1.17037747104343</v>
      </c>
      <c r="J38">
        <v>0</v>
      </c>
      <c r="K38">
        <v>0.25776170497920703</v>
      </c>
      <c r="M38">
        <v>36105.781862575059</v>
      </c>
      <c r="N38">
        <v>62816.3335289186</v>
      </c>
      <c r="O38">
        <v>68260.298697436985</v>
      </c>
      <c r="P38">
        <v>2353.1978455099979</v>
      </c>
      <c r="Q38">
        <v>70.244711804197792</v>
      </c>
      <c r="R38">
        <v>491.71298260490016</v>
      </c>
      <c r="S38">
        <v>1914.1683969888068</v>
      </c>
      <c r="T38">
        <v>2950.2778953029433</v>
      </c>
      <c r="U38">
        <v>0</v>
      </c>
      <c r="V38">
        <v>649.76358420311203</v>
      </c>
      <c r="X38">
        <v>8119.3617507088629</v>
      </c>
      <c r="Y38">
        <v>14125.951841057769</v>
      </c>
      <c r="Z38">
        <v>15350.174674112548</v>
      </c>
      <c r="AA38">
        <v>529.18019200932793</v>
      </c>
      <c r="AB38">
        <v>15.796423641603814</v>
      </c>
      <c r="AC38">
        <v>110.57496548572074</v>
      </c>
      <c r="AD38">
        <v>430.4525443066579</v>
      </c>
      <c r="AE38">
        <v>663.44979284091164</v>
      </c>
      <c r="AF38">
        <v>0</v>
      </c>
      <c r="AG38">
        <v>146.11691868804709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 t="s">
        <v>129</v>
      </c>
      <c r="B39">
        <v>0</v>
      </c>
      <c r="C39">
        <v>6747.5194250000004</v>
      </c>
      <c r="D39">
        <v>0</v>
      </c>
      <c r="E39">
        <v>4.3000654860000003</v>
      </c>
      <c r="F39">
        <v>37.983911790000001</v>
      </c>
      <c r="G39">
        <v>0</v>
      </c>
      <c r="H39">
        <v>212.85324159999999</v>
      </c>
      <c r="I39">
        <v>164.11916600000001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 t="s">
        <v>130</v>
      </c>
      <c r="B40">
        <v>19495.327300000001</v>
      </c>
      <c r="C40">
        <v>22045.55917</v>
      </c>
      <c r="D40">
        <v>52718.074630000003</v>
      </c>
      <c r="E40">
        <v>1852.9028499999999</v>
      </c>
      <c r="F40">
        <v>607.67244000000005</v>
      </c>
      <c r="G40">
        <v>278.93161179999998</v>
      </c>
      <c r="H40">
        <v>2580.117409</v>
      </c>
      <c r="I40">
        <v>0</v>
      </c>
      <c r="J40">
        <v>0</v>
      </c>
      <c r="K40">
        <v>39.847373109999999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 t="s">
        <v>131</v>
      </c>
      <c r="B41">
        <v>1868.5154567139839</v>
      </c>
      <c r="C41">
        <v>784.54548173583714</v>
      </c>
      <c r="D41">
        <v>0</v>
      </c>
      <c r="E41">
        <v>4056.0024056992725</v>
      </c>
      <c r="F41">
        <v>0</v>
      </c>
      <c r="G41">
        <v>3.553999917394747</v>
      </c>
      <c r="H41">
        <v>0</v>
      </c>
      <c r="I41">
        <v>2172.3824492287858</v>
      </c>
      <c r="J41">
        <v>0</v>
      </c>
      <c r="K41">
        <v>0</v>
      </c>
      <c r="M41">
        <v>511.08716828601598</v>
      </c>
      <c r="N41">
        <v>214.5934234641627</v>
      </c>
      <c r="O41">
        <v>0</v>
      </c>
      <c r="P41">
        <v>1109.4212663007272</v>
      </c>
      <c r="Q41">
        <v>0</v>
      </c>
      <c r="R41">
        <v>0.9721106386052526</v>
      </c>
      <c r="S41">
        <v>0</v>
      </c>
      <c r="T41">
        <v>594.20262777121434</v>
      </c>
      <c r="U41">
        <v>0</v>
      </c>
      <c r="V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 t="s">
        <v>132</v>
      </c>
      <c r="B42">
        <v>429.95334977501085</v>
      </c>
      <c r="C42">
        <v>264.37100873304576</v>
      </c>
      <c r="D42">
        <v>741.82208174334619</v>
      </c>
      <c r="E42">
        <v>185.86782703095733</v>
      </c>
      <c r="F42">
        <v>3.2984530090573148</v>
      </c>
      <c r="G42">
        <v>2.63876240765592</v>
      </c>
      <c r="H42">
        <v>19.955640702643901</v>
      </c>
      <c r="I42">
        <v>0.98953590251216061</v>
      </c>
      <c r="J42">
        <v>0</v>
      </c>
      <c r="K42">
        <v>0</v>
      </c>
      <c r="M42">
        <v>20539.91104022499</v>
      </c>
      <c r="N42">
        <v>12629.642271266954</v>
      </c>
      <c r="O42">
        <v>35438.634388256651</v>
      </c>
      <c r="P42">
        <v>8879.3554799690428</v>
      </c>
      <c r="Q42">
        <v>157.57507509094268</v>
      </c>
      <c r="R42">
        <v>126.06006009234409</v>
      </c>
      <c r="S42">
        <v>953.32920419735615</v>
      </c>
      <c r="T42">
        <v>47.272522517487843</v>
      </c>
      <c r="U42">
        <v>0</v>
      </c>
      <c r="V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 t="s">
        <v>133</v>
      </c>
      <c r="B43">
        <v>3487.1752433894067</v>
      </c>
      <c r="C43">
        <v>7425.0235603210904</v>
      </c>
      <c r="D43">
        <v>1288.4817002844388</v>
      </c>
      <c r="E43">
        <v>44.328498878272377</v>
      </c>
      <c r="F43">
        <v>104.91078064849304</v>
      </c>
      <c r="G43">
        <v>4.4328498878272375</v>
      </c>
      <c r="H43">
        <v>48.761348738089524</v>
      </c>
      <c r="I43">
        <v>2370.0970727399999</v>
      </c>
      <c r="J43">
        <v>0</v>
      </c>
      <c r="K43">
        <v>2.9552332577215634</v>
      </c>
      <c r="M43">
        <v>94950.873970582179</v>
      </c>
      <c r="N43">
        <v>202172.94144913834</v>
      </c>
      <c r="O43">
        <v>35083.543268733694</v>
      </c>
      <c r="P43">
        <v>1207.0026358081482</v>
      </c>
      <c r="Q43">
        <v>2856.5729039267808</v>
      </c>
      <c r="R43">
        <v>120.70026358081481</v>
      </c>
      <c r="S43">
        <v>1327.7028986262876</v>
      </c>
      <c r="T43">
        <v>64534.407577706967</v>
      </c>
      <c r="U43">
        <v>0</v>
      </c>
      <c r="V43">
        <v>80.466842364612091</v>
      </c>
      <c r="X43">
        <v>5224.3012036081118</v>
      </c>
      <c r="Y43">
        <v>11123.776929920234</v>
      </c>
      <c r="Z43">
        <v>1930.3350212707776</v>
      </c>
      <c r="AA43">
        <v>66.410608552843087</v>
      </c>
      <c r="AB43">
        <v>157.17177352999036</v>
      </c>
      <c r="AC43">
        <v>6.6410608552843087</v>
      </c>
      <c r="AD43">
        <v>73.051669366164163</v>
      </c>
      <c r="AE43">
        <v>3550.7538696990441</v>
      </c>
      <c r="AF43">
        <v>0</v>
      </c>
      <c r="AG43">
        <v>4.427373902279518</v>
      </c>
      <c r="AI43">
        <v>8385.048870372897</v>
      </c>
      <c r="AJ43">
        <v>17853.758722044855</v>
      </c>
      <c r="AK43">
        <v>3098.204498310532</v>
      </c>
      <c r="AL43">
        <v>106.58960433640512</v>
      </c>
      <c r="AM43">
        <v>252.26206352381843</v>
      </c>
      <c r="AN43">
        <v>10.658960433640511</v>
      </c>
      <c r="AO43">
        <v>117.24856470269427</v>
      </c>
      <c r="AP43">
        <v>5698.9908436997412</v>
      </c>
      <c r="AQ43">
        <v>0</v>
      </c>
      <c r="AR43">
        <v>7.1059736204314126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 t="s">
        <v>134</v>
      </c>
      <c r="B44">
        <v>25904.751477778947</v>
      </c>
      <c r="C44">
        <v>8803.5523226630776</v>
      </c>
      <c r="D44">
        <v>0</v>
      </c>
      <c r="E44">
        <v>1274.7225085167254</v>
      </c>
      <c r="F44">
        <v>2178.9787875740662</v>
      </c>
      <c r="G44">
        <v>35.851570546410088</v>
      </c>
      <c r="H44">
        <v>79.670156769800187</v>
      </c>
      <c r="I44">
        <v>856.45418527535207</v>
      </c>
      <c r="J44">
        <v>470.05392492182892</v>
      </c>
      <c r="K44">
        <v>231.04345461242832</v>
      </c>
      <c r="M44">
        <v>10.08486222105636</v>
      </c>
      <c r="N44">
        <v>3.4272713369234764</v>
      </c>
      <c r="O44">
        <v>0</v>
      </c>
      <c r="P44">
        <v>0.49625648327481003</v>
      </c>
      <c r="Q44">
        <v>0.84828842593370402</v>
      </c>
      <c r="R44">
        <v>1.395721358991504E-2</v>
      </c>
      <c r="S44">
        <v>3.1016030199811199E-2</v>
      </c>
      <c r="T44">
        <v>0.33342232464797039</v>
      </c>
      <c r="U44">
        <v>0.18299457817110301</v>
      </c>
      <c r="V44">
        <v>8.9946487571669398E-2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 t="s">
        <v>135</v>
      </c>
      <c r="B45">
        <v>0</v>
      </c>
      <c r="C45">
        <v>1.885683888</v>
      </c>
      <c r="D45">
        <v>0</v>
      </c>
      <c r="E45">
        <v>1395.1703669999999</v>
      </c>
      <c r="F45">
        <v>143.78339650000001</v>
      </c>
      <c r="G45">
        <v>0</v>
      </c>
      <c r="H45">
        <v>421.92176990000002</v>
      </c>
      <c r="I45">
        <v>394.34364310000001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 t="s">
        <v>136</v>
      </c>
      <c r="B46">
        <v>50.641022401629428</v>
      </c>
      <c r="C46">
        <v>273.75208418376957</v>
      </c>
      <c r="D46">
        <v>159.03148942555475</v>
      </c>
      <c r="E46">
        <v>0.88206698852066612</v>
      </c>
      <c r="F46">
        <v>4.8254252898546675</v>
      </c>
      <c r="G46">
        <v>4.6178801165008103</v>
      </c>
      <c r="H46">
        <v>22.57053764776035</v>
      </c>
      <c r="I46">
        <v>0</v>
      </c>
      <c r="J46">
        <v>0</v>
      </c>
      <c r="K46">
        <v>2.5424283786132587</v>
      </c>
      <c r="M46">
        <v>1962.7460735309521</v>
      </c>
      <c r="N46">
        <v>10610.090453768566</v>
      </c>
      <c r="O46">
        <v>6163.7466353314258</v>
      </c>
      <c r="P46">
        <v>34.187175459840311</v>
      </c>
      <c r="Q46">
        <v>187.0239598573836</v>
      </c>
      <c r="R46">
        <v>178.97991858882745</v>
      </c>
      <c r="S46">
        <v>874.78948972007242</v>
      </c>
      <c r="T46">
        <v>0</v>
      </c>
      <c r="U46">
        <v>0</v>
      </c>
      <c r="V46">
        <v>98.539505734707987</v>
      </c>
      <c r="X46">
        <v>25.729651856500116</v>
      </c>
      <c r="Y46">
        <v>139.08774916070948</v>
      </c>
      <c r="Z46">
        <v>80.800597284318357</v>
      </c>
      <c r="AA46">
        <v>0.44815991961524815</v>
      </c>
      <c r="AB46">
        <v>2.4516983836313089</v>
      </c>
      <c r="AC46">
        <v>2.3462489909918762</v>
      </c>
      <c r="AD46">
        <v>11.467621472670293</v>
      </c>
      <c r="AE46">
        <v>0</v>
      </c>
      <c r="AF46">
        <v>0</v>
      </c>
      <c r="AG46">
        <v>1.2917550623879268</v>
      </c>
      <c r="AI46">
        <v>7276.3659012109174</v>
      </c>
      <c r="AJ46">
        <v>39334.125502886949</v>
      </c>
      <c r="AK46">
        <v>22850.4728379587</v>
      </c>
      <c r="AL46">
        <v>126.73997983202376</v>
      </c>
      <c r="AM46">
        <v>693.34224256913035</v>
      </c>
      <c r="AN46">
        <v>663.52107090367986</v>
      </c>
      <c r="AO46">
        <v>3243.0524251594966</v>
      </c>
      <c r="AP46">
        <v>0</v>
      </c>
      <c r="AQ46">
        <v>0</v>
      </c>
      <c r="AR46">
        <v>365.30935362429079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 t="s">
        <v>137</v>
      </c>
      <c r="B47">
        <v>5407.5073160000002</v>
      </c>
      <c r="C47">
        <v>10464.636189999999</v>
      </c>
      <c r="D47">
        <v>9740.5207379999993</v>
      </c>
      <c r="E47">
        <v>81906.800879999995</v>
      </c>
      <c r="F47">
        <v>0</v>
      </c>
      <c r="G47">
        <v>23.358562920000001</v>
      </c>
      <c r="H47">
        <v>1798.6093450000001</v>
      </c>
      <c r="I47">
        <v>7381.305883</v>
      </c>
      <c r="J47">
        <v>0</v>
      </c>
      <c r="K47">
        <v>58.3964073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 t="s">
        <v>138</v>
      </c>
      <c r="B48">
        <v>61594.977570832736</v>
      </c>
      <c r="C48">
        <v>1407.3135107608937</v>
      </c>
      <c r="D48">
        <v>0</v>
      </c>
      <c r="E48">
        <v>1774.1487853996653</v>
      </c>
      <c r="F48">
        <v>0</v>
      </c>
      <c r="G48">
        <v>160.07357460459781</v>
      </c>
      <c r="H48">
        <v>0</v>
      </c>
      <c r="I48">
        <v>1767.4790534225328</v>
      </c>
      <c r="J48">
        <v>0</v>
      </c>
      <c r="K48">
        <v>0</v>
      </c>
      <c r="M48">
        <v>401.09474916725759</v>
      </c>
      <c r="N48">
        <v>9.16415723910624</v>
      </c>
      <c r="O48">
        <v>0</v>
      </c>
      <c r="P48">
        <v>11.552918600334721</v>
      </c>
      <c r="Q48">
        <v>0</v>
      </c>
      <c r="R48">
        <v>1.042368595402176</v>
      </c>
      <c r="S48">
        <v>0</v>
      </c>
      <c r="T48">
        <v>11.5094865774672</v>
      </c>
      <c r="U48">
        <v>0</v>
      </c>
      <c r="V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">
      <c r="A49" t="s">
        <v>139</v>
      </c>
      <c r="B49">
        <v>12425.979657148951</v>
      </c>
      <c r="C49">
        <v>6588.5071041525853</v>
      </c>
      <c r="D49">
        <v>3772.7554963257849</v>
      </c>
      <c r="E49">
        <v>962.02753338889397</v>
      </c>
      <c r="F49">
        <v>17.582748654680216</v>
      </c>
      <c r="G49">
        <v>47.724603479572153</v>
      </c>
      <c r="H49">
        <v>565.15977810635854</v>
      </c>
      <c r="I49">
        <v>728.4281586467871</v>
      </c>
      <c r="J49">
        <v>0</v>
      </c>
      <c r="K49">
        <v>12.559106181382498</v>
      </c>
      <c r="M49">
        <v>5470.5516995994076</v>
      </c>
      <c r="N49">
        <v>2900.5977581581233</v>
      </c>
      <c r="O49">
        <v>1660.9599051390612</v>
      </c>
      <c r="P49">
        <v>423.53371750566299</v>
      </c>
      <c r="Q49">
        <v>7.7408251252971647</v>
      </c>
      <c r="R49">
        <v>21.010811049225882</v>
      </c>
      <c r="S49">
        <v>248.81223613513779</v>
      </c>
      <c r="T49">
        <v>320.69132666160783</v>
      </c>
      <c r="U49">
        <v>0</v>
      </c>
      <c r="V49">
        <v>5.5291608035495008</v>
      </c>
      <c r="X49">
        <v>15474.398333251638</v>
      </c>
      <c r="Y49">
        <v>8204.8406776892916</v>
      </c>
      <c r="Z49">
        <v>4698.3113585351539</v>
      </c>
      <c r="AA49">
        <v>1198.0381161054427</v>
      </c>
      <c r="AB49">
        <v>21.896258000022616</v>
      </c>
      <c r="AC49">
        <v>59.432700271201973</v>
      </c>
      <c r="AD49">
        <v>703.80829275850363</v>
      </c>
      <c r="AE49">
        <v>907.13068869160497</v>
      </c>
      <c r="AF49">
        <v>0</v>
      </c>
      <c r="AG49">
        <v>15.640184285067999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">
      <c r="A50" t="s">
        <v>140</v>
      </c>
      <c r="B50">
        <v>68.547711803333399</v>
      </c>
      <c r="C50">
        <v>1.639288208879508</v>
      </c>
      <c r="D50">
        <v>0</v>
      </c>
      <c r="E50">
        <v>1.9178080497219603</v>
      </c>
      <c r="F50">
        <v>0</v>
      </c>
      <c r="G50">
        <v>7.1619387767914808E-2</v>
      </c>
      <c r="H50">
        <v>0</v>
      </c>
      <c r="I50">
        <v>7.2494735840900999</v>
      </c>
      <c r="J50">
        <v>0</v>
      </c>
      <c r="K50">
        <v>0.1511964852840024</v>
      </c>
      <c r="M50">
        <v>11610.336297545164</v>
      </c>
      <c r="N50">
        <v>277.65605726267307</v>
      </c>
      <c r="O50">
        <v>0</v>
      </c>
      <c r="P50">
        <v>324.83063001861404</v>
      </c>
      <c r="Q50">
        <v>0</v>
      </c>
      <c r="R50">
        <v>12.13060444374085</v>
      </c>
      <c r="S50">
        <v>0</v>
      </c>
      <c r="T50">
        <v>1227.886738698739</v>
      </c>
      <c r="U50">
        <v>0</v>
      </c>
      <c r="V50">
        <v>25.609053825028496</v>
      </c>
      <c r="X50">
        <v>28221.296320651501</v>
      </c>
      <c r="Y50">
        <v>674.89981912844735</v>
      </c>
      <c r="Z50">
        <v>0</v>
      </c>
      <c r="AA50">
        <v>789.567263931664</v>
      </c>
      <c r="AB50">
        <v>0</v>
      </c>
      <c r="AC50">
        <v>29.485914428491235</v>
      </c>
      <c r="AD50">
        <v>0</v>
      </c>
      <c r="AE50">
        <v>2984.6297827171702</v>
      </c>
      <c r="AF50">
        <v>0</v>
      </c>
      <c r="AG50">
        <v>62.248041569687501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3" spans="1:55" x14ac:dyDescent="0.2">
      <c r="C53" t="s">
        <v>93</v>
      </c>
      <c r="D53" t="s">
        <v>94</v>
      </c>
      <c r="E53" t="s">
        <v>95</v>
      </c>
      <c r="F53" t="s">
        <v>96</v>
      </c>
      <c r="G53" t="s">
        <v>97</v>
      </c>
      <c r="H53" t="s">
        <v>98</v>
      </c>
      <c r="I53" t="s">
        <v>99</v>
      </c>
      <c r="J53" t="s">
        <v>100</v>
      </c>
      <c r="K53" t="s">
        <v>101</v>
      </c>
      <c r="L53" t="s">
        <v>102</v>
      </c>
      <c r="M53" t="s">
        <v>103</v>
      </c>
      <c r="N53" t="s">
        <v>104</v>
      </c>
      <c r="O53" t="s">
        <v>105</v>
      </c>
      <c r="P53" t="s">
        <v>106</v>
      </c>
      <c r="Q53" t="s">
        <v>107</v>
      </c>
      <c r="R53" t="s">
        <v>108</v>
      </c>
      <c r="S53" t="s">
        <v>109</v>
      </c>
      <c r="T53" t="s">
        <v>110</v>
      </c>
      <c r="U53" t="s">
        <v>111</v>
      </c>
      <c r="V53" t="s">
        <v>112</v>
      </c>
      <c r="W53" t="s">
        <v>113</v>
      </c>
      <c r="X53" t="s">
        <v>114</v>
      </c>
      <c r="Y53" t="s">
        <v>115</v>
      </c>
      <c r="Z53" t="s">
        <v>116</v>
      </c>
      <c r="AA53" t="s">
        <v>117</v>
      </c>
      <c r="AB53" t="s">
        <v>118</v>
      </c>
      <c r="AC53" t="s">
        <v>119</v>
      </c>
      <c r="AD53" t="s">
        <v>120</v>
      </c>
      <c r="AE53" t="s">
        <v>121</v>
      </c>
      <c r="AF53" t="s">
        <v>122</v>
      </c>
      <c r="AG53" t="s">
        <v>123</v>
      </c>
      <c r="AH53" t="s">
        <v>124</v>
      </c>
      <c r="AI53" t="s">
        <v>125</v>
      </c>
      <c r="AJ53" t="s">
        <v>126</v>
      </c>
      <c r="AK53" t="s">
        <v>127</v>
      </c>
      <c r="AL53" t="s">
        <v>128</v>
      </c>
      <c r="AM53" t="s">
        <v>129</v>
      </c>
      <c r="AN53" t="s">
        <v>130</v>
      </c>
      <c r="AO53" t="s">
        <v>131</v>
      </c>
      <c r="AP53" t="s">
        <v>132</v>
      </c>
      <c r="AQ53" t="s">
        <v>133</v>
      </c>
      <c r="AR53" t="s">
        <v>134</v>
      </c>
      <c r="AS53" t="s">
        <v>135</v>
      </c>
      <c r="AT53" t="s">
        <v>136</v>
      </c>
      <c r="AU53" t="s">
        <v>137</v>
      </c>
      <c r="AV53" t="s">
        <v>138</v>
      </c>
      <c r="AW53" t="s">
        <v>139</v>
      </c>
      <c r="AX53" t="s">
        <v>140</v>
      </c>
      <c r="AY53" t="s">
        <v>141</v>
      </c>
    </row>
    <row r="54" spans="1:55" x14ac:dyDescent="0.2">
      <c r="A54" t="s">
        <v>52</v>
      </c>
    </row>
    <row r="55" spans="1:55" x14ac:dyDescent="0.2">
      <c r="B55" t="s">
        <v>82</v>
      </c>
      <c r="C55">
        <v>18957.487834570249</v>
      </c>
      <c r="J55">
        <v>1383.1468694711414</v>
      </c>
      <c r="K55">
        <v>31628.026474931117</v>
      </c>
      <c r="X55">
        <v>1608.8267182333277</v>
      </c>
    </row>
    <row r="56" spans="1:55" x14ac:dyDescent="0.2">
      <c r="B56" t="s">
        <v>84</v>
      </c>
      <c r="C56">
        <v>35069.622796739452</v>
      </c>
      <c r="J56">
        <v>7923.294994648556</v>
      </c>
      <c r="K56">
        <v>52555.706086973332</v>
      </c>
      <c r="X56">
        <v>15085.412499790107</v>
      </c>
    </row>
    <row r="57" spans="1:55" x14ac:dyDescent="0.2">
      <c r="B57" t="s">
        <v>85</v>
      </c>
      <c r="C57">
        <v>23541.186991624345</v>
      </c>
      <c r="J57">
        <v>1346.0380507217715</v>
      </c>
      <c r="K57">
        <v>33775.766352548191</v>
      </c>
      <c r="X57">
        <v>2108.3180458663596</v>
      </c>
    </row>
    <row r="58" spans="1:55" x14ac:dyDescent="0.2">
      <c r="B58" t="s">
        <v>86</v>
      </c>
      <c r="C58">
        <v>6598.7970856616885</v>
      </c>
      <c r="J58">
        <v>11.245096501109305</v>
      </c>
      <c r="K58">
        <v>2352.2865292581478</v>
      </c>
      <c r="X58">
        <v>0</v>
      </c>
    </row>
    <row r="59" spans="1:55" x14ac:dyDescent="0.2">
      <c r="B59" t="s">
        <v>87</v>
      </c>
      <c r="C59">
        <v>233.5092023528718</v>
      </c>
      <c r="J59">
        <v>113.57547464651037</v>
      </c>
      <c r="K59">
        <v>2134.9557084492208</v>
      </c>
      <c r="X59">
        <v>100.67267067722119</v>
      </c>
    </row>
    <row r="60" spans="1:55" x14ac:dyDescent="0.2">
      <c r="B60" t="s">
        <v>88</v>
      </c>
      <c r="C60">
        <v>43.242444876405749</v>
      </c>
      <c r="J60">
        <v>95.583320250245592</v>
      </c>
      <c r="K60">
        <v>421.87747530052349</v>
      </c>
      <c r="X60">
        <v>7.7440515914933403</v>
      </c>
    </row>
    <row r="61" spans="1:55" x14ac:dyDescent="0.2">
      <c r="B61" t="s">
        <v>89</v>
      </c>
      <c r="C61">
        <v>2049.6918872334923</v>
      </c>
      <c r="J61">
        <v>235.02251683277706</v>
      </c>
      <c r="K61">
        <v>4896.3355459042104</v>
      </c>
      <c r="X61">
        <v>447.21897950932646</v>
      </c>
    </row>
    <row r="62" spans="1:55" x14ac:dyDescent="0.2">
      <c r="B62" t="s">
        <v>90</v>
      </c>
      <c r="C62">
        <v>0</v>
      </c>
      <c r="J62">
        <v>0</v>
      </c>
      <c r="K62">
        <v>0</v>
      </c>
      <c r="X62">
        <v>0</v>
      </c>
    </row>
    <row r="63" spans="1:55" x14ac:dyDescent="0.2">
      <c r="B63" t="s">
        <v>91</v>
      </c>
      <c r="C63">
        <v>0</v>
      </c>
      <c r="J63">
        <v>0</v>
      </c>
      <c r="K63">
        <v>0</v>
      </c>
      <c r="X63">
        <v>0</v>
      </c>
    </row>
    <row r="64" spans="1:55" x14ac:dyDescent="0.2">
      <c r="B64" t="s">
        <v>92</v>
      </c>
      <c r="C64">
        <v>0</v>
      </c>
      <c r="J64">
        <v>137.19017726577925</v>
      </c>
      <c r="K64">
        <v>76.704995505611762</v>
      </c>
      <c r="X64">
        <v>0</v>
      </c>
    </row>
    <row r="65" spans="1:46" x14ac:dyDescent="0.2">
      <c r="A65" t="s">
        <v>26</v>
      </c>
    </row>
    <row r="66" spans="1:46" x14ac:dyDescent="0.2">
      <c r="B66" t="s">
        <v>82</v>
      </c>
      <c r="C66">
        <v>12824.117095429752</v>
      </c>
      <c r="K66">
        <v>548.96767506888125</v>
      </c>
      <c r="Q66">
        <v>56881.202957401947</v>
      </c>
      <c r="X66">
        <v>2251.7112127956416</v>
      </c>
      <c r="AG66">
        <v>925.03765362555669</v>
      </c>
      <c r="AP66">
        <v>20539.91104022499</v>
      </c>
      <c r="AT66">
        <v>25.729651856500116</v>
      </c>
    </row>
    <row r="67" spans="1:46" x14ac:dyDescent="0.2">
      <c r="B67" t="s">
        <v>84</v>
      </c>
      <c r="C67">
        <v>23723.446543260547</v>
      </c>
      <c r="K67">
        <v>912.20942302667117</v>
      </c>
      <c r="Q67">
        <v>14037.598803093893</v>
      </c>
      <c r="X67">
        <v>21113.518373641622</v>
      </c>
      <c r="AG67">
        <v>1287.1450719379757</v>
      </c>
      <c r="AP67">
        <v>12629.642271266954</v>
      </c>
      <c r="AT67">
        <v>139.08774916070948</v>
      </c>
    </row>
    <row r="68" spans="1:46" x14ac:dyDescent="0.2">
      <c r="B68" t="s">
        <v>85</v>
      </c>
      <c r="C68">
        <v>15924.838838375654</v>
      </c>
      <c r="K68">
        <v>586.24599745180615</v>
      </c>
      <c r="Q68">
        <v>0</v>
      </c>
      <c r="X68">
        <v>2950.7984484679446</v>
      </c>
      <c r="AG68">
        <v>1228.4249499311018</v>
      </c>
      <c r="AP68">
        <v>35438.634388256651</v>
      </c>
      <c r="AT68">
        <v>80.800597284318357</v>
      </c>
    </row>
    <row r="69" spans="1:46" x14ac:dyDescent="0.2">
      <c r="B69" t="s">
        <v>86</v>
      </c>
      <c r="C69">
        <v>4463.8692243383121</v>
      </c>
      <c r="K69">
        <v>40.828638741851996</v>
      </c>
      <c r="Q69">
        <v>4537.0980946801128</v>
      </c>
      <c r="X69">
        <v>0</v>
      </c>
      <c r="AG69">
        <v>146.01736976510497</v>
      </c>
      <c r="AP69">
        <v>8879.3554799690428</v>
      </c>
      <c r="AT69">
        <v>0.44815991961524815</v>
      </c>
    </row>
    <row r="70" spans="1:46" x14ac:dyDescent="0.2">
      <c r="B70" t="s">
        <v>87</v>
      </c>
      <c r="C70">
        <v>157.96129634712821</v>
      </c>
      <c r="K70">
        <v>37.056427550778999</v>
      </c>
      <c r="Q70">
        <v>53.288064872081435</v>
      </c>
      <c r="X70">
        <v>140.9013033018922</v>
      </c>
      <c r="AG70">
        <v>204.34602417513781</v>
      </c>
      <c r="AP70">
        <v>157.57507509094268</v>
      </c>
      <c r="AT70">
        <v>2.4516983836313089</v>
      </c>
    </row>
    <row r="71" spans="1:46" x14ac:dyDescent="0.2">
      <c r="B71" t="s">
        <v>88</v>
      </c>
      <c r="C71">
        <v>29.252091913594249</v>
      </c>
      <c r="K71">
        <v>7.3225275994765378</v>
      </c>
      <c r="Q71">
        <v>83.738387652008143</v>
      </c>
      <c r="X71">
        <v>10.83856179376588</v>
      </c>
      <c r="AG71">
        <v>14.48429673249675</v>
      </c>
      <c r="AP71">
        <v>126.06006009234409</v>
      </c>
      <c r="AT71">
        <v>2.3462489909918762</v>
      </c>
    </row>
    <row r="72" spans="1:46" x14ac:dyDescent="0.2">
      <c r="B72" t="s">
        <v>89</v>
      </c>
      <c r="C72">
        <v>1386.5491567665076</v>
      </c>
      <c r="K72">
        <v>84.985699095789371</v>
      </c>
      <c r="Q72">
        <v>471.9800031417351</v>
      </c>
      <c r="X72">
        <v>625.9269437307596</v>
      </c>
      <c r="AG72">
        <v>77.51056090307948</v>
      </c>
      <c r="AP72">
        <v>953.32920419735615</v>
      </c>
      <c r="AT72">
        <v>11.467621472670293</v>
      </c>
    </row>
    <row r="73" spans="1:46" x14ac:dyDescent="0.2">
      <c r="B73" t="s">
        <v>90</v>
      </c>
      <c r="C73">
        <v>0</v>
      </c>
      <c r="K73">
        <v>0</v>
      </c>
      <c r="Q73">
        <v>0</v>
      </c>
      <c r="X73">
        <v>0</v>
      </c>
      <c r="AG73">
        <v>15.658699169714348</v>
      </c>
      <c r="AP73">
        <v>47.272522517487843</v>
      </c>
      <c r="AT73">
        <v>0</v>
      </c>
    </row>
    <row r="74" spans="1:46" x14ac:dyDescent="0.2">
      <c r="B74" t="s">
        <v>91</v>
      </c>
      <c r="C74">
        <v>0</v>
      </c>
      <c r="K74">
        <v>0</v>
      </c>
      <c r="Q74">
        <v>0</v>
      </c>
      <c r="X74">
        <v>0</v>
      </c>
      <c r="AG74">
        <v>0</v>
      </c>
      <c r="AP74">
        <v>0</v>
      </c>
      <c r="AT74">
        <v>0</v>
      </c>
    </row>
    <row r="75" spans="1:46" x14ac:dyDescent="0.2">
      <c r="B75" t="s">
        <v>92</v>
      </c>
      <c r="C75">
        <v>0</v>
      </c>
      <c r="K75">
        <v>1.3313686543882401</v>
      </c>
      <c r="Q75">
        <v>60.900645559853423</v>
      </c>
      <c r="X75">
        <v>0</v>
      </c>
      <c r="AG75">
        <v>15.658699169714348</v>
      </c>
      <c r="AP75">
        <v>0</v>
      </c>
      <c r="AT75">
        <v>1.2917550623879268</v>
      </c>
    </row>
    <row r="76" spans="1:46" x14ac:dyDescent="0.2">
      <c r="A76" t="s">
        <v>22</v>
      </c>
    </row>
    <row r="77" spans="1:46" x14ac:dyDescent="0.2">
      <c r="B77" t="s">
        <v>82</v>
      </c>
      <c r="E77">
        <v>5109.841859461475</v>
      </c>
      <c r="P77">
        <v>10.02054677737712</v>
      </c>
      <c r="R77">
        <v>4106.2030467592012</v>
      </c>
      <c r="Y77">
        <v>1207.58663818896</v>
      </c>
      <c r="AE77">
        <v>1359.9126259420048</v>
      </c>
      <c r="AJ77">
        <v>14863.642476026183</v>
      </c>
      <c r="AQ77">
        <v>5224.3012036081118</v>
      </c>
    </row>
    <row r="78" spans="1:46" x14ac:dyDescent="0.2">
      <c r="B78" t="s">
        <v>84</v>
      </c>
      <c r="E78">
        <v>3260.5548659502524</v>
      </c>
      <c r="P78">
        <v>1.9065756877575522</v>
      </c>
      <c r="R78">
        <v>21521.212589978033</v>
      </c>
      <c r="Y78">
        <v>137.74500726599911</v>
      </c>
      <c r="AE78">
        <v>1170.1342693120071</v>
      </c>
      <c r="AJ78">
        <v>41767.617209449425</v>
      </c>
      <c r="AQ78">
        <v>11123.776929920234</v>
      </c>
    </row>
    <row r="79" spans="1:46" x14ac:dyDescent="0.2">
      <c r="B79" t="s">
        <v>85</v>
      </c>
      <c r="E79">
        <v>2167.2225434655738</v>
      </c>
      <c r="P79">
        <v>4.4875863129141758</v>
      </c>
      <c r="R79">
        <v>5975.8064570063443</v>
      </c>
      <c r="Y79">
        <v>214.7298971902413</v>
      </c>
      <c r="AE79">
        <v>0</v>
      </c>
      <c r="AJ79">
        <v>0</v>
      </c>
      <c r="AQ79">
        <v>1930.3350212707776</v>
      </c>
    </row>
    <row r="80" spans="1:46" x14ac:dyDescent="0.2">
      <c r="B80" t="s">
        <v>86</v>
      </c>
      <c r="E80">
        <v>609.56707949559529</v>
      </c>
      <c r="P80">
        <v>1.296990264153664E-2</v>
      </c>
      <c r="R80">
        <v>332.37393962226514</v>
      </c>
      <c r="Y80">
        <v>29.13836691545448</v>
      </c>
      <c r="AE80">
        <v>19.540877967055408</v>
      </c>
      <c r="AJ80">
        <v>2249.961077002235</v>
      </c>
      <c r="AQ80">
        <v>66.410608552843087</v>
      </c>
    </row>
    <row r="81" spans="1:43" x14ac:dyDescent="0.2">
      <c r="B81" t="s">
        <v>87</v>
      </c>
      <c r="E81">
        <v>35.453244762414641</v>
      </c>
      <c r="P81">
        <v>5.1879610546563208E-3</v>
      </c>
      <c r="R81">
        <v>0</v>
      </c>
      <c r="Y81">
        <v>2.1522657382793944</v>
      </c>
      <c r="AE81">
        <v>131.15572329708058</v>
      </c>
      <c r="AJ81">
        <v>69.496867240770897</v>
      </c>
      <c r="AQ81">
        <v>157.17177352999036</v>
      </c>
    </row>
    <row r="82" spans="1:43" x14ac:dyDescent="0.2">
      <c r="B82" t="s">
        <v>88</v>
      </c>
      <c r="E82">
        <v>5.7182652864585384</v>
      </c>
      <c r="P82">
        <v>2.8533785805505606E-2</v>
      </c>
      <c r="R82">
        <v>1516.4560996504135</v>
      </c>
      <c r="Y82">
        <v>1.8211479326692199</v>
      </c>
      <c r="AE82">
        <v>1.9872079288358935</v>
      </c>
      <c r="AJ82">
        <v>17.374216805206242</v>
      </c>
      <c r="AQ82">
        <v>6.6410608552843087</v>
      </c>
    </row>
    <row r="83" spans="1:43" x14ac:dyDescent="0.2">
      <c r="B83" t="s">
        <v>89</v>
      </c>
      <c r="E83">
        <v>248.17271347318547</v>
      </c>
      <c r="P83">
        <v>2.8533785805505606E-2</v>
      </c>
      <c r="R83">
        <v>948.65061942537102</v>
      </c>
      <c r="Y83">
        <v>3.1456191567217044</v>
      </c>
      <c r="AE83">
        <v>1.9872079288358935</v>
      </c>
      <c r="AJ83">
        <v>330.11011935875644</v>
      </c>
      <c r="AQ83">
        <v>73.051669366164163</v>
      </c>
    </row>
    <row r="84" spans="1:43" x14ac:dyDescent="0.2">
      <c r="B84" t="s">
        <v>90</v>
      </c>
      <c r="E84">
        <v>0</v>
      </c>
      <c r="P84">
        <v>9.4472770826931214</v>
      </c>
      <c r="R84">
        <v>0</v>
      </c>
      <c r="Y84">
        <v>59.270087267483859</v>
      </c>
      <c r="AE84">
        <v>625.97049766955854</v>
      </c>
      <c r="AJ84">
        <v>27520.759428382466</v>
      </c>
      <c r="AQ84">
        <v>3550.7538696990441</v>
      </c>
    </row>
    <row r="85" spans="1:43" x14ac:dyDescent="0.2">
      <c r="B85" t="s">
        <v>91</v>
      </c>
      <c r="E85">
        <v>0</v>
      </c>
      <c r="P85">
        <v>0</v>
      </c>
      <c r="R85">
        <v>0</v>
      </c>
      <c r="Y85">
        <v>0</v>
      </c>
      <c r="AE85">
        <v>1.3248052862288391</v>
      </c>
      <c r="AJ85">
        <v>0</v>
      </c>
      <c r="AQ85">
        <v>0</v>
      </c>
    </row>
    <row r="86" spans="1:43" x14ac:dyDescent="0.2">
      <c r="B86" t="s">
        <v>92</v>
      </c>
      <c r="E86">
        <v>0</v>
      </c>
      <c r="P86">
        <v>0</v>
      </c>
      <c r="R86">
        <v>218.12039789632632</v>
      </c>
      <c r="Y86">
        <v>0</v>
      </c>
      <c r="AE86">
        <v>0</v>
      </c>
      <c r="AJ86">
        <v>60.809758828194816</v>
      </c>
      <c r="AQ86">
        <v>4.427373902279518</v>
      </c>
    </row>
    <row r="87" spans="1:43" x14ac:dyDescent="0.2">
      <c r="A87" t="s">
        <v>23</v>
      </c>
    </row>
    <row r="88" spans="1:43" x14ac:dyDescent="0.2">
      <c r="B88" t="s">
        <v>82</v>
      </c>
      <c r="E88">
        <v>24885.648460538527</v>
      </c>
      <c r="R88">
        <v>7914.4144332407986</v>
      </c>
      <c r="X88">
        <v>1417.6587629710307</v>
      </c>
      <c r="Y88">
        <v>212.39216145543159</v>
      </c>
      <c r="AP88">
        <v>429.95334977501085</v>
      </c>
      <c r="AQ88">
        <v>8385.048870372897</v>
      </c>
    </row>
    <row r="89" spans="1:43" x14ac:dyDescent="0.2">
      <c r="B89" t="s">
        <v>84</v>
      </c>
      <c r="E89">
        <v>15879.360734049747</v>
      </c>
      <c r="R89">
        <v>41480.607170021962</v>
      </c>
      <c r="X89">
        <v>13292.896606568269</v>
      </c>
      <c r="Y89">
        <v>24.226799881452301</v>
      </c>
      <c r="AP89">
        <v>264.37100873304576</v>
      </c>
      <c r="AQ89">
        <v>17853.758722044855</v>
      </c>
    </row>
    <row r="90" spans="1:43" x14ac:dyDescent="0.2">
      <c r="B90" t="s">
        <v>85</v>
      </c>
      <c r="E90">
        <v>10554.678566534427</v>
      </c>
      <c r="R90">
        <v>11517.942082993655</v>
      </c>
      <c r="X90">
        <v>1857.7983066656955</v>
      </c>
      <c r="Y90">
        <v>37.767018573288901</v>
      </c>
      <c r="AP90">
        <v>741.82208174334619</v>
      </c>
      <c r="AQ90">
        <v>3098.204498310532</v>
      </c>
    </row>
    <row r="91" spans="1:43" x14ac:dyDescent="0.2">
      <c r="B91" t="s">
        <v>86</v>
      </c>
      <c r="E91">
        <v>2968.6774015044048</v>
      </c>
      <c r="R91">
        <v>640.62713777773479</v>
      </c>
      <c r="X91">
        <v>0</v>
      </c>
      <c r="Y91">
        <v>5.1248999738322816</v>
      </c>
      <c r="AP91">
        <v>185.86782703095733</v>
      </c>
      <c r="AQ91">
        <v>106.58960433640512</v>
      </c>
    </row>
    <row r="92" spans="1:43" x14ac:dyDescent="0.2">
      <c r="B92" t="s">
        <v>87</v>
      </c>
      <c r="E92">
        <v>172.66228783758535</v>
      </c>
      <c r="R92">
        <v>0</v>
      </c>
      <c r="X92">
        <v>88.710295620886612</v>
      </c>
      <c r="Y92">
        <v>0.37854374810339791</v>
      </c>
      <c r="AP92">
        <v>3.2984530090573148</v>
      </c>
      <c r="AQ92">
        <v>252.26206352381843</v>
      </c>
    </row>
    <row r="93" spans="1:43" x14ac:dyDescent="0.2">
      <c r="B93" t="s">
        <v>88</v>
      </c>
      <c r="E93">
        <v>27.848756113541462</v>
      </c>
      <c r="R93">
        <v>2922.8613163495861</v>
      </c>
      <c r="X93">
        <v>6.8238688947407775</v>
      </c>
      <c r="Y93">
        <v>0.32030624844424732</v>
      </c>
      <c r="AP93">
        <v>2.63876240765592</v>
      </c>
      <c r="AQ93">
        <v>10.658960433640511</v>
      </c>
    </row>
    <row r="94" spans="1:43" x14ac:dyDescent="0.2">
      <c r="B94" t="s">
        <v>89</v>
      </c>
      <c r="E94">
        <v>1208.6360155268146</v>
      </c>
      <c r="R94">
        <v>1828.4566225746289</v>
      </c>
      <c r="X94">
        <v>394.07842875991389</v>
      </c>
      <c r="Y94">
        <v>0.55325624736433321</v>
      </c>
      <c r="AP94">
        <v>19.955640702643901</v>
      </c>
      <c r="AQ94">
        <v>117.24856470269427</v>
      </c>
    </row>
    <row r="95" spans="1:43" x14ac:dyDescent="0.2">
      <c r="B95" t="s">
        <v>90</v>
      </c>
      <c r="E95">
        <v>0</v>
      </c>
      <c r="R95">
        <v>0</v>
      </c>
      <c r="X95">
        <v>0</v>
      </c>
      <c r="Y95">
        <v>10.424512450114685</v>
      </c>
      <c r="AP95">
        <v>0.98953590251216061</v>
      </c>
      <c r="AQ95">
        <v>5698.9908436997412</v>
      </c>
    </row>
    <row r="96" spans="1:43" x14ac:dyDescent="0.2">
      <c r="B96" t="s">
        <v>91</v>
      </c>
      <c r="E96">
        <v>0</v>
      </c>
      <c r="R96">
        <v>0</v>
      </c>
      <c r="X96">
        <v>0</v>
      </c>
      <c r="Y96">
        <v>0</v>
      </c>
      <c r="AP96">
        <v>0</v>
      </c>
      <c r="AQ96">
        <v>0</v>
      </c>
    </row>
    <row r="97" spans="1:50" x14ac:dyDescent="0.2">
      <c r="B97" t="s">
        <v>92</v>
      </c>
      <c r="E97">
        <v>0</v>
      </c>
      <c r="R97">
        <v>420.41155920367362</v>
      </c>
      <c r="X97">
        <v>0</v>
      </c>
      <c r="Y97">
        <v>0</v>
      </c>
      <c r="AP97">
        <v>0</v>
      </c>
      <c r="AQ97">
        <v>7.1059736204314126</v>
      </c>
    </row>
    <row r="98" spans="1:50" x14ac:dyDescent="0.2">
      <c r="A98" t="s">
        <v>6</v>
      </c>
    </row>
    <row r="99" spans="1:50" x14ac:dyDescent="0.2">
      <c r="B99" t="s">
        <v>82</v>
      </c>
      <c r="D99">
        <v>30102.550599263926</v>
      </c>
      <c r="F99">
        <v>4.0750201844888547</v>
      </c>
      <c r="AB99">
        <v>1823.356655961672</v>
      </c>
      <c r="AE99">
        <v>11061.625598329472</v>
      </c>
      <c r="AJ99">
        <v>1.15304551749948</v>
      </c>
      <c r="AQ99">
        <v>3487.1752433894067</v>
      </c>
    </row>
    <row r="100" spans="1:50" x14ac:dyDescent="0.2">
      <c r="B100" t="s">
        <v>84</v>
      </c>
      <c r="D100">
        <v>36743.142475186949</v>
      </c>
      <c r="F100">
        <v>1370.9532193556536</v>
      </c>
      <c r="AB100">
        <v>19675.835807590884</v>
      </c>
      <c r="AE100">
        <v>9517.9550068066237</v>
      </c>
      <c r="AJ100">
        <v>3.240118556246748</v>
      </c>
      <c r="AQ100">
        <v>7425.0235603210904</v>
      </c>
    </row>
    <row r="101" spans="1:50" x14ac:dyDescent="0.2">
      <c r="B101" t="s">
        <v>85</v>
      </c>
      <c r="D101">
        <v>30443.375681322468</v>
      </c>
      <c r="F101">
        <v>270.69776945511302</v>
      </c>
      <c r="AB101">
        <v>0</v>
      </c>
      <c r="AE101">
        <v>0</v>
      </c>
      <c r="AJ101">
        <v>0</v>
      </c>
      <c r="AQ101">
        <v>1288.4817002844388</v>
      </c>
    </row>
    <row r="102" spans="1:50" x14ac:dyDescent="0.2">
      <c r="B102" t="s">
        <v>86</v>
      </c>
      <c r="D102">
        <v>6794.5128823342638</v>
      </c>
      <c r="F102">
        <v>382.76082444738597</v>
      </c>
      <c r="AB102">
        <v>1386.5718617098837</v>
      </c>
      <c r="AE102">
        <v>158.94688512394958</v>
      </c>
      <c r="AJ102">
        <v>0.17454049628616478</v>
      </c>
      <c r="AQ102">
        <v>44.328498878272377</v>
      </c>
    </row>
    <row r="103" spans="1:50" x14ac:dyDescent="0.2">
      <c r="B103" t="s">
        <v>87</v>
      </c>
      <c r="D103">
        <v>5057.4044106373858</v>
      </c>
      <c r="F103">
        <v>400.80734244057675</v>
      </c>
      <c r="AB103">
        <v>3415.1294276882404</v>
      </c>
      <c r="AE103">
        <v>1066.8299407731763</v>
      </c>
      <c r="AJ103">
        <v>5.3912122403021517E-3</v>
      </c>
      <c r="AQ103">
        <v>104.91078064849304</v>
      </c>
    </row>
    <row r="104" spans="1:50" x14ac:dyDescent="0.2">
      <c r="B104" t="s">
        <v>88</v>
      </c>
      <c r="D104">
        <v>43.977429661972884</v>
      </c>
      <c r="F104">
        <v>1.164291481451196</v>
      </c>
      <c r="AB104">
        <v>8.7943247076591593</v>
      </c>
      <c r="AE104">
        <v>16.164090012465145</v>
      </c>
      <c r="AJ104">
        <v>1.3478030596887119E-3</v>
      </c>
      <c r="AQ104">
        <v>4.4328498878272375</v>
      </c>
    </row>
    <row r="105" spans="1:50" x14ac:dyDescent="0.2">
      <c r="B105" t="s">
        <v>89</v>
      </c>
      <c r="D105">
        <v>175.90971864789154</v>
      </c>
      <c r="F105">
        <v>85.866496754074049</v>
      </c>
      <c r="AB105">
        <v>49.834506666946417</v>
      </c>
      <c r="AE105">
        <v>16.164090012465145</v>
      </c>
      <c r="AJ105">
        <v>2.5608258138727441E-2</v>
      </c>
      <c r="AQ105">
        <v>48.761348738089524</v>
      </c>
    </row>
    <row r="106" spans="1:50" x14ac:dyDescent="0.2">
      <c r="B106" t="s">
        <v>90</v>
      </c>
      <c r="D106">
        <v>571.70658550774829</v>
      </c>
      <c r="F106">
        <v>202.87779057616351</v>
      </c>
      <c r="AB106">
        <v>269.69262429969245</v>
      </c>
      <c r="AE106">
        <v>5091.6883546281015</v>
      </c>
      <c r="AJ106">
        <v>2.134920047240112</v>
      </c>
      <c r="AQ106">
        <v>2370.0970727399999</v>
      </c>
    </row>
    <row r="107" spans="1:50" x14ac:dyDescent="0.2">
      <c r="B107" t="s">
        <v>91</v>
      </c>
      <c r="D107">
        <v>0</v>
      </c>
      <c r="F107">
        <v>178.7187423401835</v>
      </c>
      <c r="AB107">
        <v>2664.6803857820046</v>
      </c>
      <c r="AE107">
        <v>10.776060011061395</v>
      </c>
      <c r="AJ107">
        <v>0</v>
      </c>
      <c r="AQ107">
        <v>0</v>
      </c>
    </row>
    <row r="108" spans="1:50" x14ac:dyDescent="0.2">
      <c r="B108" t="s">
        <v>92</v>
      </c>
      <c r="D108">
        <v>0</v>
      </c>
      <c r="F108">
        <v>12.807206295372824</v>
      </c>
      <c r="AB108">
        <v>20.52009097964363</v>
      </c>
      <c r="AE108">
        <v>0</v>
      </c>
      <c r="AJ108">
        <v>4.7173107096841445E-3</v>
      </c>
      <c r="AQ108">
        <v>2.9552332577215634</v>
      </c>
    </row>
    <row r="109" spans="1:50" x14ac:dyDescent="0.2">
      <c r="A109" t="s">
        <v>13</v>
      </c>
    </row>
    <row r="110" spans="1:50" x14ac:dyDescent="0.2">
      <c r="B110" t="s">
        <v>82</v>
      </c>
      <c r="D110">
        <v>645.97527073607478</v>
      </c>
      <c r="F110">
        <v>0.56485304456979546</v>
      </c>
      <c r="G110">
        <v>15.90879382161315</v>
      </c>
      <c r="L110">
        <v>24.363904730000002</v>
      </c>
      <c r="Z110">
        <v>13019.378499015633</v>
      </c>
      <c r="AB110">
        <v>649.52260066272243</v>
      </c>
      <c r="AE110">
        <v>959.71851088096321</v>
      </c>
      <c r="AH110">
        <v>1107.6025376460409</v>
      </c>
      <c r="AK110">
        <v>1471.7879780000001</v>
      </c>
      <c r="AR110">
        <v>25904.751477778947</v>
      </c>
      <c r="AU110">
        <v>5407.5073160000002</v>
      </c>
      <c r="AX110">
        <v>11610.336297545164</v>
      </c>
    </row>
    <row r="111" spans="1:50" x14ac:dyDescent="0.2">
      <c r="B111" t="s">
        <v>84</v>
      </c>
      <c r="D111">
        <v>788.4767548130435</v>
      </c>
      <c r="F111">
        <v>190.03270287186018</v>
      </c>
      <c r="G111">
        <v>10.146500348222061</v>
      </c>
      <c r="L111">
        <v>3129.0214780000001</v>
      </c>
      <c r="Z111">
        <v>464.30294477486319</v>
      </c>
      <c r="AB111">
        <v>7008.9962938264489</v>
      </c>
      <c r="AE111">
        <v>825.78799332567928</v>
      </c>
      <c r="AH111">
        <v>27.568927247430508</v>
      </c>
      <c r="AK111">
        <v>17648.488440000001</v>
      </c>
      <c r="AR111">
        <v>8803.5523226630776</v>
      </c>
      <c r="AU111">
        <v>10464.636189999999</v>
      </c>
      <c r="AX111">
        <v>277.65605726267307</v>
      </c>
    </row>
    <row r="112" spans="1:50" x14ac:dyDescent="0.2">
      <c r="B112" t="s">
        <v>85</v>
      </c>
      <c r="D112">
        <v>653.28908867752841</v>
      </c>
      <c r="F112">
        <v>37.522380825741244</v>
      </c>
      <c r="G112">
        <v>0</v>
      </c>
      <c r="L112">
        <v>0</v>
      </c>
      <c r="Z112">
        <v>0</v>
      </c>
      <c r="AB112">
        <v>0</v>
      </c>
      <c r="AE112">
        <v>0</v>
      </c>
      <c r="AH112">
        <v>0</v>
      </c>
      <c r="AK112">
        <v>0</v>
      </c>
      <c r="AR112">
        <v>0</v>
      </c>
      <c r="AU112">
        <v>9740.5207379999993</v>
      </c>
      <c r="AX112">
        <v>0</v>
      </c>
    </row>
    <row r="113" spans="1:50" x14ac:dyDescent="0.2">
      <c r="B113" t="s">
        <v>86</v>
      </c>
      <c r="D113">
        <v>145.80449866573588</v>
      </c>
      <c r="F113">
        <v>53.055839540159283</v>
      </c>
      <c r="G113">
        <v>0.99978831660244005</v>
      </c>
      <c r="L113">
        <v>10486.92071</v>
      </c>
      <c r="Z113">
        <v>10565.591432804475</v>
      </c>
      <c r="AB113">
        <v>493.92956593484348</v>
      </c>
      <c r="AE113">
        <v>13.790402372989526</v>
      </c>
      <c r="AH113">
        <v>101.08606658057857</v>
      </c>
      <c r="AK113">
        <v>36729.862970000002</v>
      </c>
      <c r="AR113">
        <v>1274.7225085167254</v>
      </c>
      <c r="AU113">
        <v>81906.800879999995</v>
      </c>
      <c r="AX113">
        <v>324.83063001861404</v>
      </c>
    </row>
    <row r="114" spans="1:50" x14ac:dyDescent="0.2">
      <c r="B114" t="s">
        <v>87</v>
      </c>
      <c r="D114">
        <v>108.52762036261433</v>
      </c>
      <c r="F114">
        <v>55.557331599300092</v>
      </c>
      <c r="G114">
        <v>0.65526666696240998</v>
      </c>
      <c r="L114">
        <v>542.96701959999996</v>
      </c>
      <c r="Z114">
        <v>37.792100157467004</v>
      </c>
      <c r="AB114">
        <v>1216.5495654507258</v>
      </c>
      <c r="AE114">
        <v>92.559310837340391</v>
      </c>
      <c r="AH114">
        <v>0</v>
      </c>
      <c r="AK114">
        <v>596.49556819999998</v>
      </c>
      <c r="AR114">
        <v>2178.9787875740662</v>
      </c>
      <c r="AU114">
        <v>0</v>
      </c>
      <c r="AX114">
        <v>0</v>
      </c>
    </row>
    <row r="115" spans="1:50" x14ac:dyDescent="0.2">
      <c r="B115" t="s">
        <v>88</v>
      </c>
      <c r="D115">
        <v>0.94371843802711741</v>
      </c>
      <c r="F115">
        <v>0.1613865841861781</v>
      </c>
      <c r="G115">
        <v>6.7553264635299998E-3</v>
      </c>
      <c r="L115">
        <v>0</v>
      </c>
      <c r="Z115">
        <v>440.00802321904831</v>
      </c>
      <c r="AB115">
        <v>3.1327456625201719</v>
      </c>
      <c r="AE115">
        <v>1.4024138006308648</v>
      </c>
      <c r="AH115">
        <v>1.5037596682962111</v>
      </c>
      <c r="AK115">
        <v>0</v>
      </c>
      <c r="AR115">
        <v>35.851570546410088</v>
      </c>
      <c r="AU115">
        <v>23.358562920000001</v>
      </c>
      <c r="AX115">
        <v>12.13060444374085</v>
      </c>
    </row>
    <row r="116" spans="1:50" x14ac:dyDescent="0.2">
      <c r="B116" t="s">
        <v>89</v>
      </c>
      <c r="D116">
        <v>3.7748737521084696</v>
      </c>
      <c r="F116">
        <v>11.902260583321493</v>
      </c>
      <c r="G116">
        <v>0.10132989695295001</v>
      </c>
      <c r="L116">
        <v>515.12255709999999</v>
      </c>
      <c r="Z116">
        <v>21.595485800048273</v>
      </c>
      <c r="AB116">
        <v>17.752225417460632</v>
      </c>
      <c r="AE116">
        <v>1.4024138006308648</v>
      </c>
      <c r="AH116">
        <v>0</v>
      </c>
      <c r="AK116">
        <v>1030.8999490000001</v>
      </c>
      <c r="AR116">
        <v>79.670156769800187</v>
      </c>
      <c r="AU116">
        <v>1798.6093450000001</v>
      </c>
      <c r="AX116">
        <v>0</v>
      </c>
    </row>
    <row r="117" spans="1:50" x14ac:dyDescent="0.2">
      <c r="B117" t="s">
        <v>90</v>
      </c>
      <c r="D117">
        <v>12.268339692251693</v>
      </c>
      <c r="F117">
        <v>28.121612285194981</v>
      </c>
      <c r="G117">
        <v>5.921043644077951</v>
      </c>
      <c r="L117">
        <v>2561.6905539999998</v>
      </c>
      <c r="Z117">
        <v>2148.7508375723633</v>
      </c>
      <c r="AB117">
        <v>96.070866959542869</v>
      </c>
      <c r="AE117">
        <v>441.76034725959238</v>
      </c>
      <c r="AH117">
        <v>431.07777170891478</v>
      </c>
      <c r="AK117">
        <v>7138.4958749999996</v>
      </c>
      <c r="AR117">
        <v>856.45418527535207</v>
      </c>
      <c r="AU117">
        <v>7381.305883</v>
      </c>
      <c r="AX117">
        <v>1227.886738698739</v>
      </c>
    </row>
    <row r="118" spans="1:50" x14ac:dyDescent="0.2">
      <c r="B118" t="s">
        <v>91</v>
      </c>
      <c r="D118">
        <v>0</v>
      </c>
      <c r="F118">
        <v>24.772840663904578</v>
      </c>
      <c r="G118">
        <v>0</v>
      </c>
      <c r="L118">
        <v>78.312550909999999</v>
      </c>
      <c r="Z118">
        <v>0</v>
      </c>
      <c r="AB118">
        <v>949.22193551608473</v>
      </c>
      <c r="AE118">
        <v>0.9349425339926154</v>
      </c>
      <c r="AH118">
        <v>0</v>
      </c>
      <c r="AK118">
        <v>188.02577690000001</v>
      </c>
      <c r="AR118">
        <v>470.05392492182892</v>
      </c>
      <c r="AU118">
        <v>0</v>
      </c>
      <c r="AX118">
        <v>0</v>
      </c>
    </row>
    <row r="119" spans="1:50" x14ac:dyDescent="0.2">
      <c r="B119" t="s">
        <v>92</v>
      </c>
      <c r="D119">
        <v>0</v>
      </c>
      <c r="F119">
        <v>1.7752524259661309</v>
      </c>
      <c r="G119">
        <v>3.7154295543384529E-2</v>
      </c>
      <c r="L119">
        <v>64.390319629999993</v>
      </c>
      <c r="Z119">
        <v>299.63736549412613</v>
      </c>
      <c r="AB119">
        <v>7.3097398774702302</v>
      </c>
      <c r="AE119">
        <v>0</v>
      </c>
      <c r="AH119">
        <v>1.8379284834287024</v>
      </c>
      <c r="AK119">
        <v>32.418237400000002</v>
      </c>
      <c r="AR119">
        <v>231.04345461242832</v>
      </c>
      <c r="AU119">
        <v>58.3964073</v>
      </c>
      <c r="AX119">
        <v>25.609053825028496</v>
      </c>
    </row>
    <row r="120" spans="1:50" x14ac:dyDescent="0.2">
      <c r="A120" t="s">
        <v>7</v>
      </c>
    </row>
    <row r="121" spans="1:50" x14ac:dyDescent="0.2">
      <c r="B121" t="s">
        <v>82</v>
      </c>
      <c r="F121">
        <v>271.47777524705901</v>
      </c>
      <c r="AB121">
        <v>10.710201375605704</v>
      </c>
    </row>
    <row r="122" spans="1:50" x14ac:dyDescent="0.2">
      <c r="B122" t="s">
        <v>84</v>
      </c>
      <c r="F122">
        <v>91332.88011066636</v>
      </c>
      <c r="AB122">
        <v>115.57374858266981</v>
      </c>
    </row>
    <row r="123" spans="1:50" x14ac:dyDescent="0.2">
      <c r="B123" t="s">
        <v>85</v>
      </c>
      <c r="F123">
        <v>18033.880788061248</v>
      </c>
      <c r="AB123">
        <v>0</v>
      </c>
    </row>
    <row r="124" spans="1:50" x14ac:dyDescent="0.2">
      <c r="B124" t="s">
        <v>86</v>
      </c>
      <c r="F124">
        <v>25499.519601947792</v>
      </c>
      <c r="AB124">
        <v>8.144574355272777</v>
      </c>
    </row>
    <row r="125" spans="1:50" x14ac:dyDescent="0.2">
      <c r="B125" t="s">
        <v>87</v>
      </c>
      <c r="F125">
        <v>26701.778323118269</v>
      </c>
      <c r="AB125">
        <v>20.060103861033635</v>
      </c>
    </row>
    <row r="126" spans="1:50" x14ac:dyDescent="0.2">
      <c r="B126" t="s">
        <v>88</v>
      </c>
      <c r="F126">
        <v>77.565078653253394</v>
      </c>
      <c r="AB126">
        <v>5.1656919820668522E-2</v>
      </c>
    </row>
    <row r="127" spans="1:50" x14ac:dyDescent="0.2">
      <c r="B127" t="s">
        <v>89</v>
      </c>
      <c r="F127">
        <v>5720.4245504807977</v>
      </c>
      <c r="AB127">
        <v>0.29272254559295646</v>
      </c>
    </row>
    <row r="128" spans="1:50" x14ac:dyDescent="0.2">
      <c r="B128" t="s">
        <v>90</v>
      </c>
      <c r="F128">
        <v>13515.714950885356</v>
      </c>
      <c r="AB128">
        <v>1.5841455407646785</v>
      </c>
    </row>
    <row r="129" spans="1:50" x14ac:dyDescent="0.2">
      <c r="B129" t="s">
        <v>91</v>
      </c>
      <c r="F129">
        <v>11906.239569105643</v>
      </c>
      <c r="AB129">
        <v>15.652046701910786</v>
      </c>
    </row>
    <row r="130" spans="1:50" x14ac:dyDescent="0.2">
      <c r="B130" t="s">
        <v>92</v>
      </c>
      <c r="F130">
        <v>853.21586514645935</v>
      </c>
      <c r="AB130">
        <v>0.12053281288614398</v>
      </c>
    </row>
    <row r="131" spans="1:50" x14ac:dyDescent="0.2">
      <c r="A131" t="s">
        <v>20</v>
      </c>
    </row>
    <row r="132" spans="1:50" x14ac:dyDescent="0.2">
      <c r="B132" t="s">
        <v>82</v>
      </c>
      <c r="G132">
        <v>26364.777656178387</v>
      </c>
      <c r="Z132">
        <v>15.609429118258861</v>
      </c>
      <c r="AA132">
        <v>1232.9713194954422</v>
      </c>
      <c r="AE132">
        <v>6.6360724212916002</v>
      </c>
      <c r="AO132">
        <v>511.08716828601598</v>
      </c>
      <c r="AR132">
        <v>10.08486222105636</v>
      </c>
      <c r="AX132">
        <v>28221.296320651501</v>
      </c>
    </row>
    <row r="133" spans="1:50" x14ac:dyDescent="0.2">
      <c r="B133" t="s">
        <v>84</v>
      </c>
      <c r="G133">
        <v>16815.242479651777</v>
      </c>
      <c r="Z133">
        <v>0.55667049747497954</v>
      </c>
      <c r="AA133">
        <v>64.635510031570035</v>
      </c>
      <c r="AE133">
        <v>5.7099960730276802</v>
      </c>
      <c r="AO133">
        <v>214.5934234641627</v>
      </c>
      <c r="AR133">
        <v>3.4272713369234764</v>
      </c>
      <c r="AX133">
        <v>674.89981912844735</v>
      </c>
    </row>
    <row r="134" spans="1:50" x14ac:dyDescent="0.2">
      <c r="B134" t="s">
        <v>85</v>
      </c>
      <c r="G134">
        <v>0</v>
      </c>
      <c r="Z134">
        <v>0</v>
      </c>
      <c r="AA134">
        <v>299.67372820241746</v>
      </c>
      <c r="AE134">
        <v>0</v>
      </c>
      <c r="AO134">
        <v>0</v>
      </c>
      <c r="AR134">
        <v>0</v>
      </c>
      <c r="AX134">
        <v>0</v>
      </c>
    </row>
    <row r="135" spans="1:50" x14ac:dyDescent="0.2">
      <c r="B135" t="s">
        <v>86</v>
      </c>
      <c r="G135">
        <v>1656.8947316833976</v>
      </c>
      <c r="Z135">
        <v>12.667490278073871</v>
      </c>
      <c r="AA135">
        <v>78.933668294672771</v>
      </c>
      <c r="AE135">
        <v>9.5355156567633201E-2</v>
      </c>
      <c r="AO135">
        <v>1109.4212663007272</v>
      </c>
      <c r="AR135">
        <v>0.49625648327481003</v>
      </c>
      <c r="AX135">
        <v>789.567263931664</v>
      </c>
    </row>
    <row r="136" spans="1:50" x14ac:dyDescent="0.2">
      <c r="B136" t="s">
        <v>87</v>
      </c>
      <c r="G136">
        <v>1085.9377633330375</v>
      </c>
      <c r="Z136">
        <v>4.5310389331005535E-2</v>
      </c>
      <c r="AA136">
        <v>1.7627866365474096</v>
      </c>
      <c r="AE136">
        <v>0.64001088133395001</v>
      </c>
      <c r="AO136">
        <v>0</v>
      </c>
      <c r="AR136">
        <v>0.84828842593370402</v>
      </c>
      <c r="AX136">
        <v>0</v>
      </c>
    </row>
    <row r="137" spans="1:50" x14ac:dyDescent="0.2">
      <c r="B137" t="s">
        <v>88</v>
      </c>
      <c r="G137">
        <v>11.19523467353647</v>
      </c>
      <c r="Z137">
        <v>0.52754239001671466</v>
      </c>
      <c r="AA137">
        <v>0.39173036368902675</v>
      </c>
      <c r="AE137">
        <v>9.6971345661160599E-3</v>
      </c>
      <c r="AO137">
        <v>0.9721106386052526</v>
      </c>
      <c r="AR137">
        <v>1.395721358991504E-2</v>
      </c>
      <c r="AX137">
        <v>29.485914428491235</v>
      </c>
    </row>
    <row r="138" spans="1:50" x14ac:dyDescent="0.2">
      <c r="B138" t="s">
        <v>89</v>
      </c>
      <c r="G138">
        <v>167.92852010304705</v>
      </c>
      <c r="Z138">
        <v>2.5891651041231051E-2</v>
      </c>
      <c r="AA138">
        <v>4.8966295463788878</v>
      </c>
      <c r="AE138">
        <v>9.6971345661160599E-3</v>
      </c>
      <c r="AO138">
        <v>0</v>
      </c>
      <c r="AR138">
        <v>3.1016030199811199E-2</v>
      </c>
      <c r="AX138">
        <v>0</v>
      </c>
    </row>
    <row r="139" spans="1:50" x14ac:dyDescent="0.2">
      <c r="B139" t="s">
        <v>90</v>
      </c>
      <c r="G139">
        <v>9812.6231893559216</v>
      </c>
      <c r="Z139">
        <v>2.5762192791630651</v>
      </c>
      <c r="AA139">
        <v>275.58231087103388</v>
      </c>
      <c r="AE139">
        <v>3.05459738874745</v>
      </c>
      <c r="AO139">
        <v>594.20262777121434</v>
      </c>
      <c r="AR139">
        <v>0.33342232464797039</v>
      </c>
      <c r="AX139">
        <v>2984.6297827171702</v>
      </c>
    </row>
    <row r="140" spans="1:50" x14ac:dyDescent="0.2">
      <c r="B140" t="s">
        <v>91</v>
      </c>
      <c r="G140">
        <v>0</v>
      </c>
      <c r="Z140">
        <v>0</v>
      </c>
      <c r="AA140">
        <v>0</v>
      </c>
      <c r="AE140">
        <v>6.4647563790612601E-3</v>
      </c>
      <c r="AO140">
        <v>0</v>
      </c>
      <c r="AR140">
        <v>0.18299457817110301</v>
      </c>
      <c r="AX140">
        <v>0</v>
      </c>
    </row>
    <row r="141" spans="1:50" x14ac:dyDescent="0.2">
      <c r="B141" t="s">
        <v>92</v>
      </c>
      <c r="G141">
        <v>61.573790694456612</v>
      </c>
      <c r="Z141">
        <v>0.35924665821920881</v>
      </c>
      <c r="AA141">
        <v>0</v>
      </c>
      <c r="AE141">
        <v>0</v>
      </c>
      <c r="AO141">
        <v>0</v>
      </c>
      <c r="AR141">
        <v>8.9946487571669398E-2</v>
      </c>
      <c r="AX141">
        <v>62.248041569687501</v>
      </c>
    </row>
    <row r="142" spans="1:50" x14ac:dyDescent="0.2">
      <c r="A142" t="s">
        <v>12</v>
      </c>
    </row>
    <row r="143" spans="1:50" x14ac:dyDescent="0.2">
      <c r="B143" t="s">
        <v>82</v>
      </c>
      <c r="H143">
        <v>327.95469639999999</v>
      </c>
      <c r="S143">
        <v>75.574516450000004</v>
      </c>
      <c r="U143">
        <v>0</v>
      </c>
      <c r="AC143">
        <v>666.34994600000005</v>
      </c>
      <c r="AF143">
        <v>1.052481678966936E-2</v>
      </c>
      <c r="AM143">
        <v>0</v>
      </c>
      <c r="AS143">
        <v>0</v>
      </c>
    </row>
    <row r="144" spans="1:50" x14ac:dyDescent="0.2">
      <c r="B144" t="s">
        <v>84</v>
      </c>
      <c r="H144">
        <v>19743.653569999999</v>
      </c>
      <c r="S144">
        <v>2251.2045349999999</v>
      </c>
      <c r="U144">
        <v>18795.594779999999</v>
      </c>
      <c r="AC144">
        <v>2990.6629499999999</v>
      </c>
      <c r="AF144">
        <v>0.77842370454742804</v>
      </c>
      <c r="AM144">
        <v>6747.5194250000004</v>
      </c>
      <c r="AS144">
        <v>1.885683888</v>
      </c>
    </row>
    <row r="145" spans="1:51" x14ac:dyDescent="0.2">
      <c r="B145" t="s">
        <v>85</v>
      </c>
      <c r="H145">
        <v>16881.85842</v>
      </c>
      <c r="S145">
        <v>0</v>
      </c>
      <c r="U145">
        <v>4440.9172010000002</v>
      </c>
      <c r="AC145">
        <v>10062.06</v>
      </c>
      <c r="AF145">
        <v>0.66017429239399206</v>
      </c>
      <c r="AM145">
        <v>0</v>
      </c>
      <c r="AS145">
        <v>0</v>
      </c>
    </row>
    <row r="146" spans="1:51" x14ac:dyDescent="0.2">
      <c r="B146" t="s">
        <v>86</v>
      </c>
      <c r="H146">
        <v>398.23070280000002</v>
      </c>
      <c r="S146">
        <v>3600.095147</v>
      </c>
      <c r="U146">
        <v>671.17136540000001</v>
      </c>
      <c r="AC146">
        <v>1640.381265</v>
      </c>
      <c r="AF146">
        <v>0.46887026954810401</v>
      </c>
      <c r="AM146">
        <v>4.3000654860000003</v>
      </c>
      <c r="AS146">
        <v>1395.1703669999999</v>
      </c>
    </row>
    <row r="147" spans="1:51" x14ac:dyDescent="0.2">
      <c r="B147" t="s">
        <v>87</v>
      </c>
      <c r="H147">
        <v>117.1266773</v>
      </c>
      <c r="S147">
        <v>12.59575274</v>
      </c>
      <c r="U147">
        <v>1292.004878</v>
      </c>
      <c r="AC147">
        <v>0</v>
      </c>
      <c r="AF147">
        <v>6.1910686999864803E-3</v>
      </c>
      <c r="AM147">
        <v>37.983911790000001</v>
      </c>
      <c r="AS147">
        <v>143.78339650000001</v>
      </c>
    </row>
    <row r="148" spans="1:51" x14ac:dyDescent="0.2">
      <c r="B148" t="s">
        <v>88</v>
      </c>
      <c r="H148">
        <v>378.70958990000003</v>
      </c>
      <c r="S148">
        <v>201.53204389999999</v>
      </c>
      <c r="U148">
        <v>475.4130505</v>
      </c>
      <c r="AC148">
        <v>181.0924655</v>
      </c>
      <c r="AF148">
        <v>2.2700585230207203E-2</v>
      </c>
      <c r="AM148">
        <v>0</v>
      </c>
      <c r="AS148">
        <v>0</v>
      </c>
    </row>
    <row r="149" spans="1:51" x14ac:dyDescent="0.2">
      <c r="B149" t="s">
        <v>89</v>
      </c>
      <c r="H149">
        <v>714.47273140000004</v>
      </c>
      <c r="S149">
        <v>2527.1660270000002</v>
      </c>
      <c r="U149">
        <v>1196.922268</v>
      </c>
      <c r="AC149">
        <v>1557.7468389999999</v>
      </c>
      <c r="AF149">
        <v>3.5289091580385602E-2</v>
      </c>
      <c r="AM149">
        <v>212.85324159999999</v>
      </c>
      <c r="AS149">
        <v>421.92176990000002</v>
      </c>
    </row>
    <row r="150" spans="1:51" x14ac:dyDescent="0.2">
      <c r="B150" t="s">
        <v>90</v>
      </c>
      <c r="H150">
        <v>11.71266773</v>
      </c>
      <c r="S150">
        <v>2411.5141159999998</v>
      </c>
      <c r="U150">
        <v>237.70652530000001</v>
      </c>
      <c r="AC150">
        <v>434.27028139999999</v>
      </c>
      <c r="AF150">
        <v>6.7482648830775607E-2</v>
      </c>
      <c r="AM150">
        <v>164.11916600000001</v>
      </c>
      <c r="AS150">
        <v>394.34364310000001</v>
      </c>
    </row>
    <row r="151" spans="1:51" x14ac:dyDescent="0.2">
      <c r="B151" t="s">
        <v>91</v>
      </c>
      <c r="H151">
        <v>0</v>
      </c>
      <c r="S151">
        <v>0</v>
      </c>
      <c r="U151">
        <v>0</v>
      </c>
      <c r="AC151">
        <v>0</v>
      </c>
      <c r="AF151">
        <v>0</v>
      </c>
      <c r="AM151">
        <v>0</v>
      </c>
      <c r="AS151">
        <v>0</v>
      </c>
    </row>
    <row r="152" spans="1:51" x14ac:dyDescent="0.2">
      <c r="B152" t="s">
        <v>92</v>
      </c>
      <c r="H152">
        <v>464.6024865</v>
      </c>
      <c r="S152">
        <v>371.0021716</v>
      </c>
      <c r="U152">
        <v>855.74349089999998</v>
      </c>
      <c r="AC152">
        <v>47.47084048</v>
      </c>
      <c r="AF152">
        <v>1.3826720096021162E-2</v>
      </c>
      <c r="AM152">
        <v>0</v>
      </c>
      <c r="AS152">
        <v>0</v>
      </c>
    </row>
    <row r="153" spans="1:51" x14ac:dyDescent="0.2">
      <c r="A153" t="s">
        <v>17</v>
      </c>
    </row>
    <row r="154" spans="1:51" x14ac:dyDescent="0.2">
      <c r="B154" t="s">
        <v>82</v>
      </c>
      <c r="I154">
        <v>285.65258829999999</v>
      </c>
      <c r="T154">
        <v>9202.1019831304002</v>
      </c>
      <c r="AD154">
        <v>1186.04802507976</v>
      </c>
      <c r="AF154">
        <v>2.0320146121844278E-2</v>
      </c>
      <c r="AL154">
        <v>36105.781862575059</v>
      </c>
      <c r="AT154">
        <v>50.641022401629428</v>
      </c>
      <c r="AY154">
        <v>0</v>
      </c>
    </row>
    <row r="155" spans="1:51" x14ac:dyDescent="0.2">
      <c r="B155" t="s">
        <v>84</v>
      </c>
      <c r="I155">
        <v>5431.6087939999998</v>
      </c>
      <c r="T155">
        <v>12735.195239062146</v>
      </c>
      <c r="AD155">
        <v>38565.209380603323</v>
      </c>
      <c r="AF155">
        <v>1.502893944589794</v>
      </c>
      <c r="AL155">
        <v>62816.3335289186</v>
      </c>
      <c r="AT155">
        <v>273.75208418376957</v>
      </c>
      <c r="AY155">
        <v>22.913288290000001</v>
      </c>
    </row>
    <row r="156" spans="1:51" x14ac:dyDescent="0.2">
      <c r="B156" t="s">
        <v>85</v>
      </c>
      <c r="I156">
        <v>0</v>
      </c>
      <c r="T156">
        <v>13698.766127874436</v>
      </c>
      <c r="AD156">
        <v>31792.054611515188</v>
      </c>
      <c r="AF156">
        <v>1.2745911264221159</v>
      </c>
      <c r="AL156">
        <v>68260.298697436985</v>
      </c>
      <c r="AT156">
        <v>159.03148942555475</v>
      </c>
      <c r="AY156">
        <v>0</v>
      </c>
    </row>
    <row r="157" spans="1:51" x14ac:dyDescent="0.2">
      <c r="B157" t="s">
        <v>86</v>
      </c>
      <c r="I157">
        <v>0</v>
      </c>
      <c r="T157">
        <v>2585.5818829993227</v>
      </c>
      <c r="AD157">
        <v>0</v>
      </c>
      <c r="AF157">
        <v>0.90524258804749191</v>
      </c>
      <c r="AL157">
        <v>2353.1978455099979</v>
      </c>
      <c r="AT157">
        <v>0.88206698852066612</v>
      </c>
      <c r="AY157">
        <v>0</v>
      </c>
    </row>
    <row r="158" spans="1:51" x14ac:dyDescent="0.2">
      <c r="B158" t="s">
        <v>87</v>
      </c>
      <c r="I158">
        <v>66.151125699999994</v>
      </c>
      <c r="T158">
        <v>409.51762742532509</v>
      </c>
      <c r="AD158">
        <v>1283.0205052735791</v>
      </c>
      <c r="AF158">
        <v>1.195302713084604E-2</v>
      </c>
      <c r="AL158">
        <v>70.244711804197792</v>
      </c>
      <c r="AT158">
        <v>4.8254252898546675</v>
      </c>
      <c r="AY158">
        <v>0</v>
      </c>
    </row>
    <row r="159" spans="1:51" x14ac:dyDescent="0.2">
      <c r="B159" t="s">
        <v>88</v>
      </c>
      <c r="I159">
        <v>158.76270170000001</v>
      </c>
      <c r="T159">
        <v>228.84808593296978</v>
      </c>
      <c r="AD159">
        <v>320.75512636795543</v>
      </c>
      <c r="AF159">
        <v>4.3827766140495598E-2</v>
      </c>
      <c r="AL159">
        <v>491.71298260490016</v>
      </c>
      <c r="AT159">
        <v>4.6178801165008103</v>
      </c>
      <c r="AY159">
        <v>0</v>
      </c>
    </row>
    <row r="160" spans="1:51" x14ac:dyDescent="0.2">
      <c r="B160" t="s">
        <v>89</v>
      </c>
      <c r="I160">
        <v>65.549751830000005</v>
      </c>
      <c r="T160">
        <v>485.80032273631502</v>
      </c>
      <c r="AD160">
        <v>947.34653591325298</v>
      </c>
      <c r="AF160">
        <v>6.8132254627408795E-2</v>
      </c>
      <c r="AL160">
        <v>1914.1683969888068</v>
      </c>
      <c r="AT160">
        <v>22.57053764776035</v>
      </c>
      <c r="AY160">
        <v>56.563951709999998</v>
      </c>
    </row>
    <row r="161" spans="1:51" x14ac:dyDescent="0.2">
      <c r="B161" t="s">
        <v>90</v>
      </c>
      <c r="I161">
        <v>5.4123648299999996</v>
      </c>
      <c r="T161">
        <v>501.8598375193867</v>
      </c>
      <c r="AD161">
        <v>22.37826462732578</v>
      </c>
      <c r="AF161">
        <v>0.13028799572800379</v>
      </c>
      <c r="AL161">
        <v>2950.2778953029433</v>
      </c>
      <c r="AT161">
        <v>0</v>
      </c>
      <c r="AY161">
        <v>0</v>
      </c>
    </row>
    <row r="162" spans="1:51" x14ac:dyDescent="0.2">
      <c r="B162" t="s">
        <v>91</v>
      </c>
      <c r="I162">
        <v>0</v>
      </c>
      <c r="T162">
        <v>0</v>
      </c>
      <c r="AD162">
        <v>0</v>
      </c>
      <c r="AF162">
        <v>0</v>
      </c>
      <c r="AL162">
        <v>0</v>
      </c>
      <c r="AT162">
        <v>0</v>
      </c>
      <c r="AY162">
        <v>0</v>
      </c>
    </row>
    <row r="163" spans="1:51" x14ac:dyDescent="0.2">
      <c r="B163" t="s">
        <v>92</v>
      </c>
      <c r="I163">
        <v>0</v>
      </c>
      <c r="T163">
        <v>297.10102385242391</v>
      </c>
      <c r="AD163">
        <v>551.99719418695918</v>
      </c>
      <c r="AF163">
        <v>2.6695093924368179E-2</v>
      </c>
      <c r="AL163">
        <v>649.76358420311203</v>
      </c>
      <c r="AT163">
        <v>2.5424283786132587</v>
      </c>
      <c r="AY163">
        <v>0</v>
      </c>
    </row>
    <row r="164" spans="1:51" x14ac:dyDescent="0.2">
      <c r="A164" t="s">
        <v>9</v>
      </c>
    </row>
    <row r="165" spans="1:51" x14ac:dyDescent="0.2">
      <c r="B165" t="s">
        <v>82</v>
      </c>
      <c r="J165">
        <v>28739.247250528861</v>
      </c>
    </row>
    <row r="166" spans="1:51" x14ac:dyDescent="0.2">
      <c r="B166" t="s">
        <v>84</v>
      </c>
      <c r="J166">
        <v>164631.49280535144</v>
      </c>
    </row>
    <row r="167" spans="1:51" x14ac:dyDescent="0.2">
      <c r="B167" t="s">
        <v>85</v>
      </c>
      <c r="J167">
        <v>27968.194269278229</v>
      </c>
    </row>
    <row r="168" spans="1:51" x14ac:dyDescent="0.2">
      <c r="B168" t="s">
        <v>86</v>
      </c>
      <c r="J168">
        <v>233.65241669889068</v>
      </c>
    </row>
    <row r="169" spans="1:51" x14ac:dyDescent="0.2">
      <c r="B169" t="s">
        <v>87</v>
      </c>
      <c r="J169">
        <v>2359.8894083534897</v>
      </c>
    </row>
    <row r="170" spans="1:51" x14ac:dyDescent="0.2">
      <c r="B170" t="s">
        <v>88</v>
      </c>
      <c r="J170">
        <v>1986.0455417497544</v>
      </c>
    </row>
    <row r="171" spans="1:51" x14ac:dyDescent="0.2">
      <c r="B171" t="s">
        <v>89</v>
      </c>
      <c r="J171">
        <v>4883.3355081672235</v>
      </c>
    </row>
    <row r="172" spans="1:51" x14ac:dyDescent="0.2">
      <c r="B172" t="s">
        <v>90</v>
      </c>
      <c r="J172">
        <v>0</v>
      </c>
    </row>
    <row r="173" spans="1:51" x14ac:dyDescent="0.2">
      <c r="B173" t="s">
        <v>91</v>
      </c>
      <c r="J173">
        <v>0</v>
      </c>
    </row>
    <row r="174" spans="1:51" x14ac:dyDescent="0.2">
      <c r="B174" t="s">
        <v>92</v>
      </c>
      <c r="J174">
        <v>2850.5594827342206</v>
      </c>
    </row>
    <row r="175" spans="1:51" x14ac:dyDescent="0.2">
      <c r="A175" t="s">
        <v>11</v>
      </c>
    </row>
    <row r="176" spans="1:51" x14ac:dyDescent="0.2">
      <c r="B176" t="s">
        <v>82</v>
      </c>
      <c r="M176">
        <v>774.99849308132229</v>
      </c>
      <c r="O176">
        <v>26844.587773987445</v>
      </c>
      <c r="V176">
        <v>85.073542571530808</v>
      </c>
      <c r="W176">
        <v>23396.685300000001</v>
      </c>
      <c r="Z176">
        <v>191.55961186610855</v>
      </c>
      <c r="AA176">
        <v>21938.506500504558</v>
      </c>
      <c r="AH176">
        <v>26582.272612353958</v>
      </c>
      <c r="AO176">
        <v>1868.5154567139839</v>
      </c>
      <c r="AW176">
        <v>5470.5516995994076</v>
      </c>
      <c r="AX176">
        <v>68.547711803333399</v>
      </c>
    </row>
    <row r="177" spans="1:50" x14ac:dyDescent="0.2">
      <c r="B177" t="s">
        <v>84</v>
      </c>
      <c r="M177">
        <v>207.80179381532031</v>
      </c>
      <c r="O177">
        <v>7181.4699100014213</v>
      </c>
      <c r="V177">
        <v>60.562748453228799</v>
      </c>
      <c r="W177">
        <v>9168.9712660000005</v>
      </c>
      <c r="Z177">
        <v>6.831485227661882</v>
      </c>
      <c r="AA177">
        <v>1150.0726209684301</v>
      </c>
      <c r="AH177">
        <v>661.64956725256957</v>
      </c>
      <c r="AO177">
        <v>784.54548173583714</v>
      </c>
      <c r="AW177">
        <v>2900.5977581581233</v>
      </c>
      <c r="AX177">
        <v>1.639288208879508</v>
      </c>
    </row>
    <row r="178" spans="1:50" x14ac:dyDescent="0.2">
      <c r="B178" t="s">
        <v>85</v>
      </c>
      <c r="M178">
        <v>1272.116835893793</v>
      </c>
      <c r="O178">
        <v>4600.7233757036729</v>
      </c>
      <c r="V178">
        <v>60.426703346884153</v>
      </c>
      <c r="W178">
        <v>14600.79631</v>
      </c>
      <c r="Z178">
        <v>0</v>
      </c>
      <c r="AA178">
        <v>5332.1548767975819</v>
      </c>
      <c r="AH178">
        <v>0</v>
      </c>
      <c r="AO178">
        <v>0</v>
      </c>
      <c r="AW178">
        <v>1660.9599051390612</v>
      </c>
      <c r="AX178">
        <v>0</v>
      </c>
    </row>
    <row r="179" spans="1:50" x14ac:dyDescent="0.2">
      <c r="B179" t="s">
        <v>86</v>
      </c>
      <c r="M179">
        <v>1.9466210190742628</v>
      </c>
      <c r="O179">
        <v>940.64593300911952</v>
      </c>
      <c r="V179">
        <v>1.8592831796785225</v>
      </c>
      <c r="W179">
        <v>1207.7748360000001</v>
      </c>
      <c r="Z179">
        <v>155.45600691745253</v>
      </c>
      <c r="AA179">
        <v>1404.4826247053272</v>
      </c>
      <c r="AH179">
        <v>2426.0484134194216</v>
      </c>
      <c r="AO179">
        <v>4056.0024056992725</v>
      </c>
      <c r="AW179">
        <v>423.53371750566299</v>
      </c>
      <c r="AX179">
        <v>1.9178080497219603</v>
      </c>
    </row>
    <row r="180" spans="1:50" x14ac:dyDescent="0.2">
      <c r="B180" t="s">
        <v>87</v>
      </c>
      <c r="M180">
        <v>0.72998288208808693</v>
      </c>
      <c r="O180">
        <v>18.089344864114754</v>
      </c>
      <c r="V180">
        <v>0.31743859163812399</v>
      </c>
      <c r="W180">
        <v>1302.6262630000001</v>
      </c>
      <c r="Z180">
        <v>0.55605112320198991</v>
      </c>
      <c r="AA180">
        <v>31.365616923452592</v>
      </c>
      <c r="AH180">
        <v>0</v>
      </c>
      <c r="AO180">
        <v>0</v>
      </c>
      <c r="AW180">
        <v>7.7408251252971647</v>
      </c>
      <c r="AX180">
        <v>0</v>
      </c>
    </row>
    <row r="181" spans="1:50" x14ac:dyDescent="0.2">
      <c r="B181" t="s">
        <v>88</v>
      </c>
      <c r="M181">
        <v>0.9733105094076081</v>
      </c>
      <c r="O181">
        <v>138.68497726649559</v>
      </c>
      <c r="V181">
        <v>2.4034636216767051</v>
      </c>
      <c r="W181">
        <v>37.940570749999999</v>
      </c>
      <c r="Z181">
        <v>6.4740237909349814</v>
      </c>
      <c r="AA181">
        <v>6.9701370943109735</v>
      </c>
      <c r="AH181">
        <v>36.089976401703787</v>
      </c>
      <c r="AO181">
        <v>3.553999917394747</v>
      </c>
      <c r="AW181">
        <v>21.010811049225882</v>
      </c>
      <c r="AX181">
        <v>7.1619387767914808E-2</v>
      </c>
    </row>
    <row r="182" spans="1:50" x14ac:dyDescent="0.2">
      <c r="B182" t="s">
        <v>89</v>
      </c>
      <c r="M182">
        <v>5.8398630572227885</v>
      </c>
      <c r="O182">
        <v>205.01257511410844</v>
      </c>
      <c r="V182">
        <v>4.9883207263005902</v>
      </c>
      <c r="W182">
        <v>1764.2365400000001</v>
      </c>
      <c r="Z182">
        <v>0.3177434989104958</v>
      </c>
      <c r="AA182">
        <v>87.126713683621105</v>
      </c>
      <c r="AH182">
        <v>0</v>
      </c>
      <c r="AO182">
        <v>0</v>
      </c>
      <c r="AW182">
        <v>248.81223613513779</v>
      </c>
      <c r="AX182">
        <v>0</v>
      </c>
    </row>
    <row r="183" spans="1:50" x14ac:dyDescent="0.2">
      <c r="B183" t="s">
        <v>90</v>
      </c>
      <c r="M183">
        <v>166.19276944032256</v>
      </c>
      <c r="O183">
        <v>20368.602316091379</v>
      </c>
      <c r="V183">
        <v>10.566170264358535</v>
      </c>
      <c r="W183">
        <v>11344.230659999999</v>
      </c>
      <c r="Z183">
        <v>31.615478148473741</v>
      </c>
      <c r="AA183">
        <v>4903.4914461289663</v>
      </c>
      <c r="AH183">
        <v>10345.793238291086</v>
      </c>
      <c r="AO183">
        <v>2172.3824492287858</v>
      </c>
      <c r="AW183">
        <v>320.69132666160783</v>
      </c>
      <c r="AX183">
        <v>7.2494735840900999</v>
      </c>
    </row>
    <row r="184" spans="1:50" x14ac:dyDescent="0.2">
      <c r="B184" t="s">
        <v>91</v>
      </c>
      <c r="M184">
        <v>0</v>
      </c>
      <c r="O184">
        <v>0</v>
      </c>
      <c r="V184">
        <v>0</v>
      </c>
      <c r="W184">
        <v>0</v>
      </c>
      <c r="Z184">
        <v>0</v>
      </c>
      <c r="AA184">
        <v>0</v>
      </c>
      <c r="AH184">
        <v>0</v>
      </c>
      <c r="AO184">
        <v>0</v>
      </c>
      <c r="AW184">
        <v>0</v>
      </c>
      <c r="AX184">
        <v>0</v>
      </c>
    </row>
    <row r="185" spans="1:50" x14ac:dyDescent="0.2">
      <c r="B185" t="s">
        <v>92</v>
      </c>
      <c r="M185">
        <v>2.9199315286113943</v>
      </c>
      <c r="O185">
        <v>0</v>
      </c>
      <c r="V185">
        <v>0.52150625780293192</v>
      </c>
      <c r="W185">
        <v>404.69942140000001</v>
      </c>
      <c r="Z185">
        <v>4.4086910476546848</v>
      </c>
      <c r="AA185">
        <v>0</v>
      </c>
      <c r="AH185">
        <v>44.109971156571298</v>
      </c>
      <c r="AO185">
        <v>0</v>
      </c>
      <c r="AW185">
        <v>5.5291608035495008</v>
      </c>
      <c r="AX185">
        <v>0.1511964852840024</v>
      </c>
    </row>
    <row r="186" spans="1:50" x14ac:dyDescent="0.2">
      <c r="A186" t="s">
        <v>24</v>
      </c>
    </row>
    <row r="187" spans="1:50" x14ac:dyDescent="0.2">
      <c r="B187" t="s">
        <v>82</v>
      </c>
      <c r="M187">
        <v>15743.900207576213</v>
      </c>
      <c r="O187">
        <v>1731.5476660125519</v>
      </c>
      <c r="Q187">
        <v>61.298301175602795</v>
      </c>
      <c r="Y187">
        <v>43346.083451048602</v>
      </c>
      <c r="AJ187">
        <v>28.322653377605199</v>
      </c>
    </row>
    <row r="188" spans="1:50" x14ac:dyDescent="0.2">
      <c r="B188" t="s">
        <v>84</v>
      </c>
      <c r="M188">
        <v>4221.4413756807562</v>
      </c>
      <c r="O188">
        <v>463.22400499857821</v>
      </c>
      <c r="Q188">
        <v>15.12768567603503</v>
      </c>
      <c r="Y188">
        <v>4944.3297823100056</v>
      </c>
      <c r="AJ188">
        <v>79.588145808792518</v>
      </c>
    </row>
    <row r="189" spans="1:50" x14ac:dyDescent="0.2">
      <c r="B189" t="s">
        <v>85</v>
      </c>
      <c r="M189">
        <v>25842.734786566725</v>
      </c>
      <c r="O189">
        <v>296.7589552963276</v>
      </c>
      <c r="Q189">
        <v>0</v>
      </c>
      <c r="Y189">
        <v>7707.6871743150577</v>
      </c>
      <c r="AJ189">
        <v>0</v>
      </c>
    </row>
    <row r="190" spans="1:50" x14ac:dyDescent="0.2">
      <c r="B190" t="s">
        <v>86</v>
      </c>
      <c r="M190">
        <v>39.545118267810103</v>
      </c>
      <c r="O190">
        <v>60.674176990880461</v>
      </c>
      <c r="Q190">
        <v>4.8894255221577358</v>
      </c>
      <c r="Y190">
        <v>1045.9159152661368</v>
      </c>
      <c r="AJ190">
        <v>4.2872982043143519</v>
      </c>
    </row>
    <row r="191" spans="1:50" x14ac:dyDescent="0.2">
      <c r="B191" t="s">
        <v>87</v>
      </c>
      <c r="M191">
        <v>14.829419349113174</v>
      </c>
      <c r="O191">
        <v>1.1668110958852487</v>
      </c>
      <c r="Q191">
        <v>5.7426138684868344E-2</v>
      </c>
      <c r="Y191">
        <v>77.255152839554043</v>
      </c>
      <c r="AJ191">
        <v>0.13242619935621847</v>
      </c>
    </row>
    <row r="192" spans="1:50" x14ac:dyDescent="0.2">
      <c r="B192" t="s">
        <v>88</v>
      </c>
      <c r="M192">
        <v>19.77255913127382</v>
      </c>
      <c r="O192">
        <v>8.9455517335043933</v>
      </c>
      <c r="Q192">
        <v>9.0241075071781945E-2</v>
      </c>
      <c r="Y192">
        <v>65.369744720405208</v>
      </c>
      <c r="AJ192">
        <v>3.3106549829552877E-2</v>
      </c>
    </row>
    <row r="193" spans="1:49" x14ac:dyDescent="0.2">
      <c r="B193" t="s">
        <v>89</v>
      </c>
      <c r="M193">
        <v>118.63535480343032</v>
      </c>
      <c r="O193">
        <v>13.223859085891561</v>
      </c>
      <c r="Q193">
        <v>0.50863151405413742</v>
      </c>
      <c r="Y193">
        <v>112.91137725485531</v>
      </c>
      <c r="AJ193">
        <v>0.62902444687552561</v>
      </c>
    </row>
    <row r="194" spans="1:49" x14ac:dyDescent="0.2">
      <c r="B194" t="s">
        <v>90</v>
      </c>
      <c r="M194">
        <v>3376.1644708315612</v>
      </c>
      <c r="O194">
        <v>1313.8292939086195</v>
      </c>
      <c r="Q194">
        <v>0</v>
      </c>
      <c r="Y194">
        <v>2127.488055598441</v>
      </c>
      <c r="AJ194">
        <v>52.440774947038882</v>
      </c>
    </row>
    <row r="195" spans="1:49" x14ac:dyDescent="0.2">
      <c r="B195" t="s">
        <v>91</v>
      </c>
      <c r="M195">
        <v>0</v>
      </c>
      <c r="O195">
        <v>0</v>
      </c>
      <c r="Q195">
        <v>0</v>
      </c>
      <c r="Y195">
        <v>0</v>
      </c>
      <c r="AJ195">
        <v>0</v>
      </c>
    </row>
    <row r="196" spans="1:49" x14ac:dyDescent="0.2">
      <c r="B196" t="s">
        <v>92</v>
      </c>
      <c r="M196">
        <v>59.317677401715159</v>
      </c>
      <c r="O196">
        <v>0</v>
      </c>
      <c r="Q196">
        <v>6.5629872773827189E-2</v>
      </c>
      <c r="Y196">
        <v>0</v>
      </c>
      <c r="AJ196">
        <v>0.11587292442243857</v>
      </c>
    </row>
    <row r="197" spans="1:49" x14ac:dyDescent="0.2">
      <c r="A197" t="s">
        <v>19</v>
      </c>
    </row>
    <row r="198" spans="1:49" x14ac:dyDescent="0.2">
      <c r="B198" t="s">
        <v>82</v>
      </c>
      <c r="M198">
        <v>43315.774599177137</v>
      </c>
      <c r="N198">
        <v>78804.889901936622</v>
      </c>
      <c r="Q198">
        <v>2229.1129314224513</v>
      </c>
      <c r="T198">
        <v>865.89583686960134</v>
      </c>
      <c r="V198">
        <v>1384.186082089331</v>
      </c>
      <c r="AI198">
        <v>58753.455096649035</v>
      </c>
      <c r="AL198">
        <v>8119.3617507088629</v>
      </c>
      <c r="AT198">
        <v>1962.7460735309521</v>
      </c>
      <c r="AV198">
        <v>61594.977570832736</v>
      </c>
      <c r="AW198">
        <v>15474.398333251638</v>
      </c>
    </row>
    <row r="199" spans="1:49" x14ac:dyDescent="0.2">
      <c r="B199" t="s">
        <v>84</v>
      </c>
      <c r="M199">
        <v>11614.339566547505</v>
      </c>
      <c r="N199">
        <v>25783.159745340858</v>
      </c>
      <c r="Q199">
        <v>550.11834123007031</v>
      </c>
      <c r="T199">
        <v>1198.3514809378544</v>
      </c>
      <c r="V199">
        <v>985.38406851402885</v>
      </c>
      <c r="AI199">
        <v>42648.6359066656</v>
      </c>
      <c r="AL199">
        <v>14125.951841057769</v>
      </c>
      <c r="AT199">
        <v>10610.090453768566</v>
      </c>
      <c r="AV199">
        <v>1407.3135107608937</v>
      </c>
      <c r="AW199">
        <v>8204.8406776892916</v>
      </c>
    </row>
    <row r="200" spans="1:49" x14ac:dyDescent="0.2">
      <c r="B200" t="s">
        <v>85</v>
      </c>
      <c r="M200">
        <v>71100.430025754758</v>
      </c>
      <c r="N200">
        <v>0</v>
      </c>
      <c r="Q200">
        <v>0</v>
      </c>
      <c r="T200">
        <v>1289.0212021255638</v>
      </c>
      <c r="V200">
        <v>983.17055139640922</v>
      </c>
      <c r="AI200">
        <v>18299.240288567889</v>
      </c>
      <c r="AL200">
        <v>15350.174674112548</v>
      </c>
      <c r="AT200">
        <v>6163.7466353314258</v>
      </c>
      <c r="AV200">
        <v>0</v>
      </c>
      <c r="AW200">
        <v>4698.3113585351539</v>
      </c>
    </row>
    <row r="201" spans="1:49" x14ac:dyDescent="0.2">
      <c r="B201" t="s">
        <v>86</v>
      </c>
      <c r="M201">
        <v>108.79943386340679</v>
      </c>
      <c r="N201">
        <v>347.0594668481055</v>
      </c>
      <c r="Q201">
        <v>177.80397579772898</v>
      </c>
      <c r="T201">
        <v>243.29708500067736</v>
      </c>
      <c r="V201">
        <v>30.251401577757274</v>
      </c>
      <c r="AI201">
        <v>570.30152661036948</v>
      </c>
      <c r="AL201">
        <v>529.18019200932793</v>
      </c>
      <c r="AT201">
        <v>34.187175459840311</v>
      </c>
      <c r="AV201">
        <v>1774.1487853996653</v>
      </c>
      <c r="AW201">
        <v>1198.0381161054427</v>
      </c>
    </row>
    <row r="202" spans="1:49" x14ac:dyDescent="0.2">
      <c r="B202" t="s">
        <v>87</v>
      </c>
      <c r="M202">
        <v>40.799787695157931</v>
      </c>
      <c r="N202">
        <v>391.84133356072493</v>
      </c>
      <c r="Q202">
        <v>2.0883017292336943</v>
      </c>
      <c r="T202">
        <v>38.534631474674953</v>
      </c>
      <c r="V202">
        <v>5.1648734398721245</v>
      </c>
      <c r="AI202">
        <v>148.77431130694387</v>
      </c>
      <c r="AL202">
        <v>15.796423641603814</v>
      </c>
      <c r="AT202">
        <v>187.0239598573836</v>
      </c>
      <c r="AV202">
        <v>0</v>
      </c>
      <c r="AW202">
        <v>21.896258000022616</v>
      </c>
    </row>
    <row r="203" spans="1:49" x14ac:dyDescent="0.2">
      <c r="B203" t="s">
        <v>88</v>
      </c>
      <c r="M203">
        <v>54.399716924464158</v>
      </c>
      <c r="N203">
        <v>134.34560003803253</v>
      </c>
      <c r="Q203">
        <v>3.2816170029200684</v>
      </c>
      <c r="T203">
        <v>21.534058767030217</v>
      </c>
      <c r="V203">
        <v>39.105470318644215</v>
      </c>
      <c r="AI203">
        <v>1091.0116159859274</v>
      </c>
      <c r="AL203">
        <v>110.57496548572074</v>
      </c>
      <c r="AT203">
        <v>178.97991858882745</v>
      </c>
      <c r="AV203">
        <v>160.07357460459781</v>
      </c>
      <c r="AW203">
        <v>59.432700271201973</v>
      </c>
    </row>
    <row r="204" spans="1:49" x14ac:dyDescent="0.2">
      <c r="B204" t="s">
        <v>89</v>
      </c>
      <c r="M204">
        <v>326.3983015902204</v>
      </c>
      <c r="N204">
        <v>481.40506688613806</v>
      </c>
      <c r="Q204">
        <v>18.496386744210756</v>
      </c>
      <c r="T204">
        <v>45.71265106368503</v>
      </c>
      <c r="V204">
        <v>81.162296921365595</v>
      </c>
      <c r="AI204">
        <v>681.88226004089097</v>
      </c>
      <c r="AL204">
        <v>430.4525443066579</v>
      </c>
      <c r="AT204">
        <v>874.78948972007242</v>
      </c>
      <c r="AV204">
        <v>0</v>
      </c>
      <c r="AW204">
        <v>703.80829275850363</v>
      </c>
    </row>
    <row r="205" spans="1:49" x14ac:dyDescent="0.2">
      <c r="B205" t="s">
        <v>90</v>
      </c>
      <c r="M205">
        <v>9288.7516625592234</v>
      </c>
      <c r="N205">
        <v>5687.2970694080686</v>
      </c>
      <c r="Q205">
        <v>0</v>
      </c>
      <c r="T205">
        <v>47.223813080613361</v>
      </c>
      <c r="V205">
        <v>171.91650163873103</v>
      </c>
      <c r="AI205">
        <v>1772.8938762255641</v>
      </c>
      <c r="AL205">
        <v>663.44979284091164</v>
      </c>
      <c r="AT205">
        <v>0</v>
      </c>
      <c r="AV205">
        <v>1767.4790534225328</v>
      </c>
      <c r="AW205">
        <v>907.13068869160497</v>
      </c>
    </row>
    <row r="206" spans="1:49" x14ac:dyDescent="0.2">
      <c r="B206" t="s">
        <v>91</v>
      </c>
      <c r="M206">
        <v>0</v>
      </c>
      <c r="N206">
        <v>0</v>
      </c>
      <c r="Q206">
        <v>0</v>
      </c>
      <c r="T206">
        <v>0</v>
      </c>
      <c r="V206">
        <v>0</v>
      </c>
      <c r="AI206">
        <v>0</v>
      </c>
      <c r="AL206">
        <v>0</v>
      </c>
      <c r="AT206">
        <v>0</v>
      </c>
      <c r="AV206">
        <v>0</v>
      </c>
      <c r="AW206">
        <v>0</v>
      </c>
    </row>
    <row r="207" spans="1:49" x14ac:dyDescent="0.2">
      <c r="B207" t="s">
        <v>92</v>
      </c>
      <c r="M207">
        <v>163.1991507951102</v>
      </c>
      <c r="N207">
        <v>324.6685335417086</v>
      </c>
      <c r="Q207">
        <v>2.3866305473727478</v>
      </c>
      <c r="T207">
        <v>27.956497347576121</v>
      </c>
      <c r="V207">
        <v>8.4851492244649318</v>
      </c>
      <c r="AI207">
        <v>0</v>
      </c>
      <c r="AL207">
        <v>146.11691868804709</v>
      </c>
      <c r="AT207">
        <v>98.539505734707987</v>
      </c>
      <c r="AV207">
        <v>0</v>
      </c>
      <c r="AW207">
        <v>15.640184285067999</v>
      </c>
    </row>
    <row r="208" spans="1:49" x14ac:dyDescent="0.2">
      <c r="A208" t="s">
        <v>18</v>
      </c>
    </row>
    <row r="209" spans="1:36" x14ac:dyDescent="0.2">
      <c r="B209" t="s">
        <v>82</v>
      </c>
      <c r="N209">
        <v>137.5818080633768</v>
      </c>
      <c r="V209">
        <v>41205.057602457615</v>
      </c>
      <c r="AI209">
        <v>370.79519335097257</v>
      </c>
    </row>
    <row r="210" spans="1:36" x14ac:dyDescent="0.2">
      <c r="B210" t="s">
        <v>84</v>
      </c>
      <c r="N210">
        <v>45.013624659143069</v>
      </c>
      <c r="V210">
        <v>29333.344576314143</v>
      </c>
      <c r="AI210">
        <v>269.157093334401</v>
      </c>
    </row>
    <row r="211" spans="1:36" x14ac:dyDescent="0.2">
      <c r="B211" t="s">
        <v>85</v>
      </c>
      <c r="N211">
        <v>0</v>
      </c>
      <c r="V211">
        <v>29267.451629176667</v>
      </c>
      <c r="AI211">
        <v>115.48717143210921</v>
      </c>
    </row>
    <row r="212" spans="1:36" x14ac:dyDescent="0.2">
      <c r="B212" t="s">
        <v>86</v>
      </c>
      <c r="N212">
        <v>0.60591505189452088</v>
      </c>
      <c r="V212">
        <v>900.53697309616484</v>
      </c>
      <c r="AI212">
        <v>3.5991936896304773</v>
      </c>
    </row>
    <row r="213" spans="1:36" x14ac:dyDescent="0.2">
      <c r="B213" t="s">
        <v>87</v>
      </c>
      <c r="N213">
        <v>0.68409763927510314</v>
      </c>
      <c r="V213">
        <v>153.75021491192803</v>
      </c>
      <c r="AI213">
        <v>0.93892009305614987</v>
      </c>
    </row>
    <row r="214" spans="1:36" x14ac:dyDescent="0.2">
      <c r="B214" t="s">
        <v>88</v>
      </c>
      <c r="N214">
        <v>0.23454776196746577</v>
      </c>
      <c r="V214">
        <v>1164.1087696957065</v>
      </c>
      <c r="AI214">
        <v>6.8854140140727109</v>
      </c>
    </row>
    <row r="215" spans="1:36" x14ac:dyDescent="0.2">
      <c r="B215" t="s">
        <v>89</v>
      </c>
      <c r="N215">
        <v>0.84046281386198674</v>
      </c>
      <c r="V215">
        <v>2416.074806029445</v>
      </c>
      <c r="AI215">
        <v>4.3033837591090167</v>
      </c>
    </row>
    <row r="216" spans="1:36" x14ac:dyDescent="0.2">
      <c r="B216" t="s">
        <v>90</v>
      </c>
      <c r="N216">
        <v>9.9291885919312364</v>
      </c>
      <c r="V216">
        <v>5117.6857248444312</v>
      </c>
      <c r="AI216">
        <v>11.188797774436019</v>
      </c>
    </row>
    <row r="217" spans="1:36" x14ac:dyDescent="0.2">
      <c r="B217" t="s">
        <v>91</v>
      </c>
      <c r="N217">
        <v>0</v>
      </c>
      <c r="V217">
        <v>0</v>
      </c>
      <c r="AI217">
        <v>0</v>
      </c>
    </row>
    <row r="218" spans="1:36" x14ac:dyDescent="0.2">
      <c r="B218" t="s">
        <v>92</v>
      </c>
      <c r="N218">
        <v>0.56682375829137022</v>
      </c>
      <c r="V218">
        <v>252.58963883799692</v>
      </c>
      <c r="AI218">
        <v>0</v>
      </c>
    </row>
    <row r="219" spans="1:36" x14ac:dyDescent="0.2">
      <c r="A219" t="s">
        <v>21</v>
      </c>
    </row>
    <row r="220" spans="1:36" x14ac:dyDescent="0.2">
      <c r="B220" t="s">
        <v>82</v>
      </c>
      <c r="P220">
        <v>20457.451383222622</v>
      </c>
      <c r="Y220">
        <v>15171.734879307009</v>
      </c>
      <c r="AJ220">
        <v>10.811728059497199</v>
      </c>
    </row>
    <row r="221" spans="1:36" x14ac:dyDescent="0.2">
      <c r="B221" t="s">
        <v>84</v>
      </c>
      <c r="P221">
        <v>3892.3703773122425</v>
      </c>
      <c r="Y221">
        <v>1730.5845105425426</v>
      </c>
      <c r="AJ221">
        <v>30.38152456170172</v>
      </c>
    </row>
    <row r="222" spans="1:36" x14ac:dyDescent="0.2">
      <c r="B222" t="s">
        <v>85</v>
      </c>
      <c r="P222">
        <v>9161.6336776870849</v>
      </c>
      <c r="Y222">
        <v>2697.7982099214119</v>
      </c>
      <c r="AJ222">
        <v>0</v>
      </c>
    </row>
    <row r="223" spans="1:36" x14ac:dyDescent="0.2">
      <c r="B223" t="s">
        <v>86</v>
      </c>
      <c r="P223">
        <v>26.478710057358462</v>
      </c>
      <c r="Y223">
        <v>366.08518484457642</v>
      </c>
      <c r="AJ223">
        <v>1.6366087483762717</v>
      </c>
    </row>
    <row r="224" spans="1:36" x14ac:dyDescent="0.2">
      <c r="B224" t="s">
        <v>87</v>
      </c>
      <c r="P224">
        <v>10.591484018945344</v>
      </c>
      <c r="Y224">
        <v>27.040382974063171</v>
      </c>
      <c r="AJ224">
        <v>5.0551621569619273E-2</v>
      </c>
    </row>
    <row r="225" spans="1:49" x14ac:dyDescent="0.2">
      <c r="B225" t="s">
        <v>88</v>
      </c>
      <c r="P225">
        <v>58.253162114194495</v>
      </c>
      <c r="Y225">
        <v>22.880324058481332</v>
      </c>
      <c r="AJ225">
        <v>1.2637905388777678E-2</v>
      </c>
    </row>
    <row r="226" spans="1:49" x14ac:dyDescent="0.2">
      <c r="B226" t="s">
        <v>89</v>
      </c>
      <c r="P226">
        <v>58.253162114194495</v>
      </c>
      <c r="Y226">
        <v>39.520559741058655</v>
      </c>
      <c r="AJ226">
        <v>0.2401202024303016</v>
      </c>
    </row>
    <row r="227" spans="1:49" x14ac:dyDescent="0.2">
      <c r="B227" t="s">
        <v>90</v>
      </c>
      <c r="P227">
        <v>19287.092402917307</v>
      </c>
      <c r="Y227">
        <v>744.65054668396044</v>
      </c>
      <c r="AJ227">
        <v>20.018442142323678</v>
      </c>
    </row>
    <row r="228" spans="1:49" x14ac:dyDescent="0.2">
      <c r="B228" t="s">
        <v>91</v>
      </c>
      <c r="P228">
        <v>0</v>
      </c>
      <c r="Y228">
        <v>0</v>
      </c>
      <c r="AJ228">
        <v>0</v>
      </c>
    </row>
    <row r="229" spans="1:49" x14ac:dyDescent="0.2">
      <c r="B229" t="s">
        <v>92</v>
      </c>
      <c r="P229">
        <v>0</v>
      </c>
      <c r="Y229">
        <v>0</v>
      </c>
      <c r="AJ229">
        <v>4.4232668867976159E-2</v>
      </c>
    </row>
    <row r="230" spans="1:49" x14ac:dyDescent="0.2">
      <c r="A230" t="s">
        <v>10</v>
      </c>
    </row>
    <row r="231" spans="1:49" x14ac:dyDescent="0.2">
      <c r="B231" t="s">
        <v>82</v>
      </c>
      <c r="V231">
        <v>836.108569371101</v>
      </c>
      <c r="AW231">
        <v>12425.979657148951</v>
      </c>
    </row>
    <row r="232" spans="1:49" x14ac:dyDescent="0.2">
      <c r="B232" t="s">
        <v>84</v>
      </c>
      <c r="V232">
        <v>595.21481574409347</v>
      </c>
      <c r="AW232">
        <v>6588.5071041525853</v>
      </c>
    </row>
    <row r="233" spans="1:49" x14ac:dyDescent="0.2">
      <c r="B233" t="s">
        <v>85</v>
      </c>
      <c r="V233">
        <v>593.87775517511432</v>
      </c>
      <c r="AW233">
        <v>3772.7554963257849</v>
      </c>
    </row>
    <row r="234" spans="1:49" x14ac:dyDescent="0.2">
      <c r="B234" t="s">
        <v>86</v>
      </c>
      <c r="V234">
        <v>18.273161695478564</v>
      </c>
      <c r="AW234">
        <v>962.02753338889397</v>
      </c>
    </row>
    <row r="235" spans="1:49" x14ac:dyDescent="0.2">
      <c r="B235" t="s">
        <v>87</v>
      </c>
      <c r="V235">
        <v>3.1198080942093913</v>
      </c>
      <c r="AW235">
        <v>17.582748654680216</v>
      </c>
    </row>
    <row r="236" spans="1:49" x14ac:dyDescent="0.2">
      <c r="B236" t="s">
        <v>88</v>
      </c>
      <c r="V236">
        <v>23.621404134733634</v>
      </c>
      <c r="AW236">
        <v>47.724603479572153</v>
      </c>
    </row>
    <row r="237" spans="1:49" x14ac:dyDescent="0.2">
      <c r="B237" t="s">
        <v>89</v>
      </c>
      <c r="V237">
        <v>49.025555771637947</v>
      </c>
      <c r="AW237">
        <v>565.15977810635854</v>
      </c>
    </row>
    <row r="238" spans="1:49" x14ac:dyDescent="0.2">
      <c r="B238" t="s">
        <v>90</v>
      </c>
      <c r="V238">
        <v>103.84504084846549</v>
      </c>
      <c r="AW238">
        <v>728.4281586467871</v>
      </c>
    </row>
    <row r="239" spans="1:49" x14ac:dyDescent="0.2">
      <c r="B239" t="s">
        <v>91</v>
      </c>
      <c r="V239">
        <v>0</v>
      </c>
      <c r="AW239">
        <v>0</v>
      </c>
    </row>
    <row r="240" spans="1:49" x14ac:dyDescent="0.2">
      <c r="B240" t="s">
        <v>92</v>
      </c>
      <c r="V240">
        <v>5.1253990130135021</v>
      </c>
      <c r="AW240">
        <v>12.559106181382498</v>
      </c>
    </row>
    <row r="241" spans="1:48" x14ac:dyDescent="0.2">
      <c r="A241" t="s">
        <v>8</v>
      </c>
    </row>
    <row r="242" spans="1:48" x14ac:dyDescent="0.2">
      <c r="B242" t="s">
        <v>82</v>
      </c>
      <c r="AE242">
        <v>13.819792426269602</v>
      </c>
      <c r="AQ242">
        <v>94950.873970582179</v>
      </c>
    </row>
    <row r="243" spans="1:48" x14ac:dyDescent="0.2">
      <c r="B243" t="s">
        <v>84</v>
      </c>
      <c r="AE243">
        <v>11.891214482662081</v>
      </c>
      <c r="AQ243">
        <v>202172.94144913834</v>
      </c>
    </row>
    <row r="244" spans="1:48" x14ac:dyDescent="0.2">
      <c r="B244" t="s">
        <v>85</v>
      </c>
      <c r="AE244">
        <v>0</v>
      </c>
      <c r="AQ244">
        <v>35083.543268733694</v>
      </c>
    </row>
    <row r="245" spans="1:48" x14ac:dyDescent="0.2">
      <c r="B245" t="s">
        <v>86</v>
      </c>
      <c r="AE245">
        <v>0.19857957943783922</v>
      </c>
      <c r="AQ245">
        <v>1207.0026358081482</v>
      </c>
    </row>
    <row r="246" spans="1:48" x14ac:dyDescent="0.2">
      <c r="B246" t="s">
        <v>87</v>
      </c>
      <c r="AE246">
        <v>1.3328392110687</v>
      </c>
      <c r="AQ246">
        <v>2856.5729039267808</v>
      </c>
    </row>
    <row r="247" spans="1:48" x14ac:dyDescent="0.2">
      <c r="B247" t="s">
        <v>88</v>
      </c>
      <c r="AE247">
        <v>2.0194533501978359E-2</v>
      </c>
      <c r="AQ247">
        <v>120.70026358081481</v>
      </c>
    </row>
    <row r="248" spans="1:48" x14ac:dyDescent="0.2">
      <c r="B248" t="s">
        <v>89</v>
      </c>
      <c r="AE248">
        <v>2.0194533501978359E-2</v>
      </c>
      <c r="AQ248">
        <v>1327.7028986262876</v>
      </c>
    </row>
    <row r="249" spans="1:48" x14ac:dyDescent="0.2">
      <c r="B249" t="s">
        <v>90</v>
      </c>
      <c r="AE249">
        <v>6.3612780539997003</v>
      </c>
      <c r="AQ249">
        <v>64534.407577706967</v>
      </c>
    </row>
    <row r="250" spans="1:48" x14ac:dyDescent="0.2">
      <c r="B250" t="s">
        <v>91</v>
      </c>
      <c r="AE250">
        <v>1.346302233808956E-2</v>
      </c>
      <c r="AQ250">
        <v>0</v>
      </c>
    </row>
    <row r="251" spans="1:48" x14ac:dyDescent="0.2">
      <c r="B251" t="s">
        <v>92</v>
      </c>
      <c r="AE251">
        <v>0</v>
      </c>
      <c r="AQ251">
        <v>80.466842364612091</v>
      </c>
    </row>
    <row r="252" spans="1:48" x14ac:dyDescent="0.2">
      <c r="A252" t="s">
        <v>27</v>
      </c>
    </row>
    <row r="253" spans="1:48" x14ac:dyDescent="0.2">
      <c r="B253" t="s">
        <v>82</v>
      </c>
      <c r="AG253">
        <v>30755.663116374442</v>
      </c>
      <c r="AN253">
        <v>19495.327300000001</v>
      </c>
      <c r="AT253">
        <v>7276.3659012109174</v>
      </c>
      <c r="AV253">
        <v>401.09474916725759</v>
      </c>
    </row>
    <row r="254" spans="1:48" x14ac:dyDescent="0.2">
      <c r="B254" t="s">
        <v>84</v>
      </c>
      <c r="AG254">
        <v>42795.014948062024</v>
      </c>
      <c r="AN254">
        <v>22045.55917</v>
      </c>
      <c r="AT254">
        <v>39334.125502886949</v>
      </c>
      <c r="AV254">
        <v>9.16415723910624</v>
      </c>
    </row>
    <row r="255" spans="1:48" x14ac:dyDescent="0.2">
      <c r="B255" t="s">
        <v>85</v>
      </c>
      <c r="AG255">
        <v>40842.687620068893</v>
      </c>
      <c r="AN255">
        <v>52718.074630000003</v>
      </c>
      <c r="AT255">
        <v>22850.4728379587</v>
      </c>
      <c r="AV255">
        <v>0</v>
      </c>
    </row>
    <row r="256" spans="1:48" x14ac:dyDescent="0.2">
      <c r="B256" t="s">
        <v>86</v>
      </c>
      <c r="AG256">
        <v>4854.7872792348944</v>
      </c>
      <c r="AN256">
        <v>1852.9028499999999</v>
      </c>
      <c r="AT256">
        <v>126.73997983202376</v>
      </c>
      <c r="AV256">
        <v>11.552918600334721</v>
      </c>
    </row>
    <row r="257" spans="1:48" x14ac:dyDescent="0.2">
      <c r="B257" t="s">
        <v>87</v>
      </c>
      <c r="AG257">
        <v>6794.0990878248622</v>
      </c>
      <c r="AN257">
        <v>607.67244000000005</v>
      </c>
      <c r="AT257">
        <v>693.34224256913035</v>
      </c>
      <c r="AV257">
        <v>0</v>
      </c>
    </row>
    <row r="258" spans="1:48" x14ac:dyDescent="0.2">
      <c r="B258" t="s">
        <v>88</v>
      </c>
      <c r="AG258">
        <v>481.57407326750325</v>
      </c>
      <c r="AN258">
        <v>278.93161179999998</v>
      </c>
      <c r="AT258">
        <v>663.52107090367986</v>
      </c>
      <c r="AV258">
        <v>1.042368595402176</v>
      </c>
    </row>
    <row r="259" spans="1:48" x14ac:dyDescent="0.2">
      <c r="B259" t="s">
        <v>89</v>
      </c>
      <c r="AG259">
        <v>2577.0720680969207</v>
      </c>
      <c r="AN259">
        <v>2580.117409</v>
      </c>
      <c r="AT259">
        <v>3243.0524251594966</v>
      </c>
      <c r="AV259">
        <v>0</v>
      </c>
    </row>
    <row r="260" spans="1:48" x14ac:dyDescent="0.2">
      <c r="B260" t="s">
        <v>90</v>
      </c>
      <c r="AG260">
        <v>520.62061973028563</v>
      </c>
      <c r="AN260">
        <v>0</v>
      </c>
      <c r="AT260">
        <v>0</v>
      </c>
      <c r="AV260">
        <v>11.5094865774672</v>
      </c>
    </row>
    <row r="261" spans="1:48" x14ac:dyDescent="0.2">
      <c r="B261" t="s">
        <v>91</v>
      </c>
      <c r="AG261">
        <v>0</v>
      </c>
      <c r="AN261">
        <v>0</v>
      </c>
      <c r="AT261">
        <v>0</v>
      </c>
      <c r="AV261">
        <v>0</v>
      </c>
    </row>
    <row r="262" spans="1:48" x14ac:dyDescent="0.2">
      <c r="B262" t="s">
        <v>92</v>
      </c>
      <c r="AG262">
        <v>520.62061973028563</v>
      </c>
      <c r="AN262">
        <v>39.847373109999999</v>
      </c>
      <c r="AT262">
        <v>365.30935362429079</v>
      </c>
      <c r="AV262">
        <v>0</v>
      </c>
    </row>
    <row r="263" spans="1:48" x14ac:dyDescent="0.2">
      <c r="A263" t="s">
        <v>16</v>
      </c>
    </row>
    <row r="264" spans="1:48" x14ac:dyDescent="0.2">
      <c r="B264" t="s">
        <v>82</v>
      </c>
      <c r="AD264">
        <v>10.514312920239801</v>
      </c>
      <c r="AF264">
        <v>259.13561332050085</v>
      </c>
      <c r="AL264">
        <v>14.323190955551402</v>
      </c>
    </row>
    <row r="265" spans="1:48" x14ac:dyDescent="0.2">
      <c r="B265" t="s">
        <v>84</v>
      </c>
      <c r="AD265">
        <v>341.88048939667704</v>
      </c>
      <c r="AF265">
        <v>19165.873205423381</v>
      </c>
      <c r="AL265">
        <v>24.919286990843702</v>
      </c>
    </row>
    <row r="266" spans="1:48" x14ac:dyDescent="0.2">
      <c r="B266" t="s">
        <v>85</v>
      </c>
      <c r="AD266">
        <v>281.83648848481005</v>
      </c>
      <c r="AF266">
        <v>16254.408373727058</v>
      </c>
      <c r="AL266">
        <v>27.078912088033</v>
      </c>
    </row>
    <row r="267" spans="1:48" x14ac:dyDescent="0.2">
      <c r="B267" t="s">
        <v>86</v>
      </c>
      <c r="AD267">
        <v>0</v>
      </c>
      <c r="AF267">
        <v>11544.237519303504</v>
      </c>
      <c r="AL267">
        <v>0.93351536398574997</v>
      </c>
    </row>
    <row r="268" spans="1:48" x14ac:dyDescent="0.2">
      <c r="B268" t="s">
        <v>87</v>
      </c>
      <c r="AD268">
        <v>11.373973726420902</v>
      </c>
      <c r="AF268">
        <v>152.43271372239752</v>
      </c>
      <c r="AL268">
        <v>2.7866130267409851E-2</v>
      </c>
    </row>
    <row r="269" spans="1:48" x14ac:dyDescent="0.2">
      <c r="B269" t="s">
        <v>88</v>
      </c>
      <c r="AD269">
        <v>2.8434934320445802</v>
      </c>
      <c r="AF269">
        <v>558.91995023970833</v>
      </c>
      <c r="AL269">
        <v>0.19506291186215599</v>
      </c>
    </row>
    <row r="270" spans="1:48" x14ac:dyDescent="0.2">
      <c r="B270" t="s">
        <v>89</v>
      </c>
      <c r="AD270">
        <v>8.3982247867469706</v>
      </c>
      <c r="AF270">
        <v>868.86646798284335</v>
      </c>
      <c r="AL270">
        <v>0.759352049915615</v>
      </c>
    </row>
    <row r="271" spans="1:48" x14ac:dyDescent="0.2">
      <c r="B271" t="s">
        <v>90</v>
      </c>
      <c r="AD271">
        <v>0.19838326267421902</v>
      </c>
      <c r="AF271">
        <v>1661.5165795968576</v>
      </c>
      <c r="AL271">
        <v>1.17037747104343</v>
      </c>
    </row>
    <row r="272" spans="1:48" x14ac:dyDescent="0.2">
      <c r="B272" t="s">
        <v>91</v>
      </c>
      <c r="AD272">
        <v>0</v>
      </c>
      <c r="AF272">
        <v>0</v>
      </c>
      <c r="AL272">
        <v>0</v>
      </c>
    </row>
    <row r="273" spans="1:38" x14ac:dyDescent="0.2">
      <c r="B273" t="s">
        <v>92</v>
      </c>
      <c r="AD273">
        <v>4.893453813040801</v>
      </c>
      <c r="AF273">
        <v>340.43306063153796</v>
      </c>
      <c r="AL273">
        <v>0.25776170497920703</v>
      </c>
    </row>
    <row r="274" spans="1:38" x14ac:dyDescent="0.2">
      <c r="A274" t="s">
        <v>15</v>
      </c>
    </row>
    <row r="275" spans="1:38" x14ac:dyDescent="0.2">
      <c r="B275" t="s">
        <v>82</v>
      </c>
      <c r="AF275">
        <v>99.369434282248832</v>
      </c>
    </row>
    <row r="276" spans="1:38" x14ac:dyDescent="0.2">
      <c r="B276" t="s">
        <v>84</v>
      </c>
      <c r="AF276">
        <v>7349.4412965643978</v>
      </c>
    </row>
    <row r="277" spans="1:38" x14ac:dyDescent="0.2">
      <c r="B277" t="s">
        <v>85</v>
      </c>
      <c r="AF277">
        <v>6232.9964762204463</v>
      </c>
    </row>
    <row r="278" spans="1:38" x14ac:dyDescent="0.2">
      <c r="B278" t="s">
        <v>86</v>
      </c>
      <c r="AF278">
        <v>4426.8108764128228</v>
      </c>
    </row>
    <row r="279" spans="1:38" x14ac:dyDescent="0.2">
      <c r="B279" t="s">
        <v>87</v>
      </c>
      <c r="AF279">
        <v>58.452608403031498</v>
      </c>
    </row>
    <row r="280" spans="1:38" x14ac:dyDescent="0.2">
      <c r="B280" t="s">
        <v>88</v>
      </c>
      <c r="AF280">
        <v>214.32623078206834</v>
      </c>
    </row>
    <row r="281" spans="1:38" x14ac:dyDescent="0.2">
      <c r="B281" t="s">
        <v>89</v>
      </c>
      <c r="AF281">
        <v>333.17986780723334</v>
      </c>
    </row>
    <row r="282" spans="1:38" x14ac:dyDescent="0.2">
      <c r="B282" t="s">
        <v>90</v>
      </c>
      <c r="AF282">
        <v>637.13343160175748</v>
      </c>
    </row>
    <row r="283" spans="1:38" x14ac:dyDescent="0.2">
      <c r="B283" t="s">
        <v>91</v>
      </c>
      <c r="AF283">
        <v>0</v>
      </c>
    </row>
    <row r="284" spans="1:38" x14ac:dyDescent="0.2">
      <c r="B284" t="s">
        <v>92</v>
      </c>
      <c r="AF284">
        <v>130.54415876096093</v>
      </c>
    </row>
    <row r="285" spans="1:38" x14ac:dyDescent="0.2">
      <c r="A285" t="s">
        <v>14</v>
      </c>
    </row>
    <row r="286" spans="1:38" x14ac:dyDescent="0.2">
      <c r="B286" t="s">
        <v>82</v>
      </c>
      <c r="AF286">
        <v>325.65793308698375</v>
      </c>
    </row>
    <row r="287" spans="1:38" x14ac:dyDescent="0.2">
      <c r="B287" t="s">
        <v>84</v>
      </c>
      <c r="AF287">
        <v>24085.916149880275</v>
      </c>
    </row>
    <row r="288" spans="1:38" x14ac:dyDescent="0.2">
      <c r="B288" t="s">
        <v>85</v>
      </c>
      <c r="AF288">
        <v>20427.053490300565</v>
      </c>
    </row>
    <row r="289" spans="2:32" x14ac:dyDescent="0.2">
      <c r="B289" t="s">
        <v>86</v>
      </c>
      <c r="AF289">
        <v>14507.741647041945</v>
      </c>
    </row>
    <row r="290" spans="2:32" x14ac:dyDescent="0.2">
      <c r="B290" t="s">
        <v>87</v>
      </c>
      <c r="AF290">
        <v>191.5634900567666</v>
      </c>
    </row>
    <row r="291" spans="2:32" x14ac:dyDescent="0.2">
      <c r="B291" t="s">
        <v>88</v>
      </c>
      <c r="AF291">
        <v>702.39946344628288</v>
      </c>
    </row>
    <row r="292" spans="2:32" x14ac:dyDescent="0.2">
      <c r="B292" t="s">
        <v>89</v>
      </c>
      <c r="AF292">
        <v>1091.911893028466</v>
      </c>
    </row>
    <row r="293" spans="2:32" x14ac:dyDescent="0.2">
      <c r="B293" t="s">
        <v>90</v>
      </c>
      <c r="AF293">
        <v>2088.0420416473144</v>
      </c>
    </row>
    <row r="294" spans="2:32" x14ac:dyDescent="0.2">
      <c r="B294" t="s">
        <v>91</v>
      </c>
      <c r="AF294">
        <v>0</v>
      </c>
    </row>
    <row r="295" spans="2:32" x14ac:dyDescent="0.2">
      <c r="B295" t="s">
        <v>92</v>
      </c>
      <c r="AF295">
        <v>427.8251277744065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7D19-ABF1-42B9-B2E3-50417485D6E8}">
  <dimension ref="A1:BW52"/>
  <sheetViews>
    <sheetView workbookViewId="0"/>
  </sheetViews>
  <sheetFormatPr baseColWidth="10" defaultColWidth="8.83203125" defaultRowHeight="16" x14ac:dyDescent="0.2"/>
  <cols>
    <col min="23" max="23" width="16" customWidth="1"/>
    <col min="24" max="24" width="12.83203125" customWidth="1"/>
    <col min="28" max="28" width="14" customWidth="1"/>
    <col min="32" max="32" width="9" style="3"/>
    <col min="43" max="43" width="9" style="3"/>
    <col min="65" max="65" width="9" style="3"/>
  </cols>
  <sheetData>
    <row r="1" spans="1:75" x14ac:dyDescent="0.2">
      <c r="A1" t="s">
        <v>143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s="4"/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</row>
    <row r="2" spans="1:75" x14ac:dyDescent="0.2">
      <c r="A2" t="s">
        <v>93</v>
      </c>
      <c r="B2">
        <v>31781.604930000001</v>
      </c>
      <c r="C2">
        <v>58793.069340000002</v>
      </c>
      <c r="D2">
        <v>39466.025829999999</v>
      </c>
      <c r="E2">
        <v>11062.666310000001</v>
      </c>
      <c r="F2">
        <v>391.47049870000001</v>
      </c>
      <c r="G2">
        <v>72.494536789999998</v>
      </c>
      <c r="H2">
        <v>3436.2410439999999</v>
      </c>
      <c r="I2">
        <v>0</v>
      </c>
      <c r="J2">
        <v>0</v>
      </c>
      <c r="K2">
        <v>0</v>
      </c>
      <c r="L2">
        <v>0.596492464</v>
      </c>
      <c r="M2">
        <v>0.403507536</v>
      </c>
      <c r="U2" t="s">
        <v>93</v>
      </c>
      <c r="V2">
        <f t="shared" ref="V2:V33" si="0">B2*L2</f>
        <v>18957.487834570249</v>
      </c>
      <c r="W2">
        <f t="shared" ref="W2:W33" si="1">C2*L2</f>
        <v>35069.622796739452</v>
      </c>
      <c r="X2">
        <f t="shared" ref="X2:X33" si="2">D2*L2</f>
        <v>23541.186991624345</v>
      </c>
      <c r="Y2">
        <f t="shared" ref="Y2:Y33" si="3">E2*L2</f>
        <v>6598.7970856616885</v>
      </c>
      <c r="Z2">
        <f t="shared" ref="Z2:Z33" si="4">F2*L2</f>
        <v>233.5092023528718</v>
      </c>
      <c r="AA2">
        <f t="shared" ref="AA2:AA33" si="5">G2*L2</f>
        <v>43.242444876405749</v>
      </c>
      <c r="AB2">
        <f t="shared" ref="AB2:AB33" si="6">H2*L2</f>
        <v>2049.6918872334923</v>
      </c>
      <c r="AC2">
        <f t="shared" ref="AC2:AC33" si="7">I2*L2</f>
        <v>0</v>
      </c>
      <c r="AD2">
        <f t="shared" ref="AD2:AD33" si="8">J2*L2</f>
        <v>0</v>
      </c>
      <c r="AE2">
        <f t="shared" ref="AE2:AE33" si="9">K2*L2</f>
        <v>0</v>
      </c>
      <c r="AG2">
        <f t="shared" ref="AG2:AG33" si="10">B2*M2</f>
        <v>12824.117095429752</v>
      </c>
      <c r="AH2">
        <f t="shared" ref="AH2:AH33" si="11">C2*M2</f>
        <v>23723.446543260547</v>
      </c>
      <c r="AI2">
        <f t="shared" ref="AI2:AI33" si="12">D2*M2</f>
        <v>15924.838838375654</v>
      </c>
      <c r="AJ2">
        <f t="shared" ref="AJ2:AJ33" si="13">E2*M2</f>
        <v>4463.8692243383121</v>
      </c>
      <c r="AK2">
        <f t="shared" ref="AK2:AK33" si="14">F2*M2</f>
        <v>157.96129634712821</v>
      </c>
      <c r="AL2">
        <f t="shared" ref="AL2:AL33" si="15">G2*M2</f>
        <v>29.252091913594249</v>
      </c>
      <c r="AM2">
        <f t="shared" ref="AM2:AM33" si="16">H2*M2</f>
        <v>1386.5491567665076</v>
      </c>
      <c r="AN2">
        <f t="shared" ref="AN2:AN33" si="17">I2*M2</f>
        <v>0</v>
      </c>
      <c r="AO2">
        <f t="shared" ref="AO2:AO33" si="18">J2*M2</f>
        <v>0</v>
      </c>
      <c r="AP2">
        <f t="shared" ref="AP2:AP33" si="19">K2*M2</f>
        <v>0</v>
      </c>
      <c r="AR2">
        <f t="shared" ref="AR2:AR33" si="20">B2*N2</f>
        <v>0</v>
      </c>
      <c r="AS2">
        <f t="shared" ref="AS2:AS33" si="21">C2*N2</f>
        <v>0</v>
      </c>
      <c r="AT2">
        <f t="shared" ref="AT2:AT33" si="22">D2*N2</f>
        <v>0</v>
      </c>
      <c r="AU2">
        <f t="shared" ref="AU2:AU33" si="23">E2*N2</f>
        <v>0</v>
      </c>
      <c r="AV2">
        <f t="shared" ref="AV2:AV33" si="24">F2*N2</f>
        <v>0</v>
      </c>
      <c r="AW2">
        <f t="shared" ref="AW2:AW33" si="25">G2*N2</f>
        <v>0</v>
      </c>
      <c r="AX2">
        <f t="shared" ref="AX2:AX33" si="26">H2*N2</f>
        <v>0</v>
      </c>
      <c r="AY2">
        <f t="shared" ref="AY2:AY33" si="27">I2*N2</f>
        <v>0</v>
      </c>
      <c r="AZ2">
        <f t="shared" ref="AZ2:AZ33" si="28">J2*N2</f>
        <v>0</v>
      </c>
      <c r="BA2">
        <f t="shared" ref="BA2:BA33" si="29">K2*N2</f>
        <v>0</v>
      </c>
      <c r="BB2" s="4"/>
      <c r="BC2">
        <f t="shared" ref="BC2:BC33" si="30">B2*O2</f>
        <v>0</v>
      </c>
      <c r="BD2">
        <f t="shared" ref="BD2:BD33" si="31">C2*O2</f>
        <v>0</v>
      </c>
      <c r="BE2">
        <f t="shared" ref="BE2:BE33" si="32">D2*O2</f>
        <v>0</v>
      </c>
      <c r="BF2">
        <f t="shared" ref="BF2:BF33" si="33">E2*O2</f>
        <v>0</v>
      </c>
      <c r="BG2">
        <f t="shared" ref="BG2:BG33" si="34">F2*O2</f>
        <v>0</v>
      </c>
      <c r="BH2">
        <f t="shared" ref="BH2:BH33" si="35">G2*O2</f>
        <v>0</v>
      </c>
      <c r="BI2">
        <f t="shared" ref="BI2:BI33" si="36">H2*O2</f>
        <v>0</v>
      </c>
      <c r="BJ2">
        <f t="shared" ref="BJ2:BJ33" si="37">I2*O2</f>
        <v>0</v>
      </c>
      <c r="BK2">
        <f t="shared" ref="BK2:BK33" si="38">J2*O2</f>
        <v>0</v>
      </c>
      <c r="BL2">
        <f t="shared" ref="BL2:BL33" si="39">K2*O2</f>
        <v>0</v>
      </c>
      <c r="BN2">
        <f t="shared" ref="BN2:BN33" si="40">B2*P2</f>
        <v>0</v>
      </c>
      <c r="BO2">
        <f t="shared" ref="BO2:BO33" si="41">C2*P2</f>
        <v>0</v>
      </c>
      <c r="BP2">
        <f t="shared" ref="BP2:BP33" si="42">D2*P2</f>
        <v>0</v>
      </c>
      <c r="BQ2">
        <f t="shared" ref="BQ2:BQ33" si="43">E2*P2</f>
        <v>0</v>
      </c>
      <c r="BR2">
        <f t="shared" ref="BR2:BR33" si="44">F2*P2</f>
        <v>0</v>
      </c>
      <c r="BS2">
        <f t="shared" ref="BS2:BS33" si="45">G2*P2</f>
        <v>0</v>
      </c>
      <c r="BT2">
        <f t="shared" ref="BT2:BT33" si="46">H2*P2</f>
        <v>0</v>
      </c>
      <c r="BU2">
        <f t="shared" ref="BU2:BU33" si="47">I2*P2</f>
        <v>0</v>
      </c>
      <c r="BV2">
        <f t="shared" ref="BV2:BV33" si="48">J2*P2</f>
        <v>0</v>
      </c>
      <c r="BW2">
        <f t="shared" ref="BW2:BW33" si="49">K2*P2</f>
        <v>0</v>
      </c>
    </row>
    <row r="3" spans="1:75" x14ac:dyDescent="0.2">
      <c r="A3" t="s">
        <v>211</v>
      </c>
      <c r="B3">
        <v>684.70468540000002</v>
      </c>
      <c r="C3">
        <v>3231.9885290000002</v>
      </c>
      <c r="D3">
        <v>0</v>
      </c>
      <c r="E3">
        <v>1630.001068</v>
      </c>
      <c r="F3">
        <v>0</v>
      </c>
      <c r="G3">
        <v>779.16917579999995</v>
      </c>
      <c r="H3">
        <v>44.300588589999997</v>
      </c>
      <c r="I3">
        <v>147.23430909999999</v>
      </c>
      <c r="J3">
        <v>0</v>
      </c>
      <c r="K3">
        <v>0</v>
      </c>
      <c r="L3">
        <v>0.73293124200000004</v>
      </c>
      <c r="M3">
        <v>0.26706875800000002</v>
      </c>
      <c r="U3" t="s">
        <v>211</v>
      </c>
      <c r="V3">
        <f t="shared" si="0"/>
        <v>501.84145547344133</v>
      </c>
      <c r="W3">
        <f t="shared" si="1"/>
        <v>2368.8253666897231</v>
      </c>
      <c r="X3">
        <f t="shared" si="2"/>
        <v>0</v>
      </c>
      <c r="Y3">
        <f t="shared" si="3"/>
        <v>1194.6787072305665</v>
      </c>
      <c r="Z3">
        <f t="shared" si="4"/>
        <v>0</v>
      </c>
      <c r="AA3">
        <f t="shared" si="5"/>
        <v>571.07743174721031</v>
      </c>
      <c r="AB3">
        <f t="shared" si="6"/>
        <v>32.469285416599725</v>
      </c>
      <c r="AC3">
        <f t="shared" si="7"/>
        <v>107.9126250336749</v>
      </c>
      <c r="AD3">
        <f t="shared" si="8"/>
        <v>0</v>
      </c>
      <c r="AE3">
        <f t="shared" si="9"/>
        <v>0</v>
      </c>
      <c r="AG3">
        <f t="shared" si="10"/>
        <v>182.86322992655874</v>
      </c>
      <c r="AH3">
        <f t="shared" si="11"/>
        <v>863.16316231027713</v>
      </c>
      <c r="AI3">
        <f t="shared" si="12"/>
        <v>0</v>
      </c>
      <c r="AJ3">
        <f t="shared" si="13"/>
        <v>435.3223607694336</v>
      </c>
      <c r="AK3">
        <f t="shared" si="14"/>
        <v>0</v>
      </c>
      <c r="AL3">
        <f t="shared" si="15"/>
        <v>208.09174405278966</v>
      </c>
      <c r="AM3">
        <f t="shared" si="16"/>
        <v>11.83130317340027</v>
      </c>
      <c r="AN3">
        <f t="shared" si="17"/>
        <v>39.321684066325098</v>
      </c>
      <c r="AO3">
        <f t="shared" si="18"/>
        <v>0</v>
      </c>
      <c r="AP3">
        <f t="shared" si="19"/>
        <v>0</v>
      </c>
      <c r="AR3">
        <f t="shared" si="20"/>
        <v>0</v>
      </c>
      <c r="AS3">
        <f t="shared" si="21"/>
        <v>0</v>
      </c>
      <c r="AT3">
        <f t="shared" si="22"/>
        <v>0</v>
      </c>
      <c r="AU3">
        <f t="shared" si="23"/>
        <v>0</v>
      </c>
      <c r="AV3">
        <f t="shared" si="24"/>
        <v>0</v>
      </c>
      <c r="AW3">
        <f t="shared" si="25"/>
        <v>0</v>
      </c>
      <c r="AX3">
        <f t="shared" si="26"/>
        <v>0</v>
      </c>
      <c r="AY3">
        <f t="shared" si="27"/>
        <v>0</v>
      </c>
      <c r="AZ3">
        <f t="shared" si="28"/>
        <v>0</v>
      </c>
      <c r="BA3">
        <f t="shared" si="29"/>
        <v>0</v>
      </c>
      <c r="BB3" s="4"/>
      <c r="BC3">
        <f t="shared" si="30"/>
        <v>0</v>
      </c>
      <c r="BD3">
        <f t="shared" si="31"/>
        <v>0</v>
      </c>
      <c r="BE3">
        <f t="shared" si="32"/>
        <v>0</v>
      </c>
      <c r="BF3">
        <f t="shared" si="33"/>
        <v>0</v>
      </c>
      <c r="BG3">
        <f t="shared" si="34"/>
        <v>0</v>
      </c>
      <c r="BH3">
        <f t="shared" si="35"/>
        <v>0</v>
      </c>
      <c r="BI3">
        <f t="shared" si="36"/>
        <v>0</v>
      </c>
      <c r="BJ3">
        <f t="shared" si="37"/>
        <v>0</v>
      </c>
      <c r="BK3">
        <f t="shared" si="38"/>
        <v>0</v>
      </c>
      <c r="BL3">
        <f t="shared" si="39"/>
        <v>0</v>
      </c>
      <c r="BN3">
        <f t="shared" si="40"/>
        <v>0</v>
      </c>
      <c r="BO3">
        <f t="shared" si="41"/>
        <v>0</v>
      </c>
      <c r="BP3">
        <f t="shared" si="42"/>
        <v>0</v>
      </c>
      <c r="BQ3">
        <f t="shared" si="43"/>
        <v>0</v>
      </c>
      <c r="BR3">
        <f t="shared" si="44"/>
        <v>0</v>
      </c>
      <c r="BS3">
        <f t="shared" si="45"/>
        <v>0</v>
      </c>
      <c r="BT3">
        <f t="shared" si="46"/>
        <v>0</v>
      </c>
      <c r="BU3">
        <f t="shared" si="47"/>
        <v>0</v>
      </c>
      <c r="BV3">
        <f t="shared" si="48"/>
        <v>0</v>
      </c>
      <c r="BW3">
        <f t="shared" si="49"/>
        <v>0</v>
      </c>
    </row>
    <row r="4" spans="1:75" x14ac:dyDescent="0.2">
      <c r="A4" t="s">
        <v>94</v>
      </c>
      <c r="B4">
        <v>30748.525870000001</v>
      </c>
      <c r="C4">
        <v>37531.619229999997</v>
      </c>
      <c r="D4">
        <v>31096.664769999999</v>
      </c>
      <c r="E4">
        <v>6940.3173809999998</v>
      </c>
      <c r="F4">
        <v>5165.9320310000003</v>
      </c>
      <c r="G4">
        <v>44.921148100000003</v>
      </c>
      <c r="H4">
        <v>179.68459240000001</v>
      </c>
      <c r="I4">
        <v>583.97492520000003</v>
      </c>
      <c r="J4">
        <v>0</v>
      </c>
      <c r="K4">
        <v>0</v>
      </c>
      <c r="L4">
        <v>0.97899166699999995</v>
      </c>
      <c r="M4">
        <v>2.1008333000000001E-2</v>
      </c>
      <c r="U4" t="s">
        <v>94</v>
      </c>
      <c r="V4">
        <f t="shared" si="0"/>
        <v>30102.550599263926</v>
      </c>
      <c r="W4">
        <f t="shared" si="1"/>
        <v>36743.142475186949</v>
      </c>
      <c r="X4">
        <f t="shared" si="2"/>
        <v>30443.375681322468</v>
      </c>
      <c r="Y4">
        <f t="shared" si="3"/>
        <v>6794.5128823342638</v>
      </c>
      <c r="Z4">
        <f t="shared" si="4"/>
        <v>5057.4044106373858</v>
      </c>
      <c r="AA4">
        <f t="shared" si="5"/>
        <v>43.977429661972884</v>
      </c>
      <c r="AB4">
        <f t="shared" si="6"/>
        <v>175.90971864789154</v>
      </c>
      <c r="AC4">
        <f t="shared" si="7"/>
        <v>571.70658550774829</v>
      </c>
      <c r="AD4">
        <f t="shared" si="8"/>
        <v>0</v>
      </c>
      <c r="AE4">
        <f t="shared" si="9"/>
        <v>0</v>
      </c>
      <c r="AG4">
        <f t="shared" si="10"/>
        <v>645.97527073607478</v>
      </c>
      <c r="AH4">
        <f t="shared" si="11"/>
        <v>788.4767548130435</v>
      </c>
      <c r="AI4">
        <f t="shared" si="12"/>
        <v>653.28908867752841</v>
      </c>
      <c r="AJ4">
        <f t="shared" si="13"/>
        <v>145.80449866573588</v>
      </c>
      <c r="AK4">
        <f t="shared" si="14"/>
        <v>108.52762036261433</v>
      </c>
      <c r="AL4">
        <f t="shared" si="15"/>
        <v>0.94371843802711741</v>
      </c>
      <c r="AM4">
        <f t="shared" si="16"/>
        <v>3.7748737521084696</v>
      </c>
      <c r="AN4">
        <f t="shared" si="17"/>
        <v>12.268339692251693</v>
      </c>
      <c r="AO4">
        <f t="shared" si="18"/>
        <v>0</v>
      </c>
      <c r="AP4">
        <f t="shared" si="19"/>
        <v>0</v>
      </c>
      <c r="AR4">
        <f t="shared" si="20"/>
        <v>0</v>
      </c>
      <c r="AS4">
        <f t="shared" si="21"/>
        <v>0</v>
      </c>
      <c r="AT4">
        <f t="shared" si="22"/>
        <v>0</v>
      </c>
      <c r="AU4">
        <f t="shared" si="23"/>
        <v>0</v>
      </c>
      <c r="AV4">
        <f t="shared" si="24"/>
        <v>0</v>
      </c>
      <c r="AW4">
        <f t="shared" si="25"/>
        <v>0</v>
      </c>
      <c r="AX4">
        <f t="shared" si="26"/>
        <v>0</v>
      </c>
      <c r="AY4">
        <f t="shared" si="27"/>
        <v>0</v>
      </c>
      <c r="AZ4">
        <f t="shared" si="28"/>
        <v>0</v>
      </c>
      <c r="BA4">
        <f t="shared" si="29"/>
        <v>0</v>
      </c>
      <c r="BB4" s="4"/>
      <c r="BC4">
        <f t="shared" si="30"/>
        <v>0</v>
      </c>
      <c r="BD4">
        <f t="shared" si="31"/>
        <v>0</v>
      </c>
      <c r="BE4">
        <f t="shared" si="32"/>
        <v>0</v>
      </c>
      <c r="BF4">
        <f t="shared" si="33"/>
        <v>0</v>
      </c>
      <c r="BG4">
        <f t="shared" si="34"/>
        <v>0</v>
      </c>
      <c r="BH4">
        <f t="shared" si="35"/>
        <v>0</v>
      </c>
      <c r="BI4">
        <f t="shared" si="36"/>
        <v>0</v>
      </c>
      <c r="BJ4">
        <f t="shared" si="37"/>
        <v>0</v>
      </c>
      <c r="BK4">
        <f t="shared" si="38"/>
        <v>0</v>
      </c>
      <c r="BL4">
        <f t="shared" si="39"/>
        <v>0</v>
      </c>
      <c r="BN4">
        <f t="shared" si="40"/>
        <v>0</v>
      </c>
      <c r="BO4">
        <f t="shared" si="41"/>
        <v>0</v>
      </c>
      <c r="BP4">
        <f t="shared" si="42"/>
        <v>0</v>
      </c>
      <c r="BQ4">
        <f t="shared" si="43"/>
        <v>0</v>
      </c>
      <c r="BR4">
        <f t="shared" si="44"/>
        <v>0</v>
      </c>
      <c r="BS4">
        <f t="shared" si="45"/>
        <v>0</v>
      </c>
      <c r="BT4">
        <f t="shared" si="46"/>
        <v>0</v>
      </c>
      <c r="BU4">
        <f t="shared" si="47"/>
        <v>0</v>
      </c>
      <c r="BV4">
        <f t="shared" si="48"/>
        <v>0</v>
      </c>
      <c r="BW4">
        <f t="shared" si="49"/>
        <v>0</v>
      </c>
    </row>
    <row r="5" spans="1:75" x14ac:dyDescent="0.2">
      <c r="A5" t="s">
        <v>95</v>
      </c>
      <c r="B5">
        <v>29995.490320000001</v>
      </c>
      <c r="C5">
        <v>19139.9156</v>
      </c>
      <c r="D5">
        <v>12721.901110000001</v>
      </c>
      <c r="E5">
        <v>3578.2444810000002</v>
      </c>
      <c r="F5">
        <v>208.11553259999999</v>
      </c>
      <c r="G5">
        <v>33.567021400000002</v>
      </c>
      <c r="H5">
        <v>1456.8087290000001</v>
      </c>
      <c r="I5">
        <v>0</v>
      </c>
      <c r="J5">
        <v>0</v>
      </c>
      <c r="K5">
        <v>0</v>
      </c>
      <c r="L5">
        <v>0.17035367000000001</v>
      </c>
      <c r="M5">
        <v>0.82964632999999999</v>
      </c>
      <c r="U5" t="s">
        <v>95</v>
      </c>
      <c r="V5">
        <f t="shared" si="0"/>
        <v>5109.841859461475</v>
      </c>
      <c r="W5">
        <f t="shared" si="1"/>
        <v>3260.5548659502524</v>
      </c>
      <c r="X5">
        <f t="shared" si="2"/>
        <v>2167.2225434655738</v>
      </c>
      <c r="Y5">
        <f t="shared" si="3"/>
        <v>609.56707949559529</v>
      </c>
      <c r="Z5">
        <f t="shared" si="4"/>
        <v>35.453244762414641</v>
      </c>
      <c r="AA5">
        <f t="shared" si="5"/>
        <v>5.7182652864585384</v>
      </c>
      <c r="AB5">
        <f t="shared" si="6"/>
        <v>248.17271347318547</v>
      </c>
      <c r="AC5">
        <f t="shared" si="7"/>
        <v>0</v>
      </c>
      <c r="AD5">
        <f t="shared" si="8"/>
        <v>0</v>
      </c>
      <c r="AE5">
        <f t="shared" si="9"/>
        <v>0</v>
      </c>
      <c r="AG5">
        <f t="shared" si="10"/>
        <v>24885.648460538527</v>
      </c>
      <c r="AH5">
        <f t="shared" si="11"/>
        <v>15879.360734049747</v>
      </c>
      <c r="AI5">
        <f t="shared" si="12"/>
        <v>10554.678566534427</v>
      </c>
      <c r="AJ5">
        <f t="shared" si="13"/>
        <v>2968.6774015044048</v>
      </c>
      <c r="AK5">
        <f t="shared" si="14"/>
        <v>172.66228783758535</v>
      </c>
      <c r="AL5">
        <f t="shared" si="15"/>
        <v>27.848756113541462</v>
      </c>
      <c r="AM5">
        <f t="shared" si="16"/>
        <v>1208.6360155268146</v>
      </c>
      <c r="AN5">
        <f t="shared" si="17"/>
        <v>0</v>
      </c>
      <c r="AO5">
        <f t="shared" si="18"/>
        <v>0</v>
      </c>
      <c r="AP5">
        <f t="shared" si="19"/>
        <v>0</v>
      </c>
      <c r="AR5">
        <f t="shared" si="20"/>
        <v>0</v>
      </c>
      <c r="AS5">
        <f t="shared" si="21"/>
        <v>0</v>
      </c>
      <c r="AT5">
        <f t="shared" si="22"/>
        <v>0</v>
      </c>
      <c r="AU5">
        <f t="shared" si="23"/>
        <v>0</v>
      </c>
      <c r="AV5">
        <f t="shared" si="24"/>
        <v>0</v>
      </c>
      <c r="AW5">
        <f t="shared" si="25"/>
        <v>0</v>
      </c>
      <c r="AX5">
        <f t="shared" si="26"/>
        <v>0</v>
      </c>
      <c r="AY5">
        <f t="shared" si="27"/>
        <v>0</v>
      </c>
      <c r="AZ5">
        <f t="shared" si="28"/>
        <v>0</v>
      </c>
      <c r="BA5">
        <f t="shared" si="29"/>
        <v>0</v>
      </c>
      <c r="BB5" s="4"/>
      <c r="BC5">
        <f t="shared" si="30"/>
        <v>0</v>
      </c>
      <c r="BD5">
        <f t="shared" si="31"/>
        <v>0</v>
      </c>
      <c r="BE5">
        <f t="shared" si="32"/>
        <v>0</v>
      </c>
      <c r="BF5">
        <f t="shared" si="33"/>
        <v>0</v>
      </c>
      <c r="BG5">
        <f t="shared" si="34"/>
        <v>0</v>
      </c>
      <c r="BH5">
        <f t="shared" si="35"/>
        <v>0</v>
      </c>
      <c r="BI5">
        <f t="shared" si="36"/>
        <v>0</v>
      </c>
      <c r="BJ5">
        <f t="shared" si="37"/>
        <v>0</v>
      </c>
      <c r="BK5">
        <f t="shared" si="38"/>
        <v>0</v>
      </c>
      <c r="BL5">
        <f t="shared" si="39"/>
        <v>0</v>
      </c>
      <c r="BN5">
        <f t="shared" si="40"/>
        <v>0</v>
      </c>
      <c r="BO5">
        <f t="shared" si="41"/>
        <v>0</v>
      </c>
      <c r="BP5">
        <f t="shared" si="42"/>
        <v>0</v>
      </c>
      <c r="BQ5">
        <f t="shared" si="43"/>
        <v>0</v>
      </c>
      <c r="BR5">
        <f t="shared" si="44"/>
        <v>0</v>
      </c>
      <c r="BS5">
        <f t="shared" si="45"/>
        <v>0</v>
      </c>
      <c r="BT5">
        <f t="shared" si="46"/>
        <v>0</v>
      </c>
      <c r="BU5">
        <f t="shared" si="47"/>
        <v>0</v>
      </c>
      <c r="BV5">
        <f t="shared" si="48"/>
        <v>0</v>
      </c>
      <c r="BW5">
        <f t="shared" si="49"/>
        <v>0</v>
      </c>
    </row>
    <row r="6" spans="1:75" x14ac:dyDescent="0.2">
      <c r="A6" t="s">
        <v>96</v>
      </c>
      <c r="B6">
        <v>276.11764820000002</v>
      </c>
      <c r="C6">
        <v>92893.865940000003</v>
      </c>
      <c r="D6">
        <v>18342.100920000001</v>
      </c>
      <c r="E6">
        <v>25935.336240000001</v>
      </c>
      <c r="F6">
        <v>27158.142970000001</v>
      </c>
      <c r="G6">
        <v>78.890756640000006</v>
      </c>
      <c r="H6">
        <v>5818.1933019999997</v>
      </c>
      <c r="I6">
        <v>13746.71434</v>
      </c>
      <c r="J6">
        <v>12109.73114</v>
      </c>
      <c r="K6">
        <v>867.79832299999998</v>
      </c>
      <c r="L6">
        <v>1.4758275E-2</v>
      </c>
      <c r="M6">
        <v>0.98319602900000003</v>
      </c>
      <c r="N6">
        <v>2.045697E-3</v>
      </c>
      <c r="U6" t="s">
        <v>96</v>
      </c>
      <c r="V6">
        <f t="shared" si="0"/>
        <v>4.0750201844888547</v>
      </c>
      <c r="W6">
        <f t="shared" si="1"/>
        <v>1370.9532193556536</v>
      </c>
      <c r="X6">
        <f t="shared" si="2"/>
        <v>270.69776945511302</v>
      </c>
      <c r="Y6">
        <f t="shared" si="3"/>
        <v>382.76082444738597</v>
      </c>
      <c r="Z6">
        <f t="shared" si="4"/>
        <v>400.80734244057675</v>
      </c>
      <c r="AA6">
        <f t="shared" si="5"/>
        <v>1.164291481451196</v>
      </c>
      <c r="AB6">
        <f t="shared" si="6"/>
        <v>85.866496754074049</v>
      </c>
      <c r="AC6">
        <f t="shared" si="7"/>
        <v>202.87779057616351</v>
      </c>
      <c r="AD6">
        <f t="shared" si="8"/>
        <v>178.7187423401835</v>
      </c>
      <c r="AE6">
        <f t="shared" si="9"/>
        <v>12.807206295372824</v>
      </c>
      <c r="AG6">
        <f t="shared" si="10"/>
        <v>271.47777524705901</v>
      </c>
      <c r="AH6">
        <f t="shared" si="11"/>
        <v>91332.88011066636</v>
      </c>
      <c r="AI6">
        <f t="shared" si="12"/>
        <v>18033.880788061248</v>
      </c>
      <c r="AJ6">
        <f t="shared" si="13"/>
        <v>25499.519601947792</v>
      </c>
      <c r="AK6">
        <f t="shared" si="14"/>
        <v>26701.778323118269</v>
      </c>
      <c r="AL6">
        <f t="shared" si="15"/>
        <v>77.565078653253394</v>
      </c>
      <c r="AM6">
        <f t="shared" si="16"/>
        <v>5720.4245504807977</v>
      </c>
      <c r="AN6">
        <f t="shared" si="17"/>
        <v>13515.714950885356</v>
      </c>
      <c r="AO6">
        <f t="shared" si="18"/>
        <v>11906.239569105643</v>
      </c>
      <c r="AP6">
        <f t="shared" si="19"/>
        <v>853.21586514645935</v>
      </c>
      <c r="AR6">
        <f t="shared" si="20"/>
        <v>0.56485304456979546</v>
      </c>
      <c r="AS6">
        <f t="shared" si="21"/>
        <v>190.03270287186018</v>
      </c>
      <c r="AT6">
        <f t="shared" si="22"/>
        <v>37.522380825741244</v>
      </c>
      <c r="AU6">
        <f t="shared" si="23"/>
        <v>53.055839540159283</v>
      </c>
      <c r="AV6">
        <f t="shared" si="24"/>
        <v>55.557331599300092</v>
      </c>
      <c r="AW6">
        <f t="shared" si="25"/>
        <v>0.1613865841861781</v>
      </c>
      <c r="AX6">
        <f t="shared" si="26"/>
        <v>11.902260583321493</v>
      </c>
      <c r="AY6">
        <f t="shared" si="27"/>
        <v>28.121612285194981</v>
      </c>
      <c r="AZ6">
        <f t="shared" si="28"/>
        <v>24.772840663904578</v>
      </c>
      <c r="BA6">
        <f t="shared" si="29"/>
        <v>1.7752524259661309</v>
      </c>
      <c r="BB6" s="4"/>
      <c r="BC6">
        <f t="shared" si="30"/>
        <v>0</v>
      </c>
      <c r="BD6">
        <f t="shared" si="31"/>
        <v>0</v>
      </c>
      <c r="BE6">
        <f t="shared" si="32"/>
        <v>0</v>
      </c>
      <c r="BF6">
        <f t="shared" si="33"/>
        <v>0</v>
      </c>
      <c r="BG6">
        <f t="shared" si="34"/>
        <v>0</v>
      </c>
      <c r="BH6">
        <f t="shared" si="35"/>
        <v>0</v>
      </c>
      <c r="BI6">
        <f t="shared" si="36"/>
        <v>0</v>
      </c>
      <c r="BJ6">
        <f t="shared" si="37"/>
        <v>0</v>
      </c>
      <c r="BK6">
        <f t="shared" si="38"/>
        <v>0</v>
      </c>
      <c r="BL6">
        <f t="shared" si="39"/>
        <v>0</v>
      </c>
      <c r="BN6">
        <f t="shared" si="40"/>
        <v>0</v>
      </c>
      <c r="BO6">
        <f t="shared" si="41"/>
        <v>0</v>
      </c>
      <c r="BP6">
        <f t="shared" si="42"/>
        <v>0</v>
      </c>
      <c r="BQ6">
        <f t="shared" si="43"/>
        <v>0</v>
      </c>
      <c r="BR6">
        <f t="shared" si="44"/>
        <v>0</v>
      </c>
      <c r="BS6">
        <f t="shared" si="45"/>
        <v>0</v>
      </c>
      <c r="BT6">
        <f t="shared" si="46"/>
        <v>0</v>
      </c>
      <c r="BU6">
        <f t="shared" si="47"/>
        <v>0</v>
      </c>
      <c r="BV6">
        <f t="shared" si="48"/>
        <v>0</v>
      </c>
      <c r="BW6">
        <f t="shared" si="49"/>
        <v>0</v>
      </c>
    </row>
    <row r="7" spans="1:75" x14ac:dyDescent="0.2">
      <c r="A7" t="s">
        <v>97</v>
      </c>
      <c r="B7">
        <v>26380.686450000001</v>
      </c>
      <c r="C7">
        <v>16825.38898</v>
      </c>
      <c r="D7">
        <v>0</v>
      </c>
      <c r="E7">
        <v>1657.8945200000001</v>
      </c>
      <c r="F7">
        <v>1086.59303</v>
      </c>
      <c r="G7">
        <v>11.20199</v>
      </c>
      <c r="H7">
        <v>168.02985000000001</v>
      </c>
      <c r="I7">
        <v>9818.5442330000005</v>
      </c>
      <c r="J7">
        <v>0</v>
      </c>
      <c r="K7">
        <v>61.61094499</v>
      </c>
      <c r="L7">
        <v>6.03047E-4</v>
      </c>
      <c r="M7">
        <v>0.99939695299999998</v>
      </c>
      <c r="U7" t="s">
        <v>97</v>
      </c>
      <c r="V7">
        <f t="shared" si="0"/>
        <v>15.90879382161315</v>
      </c>
      <c r="W7">
        <f t="shared" si="1"/>
        <v>10.146500348222061</v>
      </c>
      <c r="X7">
        <f t="shared" si="2"/>
        <v>0</v>
      </c>
      <c r="Y7">
        <f t="shared" si="3"/>
        <v>0.99978831660244005</v>
      </c>
      <c r="Z7">
        <f t="shared" si="4"/>
        <v>0.65526666696240998</v>
      </c>
      <c r="AA7">
        <f t="shared" si="5"/>
        <v>6.7553264635299998E-3</v>
      </c>
      <c r="AB7">
        <f t="shared" si="6"/>
        <v>0.10132989695295001</v>
      </c>
      <c r="AC7">
        <f t="shared" si="7"/>
        <v>5.921043644077951</v>
      </c>
      <c r="AD7">
        <f t="shared" si="8"/>
        <v>0</v>
      </c>
      <c r="AE7">
        <f t="shared" si="9"/>
        <v>3.7154295543384529E-2</v>
      </c>
      <c r="AG7">
        <f t="shared" si="10"/>
        <v>26364.777656178387</v>
      </c>
      <c r="AH7">
        <f t="shared" si="11"/>
        <v>16815.242479651777</v>
      </c>
      <c r="AI7">
        <f t="shared" si="12"/>
        <v>0</v>
      </c>
      <c r="AJ7">
        <f t="shared" si="13"/>
        <v>1656.8947316833976</v>
      </c>
      <c r="AK7">
        <f t="shared" si="14"/>
        <v>1085.9377633330375</v>
      </c>
      <c r="AL7">
        <f t="shared" si="15"/>
        <v>11.19523467353647</v>
      </c>
      <c r="AM7">
        <f t="shared" si="16"/>
        <v>167.92852010304705</v>
      </c>
      <c r="AN7">
        <f t="shared" si="17"/>
        <v>9812.6231893559216</v>
      </c>
      <c r="AO7">
        <f t="shared" si="18"/>
        <v>0</v>
      </c>
      <c r="AP7">
        <f t="shared" si="19"/>
        <v>61.573790694456612</v>
      </c>
      <c r="AR7">
        <f t="shared" si="20"/>
        <v>0</v>
      </c>
      <c r="AS7">
        <f t="shared" si="21"/>
        <v>0</v>
      </c>
      <c r="AT7">
        <f t="shared" si="22"/>
        <v>0</v>
      </c>
      <c r="AU7">
        <f t="shared" si="23"/>
        <v>0</v>
      </c>
      <c r="AV7">
        <f t="shared" si="24"/>
        <v>0</v>
      </c>
      <c r="AW7">
        <f t="shared" si="25"/>
        <v>0</v>
      </c>
      <c r="AX7">
        <f t="shared" si="26"/>
        <v>0</v>
      </c>
      <c r="AY7">
        <f t="shared" si="27"/>
        <v>0</v>
      </c>
      <c r="AZ7">
        <f t="shared" si="28"/>
        <v>0</v>
      </c>
      <c r="BA7">
        <f t="shared" si="29"/>
        <v>0</v>
      </c>
      <c r="BB7" s="4"/>
      <c r="BC7">
        <f t="shared" si="30"/>
        <v>0</v>
      </c>
      <c r="BD7">
        <f t="shared" si="31"/>
        <v>0</v>
      </c>
      <c r="BE7">
        <f t="shared" si="32"/>
        <v>0</v>
      </c>
      <c r="BF7">
        <f t="shared" si="33"/>
        <v>0</v>
      </c>
      <c r="BG7">
        <f t="shared" si="34"/>
        <v>0</v>
      </c>
      <c r="BH7">
        <f t="shared" si="35"/>
        <v>0</v>
      </c>
      <c r="BI7">
        <f t="shared" si="36"/>
        <v>0</v>
      </c>
      <c r="BJ7">
        <f t="shared" si="37"/>
        <v>0</v>
      </c>
      <c r="BK7">
        <f t="shared" si="38"/>
        <v>0</v>
      </c>
      <c r="BL7">
        <f t="shared" si="39"/>
        <v>0</v>
      </c>
      <c r="BN7">
        <f t="shared" si="40"/>
        <v>0</v>
      </c>
      <c r="BO7">
        <f t="shared" si="41"/>
        <v>0</v>
      </c>
      <c r="BP7">
        <f t="shared" si="42"/>
        <v>0</v>
      </c>
      <c r="BQ7">
        <f t="shared" si="43"/>
        <v>0</v>
      </c>
      <c r="BR7">
        <f t="shared" si="44"/>
        <v>0</v>
      </c>
      <c r="BS7">
        <f t="shared" si="45"/>
        <v>0</v>
      </c>
      <c r="BT7">
        <f t="shared" si="46"/>
        <v>0</v>
      </c>
      <c r="BU7">
        <f t="shared" si="47"/>
        <v>0</v>
      </c>
      <c r="BV7">
        <f t="shared" si="48"/>
        <v>0</v>
      </c>
      <c r="BW7">
        <f t="shared" si="49"/>
        <v>0</v>
      </c>
    </row>
    <row r="8" spans="1:75" x14ac:dyDescent="0.2">
      <c r="A8" t="s">
        <v>98</v>
      </c>
      <c r="B8">
        <v>327.95469639999999</v>
      </c>
      <c r="C8">
        <v>19743.653569999999</v>
      </c>
      <c r="D8">
        <v>16881.85842</v>
      </c>
      <c r="E8">
        <v>398.23070280000002</v>
      </c>
      <c r="F8">
        <v>117.1266773</v>
      </c>
      <c r="G8">
        <v>378.70958990000003</v>
      </c>
      <c r="H8">
        <v>714.47273140000004</v>
      </c>
      <c r="I8">
        <v>11.71266773</v>
      </c>
      <c r="J8">
        <v>0</v>
      </c>
      <c r="K8">
        <v>464.6024865</v>
      </c>
      <c r="L8">
        <v>1</v>
      </c>
      <c r="U8" t="s">
        <v>98</v>
      </c>
      <c r="V8">
        <f t="shared" si="0"/>
        <v>327.95469639999999</v>
      </c>
      <c r="W8">
        <f t="shared" si="1"/>
        <v>19743.653569999999</v>
      </c>
      <c r="X8">
        <f t="shared" si="2"/>
        <v>16881.85842</v>
      </c>
      <c r="Y8">
        <f t="shared" si="3"/>
        <v>398.23070280000002</v>
      </c>
      <c r="Z8">
        <f t="shared" si="4"/>
        <v>117.1266773</v>
      </c>
      <c r="AA8">
        <f t="shared" si="5"/>
        <v>378.70958990000003</v>
      </c>
      <c r="AB8">
        <f t="shared" si="6"/>
        <v>714.47273140000004</v>
      </c>
      <c r="AC8">
        <f t="shared" si="7"/>
        <v>11.71266773</v>
      </c>
      <c r="AD8">
        <f t="shared" si="8"/>
        <v>0</v>
      </c>
      <c r="AE8">
        <f t="shared" si="9"/>
        <v>464.6024865</v>
      </c>
      <c r="AG8">
        <f t="shared" si="10"/>
        <v>0</v>
      </c>
      <c r="AH8">
        <f t="shared" si="11"/>
        <v>0</v>
      </c>
      <c r="AI8">
        <f t="shared" si="12"/>
        <v>0</v>
      </c>
      <c r="AJ8">
        <f t="shared" si="13"/>
        <v>0</v>
      </c>
      <c r="AK8">
        <f t="shared" si="14"/>
        <v>0</v>
      </c>
      <c r="AL8">
        <f t="shared" si="15"/>
        <v>0</v>
      </c>
      <c r="AM8">
        <f t="shared" si="16"/>
        <v>0</v>
      </c>
      <c r="AN8">
        <f t="shared" si="17"/>
        <v>0</v>
      </c>
      <c r="AO8">
        <f t="shared" si="18"/>
        <v>0</v>
      </c>
      <c r="AP8">
        <f t="shared" si="19"/>
        <v>0</v>
      </c>
      <c r="AR8">
        <f t="shared" si="20"/>
        <v>0</v>
      </c>
      <c r="AS8">
        <f t="shared" si="21"/>
        <v>0</v>
      </c>
      <c r="AT8">
        <f t="shared" si="22"/>
        <v>0</v>
      </c>
      <c r="AU8">
        <f t="shared" si="23"/>
        <v>0</v>
      </c>
      <c r="AV8">
        <f t="shared" si="24"/>
        <v>0</v>
      </c>
      <c r="AW8">
        <f t="shared" si="25"/>
        <v>0</v>
      </c>
      <c r="AX8">
        <f t="shared" si="26"/>
        <v>0</v>
      </c>
      <c r="AY8">
        <f t="shared" si="27"/>
        <v>0</v>
      </c>
      <c r="AZ8">
        <f t="shared" si="28"/>
        <v>0</v>
      </c>
      <c r="BA8">
        <f t="shared" si="29"/>
        <v>0</v>
      </c>
      <c r="BB8" s="4"/>
      <c r="BC8">
        <f t="shared" si="30"/>
        <v>0</v>
      </c>
      <c r="BD8">
        <f t="shared" si="31"/>
        <v>0</v>
      </c>
      <c r="BE8">
        <f t="shared" si="32"/>
        <v>0</v>
      </c>
      <c r="BF8">
        <f t="shared" si="33"/>
        <v>0</v>
      </c>
      <c r="BG8">
        <f t="shared" si="34"/>
        <v>0</v>
      </c>
      <c r="BH8">
        <f t="shared" si="35"/>
        <v>0</v>
      </c>
      <c r="BI8">
        <f t="shared" si="36"/>
        <v>0</v>
      </c>
      <c r="BJ8">
        <f t="shared" si="37"/>
        <v>0</v>
      </c>
      <c r="BK8">
        <f t="shared" si="38"/>
        <v>0</v>
      </c>
      <c r="BL8">
        <f t="shared" si="39"/>
        <v>0</v>
      </c>
      <c r="BN8">
        <f t="shared" si="40"/>
        <v>0</v>
      </c>
      <c r="BO8">
        <f t="shared" si="41"/>
        <v>0</v>
      </c>
      <c r="BP8">
        <f t="shared" si="42"/>
        <v>0</v>
      </c>
      <c r="BQ8">
        <f t="shared" si="43"/>
        <v>0</v>
      </c>
      <c r="BR8">
        <f t="shared" si="44"/>
        <v>0</v>
      </c>
      <c r="BS8">
        <f t="shared" si="45"/>
        <v>0</v>
      </c>
      <c r="BT8">
        <f t="shared" si="46"/>
        <v>0</v>
      </c>
      <c r="BU8">
        <f t="shared" si="47"/>
        <v>0</v>
      </c>
      <c r="BV8">
        <f t="shared" si="48"/>
        <v>0</v>
      </c>
      <c r="BW8">
        <f t="shared" si="49"/>
        <v>0</v>
      </c>
    </row>
    <row r="9" spans="1:75" x14ac:dyDescent="0.2">
      <c r="A9" t="s">
        <v>99</v>
      </c>
      <c r="B9">
        <v>285.65258829999999</v>
      </c>
      <c r="C9">
        <v>5431.6087939999998</v>
      </c>
      <c r="D9">
        <v>0</v>
      </c>
      <c r="E9">
        <v>0</v>
      </c>
      <c r="F9">
        <v>66.151125699999994</v>
      </c>
      <c r="G9">
        <v>158.76270170000001</v>
      </c>
      <c r="H9">
        <v>65.549751830000005</v>
      </c>
      <c r="I9">
        <v>5.4123648299999996</v>
      </c>
      <c r="J9">
        <v>0</v>
      </c>
      <c r="K9">
        <v>0</v>
      </c>
      <c r="L9">
        <v>1</v>
      </c>
      <c r="U9" t="s">
        <v>99</v>
      </c>
      <c r="V9">
        <f t="shared" si="0"/>
        <v>285.65258829999999</v>
      </c>
      <c r="W9">
        <f t="shared" si="1"/>
        <v>5431.6087939999998</v>
      </c>
      <c r="X9">
        <f t="shared" si="2"/>
        <v>0</v>
      </c>
      <c r="Y9">
        <f t="shared" si="3"/>
        <v>0</v>
      </c>
      <c r="Z9">
        <f t="shared" si="4"/>
        <v>66.151125699999994</v>
      </c>
      <c r="AA9">
        <f t="shared" si="5"/>
        <v>158.76270170000001</v>
      </c>
      <c r="AB9">
        <f t="shared" si="6"/>
        <v>65.549751830000005</v>
      </c>
      <c r="AC9">
        <f t="shared" si="7"/>
        <v>5.4123648299999996</v>
      </c>
      <c r="AD9">
        <f t="shared" si="8"/>
        <v>0</v>
      </c>
      <c r="AE9">
        <f t="shared" si="9"/>
        <v>0</v>
      </c>
      <c r="AG9">
        <f t="shared" si="10"/>
        <v>0</v>
      </c>
      <c r="AH9">
        <f t="shared" si="11"/>
        <v>0</v>
      </c>
      <c r="AI9">
        <f t="shared" si="12"/>
        <v>0</v>
      </c>
      <c r="AJ9">
        <f t="shared" si="13"/>
        <v>0</v>
      </c>
      <c r="AK9">
        <f t="shared" si="14"/>
        <v>0</v>
      </c>
      <c r="AL9">
        <f t="shared" si="15"/>
        <v>0</v>
      </c>
      <c r="AM9">
        <f t="shared" si="16"/>
        <v>0</v>
      </c>
      <c r="AN9">
        <f t="shared" si="17"/>
        <v>0</v>
      </c>
      <c r="AO9">
        <f t="shared" si="18"/>
        <v>0</v>
      </c>
      <c r="AP9">
        <f t="shared" si="19"/>
        <v>0</v>
      </c>
      <c r="AR9">
        <f t="shared" si="20"/>
        <v>0</v>
      </c>
      <c r="AS9">
        <f t="shared" si="21"/>
        <v>0</v>
      </c>
      <c r="AT9">
        <f t="shared" si="22"/>
        <v>0</v>
      </c>
      <c r="AU9">
        <f t="shared" si="23"/>
        <v>0</v>
      </c>
      <c r="AV9">
        <f t="shared" si="24"/>
        <v>0</v>
      </c>
      <c r="AW9">
        <f t="shared" si="25"/>
        <v>0</v>
      </c>
      <c r="AX9">
        <f t="shared" si="26"/>
        <v>0</v>
      </c>
      <c r="AY9">
        <f t="shared" si="27"/>
        <v>0</v>
      </c>
      <c r="AZ9">
        <f t="shared" si="28"/>
        <v>0</v>
      </c>
      <c r="BA9">
        <f t="shared" si="29"/>
        <v>0</v>
      </c>
      <c r="BB9" s="4"/>
      <c r="BC9">
        <f t="shared" si="30"/>
        <v>0</v>
      </c>
      <c r="BD9">
        <f t="shared" si="31"/>
        <v>0</v>
      </c>
      <c r="BE9">
        <f t="shared" si="32"/>
        <v>0</v>
      </c>
      <c r="BF9">
        <f t="shared" si="33"/>
        <v>0</v>
      </c>
      <c r="BG9">
        <f t="shared" si="34"/>
        <v>0</v>
      </c>
      <c r="BH9">
        <f t="shared" si="35"/>
        <v>0</v>
      </c>
      <c r="BI9">
        <f t="shared" si="36"/>
        <v>0</v>
      </c>
      <c r="BJ9">
        <f t="shared" si="37"/>
        <v>0</v>
      </c>
      <c r="BK9">
        <f t="shared" si="38"/>
        <v>0</v>
      </c>
      <c r="BL9">
        <f t="shared" si="39"/>
        <v>0</v>
      </c>
      <c r="BN9">
        <f t="shared" si="40"/>
        <v>0</v>
      </c>
      <c r="BO9">
        <f t="shared" si="41"/>
        <v>0</v>
      </c>
      <c r="BP9">
        <f t="shared" si="42"/>
        <v>0</v>
      </c>
      <c r="BQ9">
        <f t="shared" si="43"/>
        <v>0</v>
      </c>
      <c r="BR9">
        <f t="shared" si="44"/>
        <v>0</v>
      </c>
      <c r="BS9">
        <f t="shared" si="45"/>
        <v>0</v>
      </c>
      <c r="BT9">
        <f t="shared" si="46"/>
        <v>0</v>
      </c>
      <c r="BU9">
        <f t="shared" si="47"/>
        <v>0</v>
      </c>
      <c r="BV9">
        <f t="shared" si="48"/>
        <v>0</v>
      </c>
      <c r="BW9">
        <f t="shared" si="49"/>
        <v>0</v>
      </c>
    </row>
    <row r="10" spans="1:75" x14ac:dyDescent="0.2">
      <c r="A10" t="s">
        <v>141</v>
      </c>
      <c r="B10">
        <v>0</v>
      </c>
      <c r="C10">
        <v>22.913288290000001</v>
      </c>
      <c r="D10">
        <v>0</v>
      </c>
      <c r="E10">
        <v>0</v>
      </c>
      <c r="F10">
        <v>0</v>
      </c>
      <c r="G10">
        <v>0</v>
      </c>
      <c r="H10">
        <v>56.563951709999998</v>
      </c>
      <c r="I10">
        <v>0</v>
      </c>
      <c r="J10">
        <v>0</v>
      </c>
      <c r="K10">
        <v>0</v>
      </c>
      <c r="L10">
        <v>1</v>
      </c>
      <c r="U10" t="s">
        <v>141</v>
      </c>
      <c r="V10">
        <f t="shared" si="0"/>
        <v>0</v>
      </c>
      <c r="W10">
        <f t="shared" si="1"/>
        <v>22.913288290000001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56.563951709999998</v>
      </c>
      <c r="AC10">
        <f t="shared" si="7"/>
        <v>0</v>
      </c>
      <c r="AD10">
        <f t="shared" si="8"/>
        <v>0</v>
      </c>
      <c r="AE10">
        <f t="shared" si="9"/>
        <v>0</v>
      </c>
      <c r="AG10">
        <f t="shared" si="10"/>
        <v>0</v>
      </c>
      <c r="AH10">
        <f t="shared" si="11"/>
        <v>0</v>
      </c>
      <c r="AI10">
        <f t="shared" si="12"/>
        <v>0</v>
      </c>
      <c r="AJ10">
        <f t="shared" si="13"/>
        <v>0</v>
      </c>
      <c r="AK10">
        <f t="shared" si="14"/>
        <v>0</v>
      </c>
      <c r="AL10">
        <f t="shared" si="15"/>
        <v>0</v>
      </c>
      <c r="AM10">
        <f t="shared" si="16"/>
        <v>0</v>
      </c>
      <c r="AN10">
        <f t="shared" si="17"/>
        <v>0</v>
      </c>
      <c r="AO10">
        <f t="shared" si="18"/>
        <v>0</v>
      </c>
      <c r="AP10">
        <f t="shared" si="19"/>
        <v>0</v>
      </c>
      <c r="AR10">
        <f t="shared" si="20"/>
        <v>0</v>
      </c>
      <c r="AS10">
        <f t="shared" si="21"/>
        <v>0</v>
      </c>
      <c r="AT10">
        <f t="shared" si="22"/>
        <v>0</v>
      </c>
      <c r="AU10">
        <f t="shared" si="23"/>
        <v>0</v>
      </c>
      <c r="AV10">
        <f t="shared" si="24"/>
        <v>0</v>
      </c>
      <c r="AW10">
        <f t="shared" si="25"/>
        <v>0</v>
      </c>
      <c r="AX10">
        <f t="shared" si="26"/>
        <v>0</v>
      </c>
      <c r="AY10">
        <f t="shared" si="27"/>
        <v>0</v>
      </c>
      <c r="AZ10">
        <f t="shared" si="28"/>
        <v>0</v>
      </c>
      <c r="BA10">
        <f t="shared" si="29"/>
        <v>0</v>
      </c>
      <c r="BB10" s="4"/>
      <c r="BC10">
        <f t="shared" si="30"/>
        <v>0</v>
      </c>
      <c r="BD10">
        <f t="shared" si="31"/>
        <v>0</v>
      </c>
      <c r="BE10">
        <f t="shared" si="32"/>
        <v>0</v>
      </c>
      <c r="BF10">
        <f t="shared" si="33"/>
        <v>0</v>
      </c>
      <c r="BG10">
        <f t="shared" si="34"/>
        <v>0</v>
      </c>
      <c r="BH10">
        <f t="shared" si="35"/>
        <v>0</v>
      </c>
      <c r="BI10">
        <f t="shared" si="36"/>
        <v>0</v>
      </c>
      <c r="BJ10">
        <f t="shared" si="37"/>
        <v>0</v>
      </c>
      <c r="BK10">
        <f t="shared" si="38"/>
        <v>0</v>
      </c>
      <c r="BL10">
        <f t="shared" si="39"/>
        <v>0</v>
      </c>
      <c r="BN10">
        <f t="shared" si="40"/>
        <v>0</v>
      </c>
      <c r="BO10">
        <f t="shared" si="41"/>
        <v>0</v>
      </c>
      <c r="BP10">
        <f t="shared" si="42"/>
        <v>0</v>
      </c>
      <c r="BQ10">
        <f t="shared" si="43"/>
        <v>0</v>
      </c>
      <c r="BR10">
        <f t="shared" si="44"/>
        <v>0</v>
      </c>
      <c r="BS10">
        <f t="shared" si="45"/>
        <v>0</v>
      </c>
      <c r="BT10">
        <f t="shared" si="46"/>
        <v>0</v>
      </c>
      <c r="BU10">
        <f t="shared" si="47"/>
        <v>0</v>
      </c>
      <c r="BV10">
        <f t="shared" si="48"/>
        <v>0</v>
      </c>
      <c r="BW10">
        <f t="shared" si="49"/>
        <v>0</v>
      </c>
    </row>
    <row r="11" spans="1:75" x14ac:dyDescent="0.2">
      <c r="A11" t="s">
        <v>100</v>
      </c>
      <c r="B11">
        <v>30122.394120000001</v>
      </c>
      <c r="C11">
        <v>172554.78779999999</v>
      </c>
      <c r="D11">
        <v>29314.232319999999</v>
      </c>
      <c r="E11">
        <v>244.89751319999999</v>
      </c>
      <c r="F11">
        <v>2473.4648830000001</v>
      </c>
      <c r="G11">
        <v>2081.628862</v>
      </c>
      <c r="H11">
        <v>5118.3580250000005</v>
      </c>
      <c r="I11">
        <v>0</v>
      </c>
      <c r="J11">
        <v>0</v>
      </c>
      <c r="K11">
        <v>2987.7496599999999</v>
      </c>
      <c r="L11">
        <v>0.954082439</v>
      </c>
      <c r="M11">
        <v>4.5917561000000003E-2</v>
      </c>
      <c r="U11" t="s">
        <v>100</v>
      </c>
      <c r="V11">
        <f t="shared" si="0"/>
        <v>28739.247250528861</v>
      </c>
      <c r="W11">
        <f t="shared" si="1"/>
        <v>164631.49280535144</v>
      </c>
      <c r="X11">
        <f t="shared" si="2"/>
        <v>27968.194269278229</v>
      </c>
      <c r="Y11">
        <f t="shared" si="3"/>
        <v>233.65241669889068</v>
      </c>
      <c r="Z11">
        <f t="shared" si="4"/>
        <v>2359.8894083534897</v>
      </c>
      <c r="AA11">
        <f t="shared" si="5"/>
        <v>1986.0455417497544</v>
      </c>
      <c r="AB11">
        <f t="shared" si="6"/>
        <v>4883.3355081672235</v>
      </c>
      <c r="AC11">
        <f t="shared" si="7"/>
        <v>0</v>
      </c>
      <c r="AD11">
        <f t="shared" si="8"/>
        <v>0</v>
      </c>
      <c r="AE11">
        <f t="shared" si="9"/>
        <v>2850.5594827342206</v>
      </c>
      <c r="AG11">
        <f t="shared" si="10"/>
        <v>1383.1468694711414</v>
      </c>
      <c r="AH11">
        <f t="shared" si="11"/>
        <v>7923.294994648556</v>
      </c>
      <c r="AI11">
        <f t="shared" si="12"/>
        <v>1346.0380507217715</v>
      </c>
      <c r="AJ11">
        <f t="shared" si="13"/>
        <v>11.245096501109305</v>
      </c>
      <c r="AK11">
        <f t="shared" si="14"/>
        <v>113.57547464651037</v>
      </c>
      <c r="AL11">
        <f t="shared" si="15"/>
        <v>95.583320250245592</v>
      </c>
      <c r="AM11">
        <f t="shared" si="16"/>
        <v>235.02251683277706</v>
      </c>
      <c r="AN11">
        <f t="shared" si="17"/>
        <v>0</v>
      </c>
      <c r="AO11">
        <f t="shared" si="18"/>
        <v>0</v>
      </c>
      <c r="AP11">
        <f t="shared" si="19"/>
        <v>137.19017726577925</v>
      </c>
      <c r="AR11">
        <f t="shared" si="20"/>
        <v>0</v>
      </c>
      <c r="AS11">
        <f t="shared" si="21"/>
        <v>0</v>
      </c>
      <c r="AT11">
        <f t="shared" si="22"/>
        <v>0</v>
      </c>
      <c r="AU11">
        <f t="shared" si="23"/>
        <v>0</v>
      </c>
      <c r="AV11">
        <f t="shared" si="24"/>
        <v>0</v>
      </c>
      <c r="AW11">
        <f t="shared" si="25"/>
        <v>0</v>
      </c>
      <c r="AX11">
        <f t="shared" si="26"/>
        <v>0</v>
      </c>
      <c r="AY11">
        <f t="shared" si="27"/>
        <v>0</v>
      </c>
      <c r="AZ11">
        <f t="shared" si="28"/>
        <v>0</v>
      </c>
      <c r="BA11">
        <f t="shared" si="29"/>
        <v>0</v>
      </c>
      <c r="BB11" s="4"/>
      <c r="BC11">
        <f t="shared" si="30"/>
        <v>0</v>
      </c>
      <c r="BD11">
        <f t="shared" si="31"/>
        <v>0</v>
      </c>
      <c r="BE11">
        <f t="shared" si="32"/>
        <v>0</v>
      </c>
      <c r="BF11">
        <f t="shared" si="33"/>
        <v>0</v>
      </c>
      <c r="BG11">
        <f t="shared" si="34"/>
        <v>0</v>
      </c>
      <c r="BH11">
        <f t="shared" si="35"/>
        <v>0</v>
      </c>
      <c r="BI11">
        <f t="shared" si="36"/>
        <v>0</v>
      </c>
      <c r="BJ11">
        <f t="shared" si="37"/>
        <v>0</v>
      </c>
      <c r="BK11">
        <f t="shared" si="38"/>
        <v>0</v>
      </c>
      <c r="BL11">
        <f t="shared" si="39"/>
        <v>0</v>
      </c>
      <c r="BN11">
        <f t="shared" si="40"/>
        <v>0</v>
      </c>
      <c r="BO11">
        <f t="shared" si="41"/>
        <v>0</v>
      </c>
      <c r="BP11">
        <f t="shared" si="42"/>
        <v>0</v>
      </c>
      <c r="BQ11">
        <f t="shared" si="43"/>
        <v>0</v>
      </c>
      <c r="BR11">
        <f t="shared" si="44"/>
        <v>0</v>
      </c>
      <c r="BS11">
        <f t="shared" si="45"/>
        <v>0</v>
      </c>
      <c r="BT11">
        <f t="shared" si="46"/>
        <v>0</v>
      </c>
      <c r="BU11">
        <f t="shared" si="47"/>
        <v>0</v>
      </c>
      <c r="BV11">
        <f t="shared" si="48"/>
        <v>0</v>
      </c>
      <c r="BW11">
        <f t="shared" si="49"/>
        <v>0</v>
      </c>
    </row>
    <row r="12" spans="1:75" x14ac:dyDescent="0.2">
      <c r="A12" t="s">
        <v>101</v>
      </c>
      <c r="B12">
        <v>32176.994149999999</v>
      </c>
      <c r="C12">
        <v>53467.915509999999</v>
      </c>
      <c r="D12">
        <v>34362.012349999997</v>
      </c>
      <c r="E12">
        <v>2393.1151679999998</v>
      </c>
      <c r="F12">
        <v>2172.0121359999998</v>
      </c>
      <c r="G12">
        <v>429.20000290000002</v>
      </c>
      <c r="H12">
        <v>4981.3212450000001</v>
      </c>
      <c r="I12">
        <v>0</v>
      </c>
      <c r="J12">
        <v>0</v>
      </c>
      <c r="K12">
        <v>78.036364160000005</v>
      </c>
      <c r="L12">
        <v>0.98293912500000002</v>
      </c>
      <c r="M12">
        <v>1.7060875E-2</v>
      </c>
      <c r="U12" t="s">
        <v>101</v>
      </c>
      <c r="V12">
        <f t="shared" si="0"/>
        <v>31628.026474931117</v>
      </c>
      <c r="W12">
        <f t="shared" si="1"/>
        <v>52555.706086973332</v>
      </c>
      <c r="X12">
        <f t="shared" si="2"/>
        <v>33775.766352548191</v>
      </c>
      <c r="Y12">
        <f t="shared" si="3"/>
        <v>2352.2865292581478</v>
      </c>
      <c r="Z12">
        <f t="shared" si="4"/>
        <v>2134.9557084492208</v>
      </c>
      <c r="AA12">
        <f t="shared" si="5"/>
        <v>421.87747530052349</v>
      </c>
      <c r="AB12">
        <f t="shared" si="6"/>
        <v>4896.3355459042104</v>
      </c>
      <c r="AC12">
        <f t="shared" si="7"/>
        <v>0</v>
      </c>
      <c r="AD12">
        <f t="shared" si="8"/>
        <v>0</v>
      </c>
      <c r="AE12">
        <f t="shared" si="9"/>
        <v>76.704995505611762</v>
      </c>
      <c r="AG12">
        <f t="shared" si="10"/>
        <v>548.96767506888125</v>
      </c>
      <c r="AH12">
        <f t="shared" si="11"/>
        <v>912.20942302667117</v>
      </c>
      <c r="AI12">
        <f t="shared" si="12"/>
        <v>586.24599745180615</v>
      </c>
      <c r="AJ12">
        <f t="shared" si="13"/>
        <v>40.828638741851996</v>
      </c>
      <c r="AK12">
        <f t="shared" si="14"/>
        <v>37.056427550778999</v>
      </c>
      <c r="AL12">
        <f t="shared" si="15"/>
        <v>7.3225275994765378</v>
      </c>
      <c r="AM12">
        <f t="shared" si="16"/>
        <v>84.985699095789371</v>
      </c>
      <c r="AN12">
        <f t="shared" si="17"/>
        <v>0</v>
      </c>
      <c r="AO12">
        <f t="shared" si="18"/>
        <v>0</v>
      </c>
      <c r="AP12">
        <f t="shared" si="19"/>
        <v>1.3313686543882401</v>
      </c>
      <c r="AR12">
        <f t="shared" si="20"/>
        <v>0</v>
      </c>
      <c r="AS12">
        <f t="shared" si="21"/>
        <v>0</v>
      </c>
      <c r="AT12">
        <f t="shared" si="22"/>
        <v>0</v>
      </c>
      <c r="AU12">
        <f t="shared" si="23"/>
        <v>0</v>
      </c>
      <c r="AV12">
        <f t="shared" si="24"/>
        <v>0</v>
      </c>
      <c r="AW12">
        <f t="shared" si="25"/>
        <v>0</v>
      </c>
      <c r="AX12">
        <f t="shared" si="26"/>
        <v>0</v>
      </c>
      <c r="AY12">
        <f t="shared" si="27"/>
        <v>0</v>
      </c>
      <c r="AZ12">
        <f t="shared" si="28"/>
        <v>0</v>
      </c>
      <c r="BA12">
        <f t="shared" si="29"/>
        <v>0</v>
      </c>
      <c r="BB12" s="4"/>
      <c r="BC12">
        <f t="shared" si="30"/>
        <v>0</v>
      </c>
      <c r="BD12">
        <f t="shared" si="31"/>
        <v>0</v>
      </c>
      <c r="BE12">
        <f t="shared" si="32"/>
        <v>0</v>
      </c>
      <c r="BF12">
        <f t="shared" si="33"/>
        <v>0</v>
      </c>
      <c r="BG12">
        <f t="shared" si="34"/>
        <v>0</v>
      </c>
      <c r="BH12">
        <f t="shared" si="35"/>
        <v>0</v>
      </c>
      <c r="BI12">
        <f t="shared" si="36"/>
        <v>0</v>
      </c>
      <c r="BJ12">
        <f t="shared" si="37"/>
        <v>0</v>
      </c>
      <c r="BK12">
        <f t="shared" si="38"/>
        <v>0</v>
      </c>
      <c r="BL12">
        <f t="shared" si="39"/>
        <v>0</v>
      </c>
      <c r="BN12">
        <f t="shared" si="40"/>
        <v>0</v>
      </c>
      <c r="BO12">
        <f t="shared" si="41"/>
        <v>0</v>
      </c>
      <c r="BP12">
        <f t="shared" si="42"/>
        <v>0</v>
      </c>
      <c r="BQ12">
        <f t="shared" si="43"/>
        <v>0</v>
      </c>
      <c r="BR12">
        <f t="shared" si="44"/>
        <v>0</v>
      </c>
      <c r="BS12">
        <f t="shared" si="45"/>
        <v>0</v>
      </c>
      <c r="BT12">
        <f t="shared" si="46"/>
        <v>0</v>
      </c>
      <c r="BU12">
        <f t="shared" si="47"/>
        <v>0</v>
      </c>
      <c r="BV12">
        <f t="shared" si="48"/>
        <v>0</v>
      </c>
      <c r="BW12">
        <f t="shared" si="49"/>
        <v>0</v>
      </c>
    </row>
    <row r="13" spans="1:75" x14ac:dyDescent="0.2">
      <c r="A13" t="s">
        <v>212</v>
      </c>
      <c r="B13">
        <v>1318.8622559999999</v>
      </c>
      <c r="C13">
        <v>0</v>
      </c>
      <c r="D13">
        <v>0</v>
      </c>
      <c r="E13">
        <v>103.91035960000001</v>
      </c>
      <c r="F13">
        <v>210.81813339999999</v>
      </c>
      <c r="G13">
        <v>6794.1388960000004</v>
      </c>
      <c r="H13">
        <v>308.7336646</v>
      </c>
      <c r="I13">
        <v>545.52938789999996</v>
      </c>
      <c r="J13">
        <v>323.72073569999998</v>
      </c>
      <c r="K13">
        <v>385.66729620000001</v>
      </c>
      <c r="L13">
        <v>0.30179721999999998</v>
      </c>
      <c r="M13">
        <v>0.69820278000000002</v>
      </c>
      <c r="U13" t="s">
        <v>212</v>
      </c>
      <c r="V13">
        <f t="shared" si="0"/>
        <v>398.02896242372827</v>
      </c>
      <c r="W13">
        <f t="shared" si="1"/>
        <v>0</v>
      </c>
      <c r="X13">
        <f t="shared" si="2"/>
        <v>0</v>
      </c>
      <c r="Y13">
        <f t="shared" si="3"/>
        <v>31.359857656480312</v>
      </c>
      <c r="Z13">
        <f t="shared" si="4"/>
        <v>63.624326585709142</v>
      </c>
      <c r="AA13">
        <f t="shared" si="5"/>
        <v>2050.4522311066689</v>
      </c>
      <c r="AB13">
        <f t="shared" si="6"/>
        <v>93.174961696692407</v>
      </c>
      <c r="AC13">
        <f t="shared" si="7"/>
        <v>164.63925269652162</v>
      </c>
      <c r="AD13">
        <f t="shared" si="8"/>
        <v>97.698018090614738</v>
      </c>
      <c r="AE13">
        <f t="shared" si="9"/>
        <v>116.39331783807656</v>
      </c>
      <c r="AG13">
        <f t="shared" si="10"/>
        <v>920.83329357627167</v>
      </c>
      <c r="AH13">
        <f t="shared" si="11"/>
        <v>0</v>
      </c>
      <c r="AI13">
        <f t="shared" si="12"/>
        <v>0</v>
      </c>
      <c r="AJ13">
        <f t="shared" si="13"/>
        <v>72.550501943519691</v>
      </c>
      <c r="AK13">
        <f t="shared" si="14"/>
        <v>147.19380681429087</v>
      </c>
      <c r="AL13">
        <f t="shared" si="15"/>
        <v>4743.686664893331</v>
      </c>
      <c r="AM13">
        <f t="shared" si="16"/>
        <v>215.55870290330759</v>
      </c>
      <c r="AN13">
        <f t="shared" si="17"/>
        <v>380.89013520347834</v>
      </c>
      <c r="AO13">
        <f t="shared" si="18"/>
        <v>226.02271760938524</v>
      </c>
      <c r="AP13">
        <f t="shared" si="19"/>
        <v>269.27397836192347</v>
      </c>
      <c r="AR13">
        <f t="shared" si="20"/>
        <v>0</v>
      </c>
      <c r="AS13">
        <f t="shared" si="21"/>
        <v>0</v>
      </c>
      <c r="AT13">
        <f t="shared" si="22"/>
        <v>0</v>
      </c>
      <c r="AU13">
        <f t="shared" si="23"/>
        <v>0</v>
      </c>
      <c r="AV13">
        <f t="shared" si="24"/>
        <v>0</v>
      </c>
      <c r="AW13">
        <f t="shared" si="25"/>
        <v>0</v>
      </c>
      <c r="AX13">
        <f t="shared" si="26"/>
        <v>0</v>
      </c>
      <c r="AY13">
        <f t="shared" si="27"/>
        <v>0</v>
      </c>
      <c r="AZ13">
        <f t="shared" si="28"/>
        <v>0</v>
      </c>
      <c r="BA13">
        <f t="shared" si="29"/>
        <v>0</v>
      </c>
      <c r="BB13" s="4"/>
      <c r="BC13">
        <f t="shared" si="30"/>
        <v>0</v>
      </c>
      <c r="BD13">
        <f t="shared" si="31"/>
        <v>0</v>
      </c>
      <c r="BE13">
        <f t="shared" si="32"/>
        <v>0</v>
      </c>
      <c r="BF13">
        <f t="shared" si="33"/>
        <v>0</v>
      </c>
      <c r="BG13">
        <f t="shared" si="34"/>
        <v>0</v>
      </c>
      <c r="BH13">
        <f t="shared" si="35"/>
        <v>0</v>
      </c>
      <c r="BI13">
        <f t="shared" si="36"/>
        <v>0</v>
      </c>
      <c r="BJ13">
        <f t="shared" si="37"/>
        <v>0</v>
      </c>
      <c r="BK13">
        <f t="shared" si="38"/>
        <v>0</v>
      </c>
      <c r="BL13">
        <f t="shared" si="39"/>
        <v>0</v>
      </c>
      <c r="BN13">
        <f t="shared" si="40"/>
        <v>0</v>
      </c>
      <c r="BO13">
        <f t="shared" si="41"/>
        <v>0</v>
      </c>
      <c r="BP13">
        <f t="shared" si="42"/>
        <v>0</v>
      </c>
      <c r="BQ13">
        <f t="shared" si="43"/>
        <v>0</v>
      </c>
      <c r="BR13">
        <f t="shared" si="44"/>
        <v>0</v>
      </c>
      <c r="BS13">
        <f t="shared" si="45"/>
        <v>0</v>
      </c>
      <c r="BT13">
        <f t="shared" si="46"/>
        <v>0</v>
      </c>
      <c r="BU13">
        <f t="shared" si="47"/>
        <v>0</v>
      </c>
      <c r="BV13">
        <f t="shared" si="48"/>
        <v>0</v>
      </c>
      <c r="BW13">
        <f t="shared" si="49"/>
        <v>0</v>
      </c>
    </row>
    <row r="14" spans="1:75" x14ac:dyDescent="0.2">
      <c r="A14" t="s">
        <v>102</v>
      </c>
      <c r="B14">
        <v>24.363904730000002</v>
      </c>
      <c r="C14">
        <v>3129.0214780000001</v>
      </c>
      <c r="D14">
        <v>0</v>
      </c>
      <c r="E14">
        <v>10486.92071</v>
      </c>
      <c r="F14">
        <v>542.96701959999996</v>
      </c>
      <c r="G14">
        <v>0</v>
      </c>
      <c r="H14">
        <v>515.12255709999999</v>
      </c>
      <c r="I14">
        <v>2561.6905539999998</v>
      </c>
      <c r="J14">
        <v>78.312550909999999</v>
      </c>
      <c r="K14">
        <v>64.390319629999993</v>
      </c>
      <c r="L14">
        <v>1</v>
      </c>
      <c r="U14" t="s">
        <v>102</v>
      </c>
      <c r="V14">
        <f t="shared" si="0"/>
        <v>24.363904730000002</v>
      </c>
      <c r="W14">
        <f t="shared" si="1"/>
        <v>3129.0214780000001</v>
      </c>
      <c r="X14">
        <f t="shared" si="2"/>
        <v>0</v>
      </c>
      <c r="Y14">
        <f t="shared" si="3"/>
        <v>10486.92071</v>
      </c>
      <c r="Z14">
        <f t="shared" si="4"/>
        <v>542.96701959999996</v>
      </c>
      <c r="AA14">
        <f t="shared" si="5"/>
        <v>0</v>
      </c>
      <c r="AB14">
        <f t="shared" si="6"/>
        <v>515.12255709999999</v>
      </c>
      <c r="AC14">
        <f t="shared" si="7"/>
        <v>2561.6905539999998</v>
      </c>
      <c r="AD14">
        <f t="shared" si="8"/>
        <v>78.312550909999999</v>
      </c>
      <c r="AE14">
        <f t="shared" si="9"/>
        <v>64.390319629999993</v>
      </c>
      <c r="AG14">
        <f t="shared" si="10"/>
        <v>0</v>
      </c>
      <c r="AH14">
        <f t="shared" si="11"/>
        <v>0</v>
      </c>
      <c r="AI14">
        <f t="shared" si="12"/>
        <v>0</v>
      </c>
      <c r="AJ14">
        <f t="shared" si="13"/>
        <v>0</v>
      </c>
      <c r="AK14">
        <f t="shared" si="14"/>
        <v>0</v>
      </c>
      <c r="AL14">
        <f t="shared" si="15"/>
        <v>0</v>
      </c>
      <c r="AM14">
        <f t="shared" si="16"/>
        <v>0</v>
      </c>
      <c r="AN14">
        <f t="shared" si="17"/>
        <v>0</v>
      </c>
      <c r="AO14">
        <f t="shared" si="18"/>
        <v>0</v>
      </c>
      <c r="AP14">
        <f t="shared" si="19"/>
        <v>0</v>
      </c>
      <c r="AR14">
        <f t="shared" si="20"/>
        <v>0</v>
      </c>
      <c r="AS14">
        <f t="shared" si="21"/>
        <v>0</v>
      </c>
      <c r="AT14">
        <f t="shared" si="22"/>
        <v>0</v>
      </c>
      <c r="AU14">
        <f t="shared" si="23"/>
        <v>0</v>
      </c>
      <c r="AV14">
        <f t="shared" si="24"/>
        <v>0</v>
      </c>
      <c r="AW14">
        <f t="shared" si="25"/>
        <v>0</v>
      </c>
      <c r="AX14">
        <f t="shared" si="26"/>
        <v>0</v>
      </c>
      <c r="AY14">
        <f t="shared" si="27"/>
        <v>0</v>
      </c>
      <c r="AZ14">
        <f t="shared" si="28"/>
        <v>0</v>
      </c>
      <c r="BA14">
        <f t="shared" si="29"/>
        <v>0</v>
      </c>
      <c r="BB14" s="4"/>
      <c r="BC14">
        <f t="shared" si="30"/>
        <v>0</v>
      </c>
      <c r="BD14">
        <f t="shared" si="31"/>
        <v>0</v>
      </c>
      <c r="BE14">
        <f t="shared" si="32"/>
        <v>0</v>
      </c>
      <c r="BF14">
        <f t="shared" si="33"/>
        <v>0</v>
      </c>
      <c r="BG14">
        <f t="shared" si="34"/>
        <v>0</v>
      </c>
      <c r="BH14">
        <f t="shared" si="35"/>
        <v>0</v>
      </c>
      <c r="BI14">
        <f t="shared" si="36"/>
        <v>0</v>
      </c>
      <c r="BJ14">
        <f t="shared" si="37"/>
        <v>0</v>
      </c>
      <c r="BK14">
        <f t="shared" si="38"/>
        <v>0</v>
      </c>
      <c r="BL14">
        <f t="shared" si="39"/>
        <v>0</v>
      </c>
      <c r="BN14">
        <f t="shared" si="40"/>
        <v>0</v>
      </c>
      <c r="BO14">
        <f t="shared" si="41"/>
        <v>0</v>
      </c>
      <c r="BP14">
        <f t="shared" si="42"/>
        <v>0</v>
      </c>
      <c r="BQ14">
        <f t="shared" si="43"/>
        <v>0</v>
      </c>
      <c r="BR14">
        <f t="shared" si="44"/>
        <v>0</v>
      </c>
      <c r="BS14">
        <f t="shared" si="45"/>
        <v>0</v>
      </c>
      <c r="BT14">
        <f t="shared" si="46"/>
        <v>0</v>
      </c>
      <c r="BU14">
        <f t="shared" si="47"/>
        <v>0</v>
      </c>
      <c r="BV14">
        <f t="shared" si="48"/>
        <v>0</v>
      </c>
      <c r="BW14">
        <f t="shared" si="49"/>
        <v>0</v>
      </c>
    </row>
    <row r="15" spans="1:75" x14ac:dyDescent="0.2">
      <c r="A15" t="s">
        <v>103</v>
      </c>
      <c r="B15">
        <v>59834.673239999996</v>
      </c>
      <c r="C15">
        <v>16043.58272</v>
      </c>
      <c r="D15">
        <v>98215.28155</v>
      </c>
      <c r="E15">
        <v>150.29117299999999</v>
      </c>
      <c r="F15">
        <v>56.359189870000002</v>
      </c>
      <c r="G15">
        <v>75.145586489999999</v>
      </c>
      <c r="H15">
        <v>450.87351899999999</v>
      </c>
      <c r="I15">
        <v>12831.10889</v>
      </c>
      <c r="J15">
        <v>0</v>
      </c>
      <c r="K15">
        <v>225.43675949999999</v>
      </c>
      <c r="L15">
        <v>1.2952330999999999E-2</v>
      </c>
      <c r="M15">
        <v>0.72392431099999999</v>
      </c>
      <c r="N15">
        <v>0.263123359</v>
      </c>
      <c r="U15" t="s">
        <v>103</v>
      </c>
      <c r="V15">
        <f t="shared" si="0"/>
        <v>774.99849308132229</v>
      </c>
      <c r="W15">
        <f t="shared" si="1"/>
        <v>207.80179381532031</v>
      </c>
      <c r="X15">
        <f t="shared" si="2"/>
        <v>1272.116835893793</v>
      </c>
      <c r="Y15">
        <f t="shared" si="3"/>
        <v>1.9466210190742628</v>
      </c>
      <c r="Z15">
        <f t="shared" si="4"/>
        <v>0.72998288208808693</v>
      </c>
      <c r="AA15">
        <f t="shared" si="5"/>
        <v>0.9733105094076081</v>
      </c>
      <c r="AB15">
        <f t="shared" si="6"/>
        <v>5.8398630572227885</v>
      </c>
      <c r="AC15">
        <f t="shared" si="7"/>
        <v>166.19276944032256</v>
      </c>
      <c r="AD15">
        <f t="shared" si="8"/>
        <v>0</v>
      </c>
      <c r="AE15">
        <f t="shared" si="9"/>
        <v>2.9199315286113943</v>
      </c>
      <c r="AG15">
        <f t="shared" si="10"/>
        <v>43315.774599177137</v>
      </c>
      <c r="AH15">
        <f t="shared" si="11"/>
        <v>11614.339566547505</v>
      </c>
      <c r="AI15">
        <f t="shared" si="12"/>
        <v>71100.430025754758</v>
      </c>
      <c r="AJ15">
        <f t="shared" si="13"/>
        <v>108.79943386340679</v>
      </c>
      <c r="AK15">
        <f t="shared" si="14"/>
        <v>40.799787695157931</v>
      </c>
      <c r="AL15">
        <f t="shared" si="15"/>
        <v>54.399716924464158</v>
      </c>
      <c r="AM15">
        <f t="shared" si="16"/>
        <v>326.3983015902204</v>
      </c>
      <c r="AN15">
        <f t="shared" si="17"/>
        <v>9288.7516625592234</v>
      </c>
      <c r="AO15">
        <f t="shared" si="18"/>
        <v>0</v>
      </c>
      <c r="AP15">
        <f t="shared" si="19"/>
        <v>163.1991507951102</v>
      </c>
      <c r="AR15">
        <f t="shared" si="20"/>
        <v>15743.900207576213</v>
      </c>
      <c r="AS15">
        <f t="shared" si="21"/>
        <v>4221.4413756807562</v>
      </c>
      <c r="AT15">
        <f t="shared" si="22"/>
        <v>25842.734786566725</v>
      </c>
      <c r="AU15">
        <f t="shared" si="23"/>
        <v>39.545118267810103</v>
      </c>
      <c r="AV15">
        <f t="shared" si="24"/>
        <v>14.829419349113174</v>
      </c>
      <c r="AW15">
        <f t="shared" si="25"/>
        <v>19.77255913127382</v>
      </c>
      <c r="AX15">
        <f t="shared" si="26"/>
        <v>118.63535480343032</v>
      </c>
      <c r="AY15">
        <f t="shared" si="27"/>
        <v>3376.1644708315612</v>
      </c>
      <c r="AZ15">
        <f t="shared" si="28"/>
        <v>0</v>
      </c>
      <c r="BA15">
        <f t="shared" si="29"/>
        <v>59.317677401715159</v>
      </c>
      <c r="BB15" s="4"/>
      <c r="BC15">
        <f t="shared" si="30"/>
        <v>0</v>
      </c>
      <c r="BD15">
        <f t="shared" si="31"/>
        <v>0</v>
      </c>
      <c r="BE15">
        <f t="shared" si="32"/>
        <v>0</v>
      </c>
      <c r="BF15">
        <f t="shared" si="33"/>
        <v>0</v>
      </c>
      <c r="BG15">
        <f t="shared" si="34"/>
        <v>0</v>
      </c>
      <c r="BH15">
        <f t="shared" si="35"/>
        <v>0</v>
      </c>
      <c r="BI15">
        <f t="shared" si="36"/>
        <v>0</v>
      </c>
      <c r="BJ15">
        <f t="shared" si="37"/>
        <v>0</v>
      </c>
      <c r="BK15">
        <f t="shared" si="38"/>
        <v>0</v>
      </c>
      <c r="BL15">
        <f t="shared" si="39"/>
        <v>0</v>
      </c>
      <c r="BN15">
        <f t="shared" si="40"/>
        <v>0</v>
      </c>
      <c r="BO15">
        <f t="shared" si="41"/>
        <v>0</v>
      </c>
      <c r="BP15">
        <f t="shared" si="42"/>
        <v>0</v>
      </c>
      <c r="BQ15">
        <f t="shared" si="43"/>
        <v>0</v>
      </c>
      <c r="BR15">
        <f t="shared" si="44"/>
        <v>0</v>
      </c>
      <c r="BS15">
        <f t="shared" si="45"/>
        <v>0</v>
      </c>
      <c r="BT15">
        <f t="shared" si="46"/>
        <v>0</v>
      </c>
      <c r="BU15">
        <f t="shared" si="47"/>
        <v>0</v>
      </c>
      <c r="BV15">
        <f t="shared" si="48"/>
        <v>0</v>
      </c>
      <c r="BW15">
        <f t="shared" si="49"/>
        <v>0</v>
      </c>
    </row>
    <row r="16" spans="1:75" x14ac:dyDescent="0.2">
      <c r="A16" t="s">
        <v>104</v>
      </c>
      <c r="B16">
        <v>78942.471709999998</v>
      </c>
      <c r="C16">
        <v>25828.17337</v>
      </c>
      <c r="D16">
        <v>0</v>
      </c>
      <c r="E16">
        <v>347.6653819</v>
      </c>
      <c r="F16">
        <v>392.52543120000001</v>
      </c>
      <c r="G16">
        <v>134.58014779999999</v>
      </c>
      <c r="H16">
        <v>482.24552970000002</v>
      </c>
      <c r="I16">
        <v>5697.2262579999997</v>
      </c>
      <c r="J16">
        <v>0</v>
      </c>
      <c r="K16">
        <v>325.23535729999998</v>
      </c>
      <c r="L16">
        <v>1.7428109999999999E-3</v>
      </c>
      <c r="M16">
        <v>0.99825718900000004</v>
      </c>
      <c r="U16" t="s">
        <v>104</v>
      </c>
      <c r="V16">
        <f t="shared" si="0"/>
        <v>137.5818080633768</v>
      </c>
      <c r="W16">
        <f t="shared" si="1"/>
        <v>45.013624659143069</v>
      </c>
      <c r="X16">
        <f t="shared" si="2"/>
        <v>0</v>
      </c>
      <c r="Y16">
        <f t="shared" si="3"/>
        <v>0.60591505189452088</v>
      </c>
      <c r="Z16">
        <f t="shared" si="4"/>
        <v>0.68409763927510314</v>
      </c>
      <c r="AA16">
        <f t="shared" si="5"/>
        <v>0.23454776196746577</v>
      </c>
      <c r="AB16">
        <f t="shared" si="6"/>
        <v>0.84046281386198674</v>
      </c>
      <c r="AC16">
        <f t="shared" si="7"/>
        <v>9.9291885919312364</v>
      </c>
      <c r="AD16">
        <f t="shared" si="8"/>
        <v>0</v>
      </c>
      <c r="AE16">
        <f t="shared" si="9"/>
        <v>0.56682375829137022</v>
      </c>
      <c r="AG16">
        <f t="shared" si="10"/>
        <v>78804.889901936622</v>
      </c>
      <c r="AH16">
        <f t="shared" si="11"/>
        <v>25783.159745340858</v>
      </c>
      <c r="AI16">
        <f t="shared" si="12"/>
        <v>0</v>
      </c>
      <c r="AJ16">
        <f t="shared" si="13"/>
        <v>347.0594668481055</v>
      </c>
      <c r="AK16">
        <f t="shared" si="14"/>
        <v>391.84133356072493</v>
      </c>
      <c r="AL16">
        <f t="shared" si="15"/>
        <v>134.34560003803253</v>
      </c>
      <c r="AM16">
        <f t="shared" si="16"/>
        <v>481.40506688613806</v>
      </c>
      <c r="AN16">
        <f t="shared" si="17"/>
        <v>5687.2970694080686</v>
      </c>
      <c r="AO16">
        <f t="shared" si="18"/>
        <v>0</v>
      </c>
      <c r="AP16">
        <f t="shared" si="19"/>
        <v>324.6685335417086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3"/>
        <v>0</v>
      </c>
      <c r="AV16">
        <f t="shared" si="24"/>
        <v>0</v>
      </c>
      <c r="AW16">
        <f t="shared" si="25"/>
        <v>0</v>
      </c>
      <c r="AX16">
        <f t="shared" si="26"/>
        <v>0</v>
      </c>
      <c r="AY16">
        <f t="shared" si="27"/>
        <v>0</v>
      </c>
      <c r="AZ16">
        <f t="shared" si="28"/>
        <v>0</v>
      </c>
      <c r="BA16">
        <f t="shared" si="29"/>
        <v>0</v>
      </c>
      <c r="BB16" s="4"/>
      <c r="BC16">
        <f t="shared" si="30"/>
        <v>0</v>
      </c>
      <c r="BD16">
        <f t="shared" si="31"/>
        <v>0</v>
      </c>
      <c r="BE16">
        <f t="shared" si="32"/>
        <v>0</v>
      </c>
      <c r="BF16">
        <f t="shared" si="33"/>
        <v>0</v>
      </c>
      <c r="BG16">
        <f t="shared" si="34"/>
        <v>0</v>
      </c>
      <c r="BH16">
        <f t="shared" si="35"/>
        <v>0</v>
      </c>
      <c r="BI16">
        <f t="shared" si="36"/>
        <v>0</v>
      </c>
      <c r="BJ16">
        <f t="shared" si="37"/>
        <v>0</v>
      </c>
      <c r="BK16">
        <f t="shared" si="38"/>
        <v>0</v>
      </c>
      <c r="BL16">
        <f t="shared" si="39"/>
        <v>0</v>
      </c>
      <c r="BN16">
        <f t="shared" si="40"/>
        <v>0</v>
      </c>
      <c r="BO16">
        <f t="shared" si="41"/>
        <v>0</v>
      </c>
      <c r="BP16">
        <f t="shared" si="42"/>
        <v>0</v>
      </c>
      <c r="BQ16">
        <f t="shared" si="43"/>
        <v>0</v>
      </c>
      <c r="BR16">
        <f t="shared" si="44"/>
        <v>0</v>
      </c>
      <c r="BS16">
        <f t="shared" si="45"/>
        <v>0</v>
      </c>
      <c r="BT16">
        <f t="shared" si="46"/>
        <v>0</v>
      </c>
      <c r="BU16">
        <f t="shared" si="47"/>
        <v>0</v>
      </c>
      <c r="BV16">
        <f t="shared" si="48"/>
        <v>0</v>
      </c>
      <c r="BW16">
        <f t="shared" si="49"/>
        <v>0</v>
      </c>
    </row>
    <row r="17" spans="1:75" x14ac:dyDescent="0.2">
      <c r="A17" t="s">
        <v>105</v>
      </c>
      <c r="B17">
        <v>28576.135439999998</v>
      </c>
      <c r="C17">
        <v>7644.6939149999998</v>
      </c>
      <c r="D17">
        <v>4897.4823310000002</v>
      </c>
      <c r="E17">
        <v>1001.32011</v>
      </c>
      <c r="F17">
        <v>19.256155960000001</v>
      </c>
      <c r="G17">
        <v>147.630529</v>
      </c>
      <c r="H17">
        <v>218.23643419999999</v>
      </c>
      <c r="I17">
        <v>21682.43161</v>
      </c>
      <c r="J17">
        <v>0</v>
      </c>
      <c r="K17">
        <v>0</v>
      </c>
      <c r="L17">
        <v>0.93940581400000001</v>
      </c>
      <c r="M17">
        <v>6.0594186000000001E-2</v>
      </c>
      <c r="U17" t="s">
        <v>105</v>
      </c>
      <c r="V17">
        <f t="shared" si="0"/>
        <v>26844.587773987445</v>
      </c>
      <c r="W17">
        <f t="shared" si="1"/>
        <v>7181.4699100014213</v>
      </c>
      <c r="X17">
        <f t="shared" si="2"/>
        <v>4600.7233757036729</v>
      </c>
      <c r="Y17">
        <f t="shared" si="3"/>
        <v>940.64593300911952</v>
      </c>
      <c r="Z17">
        <f t="shared" si="4"/>
        <v>18.089344864114754</v>
      </c>
      <c r="AA17">
        <f t="shared" si="5"/>
        <v>138.68497726649559</v>
      </c>
      <c r="AB17">
        <f t="shared" si="6"/>
        <v>205.01257511410844</v>
      </c>
      <c r="AC17">
        <f t="shared" si="7"/>
        <v>20368.602316091379</v>
      </c>
      <c r="AD17">
        <f t="shared" si="8"/>
        <v>0</v>
      </c>
      <c r="AE17">
        <f t="shared" si="9"/>
        <v>0</v>
      </c>
      <c r="AG17">
        <f t="shared" si="10"/>
        <v>1731.5476660125519</v>
      </c>
      <c r="AH17">
        <f t="shared" si="11"/>
        <v>463.22400499857821</v>
      </c>
      <c r="AI17">
        <f t="shared" si="12"/>
        <v>296.7589552963276</v>
      </c>
      <c r="AJ17">
        <f t="shared" si="13"/>
        <v>60.674176990880461</v>
      </c>
      <c r="AK17">
        <f t="shared" si="14"/>
        <v>1.1668110958852487</v>
      </c>
      <c r="AL17">
        <f t="shared" si="15"/>
        <v>8.9455517335043933</v>
      </c>
      <c r="AM17">
        <f t="shared" si="16"/>
        <v>13.223859085891561</v>
      </c>
      <c r="AN17">
        <f t="shared" si="17"/>
        <v>1313.8292939086195</v>
      </c>
      <c r="AO17">
        <f t="shared" si="18"/>
        <v>0</v>
      </c>
      <c r="AP17">
        <f t="shared" si="19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3"/>
        <v>0</v>
      </c>
      <c r="AV17">
        <f t="shared" si="24"/>
        <v>0</v>
      </c>
      <c r="AW17">
        <f t="shared" si="25"/>
        <v>0</v>
      </c>
      <c r="AX17">
        <f t="shared" si="26"/>
        <v>0</v>
      </c>
      <c r="AY17">
        <f t="shared" si="27"/>
        <v>0</v>
      </c>
      <c r="AZ17">
        <f t="shared" si="28"/>
        <v>0</v>
      </c>
      <c r="BA17">
        <f t="shared" si="29"/>
        <v>0</v>
      </c>
      <c r="BB17" s="4"/>
      <c r="BC17">
        <f t="shared" si="30"/>
        <v>0</v>
      </c>
      <c r="BD17">
        <f t="shared" si="31"/>
        <v>0</v>
      </c>
      <c r="BE17">
        <f t="shared" si="32"/>
        <v>0</v>
      </c>
      <c r="BF17">
        <f t="shared" si="33"/>
        <v>0</v>
      </c>
      <c r="BG17">
        <f t="shared" si="34"/>
        <v>0</v>
      </c>
      <c r="BH17">
        <f t="shared" si="35"/>
        <v>0</v>
      </c>
      <c r="BI17">
        <f t="shared" si="36"/>
        <v>0</v>
      </c>
      <c r="BJ17">
        <f t="shared" si="37"/>
        <v>0</v>
      </c>
      <c r="BK17">
        <f t="shared" si="38"/>
        <v>0</v>
      </c>
      <c r="BL17">
        <f t="shared" si="39"/>
        <v>0</v>
      </c>
      <c r="BN17">
        <f t="shared" si="40"/>
        <v>0</v>
      </c>
      <c r="BO17">
        <f t="shared" si="41"/>
        <v>0</v>
      </c>
      <c r="BP17">
        <f t="shared" si="42"/>
        <v>0</v>
      </c>
      <c r="BQ17">
        <f t="shared" si="43"/>
        <v>0</v>
      </c>
      <c r="BR17">
        <f t="shared" si="44"/>
        <v>0</v>
      </c>
      <c r="BS17">
        <f t="shared" si="45"/>
        <v>0</v>
      </c>
      <c r="BT17">
        <f t="shared" si="46"/>
        <v>0</v>
      </c>
      <c r="BU17">
        <f t="shared" si="47"/>
        <v>0</v>
      </c>
      <c r="BV17">
        <f t="shared" si="48"/>
        <v>0</v>
      </c>
      <c r="BW17">
        <f t="shared" si="49"/>
        <v>0</v>
      </c>
    </row>
    <row r="18" spans="1:75" x14ac:dyDescent="0.2">
      <c r="A18" t="s">
        <v>106</v>
      </c>
      <c r="B18">
        <v>20467.47193</v>
      </c>
      <c r="C18">
        <v>3894.276953</v>
      </c>
      <c r="D18">
        <v>9166.1212639999994</v>
      </c>
      <c r="E18">
        <v>26.491679959999999</v>
      </c>
      <c r="F18">
        <v>10.59667198</v>
      </c>
      <c r="G18">
        <v>58.281695900000003</v>
      </c>
      <c r="H18">
        <v>58.281695900000003</v>
      </c>
      <c r="I18">
        <v>19296.539680000002</v>
      </c>
      <c r="J18">
        <v>0</v>
      </c>
      <c r="K18">
        <v>0</v>
      </c>
      <c r="L18">
        <v>0.99951041600000001</v>
      </c>
      <c r="M18">
        <v>4.8958400000000005E-4</v>
      </c>
      <c r="U18" t="s">
        <v>106</v>
      </c>
      <c r="V18">
        <f t="shared" si="0"/>
        <v>20457.451383222622</v>
      </c>
      <c r="W18">
        <f t="shared" si="1"/>
        <v>3892.3703773122425</v>
      </c>
      <c r="X18">
        <f t="shared" si="2"/>
        <v>9161.6336776870849</v>
      </c>
      <c r="Y18">
        <f t="shared" si="3"/>
        <v>26.478710057358462</v>
      </c>
      <c r="Z18">
        <f t="shared" si="4"/>
        <v>10.591484018945344</v>
      </c>
      <c r="AA18">
        <f t="shared" si="5"/>
        <v>58.253162114194495</v>
      </c>
      <c r="AB18">
        <f t="shared" si="6"/>
        <v>58.253162114194495</v>
      </c>
      <c r="AC18">
        <f t="shared" si="7"/>
        <v>19287.092402917307</v>
      </c>
      <c r="AD18">
        <f t="shared" si="8"/>
        <v>0</v>
      </c>
      <c r="AE18">
        <f t="shared" si="9"/>
        <v>0</v>
      </c>
      <c r="AG18">
        <f t="shared" si="10"/>
        <v>10.02054677737712</v>
      </c>
      <c r="AH18">
        <f t="shared" si="11"/>
        <v>1.9065756877575522</v>
      </c>
      <c r="AI18">
        <f t="shared" si="12"/>
        <v>4.4875863129141758</v>
      </c>
      <c r="AJ18">
        <f t="shared" si="13"/>
        <v>1.296990264153664E-2</v>
      </c>
      <c r="AK18">
        <f t="shared" si="14"/>
        <v>5.1879610546563208E-3</v>
      </c>
      <c r="AL18">
        <f t="shared" si="15"/>
        <v>2.8533785805505606E-2</v>
      </c>
      <c r="AM18">
        <f t="shared" si="16"/>
        <v>2.8533785805505606E-2</v>
      </c>
      <c r="AN18">
        <f t="shared" si="17"/>
        <v>9.4472770826931214</v>
      </c>
      <c r="AO18">
        <f t="shared" si="18"/>
        <v>0</v>
      </c>
      <c r="AP18">
        <f t="shared" si="19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3"/>
        <v>0</v>
      </c>
      <c r="AV18">
        <f t="shared" si="24"/>
        <v>0</v>
      </c>
      <c r="AW18">
        <f t="shared" si="25"/>
        <v>0</v>
      </c>
      <c r="AX18">
        <f t="shared" si="26"/>
        <v>0</v>
      </c>
      <c r="AY18">
        <f t="shared" si="27"/>
        <v>0</v>
      </c>
      <c r="AZ18">
        <f t="shared" si="28"/>
        <v>0</v>
      </c>
      <c r="BA18">
        <f t="shared" si="29"/>
        <v>0</v>
      </c>
      <c r="BB18" s="4"/>
      <c r="BC18">
        <f t="shared" si="30"/>
        <v>0</v>
      </c>
      <c r="BD18">
        <f t="shared" si="31"/>
        <v>0</v>
      </c>
      <c r="BE18">
        <f t="shared" si="32"/>
        <v>0</v>
      </c>
      <c r="BF18">
        <f t="shared" si="33"/>
        <v>0</v>
      </c>
      <c r="BG18">
        <f t="shared" si="34"/>
        <v>0</v>
      </c>
      <c r="BH18">
        <f t="shared" si="35"/>
        <v>0</v>
      </c>
      <c r="BI18">
        <f t="shared" si="36"/>
        <v>0</v>
      </c>
      <c r="BJ18">
        <f t="shared" si="37"/>
        <v>0</v>
      </c>
      <c r="BK18">
        <f t="shared" si="38"/>
        <v>0</v>
      </c>
      <c r="BL18">
        <f t="shared" si="39"/>
        <v>0</v>
      </c>
      <c r="BN18">
        <f t="shared" si="40"/>
        <v>0</v>
      </c>
      <c r="BO18">
        <f t="shared" si="41"/>
        <v>0</v>
      </c>
      <c r="BP18">
        <f t="shared" si="42"/>
        <v>0</v>
      </c>
      <c r="BQ18">
        <f t="shared" si="43"/>
        <v>0</v>
      </c>
      <c r="BR18">
        <f t="shared" si="44"/>
        <v>0</v>
      </c>
      <c r="BS18">
        <f t="shared" si="45"/>
        <v>0</v>
      </c>
      <c r="BT18">
        <f t="shared" si="46"/>
        <v>0</v>
      </c>
      <c r="BU18">
        <f t="shared" si="47"/>
        <v>0</v>
      </c>
      <c r="BV18">
        <f t="shared" si="48"/>
        <v>0</v>
      </c>
      <c r="BW18">
        <f t="shared" si="49"/>
        <v>0</v>
      </c>
    </row>
    <row r="19" spans="1:75" x14ac:dyDescent="0.2">
      <c r="A19" t="s">
        <v>107</v>
      </c>
      <c r="B19">
        <v>59171.61419</v>
      </c>
      <c r="C19">
        <v>14602.84483</v>
      </c>
      <c r="D19">
        <v>0</v>
      </c>
      <c r="E19">
        <v>4719.7914959999998</v>
      </c>
      <c r="F19">
        <v>55.433792740000001</v>
      </c>
      <c r="G19">
        <v>87.110245730000003</v>
      </c>
      <c r="H19">
        <v>490.98502139999999</v>
      </c>
      <c r="I19">
        <v>0</v>
      </c>
      <c r="J19">
        <v>0</v>
      </c>
      <c r="K19">
        <v>63.352905980000003</v>
      </c>
      <c r="L19">
        <v>3.7671997999999998E-2</v>
      </c>
      <c r="M19">
        <v>1.0359410000000001E-3</v>
      </c>
      <c r="N19">
        <v>0.96129206099999998</v>
      </c>
      <c r="U19" t="s">
        <v>107</v>
      </c>
      <c r="V19">
        <f t="shared" si="0"/>
        <v>2229.1129314224513</v>
      </c>
      <c r="W19">
        <f t="shared" si="1"/>
        <v>550.11834123007031</v>
      </c>
      <c r="X19">
        <f t="shared" si="2"/>
        <v>0</v>
      </c>
      <c r="Y19">
        <f t="shared" si="3"/>
        <v>177.80397579772898</v>
      </c>
      <c r="Z19">
        <f t="shared" si="4"/>
        <v>2.0883017292336943</v>
      </c>
      <c r="AA19">
        <f t="shared" si="5"/>
        <v>3.2816170029200684</v>
      </c>
      <c r="AB19">
        <f t="shared" si="6"/>
        <v>18.496386744210756</v>
      </c>
      <c r="AC19">
        <f t="shared" si="7"/>
        <v>0</v>
      </c>
      <c r="AD19">
        <f t="shared" si="8"/>
        <v>0</v>
      </c>
      <c r="AE19">
        <f t="shared" si="9"/>
        <v>2.3866305473727478</v>
      </c>
      <c r="AG19">
        <f t="shared" si="10"/>
        <v>61.298301175602795</v>
      </c>
      <c r="AH19">
        <f t="shared" si="11"/>
        <v>15.12768567603503</v>
      </c>
      <c r="AI19">
        <f t="shared" si="12"/>
        <v>0</v>
      </c>
      <c r="AJ19">
        <f t="shared" si="13"/>
        <v>4.8894255221577358</v>
      </c>
      <c r="AK19">
        <f t="shared" si="14"/>
        <v>5.7426138684868344E-2</v>
      </c>
      <c r="AL19">
        <f t="shared" si="15"/>
        <v>9.0241075071781945E-2</v>
      </c>
      <c r="AM19">
        <f t="shared" si="16"/>
        <v>0.50863151405413742</v>
      </c>
      <c r="AN19">
        <f t="shared" si="17"/>
        <v>0</v>
      </c>
      <c r="AO19">
        <f t="shared" si="18"/>
        <v>0</v>
      </c>
      <c r="AP19">
        <f t="shared" si="19"/>
        <v>6.5629872773827189E-2</v>
      </c>
      <c r="AR19">
        <f t="shared" si="20"/>
        <v>56881.202957401947</v>
      </c>
      <c r="AS19">
        <f t="shared" si="21"/>
        <v>14037.598803093893</v>
      </c>
      <c r="AT19">
        <f t="shared" si="22"/>
        <v>0</v>
      </c>
      <c r="AU19">
        <f t="shared" si="23"/>
        <v>4537.0980946801128</v>
      </c>
      <c r="AV19">
        <f t="shared" si="24"/>
        <v>53.288064872081435</v>
      </c>
      <c r="AW19">
        <f t="shared" si="25"/>
        <v>83.738387652008143</v>
      </c>
      <c r="AX19">
        <f t="shared" si="26"/>
        <v>471.9800031417351</v>
      </c>
      <c r="AY19">
        <f t="shared" si="27"/>
        <v>0</v>
      </c>
      <c r="AZ19">
        <f t="shared" si="28"/>
        <v>0</v>
      </c>
      <c r="BA19">
        <f t="shared" si="29"/>
        <v>60.900645559853423</v>
      </c>
      <c r="BB19" s="4"/>
      <c r="BC19">
        <f t="shared" si="30"/>
        <v>0</v>
      </c>
      <c r="BD19">
        <f t="shared" si="31"/>
        <v>0</v>
      </c>
      <c r="BE19">
        <f t="shared" si="32"/>
        <v>0</v>
      </c>
      <c r="BF19">
        <f t="shared" si="33"/>
        <v>0</v>
      </c>
      <c r="BG19">
        <f t="shared" si="34"/>
        <v>0</v>
      </c>
      <c r="BH19">
        <f t="shared" si="35"/>
        <v>0</v>
      </c>
      <c r="BI19">
        <f t="shared" si="36"/>
        <v>0</v>
      </c>
      <c r="BJ19">
        <f t="shared" si="37"/>
        <v>0</v>
      </c>
      <c r="BK19">
        <f t="shared" si="38"/>
        <v>0</v>
      </c>
      <c r="BL19">
        <f t="shared" si="39"/>
        <v>0</v>
      </c>
      <c r="BN19">
        <f t="shared" si="40"/>
        <v>0</v>
      </c>
      <c r="BO19">
        <f t="shared" si="41"/>
        <v>0</v>
      </c>
      <c r="BP19">
        <f t="shared" si="42"/>
        <v>0</v>
      </c>
      <c r="BQ19">
        <f t="shared" si="43"/>
        <v>0</v>
      </c>
      <c r="BR19">
        <f t="shared" si="44"/>
        <v>0</v>
      </c>
      <c r="BS19">
        <f t="shared" si="45"/>
        <v>0</v>
      </c>
      <c r="BT19">
        <f t="shared" si="46"/>
        <v>0</v>
      </c>
      <c r="BU19">
        <f t="shared" si="47"/>
        <v>0</v>
      </c>
      <c r="BV19">
        <f t="shared" si="48"/>
        <v>0</v>
      </c>
      <c r="BW19">
        <f t="shared" si="49"/>
        <v>0</v>
      </c>
    </row>
    <row r="20" spans="1:75" x14ac:dyDescent="0.2">
      <c r="A20" t="s">
        <v>108</v>
      </c>
      <c r="B20">
        <v>12020.617480000001</v>
      </c>
      <c r="C20">
        <v>63001.819759999998</v>
      </c>
      <c r="D20">
        <v>17493.748540000001</v>
      </c>
      <c r="E20">
        <v>973.00107739999999</v>
      </c>
      <c r="F20">
        <v>0</v>
      </c>
      <c r="G20">
        <v>4439.3174159999999</v>
      </c>
      <c r="H20">
        <v>2777.107242</v>
      </c>
      <c r="I20">
        <v>0</v>
      </c>
      <c r="J20">
        <v>0</v>
      </c>
      <c r="K20">
        <v>638.5319571</v>
      </c>
      <c r="L20">
        <v>0.34159668199999998</v>
      </c>
      <c r="M20">
        <v>0.65840331799999996</v>
      </c>
      <c r="U20" t="s">
        <v>108</v>
      </c>
      <c r="V20">
        <f t="shared" si="0"/>
        <v>4106.2030467592012</v>
      </c>
      <c r="W20">
        <f t="shared" si="1"/>
        <v>21521.212589978033</v>
      </c>
      <c r="X20">
        <f t="shared" si="2"/>
        <v>5975.8064570063443</v>
      </c>
      <c r="Y20">
        <f t="shared" si="3"/>
        <v>332.37393962226514</v>
      </c>
      <c r="Z20">
        <f t="shared" si="4"/>
        <v>0</v>
      </c>
      <c r="AA20">
        <f t="shared" si="5"/>
        <v>1516.4560996504135</v>
      </c>
      <c r="AB20">
        <f t="shared" si="6"/>
        <v>948.65061942537102</v>
      </c>
      <c r="AC20">
        <f t="shared" si="7"/>
        <v>0</v>
      </c>
      <c r="AD20">
        <f t="shared" si="8"/>
        <v>0</v>
      </c>
      <c r="AE20">
        <f t="shared" si="9"/>
        <v>218.12039789632632</v>
      </c>
      <c r="AG20">
        <f t="shared" si="10"/>
        <v>7914.4144332407986</v>
      </c>
      <c r="AH20">
        <f t="shared" si="11"/>
        <v>41480.607170021962</v>
      </c>
      <c r="AI20">
        <f t="shared" si="12"/>
        <v>11517.942082993655</v>
      </c>
      <c r="AJ20">
        <f t="shared" si="13"/>
        <v>640.62713777773479</v>
      </c>
      <c r="AK20">
        <f t="shared" si="14"/>
        <v>0</v>
      </c>
      <c r="AL20">
        <f t="shared" si="15"/>
        <v>2922.8613163495861</v>
      </c>
      <c r="AM20">
        <f t="shared" si="16"/>
        <v>1828.4566225746289</v>
      </c>
      <c r="AN20">
        <f t="shared" si="17"/>
        <v>0</v>
      </c>
      <c r="AO20">
        <f t="shared" si="18"/>
        <v>0</v>
      </c>
      <c r="AP20">
        <f t="shared" si="19"/>
        <v>420.41155920367362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3"/>
        <v>0</v>
      </c>
      <c r="AV20">
        <f t="shared" si="24"/>
        <v>0</v>
      </c>
      <c r="AW20">
        <f t="shared" si="25"/>
        <v>0</v>
      </c>
      <c r="AX20">
        <f t="shared" si="26"/>
        <v>0</v>
      </c>
      <c r="AY20">
        <f t="shared" si="27"/>
        <v>0</v>
      </c>
      <c r="AZ20">
        <f t="shared" si="28"/>
        <v>0</v>
      </c>
      <c r="BA20">
        <f t="shared" si="29"/>
        <v>0</v>
      </c>
      <c r="BB20" s="4"/>
      <c r="BC20">
        <f t="shared" si="30"/>
        <v>0</v>
      </c>
      <c r="BD20">
        <f t="shared" si="31"/>
        <v>0</v>
      </c>
      <c r="BE20">
        <f t="shared" si="32"/>
        <v>0</v>
      </c>
      <c r="BF20">
        <f t="shared" si="33"/>
        <v>0</v>
      </c>
      <c r="BG20">
        <f t="shared" si="34"/>
        <v>0</v>
      </c>
      <c r="BH20">
        <f t="shared" si="35"/>
        <v>0</v>
      </c>
      <c r="BI20">
        <f t="shared" si="36"/>
        <v>0</v>
      </c>
      <c r="BJ20">
        <f t="shared" si="37"/>
        <v>0</v>
      </c>
      <c r="BK20">
        <f t="shared" si="38"/>
        <v>0</v>
      </c>
      <c r="BL20">
        <f t="shared" si="39"/>
        <v>0</v>
      </c>
      <c r="BN20">
        <f t="shared" si="40"/>
        <v>0</v>
      </c>
      <c r="BO20">
        <f t="shared" si="41"/>
        <v>0</v>
      </c>
      <c r="BP20">
        <f t="shared" si="42"/>
        <v>0</v>
      </c>
      <c r="BQ20">
        <f t="shared" si="43"/>
        <v>0</v>
      </c>
      <c r="BR20">
        <f t="shared" si="44"/>
        <v>0</v>
      </c>
      <c r="BS20">
        <f t="shared" si="45"/>
        <v>0</v>
      </c>
      <c r="BT20">
        <f t="shared" si="46"/>
        <v>0</v>
      </c>
      <c r="BU20">
        <f t="shared" si="47"/>
        <v>0</v>
      </c>
      <c r="BV20">
        <f t="shared" si="48"/>
        <v>0</v>
      </c>
      <c r="BW20">
        <f t="shared" si="49"/>
        <v>0</v>
      </c>
    </row>
    <row r="21" spans="1:75" x14ac:dyDescent="0.2">
      <c r="A21" t="s">
        <v>109</v>
      </c>
      <c r="B21">
        <v>75.574516450000004</v>
      </c>
      <c r="C21">
        <v>2251.2045349999999</v>
      </c>
      <c r="D21">
        <v>0</v>
      </c>
      <c r="E21">
        <v>3600.095147</v>
      </c>
      <c r="F21">
        <v>12.59575274</v>
      </c>
      <c r="G21">
        <v>201.53204389999999</v>
      </c>
      <c r="H21">
        <v>2527.1660270000002</v>
      </c>
      <c r="I21">
        <v>2411.5141159999998</v>
      </c>
      <c r="J21">
        <v>0</v>
      </c>
      <c r="K21">
        <v>371.0021716</v>
      </c>
      <c r="L21">
        <v>1</v>
      </c>
      <c r="U21" t="s">
        <v>109</v>
      </c>
      <c r="V21">
        <f t="shared" si="0"/>
        <v>75.574516450000004</v>
      </c>
      <c r="W21">
        <f t="shared" si="1"/>
        <v>2251.2045349999999</v>
      </c>
      <c r="X21">
        <f t="shared" si="2"/>
        <v>0</v>
      </c>
      <c r="Y21">
        <f t="shared" si="3"/>
        <v>3600.095147</v>
      </c>
      <c r="Z21">
        <f t="shared" si="4"/>
        <v>12.59575274</v>
      </c>
      <c r="AA21">
        <f t="shared" si="5"/>
        <v>201.53204389999999</v>
      </c>
      <c r="AB21">
        <f t="shared" si="6"/>
        <v>2527.1660270000002</v>
      </c>
      <c r="AC21">
        <f t="shared" si="7"/>
        <v>2411.5141159999998</v>
      </c>
      <c r="AD21">
        <f t="shared" si="8"/>
        <v>0</v>
      </c>
      <c r="AE21">
        <f t="shared" si="9"/>
        <v>371.0021716</v>
      </c>
      <c r="AG21">
        <f t="shared" si="10"/>
        <v>0</v>
      </c>
      <c r="AH21">
        <f t="shared" si="11"/>
        <v>0</v>
      </c>
      <c r="AI21">
        <f t="shared" si="12"/>
        <v>0</v>
      </c>
      <c r="AJ21">
        <f t="shared" si="13"/>
        <v>0</v>
      </c>
      <c r="AK21">
        <f t="shared" si="14"/>
        <v>0</v>
      </c>
      <c r="AL21">
        <f t="shared" si="15"/>
        <v>0</v>
      </c>
      <c r="AM21">
        <f t="shared" si="16"/>
        <v>0</v>
      </c>
      <c r="AN21">
        <f t="shared" si="17"/>
        <v>0</v>
      </c>
      <c r="AO21">
        <f t="shared" si="18"/>
        <v>0</v>
      </c>
      <c r="AP21">
        <f t="shared" si="19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3"/>
        <v>0</v>
      </c>
      <c r="AV21">
        <f t="shared" si="24"/>
        <v>0</v>
      </c>
      <c r="AW21">
        <f t="shared" si="25"/>
        <v>0</v>
      </c>
      <c r="AX21">
        <f t="shared" si="26"/>
        <v>0</v>
      </c>
      <c r="AY21">
        <f t="shared" si="27"/>
        <v>0</v>
      </c>
      <c r="AZ21">
        <f t="shared" si="28"/>
        <v>0</v>
      </c>
      <c r="BA21">
        <f t="shared" si="29"/>
        <v>0</v>
      </c>
      <c r="BB21" s="4"/>
      <c r="BC21">
        <f t="shared" si="30"/>
        <v>0</v>
      </c>
      <c r="BD21">
        <f t="shared" si="31"/>
        <v>0</v>
      </c>
      <c r="BE21">
        <f t="shared" si="32"/>
        <v>0</v>
      </c>
      <c r="BF21">
        <f t="shared" si="33"/>
        <v>0</v>
      </c>
      <c r="BG21">
        <f t="shared" si="34"/>
        <v>0</v>
      </c>
      <c r="BH21">
        <f t="shared" si="35"/>
        <v>0</v>
      </c>
      <c r="BI21">
        <f t="shared" si="36"/>
        <v>0</v>
      </c>
      <c r="BJ21">
        <f t="shared" si="37"/>
        <v>0</v>
      </c>
      <c r="BK21">
        <f t="shared" si="38"/>
        <v>0</v>
      </c>
      <c r="BL21">
        <f t="shared" si="39"/>
        <v>0</v>
      </c>
      <c r="BN21">
        <f t="shared" si="40"/>
        <v>0</v>
      </c>
      <c r="BO21">
        <f t="shared" si="41"/>
        <v>0</v>
      </c>
      <c r="BP21">
        <f t="shared" si="42"/>
        <v>0</v>
      </c>
      <c r="BQ21">
        <f t="shared" si="43"/>
        <v>0</v>
      </c>
      <c r="BR21">
        <f t="shared" si="44"/>
        <v>0</v>
      </c>
      <c r="BS21">
        <f t="shared" si="45"/>
        <v>0</v>
      </c>
      <c r="BT21">
        <f t="shared" si="46"/>
        <v>0</v>
      </c>
      <c r="BU21">
        <f t="shared" si="47"/>
        <v>0</v>
      </c>
      <c r="BV21">
        <f t="shared" si="48"/>
        <v>0</v>
      </c>
      <c r="BW21">
        <f t="shared" si="49"/>
        <v>0</v>
      </c>
    </row>
    <row r="22" spans="1:75" x14ac:dyDescent="0.2">
      <c r="A22" t="s">
        <v>110</v>
      </c>
      <c r="B22">
        <v>10067.997820000001</v>
      </c>
      <c r="C22">
        <v>13933.54672</v>
      </c>
      <c r="D22">
        <v>14987.787329999999</v>
      </c>
      <c r="E22">
        <v>2828.878968</v>
      </c>
      <c r="F22">
        <v>448.05225890000003</v>
      </c>
      <c r="G22">
        <v>250.3821447</v>
      </c>
      <c r="H22">
        <v>531.51297380000005</v>
      </c>
      <c r="I22">
        <v>549.08365060000006</v>
      </c>
      <c r="J22">
        <v>0</v>
      </c>
      <c r="K22">
        <v>325.0575212</v>
      </c>
      <c r="L22">
        <v>0.91399523000000005</v>
      </c>
      <c r="M22">
        <v>8.6004769999999994E-2</v>
      </c>
      <c r="U22" t="s">
        <v>110</v>
      </c>
      <c r="V22">
        <f t="shared" si="0"/>
        <v>9202.1019831304002</v>
      </c>
      <c r="W22">
        <f t="shared" si="1"/>
        <v>12735.195239062146</v>
      </c>
      <c r="X22">
        <f t="shared" si="2"/>
        <v>13698.766127874436</v>
      </c>
      <c r="Y22">
        <f t="shared" si="3"/>
        <v>2585.5818829993227</v>
      </c>
      <c r="Z22">
        <f t="shared" si="4"/>
        <v>409.51762742532509</v>
      </c>
      <c r="AA22">
        <f t="shared" si="5"/>
        <v>228.84808593296978</v>
      </c>
      <c r="AB22">
        <f t="shared" si="6"/>
        <v>485.80032273631502</v>
      </c>
      <c r="AC22">
        <f t="shared" si="7"/>
        <v>501.8598375193867</v>
      </c>
      <c r="AD22">
        <f t="shared" si="8"/>
        <v>0</v>
      </c>
      <c r="AE22">
        <f t="shared" si="9"/>
        <v>297.10102385242391</v>
      </c>
      <c r="AG22">
        <f t="shared" si="10"/>
        <v>865.89583686960134</v>
      </c>
      <c r="AH22">
        <f t="shared" si="11"/>
        <v>1198.3514809378544</v>
      </c>
      <c r="AI22">
        <f t="shared" si="12"/>
        <v>1289.0212021255638</v>
      </c>
      <c r="AJ22">
        <f t="shared" si="13"/>
        <v>243.29708500067736</v>
      </c>
      <c r="AK22">
        <f t="shared" si="14"/>
        <v>38.534631474674953</v>
      </c>
      <c r="AL22">
        <f t="shared" si="15"/>
        <v>21.534058767030217</v>
      </c>
      <c r="AM22">
        <f t="shared" si="16"/>
        <v>45.71265106368503</v>
      </c>
      <c r="AN22">
        <f t="shared" si="17"/>
        <v>47.223813080613361</v>
      </c>
      <c r="AO22">
        <f t="shared" si="18"/>
        <v>0</v>
      </c>
      <c r="AP22">
        <f t="shared" si="19"/>
        <v>27.956497347576121</v>
      </c>
      <c r="AR22">
        <f t="shared" si="20"/>
        <v>0</v>
      </c>
      <c r="AS22">
        <f t="shared" si="21"/>
        <v>0</v>
      </c>
      <c r="AT22">
        <f t="shared" si="22"/>
        <v>0</v>
      </c>
      <c r="AU22">
        <f t="shared" si="23"/>
        <v>0</v>
      </c>
      <c r="AV22">
        <f t="shared" si="24"/>
        <v>0</v>
      </c>
      <c r="AW22">
        <f t="shared" si="25"/>
        <v>0</v>
      </c>
      <c r="AX22">
        <f t="shared" si="26"/>
        <v>0</v>
      </c>
      <c r="AY22">
        <f t="shared" si="27"/>
        <v>0</v>
      </c>
      <c r="AZ22">
        <f t="shared" si="28"/>
        <v>0</v>
      </c>
      <c r="BA22">
        <f t="shared" si="29"/>
        <v>0</v>
      </c>
      <c r="BB22" s="4"/>
      <c r="BC22">
        <f t="shared" si="30"/>
        <v>0</v>
      </c>
      <c r="BD22">
        <f t="shared" si="31"/>
        <v>0</v>
      </c>
      <c r="BE22">
        <f t="shared" si="32"/>
        <v>0</v>
      </c>
      <c r="BF22">
        <f t="shared" si="33"/>
        <v>0</v>
      </c>
      <c r="BG22">
        <f t="shared" si="34"/>
        <v>0</v>
      </c>
      <c r="BH22">
        <f t="shared" si="35"/>
        <v>0</v>
      </c>
      <c r="BI22">
        <f t="shared" si="36"/>
        <v>0</v>
      </c>
      <c r="BJ22">
        <f t="shared" si="37"/>
        <v>0</v>
      </c>
      <c r="BK22">
        <f t="shared" si="38"/>
        <v>0</v>
      </c>
      <c r="BL22">
        <f t="shared" si="39"/>
        <v>0</v>
      </c>
      <c r="BN22">
        <f t="shared" si="40"/>
        <v>0</v>
      </c>
      <c r="BO22">
        <f t="shared" si="41"/>
        <v>0</v>
      </c>
      <c r="BP22">
        <f t="shared" si="42"/>
        <v>0</v>
      </c>
      <c r="BQ22">
        <f t="shared" si="43"/>
        <v>0</v>
      </c>
      <c r="BR22">
        <f t="shared" si="44"/>
        <v>0</v>
      </c>
      <c r="BS22">
        <f t="shared" si="45"/>
        <v>0</v>
      </c>
      <c r="BT22">
        <f t="shared" si="46"/>
        <v>0</v>
      </c>
      <c r="BU22">
        <f t="shared" si="47"/>
        <v>0</v>
      </c>
      <c r="BV22">
        <f t="shared" si="48"/>
        <v>0</v>
      </c>
      <c r="BW22">
        <f t="shared" si="49"/>
        <v>0</v>
      </c>
    </row>
    <row r="23" spans="1:75" x14ac:dyDescent="0.2">
      <c r="A23" t="s">
        <v>111</v>
      </c>
      <c r="B23">
        <v>0</v>
      </c>
      <c r="C23">
        <v>18795.594779999999</v>
      </c>
      <c r="D23">
        <v>4440.9172010000002</v>
      </c>
      <c r="E23">
        <v>671.17136540000001</v>
      </c>
      <c r="F23">
        <v>1292.004878</v>
      </c>
      <c r="G23">
        <v>475.4130505</v>
      </c>
      <c r="H23">
        <v>1196.922268</v>
      </c>
      <c r="I23">
        <v>237.70652530000001</v>
      </c>
      <c r="J23">
        <v>0</v>
      </c>
      <c r="K23">
        <v>855.74349089999998</v>
      </c>
      <c r="L23">
        <v>1</v>
      </c>
      <c r="U23" t="s">
        <v>111</v>
      </c>
      <c r="V23">
        <f t="shared" si="0"/>
        <v>0</v>
      </c>
      <c r="W23">
        <f t="shared" si="1"/>
        <v>18795.594779999999</v>
      </c>
      <c r="X23">
        <f t="shared" si="2"/>
        <v>4440.9172010000002</v>
      </c>
      <c r="Y23">
        <f t="shared" si="3"/>
        <v>671.17136540000001</v>
      </c>
      <c r="Z23">
        <f t="shared" si="4"/>
        <v>1292.004878</v>
      </c>
      <c r="AA23">
        <f t="shared" si="5"/>
        <v>475.4130505</v>
      </c>
      <c r="AB23">
        <f t="shared" si="6"/>
        <v>1196.922268</v>
      </c>
      <c r="AC23">
        <f t="shared" si="7"/>
        <v>237.70652530000001</v>
      </c>
      <c r="AD23">
        <f t="shared" si="8"/>
        <v>0</v>
      </c>
      <c r="AE23">
        <f t="shared" si="9"/>
        <v>855.74349089999998</v>
      </c>
      <c r="AG23">
        <f t="shared" si="10"/>
        <v>0</v>
      </c>
      <c r="AH23">
        <f t="shared" si="11"/>
        <v>0</v>
      </c>
      <c r="AI23">
        <f t="shared" si="12"/>
        <v>0</v>
      </c>
      <c r="AJ23">
        <f t="shared" si="13"/>
        <v>0</v>
      </c>
      <c r="AK23">
        <f t="shared" si="14"/>
        <v>0</v>
      </c>
      <c r="AL23">
        <f t="shared" si="15"/>
        <v>0</v>
      </c>
      <c r="AM23">
        <f t="shared" si="16"/>
        <v>0</v>
      </c>
      <c r="AN23">
        <f t="shared" si="17"/>
        <v>0</v>
      </c>
      <c r="AO23">
        <f t="shared" si="18"/>
        <v>0</v>
      </c>
      <c r="AP23">
        <f t="shared" si="19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3"/>
        <v>0</v>
      </c>
      <c r="AV23">
        <f t="shared" si="24"/>
        <v>0</v>
      </c>
      <c r="AW23">
        <f t="shared" si="25"/>
        <v>0</v>
      </c>
      <c r="AX23">
        <f t="shared" si="26"/>
        <v>0</v>
      </c>
      <c r="AY23">
        <f t="shared" si="27"/>
        <v>0</v>
      </c>
      <c r="AZ23">
        <f t="shared" si="28"/>
        <v>0</v>
      </c>
      <c r="BA23">
        <f t="shared" si="29"/>
        <v>0</v>
      </c>
      <c r="BB23" s="4"/>
      <c r="BC23">
        <f t="shared" si="30"/>
        <v>0</v>
      </c>
      <c r="BD23">
        <f t="shared" si="31"/>
        <v>0</v>
      </c>
      <c r="BE23">
        <f t="shared" si="32"/>
        <v>0</v>
      </c>
      <c r="BF23">
        <f t="shared" si="33"/>
        <v>0</v>
      </c>
      <c r="BG23">
        <f t="shared" si="34"/>
        <v>0</v>
      </c>
      <c r="BH23">
        <f t="shared" si="35"/>
        <v>0</v>
      </c>
      <c r="BI23">
        <f t="shared" si="36"/>
        <v>0</v>
      </c>
      <c r="BJ23">
        <f t="shared" si="37"/>
        <v>0</v>
      </c>
      <c r="BK23">
        <f t="shared" si="38"/>
        <v>0</v>
      </c>
      <c r="BL23">
        <f t="shared" si="39"/>
        <v>0</v>
      </c>
      <c r="BN23">
        <f t="shared" si="40"/>
        <v>0</v>
      </c>
      <c r="BO23">
        <f t="shared" si="41"/>
        <v>0</v>
      </c>
      <c r="BP23">
        <f t="shared" si="42"/>
        <v>0</v>
      </c>
      <c r="BQ23">
        <f t="shared" si="43"/>
        <v>0</v>
      </c>
      <c r="BR23">
        <f t="shared" si="44"/>
        <v>0</v>
      </c>
      <c r="BS23">
        <f t="shared" si="45"/>
        <v>0</v>
      </c>
      <c r="BT23">
        <f t="shared" si="46"/>
        <v>0</v>
      </c>
      <c r="BU23">
        <f t="shared" si="47"/>
        <v>0</v>
      </c>
      <c r="BV23">
        <f t="shared" si="48"/>
        <v>0</v>
      </c>
      <c r="BW23">
        <f t="shared" si="49"/>
        <v>0</v>
      </c>
    </row>
    <row r="24" spans="1:75" x14ac:dyDescent="0.2">
      <c r="A24" t="s">
        <v>112</v>
      </c>
      <c r="B24">
        <v>43510.425840000004</v>
      </c>
      <c r="C24">
        <v>30974.506239999999</v>
      </c>
      <c r="D24">
        <v>30904.926670000001</v>
      </c>
      <c r="E24">
        <v>950.92082049999999</v>
      </c>
      <c r="F24">
        <v>162.3523352</v>
      </c>
      <c r="G24">
        <v>1229.2391090000001</v>
      </c>
      <c r="H24">
        <v>2551.250982</v>
      </c>
      <c r="I24">
        <v>5404.0134429999998</v>
      </c>
      <c r="J24">
        <v>0</v>
      </c>
      <c r="K24">
        <v>266.72169359999998</v>
      </c>
      <c r="L24">
        <v>1.9216281000000002E-2</v>
      </c>
      <c r="M24">
        <v>1.955245E-3</v>
      </c>
      <c r="N24">
        <v>0.947015728</v>
      </c>
      <c r="O24">
        <v>3.1812745000000003E-2</v>
      </c>
      <c r="U24" t="s">
        <v>112</v>
      </c>
      <c r="V24">
        <f t="shared" si="0"/>
        <v>836.10856937110123</v>
      </c>
      <c r="W24">
        <f t="shared" si="1"/>
        <v>595.21481574409347</v>
      </c>
      <c r="X24">
        <f t="shared" si="2"/>
        <v>593.87775517511432</v>
      </c>
      <c r="Y24">
        <f t="shared" si="3"/>
        <v>18.273161695478564</v>
      </c>
      <c r="Z24">
        <f t="shared" si="4"/>
        <v>3.1198080942093913</v>
      </c>
      <c r="AA24">
        <f t="shared" si="5"/>
        <v>23.621404134733634</v>
      </c>
      <c r="AB24">
        <f t="shared" si="6"/>
        <v>49.025555771637947</v>
      </c>
      <c r="AC24">
        <f t="shared" si="7"/>
        <v>103.84504084846549</v>
      </c>
      <c r="AD24">
        <f t="shared" si="8"/>
        <v>0</v>
      </c>
      <c r="AE24">
        <f t="shared" si="9"/>
        <v>5.1253990130135021</v>
      </c>
      <c r="AG24">
        <f t="shared" si="10"/>
        <v>85.073542571530808</v>
      </c>
      <c r="AH24">
        <f t="shared" si="11"/>
        <v>60.562748453228799</v>
      </c>
      <c r="AI24">
        <f t="shared" si="12"/>
        <v>60.426703346884153</v>
      </c>
      <c r="AJ24">
        <f t="shared" si="13"/>
        <v>1.8592831796785225</v>
      </c>
      <c r="AK24">
        <f t="shared" si="14"/>
        <v>0.31743859163812399</v>
      </c>
      <c r="AL24">
        <f t="shared" si="15"/>
        <v>2.4034636216767051</v>
      </c>
      <c r="AM24">
        <f t="shared" si="16"/>
        <v>4.9883207263005902</v>
      </c>
      <c r="AN24">
        <f t="shared" si="17"/>
        <v>10.566170264358535</v>
      </c>
      <c r="AO24">
        <f t="shared" si="18"/>
        <v>0</v>
      </c>
      <c r="AP24">
        <f t="shared" si="19"/>
        <v>0.52150625780293192</v>
      </c>
      <c r="AR24">
        <f t="shared" si="20"/>
        <v>41205.057602457615</v>
      </c>
      <c r="AS24">
        <f t="shared" si="21"/>
        <v>29333.344576314143</v>
      </c>
      <c r="AT24">
        <f t="shared" si="22"/>
        <v>29267.451629176667</v>
      </c>
      <c r="AU24">
        <f t="shared" si="23"/>
        <v>900.53697309616484</v>
      </c>
      <c r="AV24">
        <f t="shared" si="24"/>
        <v>153.75021491192803</v>
      </c>
      <c r="AW24">
        <f t="shared" si="25"/>
        <v>1164.1087696957065</v>
      </c>
      <c r="AX24">
        <f t="shared" si="26"/>
        <v>2416.074806029445</v>
      </c>
      <c r="AY24">
        <f t="shared" si="27"/>
        <v>5117.6857248444312</v>
      </c>
      <c r="AZ24">
        <f t="shared" si="28"/>
        <v>0</v>
      </c>
      <c r="BA24">
        <f t="shared" si="29"/>
        <v>252.58963883799692</v>
      </c>
      <c r="BB24" s="4"/>
      <c r="BC24">
        <f t="shared" si="30"/>
        <v>1384.186082089331</v>
      </c>
      <c r="BD24">
        <f t="shared" si="31"/>
        <v>985.38406851402885</v>
      </c>
      <c r="BE24">
        <f t="shared" si="32"/>
        <v>983.17055139640922</v>
      </c>
      <c r="BF24">
        <f t="shared" si="33"/>
        <v>30.251401577757274</v>
      </c>
      <c r="BG24">
        <f t="shared" si="34"/>
        <v>5.1648734398721245</v>
      </c>
      <c r="BH24">
        <f t="shared" si="35"/>
        <v>39.105470318644215</v>
      </c>
      <c r="BI24">
        <f t="shared" si="36"/>
        <v>81.162296921365595</v>
      </c>
      <c r="BJ24">
        <f t="shared" si="37"/>
        <v>171.91650163873103</v>
      </c>
      <c r="BK24">
        <f t="shared" si="38"/>
        <v>0</v>
      </c>
      <c r="BL24">
        <f t="shared" si="39"/>
        <v>8.4851492244649318</v>
      </c>
      <c r="BN24">
        <f t="shared" si="40"/>
        <v>0</v>
      </c>
      <c r="BO24">
        <f t="shared" si="41"/>
        <v>0</v>
      </c>
      <c r="BP24">
        <f t="shared" si="42"/>
        <v>0</v>
      </c>
      <c r="BQ24">
        <f t="shared" si="43"/>
        <v>0</v>
      </c>
      <c r="BR24">
        <f t="shared" si="44"/>
        <v>0</v>
      </c>
      <c r="BS24">
        <f t="shared" si="45"/>
        <v>0</v>
      </c>
      <c r="BT24">
        <f t="shared" si="46"/>
        <v>0</v>
      </c>
      <c r="BU24">
        <f t="shared" si="47"/>
        <v>0</v>
      </c>
      <c r="BV24">
        <f t="shared" si="48"/>
        <v>0</v>
      </c>
      <c r="BW24">
        <f t="shared" si="49"/>
        <v>0</v>
      </c>
    </row>
    <row r="25" spans="1:75" x14ac:dyDescent="0.2">
      <c r="A25" t="s">
        <v>113</v>
      </c>
      <c r="B25">
        <v>23396.685300000001</v>
      </c>
      <c r="C25">
        <v>9168.9712660000005</v>
      </c>
      <c r="D25">
        <v>14600.79631</v>
      </c>
      <c r="E25">
        <v>1207.7748360000001</v>
      </c>
      <c r="F25">
        <v>1302.6262630000001</v>
      </c>
      <c r="G25">
        <v>37.940570749999999</v>
      </c>
      <c r="H25">
        <v>1764.2365400000001</v>
      </c>
      <c r="I25">
        <v>11344.230659999999</v>
      </c>
      <c r="J25">
        <v>0</v>
      </c>
      <c r="K25">
        <v>404.69942140000001</v>
      </c>
      <c r="L25">
        <v>1</v>
      </c>
      <c r="U25" t="s">
        <v>113</v>
      </c>
      <c r="V25">
        <f t="shared" si="0"/>
        <v>23396.685300000001</v>
      </c>
      <c r="W25">
        <f t="shared" si="1"/>
        <v>9168.9712660000005</v>
      </c>
      <c r="X25">
        <f t="shared" si="2"/>
        <v>14600.79631</v>
      </c>
      <c r="Y25">
        <f t="shared" si="3"/>
        <v>1207.7748360000001</v>
      </c>
      <c r="Z25">
        <f t="shared" si="4"/>
        <v>1302.6262630000001</v>
      </c>
      <c r="AA25">
        <f t="shared" si="5"/>
        <v>37.940570749999999</v>
      </c>
      <c r="AB25">
        <f t="shared" si="6"/>
        <v>1764.2365400000001</v>
      </c>
      <c r="AC25">
        <f t="shared" si="7"/>
        <v>11344.230659999999</v>
      </c>
      <c r="AD25">
        <f t="shared" si="8"/>
        <v>0</v>
      </c>
      <c r="AE25">
        <f t="shared" si="9"/>
        <v>404.69942140000001</v>
      </c>
      <c r="AG25">
        <f t="shared" si="10"/>
        <v>0</v>
      </c>
      <c r="AH25">
        <f t="shared" si="11"/>
        <v>0</v>
      </c>
      <c r="AI25">
        <f t="shared" si="12"/>
        <v>0</v>
      </c>
      <c r="AJ25">
        <f t="shared" si="13"/>
        <v>0</v>
      </c>
      <c r="AK25">
        <f t="shared" si="14"/>
        <v>0</v>
      </c>
      <c r="AL25">
        <f t="shared" si="15"/>
        <v>0</v>
      </c>
      <c r="AM25">
        <f t="shared" si="16"/>
        <v>0</v>
      </c>
      <c r="AN25">
        <f t="shared" si="17"/>
        <v>0</v>
      </c>
      <c r="AO25">
        <f t="shared" si="18"/>
        <v>0</v>
      </c>
      <c r="AP25">
        <f t="shared" si="19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3"/>
        <v>0</v>
      </c>
      <c r="AV25">
        <f t="shared" si="24"/>
        <v>0</v>
      </c>
      <c r="AW25">
        <f t="shared" si="25"/>
        <v>0</v>
      </c>
      <c r="AX25">
        <f t="shared" si="26"/>
        <v>0</v>
      </c>
      <c r="AY25">
        <f t="shared" si="27"/>
        <v>0</v>
      </c>
      <c r="AZ25">
        <f t="shared" si="28"/>
        <v>0</v>
      </c>
      <c r="BA25">
        <f t="shared" si="29"/>
        <v>0</v>
      </c>
      <c r="BB25" s="4"/>
      <c r="BC25">
        <f t="shared" si="30"/>
        <v>0</v>
      </c>
      <c r="BD25">
        <f t="shared" si="31"/>
        <v>0</v>
      </c>
      <c r="BE25">
        <f t="shared" si="32"/>
        <v>0</v>
      </c>
      <c r="BF25">
        <f t="shared" si="33"/>
        <v>0</v>
      </c>
      <c r="BG25">
        <f t="shared" si="34"/>
        <v>0</v>
      </c>
      <c r="BH25">
        <f t="shared" si="35"/>
        <v>0</v>
      </c>
      <c r="BI25">
        <f t="shared" si="36"/>
        <v>0</v>
      </c>
      <c r="BJ25">
        <f t="shared" si="37"/>
        <v>0</v>
      </c>
      <c r="BK25">
        <f t="shared" si="38"/>
        <v>0</v>
      </c>
      <c r="BL25">
        <f t="shared" si="39"/>
        <v>0</v>
      </c>
      <c r="BN25">
        <f t="shared" si="40"/>
        <v>0</v>
      </c>
      <c r="BO25">
        <f t="shared" si="41"/>
        <v>0</v>
      </c>
      <c r="BP25">
        <f t="shared" si="42"/>
        <v>0</v>
      </c>
      <c r="BQ25">
        <f t="shared" si="43"/>
        <v>0</v>
      </c>
      <c r="BR25">
        <f t="shared" si="44"/>
        <v>0</v>
      </c>
      <c r="BS25">
        <f t="shared" si="45"/>
        <v>0</v>
      </c>
      <c r="BT25">
        <f t="shared" si="46"/>
        <v>0</v>
      </c>
      <c r="BU25">
        <f t="shared" si="47"/>
        <v>0</v>
      </c>
      <c r="BV25">
        <f t="shared" si="48"/>
        <v>0</v>
      </c>
      <c r="BW25">
        <f t="shared" si="49"/>
        <v>0</v>
      </c>
    </row>
    <row r="26" spans="1:75" x14ac:dyDescent="0.2">
      <c r="A26" t="s">
        <v>114</v>
      </c>
      <c r="B26">
        <v>5278.1966940000002</v>
      </c>
      <c r="C26">
        <v>49491.82748</v>
      </c>
      <c r="D26">
        <v>6916.9148009999999</v>
      </c>
      <c r="E26">
        <v>0</v>
      </c>
      <c r="F26">
        <v>330.28426960000002</v>
      </c>
      <c r="G26">
        <v>25.406482279999999</v>
      </c>
      <c r="H26">
        <v>1467.224352</v>
      </c>
      <c r="I26">
        <v>0</v>
      </c>
      <c r="J26">
        <v>0</v>
      </c>
      <c r="K26">
        <v>0</v>
      </c>
      <c r="L26">
        <v>0.26858770999999998</v>
      </c>
      <c r="M26">
        <v>0.30480613200000001</v>
      </c>
      <c r="N26">
        <v>0.42660615800000001</v>
      </c>
      <c r="U26" t="s">
        <v>114</v>
      </c>
      <c r="V26">
        <f t="shared" si="0"/>
        <v>1417.6587629710307</v>
      </c>
      <c r="W26">
        <f t="shared" si="1"/>
        <v>13292.896606568269</v>
      </c>
      <c r="X26">
        <f t="shared" si="2"/>
        <v>1857.7983066656955</v>
      </c>
      <c r="Y26">
        <f t="shared" si="3"/>
        <v>0</v>
      </c>
      <c r="Z26">
        <f t="shared" si="4"/>
        <v>88.710295620886612</v>
      </c>
      <c r="AA26">
        <f t="shared" si="5"/>
        <v>6.8238688947407775</v>
      </c>
      <c r="AB26">
        <f t="shared" si="6"/>
        <v>394.07842875991389</v>
      </c>
      <c r="AC26">
        <f t="shared" si="7"/>
        <v>0</v>
      </c>
      <c r="AD26">
        <f t="shared" si="8"/>
        <v>0</v>
      </c>
      <c r="AE26">
        <f t="shared" si="9"/>
        <v>0</v>
      </c>
      <c r="AG26">
        <f t="shared" si="10"/>
        <v>1608.8267182333277</v>
      </c>
      <c r="AH26">
        <f t="shared" si="11"/>
        <v>15085.412499790107</v>
      </c>
      <c r="AI26">
        <f t="shared" si="12"/>
        <v>2108.3180458663596</v>
      </c>
      <c r="AJ26">
        <f t="shared" si="13"/>
        <v>0</v>
      </c>
      <c r="AK26">
        <f t="shared" si="14"/>
        <v>100.67267067722119</v>
      </c>
      <c r="AL26">
        <f t="shared" si="15"/>
        <v>7.7440515914933403</v>
      </c>
      <c r="AM26">
        <f t="shared" si="16"/>
        <v>447.21897950932646</v>
      </c>
      <c r="AN26">
        <f t="shared" si="17"/>
        <v>0</v>
      </c>
      <c r="AO26">
        <f t="shared" si="18"/>
        <v>0</v>
      </c>
      <c r="AP26">
        <f t="shared" si="19"/>
        <v>0</v>
      </c>
      <c r="AR26">
        <f t="shared" si="20"/>
        <v>2251.7112127956416</v>
      </c>
      <c r="AS26">
        <f t="shared" si="21"/>
        <v>21113.518373641622</v>
      </c>
      <c r="AT26">
        <f t="shared" si="22"/>
        <v>2950.7984484679446</v>
      </c>
      <c r="AU26">
        <f t="shared" si="23"/>
        <v>0</v>
      </c>
      <c r="AV26">
        <f t="shared" si="24"/>
        <v>140.9013033018922</v>
      </c>
      <c r="AW26">
        <f t="shared" si="25"/>
        <v>10.83856179376588</v>
      </c>
      <c r="AX26">
        <f t="shared" si="26"/>
        <v>625.9269437307596</v>
      </c>
      <c r="AY26">
        <f t="shared" si="27"/>
        <v>0</v>
      </c>
      <c r="AZ26">
        <f t="shared" si="28"/>
        <v>0</v>
      </c>
      <c r="BA26">
        <f t="shared" si="29"/>
        <v>0</v>
      </c>
      <c r="BB26" s="4"/>
      <c r="BC26">
        <f t="shared" si="30"/>
        <v>0</v>
      </c>
      <c r="BD26">
        <f t="shared" si="31"/>
        <v>0</v>
      </c>
      <c r="BE26">
        <f t="shared" si="32"/>
        <v>0</v>
      </c>
      <c r="BF26">
        <f t="shared" si="33"/>
        <v>0</v>
      </c>
      <c r="BG26">
        <f t="shared" si="34"/>
        <v>0</v>
      </c>
      <c r="BH26">
        <f t="shared" si="35"/>
        <v>0</v>
      </c>
      <c r="BI26">
        <f t="shared" si="36"/>
        <v>0</v>
      </c>
      <c r="BJ26">
        <f t="shared" si="37"/>
        <v>0</v>
      </c>
      <c r="BK26">
        <f t="shared" si="38"/>
        <v>0</v>
      </c>
      <c r="BL26">
        <f t="shared" si="39"/>
        <v>0</v>
      </c>
      <c r="BN26">
        <f t="shared" si="40"/>
        <v>0</v>
      </c>
      <c r="BO26">
        <f t="shared" si="41"/>
        <v>0</v>
      </c>
      <c r="BP26">
        <f t="shared" si="42"/>
        <v>0</v>
      </c>
      <c r="BQ26">
        <f t="shared" si="43"/>
        <v>0</v>
      </c>
      <c r="BR26">
        <f t="shared" si="44"/>
        <v>0</v>
      </c>
      <c r="BS26">
        <f t="shared" si="45"/>
        <v>0</v>
      </c>
      <c r="BT26">
        <f t="shared" si="46"/>
        <v>0</v>
      </c>
      <c r="BU26">
        <f t="shared" si="47"/>
        <v>0</v>
      </c>
      <c r="BV26">
        <f t="shared" si="48"/>
        <v>0</v>
      </c>
      <c r="BW26">
        <f t="shared" si="49"/>
        <v>0</v>
      </c>
    </row>
    <row r="27" spans="1:75" x14ac:dyDescent="0.2">
      <c r="A27" t="s">
        <v>115</v>
      </c>
      <c r="B27">
        <v>59937.797129999999</v>
      </c>
      <c r="C27">
        <v>6836.8860999999997</v>
      </c>
      <c r="D27">
        <v>10657.9823</v>
      </c>
      <c r="E27">
        <v>1446.264367</v>
      </c>
      <c r="F27">
        <v>106.8263453</v>
      </c>
      <c r="G27">
        <v>90.391522960000003</v>
      </c>
      <c r="H27">
        <v>156.1308124</v>
      </c>
      <c r="I27">
        <v>2941.8332019999998</v>
      </c>
      <c r="J27">
        <v>0</v>
      </c>
      <c r="K27">
        <v>0</v>
      </c>
      <c r="L27">
        <v>0.253124666</v>
      </c>
      <c r="M27">
        <v>2.0147331000000001E-2</v>
      </c>
      <c r="N27">
        <v>3.5435430000000001E-3</v>
      </c>
      <c r="O27">
        <v>0.72318446000000003</v>
      </c>
      <c r="U27" t="s">
        <v>115</v>
      </c>
      <c r="V27">
        <f t="shared" si="0"/>
        <v>15171.734879307009</v>
      </c>
      <c r="W27">
        <f t="shared" si="1"/>
        <v>1730.5845105425426</v>
      </c>
      <c r="X27">
        <f t="shared" si="2"/>
        <v>2697.7982099214119</v>
      </c>
      <c r="Y27">
        <f t="shared" si="3"/>
        <v>366.08518484457642</v>
      </c>
      <c r="Z27">
        <f t="shared" si="4"/>
        <v>27.040382974063171</v>
      </c>
      <c r="AA27">
        <f t="shared" si="5"/>
        <v>22.880324058481332</v>
      </c>
      <c r="AB27">
        <f t="shared" si="6"/>
        <v>39.520559741058655</v>
      </c>
      <c r="AC27">
        <f t="shared" si="7"/>
        <v>744.65054668396044</v>
      </c>
      <c r="AD27">
        <f t="shared" si="8"/>
        <v>0</v>
      </c>
      <c r="AE27">
        <f t="shared" si="9"/>
        <v>0</v>
      </c>
      <c r="AG27">
        <f t="shared" si="10"/>
        <v>1207.58663818896</v>
      </c>
      <c r="AH27">
        <f t="shared" si="11"/>
        <v>137.74500726599911</v>
      </c>
      <c r="AI27">
        <f t="shared" si="12"/>
        <v>214.7298971902413</v>
      </c>
      <c r="AJ27">
        <f t="shared" si="13"/>
        <v>29.13836691545448</v>
      </c>
      <c r="AK27">
        <f t="shared" si="14"/>
        <v>2.1522657382793944</v>
      </c>
      <c r="AL27">
        <f t="shared" si="15"/>
        <v>1.8211479326692199</v>
      </c>
      <c r="AM27">
        <f t="shared" si="16"/>
        <v>3.1456191567217044</v>
      </c>
      <c r="AN27">
        <f t="shared" si="17"/>
        <v>59.270087267483859</v>
      </c>
      <c r="AO27">
        <f t="shared" si="18"/>
        <v>0</v>
      </c>
      <c r="AP27">
        <f t="shared" si="19"/>
        <v>0</v>
      </c>
      <c r="AR27">
        <f t="shared" si="20"/>
        <v>212.39216145543159</v>
      </c>
      <c r="AS27">
        <f t="shared" si="21"/>
        <v>24.226799881452301</v>
      </c>
      <c r="AT27">
        <f t="shared" si="22"/>
        <v>37.767018573288901</v>
      </c>
      <c r="AU27">
        <f t="shared" si="23"/>
        <v>5.1248999738322816</v>
      </c>
      <c r="AV27">
        <f t="shared" si="24"/>
        <v>0.37854374810339791</v>
      </c>
      <c r="AW27">
        <f t="shared" si="25"/>
        <v>0.32030624844424732</v>
      </c>
      <c r="AX27">
        <f t="shared" si="26"/>
        <v>0.55325624736433321</v>
      </c>
      <c r="AY27">
        <f t="shared" si="27"/>
        <v>10.424512450114685</v>
      </c>
      <c r="AZ27">
        <f t="shared" si="28"/>
        <v>0</v>
      </c>
      <c r="BA27">
        <f t="shared" si="29"/>
        <v>0</v>
      </c>
      <c r="BB27" s="4"/>
      <c r="BC27">
        <f t="shared" si="30"/>
        <v>43346.083451048602</v>
      </c>
      <c r="BD27">
        <f t="shared" si="31"/>
        <v>4944.3297823100056</v>
      </c>
      <c r="BE27">
        <f t="shared" si="32"/>
        <v>7707.6871743150577</v>
      </c>
      <c r="BF27">
        <f t="shared" si="33"/>
        <v>1045.9159152661368</v>
      </c>
      <c r="BG27">
        <f t="shared" si="34"/>
        <v>77.255152839554043</v>
      </c>
      <c r="BH27">
        <f t="shared" si="35"/>
        <v>65.369744720405208</v>
      </c>
      <c r="BI27">
        <f t="shared" si="36"/>
        <v>112.91137725485531</v>
      </c>
      <c r="BJ27">
        <f t="shared" si="37"/>
        <v>2127.488055598441</v>
      </c>
      <c r="BK27">
        <f t="shared" si="38"/>
        <v>0</v>
      </c>
      <c r="BL27">
        <f t="shared" si="39"/>
        <v>0</v>
      </c>
      <c r="BN27">
        <f t="shared" si="40"/>
        <v>0</v>
      </c>
      <c r="BO27">
        <f t="shared" si="41"/>
        <v>0</v>
      </c>
      <c r="BP27">
        <f t="shared" si="42"/>
        <v>0</v>
      </c>
      <c r="BQ27">
        <f t="shared" si="43"/>
        <v>0</v>
      </c>
      <c r="BR27">
        <f t="shared" si="44"/>
        <v>0</v>
      </c>
      <c r="BS27">
        <f t="shared" si="45"/>
        <v>0</v>
      </c>
      <c r="BT27">
        <f t="shared" si="46"/>
        <v>0</v>
      </c>
      <c r="BU27">
        <f t="shared" si="47"/>
        <v>0</v>
      </c>
      <c r="BV27">
        <f t="shared" si="48"/>
        <v>0</v>
      </c>
      <c r="BW27">
        <f t="shared" si="49"/>
        <v>0</v>
      </c>
    </row>
    <row r="28" spans="1:75" x14ac:dyDescent="0.2">
      <c r="A28" t="s">
        <v>116</v>
      </c>
      <c r="B28">
        <v>13226.54754</v>
      </c>
      <c r="C28">
        <v>471.6911005</v>
      </c>
      <c r="D28">
        <v>0</v>
      </c>
      <c r="E28">
        <v>10733.71493</v>
      </c>
      <c r="F28">
        <v>38.393461670000001</v>
      </c>
      <c r="G28">
        <v>447.00958939999998</v>
      </c>
      <c r="H28">
        <v>21.93912095</v>
      </c>
      <c r="I28">
        <v>2182.9425350000001</v>
      </c>
      <c r="J28">
        <v>0</v>
      </c>
      <c r="K28">
        <v>304.40530319999999</v>
      </c>
      <c r="L28">
        <v>1.4482963999999999E-2</v>
      </c>
      <c r="M28">
        <v>0.98433687700000005</v>
      </c>
      <c r="N28">
        <v>1.1801590000000001E-3</v>
      </c>
      <c r="U28" t="s">
        <v>116</v>
      </c>
      <c r="V28">
        <f t="shared" si="0"/>
        <v>191.55961186610855</v>
      </c>
      <c r="W28">
        <f t="shared" si="1"/>
        <v>6.831485227661882</v>
      </c>
      <c r="X28">
        <f t="shared" si="2"/>
        <v>0</v>
      </c>
      <c r="Y28">
        <f t="shared" si="3"/>
        <v>155.45600691745253</v>
      </c>
      <c r="Z28">
        <f t="shared" si="4"/>
        <v>0.55605112320198991</v>
      </c>
      <c r="AA28">
        <f t="shared" si="5"/>
        <v>6.4740237909349814</v>
      </c>
      <c r="AB28">
        <f t="shared" si="6"/>
        <v>0.3177434989104958</v>
      </c>
      <c r="AC28">
        <f t="shared" si="7"/>
        <v>31.615478148473741</v>
      </c>
      <c r="AD28">
        <f t="shared" si="8"/>
        <v>0</v>
      </c>
      <c r="AE28">
        <f t="shared" si="9"/>
        <v>4.4086910476546848</v>
      </c>
      <c r="AG28">
        <f t="shared" si="10"/>
        <v>13019.378499015633</v>
      </c>
      <c r="AH28">
        <f t="shared" si="11"/>
        <v>464.30294477486319</v>
      </c>
      <c r="AI28">
        <f t="shared" si="12"/>
        <v>0</v>
      </c>
      <c r="AJ28">
        <f t="shared" si="13"/>
        <v>10565.591432804475</v>
      </c>
      <c r="AK28">
        <f t="shared" si="14"/>
        <v>37.792100157467004</v>
      </c>
      <c r="AL28">
        <f t="shared" si="15"/>
        <v>440.00802321904831</v>
      </c>
      <c r="AM28">
        <f t="shared" si="16"/>
        <v>21.595485800048273</v>
      </c>
      <c r="AN28">
        <f t="shared" si="17"/>
        <v>2148.7508375723633</v>
      </c>
      <c r="AO28">
        <f t="shared" si="18"/>
        <v>0</v>
      </c>
      <c r="AP28">
        <f t="shared" si="19"/>
        <v>299.63736549412613</v>
      </c>
      <c r="AR28">
        <f t="shared" si="20"/>
        <v>15.609429118258861</v>
      </c>
      <c r="AS28">
        <f t="shared" si="21"/>
        <v>0.55667049747497954</v>
      </c>
      <c r="AT28">
        <f t="shared" si="22"/>
        <v>0</v>
      </c>
      <c r="AU28">
        <f t="shared" si="23"/>
        <v>12.667490278073871</v>
      </c>
      <c r="AV28">
        <f t="shared" si="24"/>
        <v>4.5310389331005535E-2</v>
      </c>
      <c r="AW28">
        <f t="shared" si="25"/>
        <v>0.52754239001671466</v>
      </c>
      <c r="AX28">
        <f t="shared" si="26"/>
        <v>2.5891651041231051E-2</v>
      </c>
      <c r="AY28">
        <f t="shared" si="27"/>
        <v>2.5762192791630651</v>
      </c>
      <c r="AZ28">
        <f t="shared" si="28"/>
        <v>0</v>
      </c>
      <c r="BA28">
        <f t="shared" si="29"/>
        <v>0.35924665821920881</v>
      </c>
      <c r="BB28" s="4"/>
      <c r="BC28">
        <f t="shared" si="30"/>
        <v>0</v>
      </c>
      <c r="BD28">
        <f t="shared" si="31"/>
        <v>0</v>
      </c>
      <c r="BE28">
        <f t="shared" si="32"/>
        <v>0</v>
      </c>
      <c r="BF28">
        <f t="shared" si="33"/>
        <v>0</v>
      </c>
      <c r="BG28">
        <f t="shared" si="34"/>
        <v>0</v>
      </c>
      <c r="BH28">
        <f t="shared" si="35"/>
        <v>0</v>
      </c>
      <c r="BI28">
        <f t="shared" si="36"/>
        <v>0</v>
      </c>
      <c r="BJ28">
        <f t="shared" si="37"/>
        <v>0</v>
      </c>
      <c r="BK28">
        <f t="shared" si="38"/>
        <v>0</v>
      </c>
      <c r="BL28">
        <f t="shared" si="39"/>
        <v>0</v>
      </c>
      <c r="BN28">
        <f t="shared" si="40"/>
        <v>0</v>
      </c>
      <c r="BO28">
        <f t="shared" si="41"/>
        <v>0</v>
      </c>
      <c r="BP28">
        <f t="shared" si="42"/>
        <v>0</v>
      </c>
      <c r="BQ28">
        <f t="shared" si="43"/>
        <v>0</v>
      </c>
      <c r="BR28">
        <f t="shared" si="44"/>
        <v>0</v>
      </c>
      <c r="BS28">
        <f t="shared" si="45"/>
        <v>0</v>
      </c>
      <c r="BT28">
        <f t="shared" si="46"/>
        <v>0</v>
      </c>
      <c r="BU28">
        <f t="shared" si="47"/>
        <v>0</v>
      </c>
      <c r="BV28">
        <f t="shared" si="48"/>
        <v>0</v>
      </c>
      <c r="BW28">
        <f t="shared" si="49"/>
        <v>0</v>
      </c>
    </row>
    <row r="29" spans="1:75" x14ac:dyDescent="0.2">
      <c r="A29" t="s">
        <v>117</v>
      </c>
      <c r="B29">
        <v>23171.47782</v>
      </c>
      <c r="C29">
        <v>1214.7081310000001</v>
      </c>
      <c r="D29">
        <v>5631.8286049999997</v>
      </c>
      <c r="E29">
        <v>1483.416293</v>
      </c>
      <c r="F29">
        <v>33.128403560000002</v>
      </c>
      <c r="G29">
        <v>7.3618674579999999</v>
      </c>
      <c r="H29">
        <v>92.023343229999995</v>
      </c>
      <c r="I29">
        <v>5179.0737570000001</v>
      </c>
      <c r="J29">
        <v>0</v>
      </c>
      <c r="K29">
        <v>0</v>
      </c>
      <c r="L29">
        <v>0.94678926699999999</v>
      </c>
      <c r="M29">
        <v>5.3210733000000003E-2</v>
      </c>
      <c r="U29" t="s">
        <v>117</v>
      </c>
      <c r="V29">
        <f t="shared" si="0"/>
        <v>21938.506500504558</v>
      </c>
      <c r="W29">
        <f t="shared" si="1"/>
        <v>1150.0726209684301</v>
      </c>
      <c r="X29">
        <f t="shared" si="2"/>
        <v>5332.1548767975819</v>
      </c>
      <c r="Y29">
        <f t="shared" si="3"/>
        <v>1404.4826247053272</v>
      </c>
      <c r="Z29">
        <f t="shared" si="4"/>
        <v>31.365616923452592</v>
      </c>
      <c r="AA29">
        <f t="shared" si="5"/>
        <v>6.9701370943109735</v>
      </c>
      <c r="AB29">
        <f t="shared" si="6"/>
        <v>87.126713683621105</v>
      </c>
      <c r="AC29">
        <f t="shared" si="7"/>
        <v>4903.4914461289663</v>
      </c>
      <c r="AD29">
        <f t="shared" si="8"/>
        <v>0</v>
      </c>
      <c r="AE29">
        <f t="shared" si="9"/>
        <v>0</v>
      </c>
      <c r="AG29">
        <f t="shared" si="10"/>
        <v>1232.9713194954422</v>
      </c>
      <c r="AH29">
        <f t="shared" si="11"/>
        <v>64.635510031570035</v>
      </c>
      <c r="AI29">
        <f t="shared" si="12"/>
        <v>299.67372820241746</v>
      </c>
      <c r="AJ29">
        <f t="shared" si="13"/>
        <v>78.933668294672771</v>
      </c>
      <c r="AK29">
        <f t="shared" si="14"/>
        <v>1.7627866365474096</v>
      </c>
      <c r="AL29">
        <f t="shared" si="15"/>
        <v>0.39173036368902675</v>
      </c>
      <c r="AM29">
        <f t="shared" si="16"/>
        <v>4.8966295463788878</v>
      </c>
      <c r="AN29">
        <f t="shared" si="17"/>
        <v>275.58231087103388</v>
      </c>
      <c r="AO29">
        <f t="shared" si="18"/>
        <v>0</v>
      </c>
      <c r="AP29">
        <f t="shared" si="19"/>
        <v>0</v>
      </c>
      <c r="AR29">
        <f t="shared" si="20"/>
        <v>0</v>
      </c>
      <c r="AS29">
        <f t="shared" si="21"/>
        <v>0</v>
      </c>
      <c r="AT29">
        <f t="shared" si="22"/>
        <v>0</v>
      </c>
      <c r="AU29">
        <f t="shared" si="23"/>
        <v>0</v>
      </c>
      <c r="AV29">
        <f t="shared" si="24"/>
        <v>0</v>
      </c>
      <c r="AW29">
        <f t="shared" si="25"/>
        <v>0</v>
      </c>
      <c r="AX29">
        <f t="shared" si="26"/>
        <v>0</v>
      </c>
      <c r="AY29">
        <f t="shared" si="27"/>
        <v>0</v>
      </c>
      <c r="AZ29">
        <f t="shared" si="28"/>
        <v>0</v>
      </c>
      <c r="BA29">
        <f t="shared" si="29"/>
        <v>0</v>
      </c>
      <c r="BB29" s="4"/>
      <c r="BC29">
        <f t="shared" si="30"/>
        <v>0</v>
      </c>
      <c r="BD29">
        <f t="shared" si="31"/>
        <v>0</v>
      </c>
      <c r="BE29">
        <f t="shared" si="32"/>
        <v>0</v>
      </c>
      <c r="BF29">
        <f t="shared" si="33"/>
        <v>0</v>
      </c>
      <c r="BG29">
        <f t="shared" si="34"/>
        <v>0</v>
      </c>
      <c r="BH29">
        <f t="shared" si="35"/>
        <v>0</v>
      </c>
      <c r="BI29">
        <f t="shared" si="36"/>
        <v>0</v>
      </c>
      <c r="BJ29">
        <f t="shared" si="37"/>
        <v>0</v>
      </c>
      <c r="BK29">
        <f t="shared" si="38"/>
        <v>0</v>
      </c>
      <c r="BL29">
        <f t="shared" si="39"/>
        <v>0</v>
      </c>
      <c r="BN29">
        <f t="shared" si="40"/>
        <v>0</v>
      </c>
      <c r="BO29">
        <f t="shared" si="41"/>
        <v>0</v>
      </c>
      <c r="BP29">
        <f t="shared" si="42"/>
        <v>0</v>
      </c>
      <c r="BQ29">
        <f t="shared" si="43"/>
        <v>0</v>
      </c>
      <c r="BR29">
        <f t="shared" si="44"/>
        <v>0</v>
      </c>
      <c r="BS29">
        <f t="shared" si="45"/>
        <v>0</v>
      </c>
      <c r="BT29">
        <f t="shared" si="46"/>
        <v>0</v>
      </c>
      <c r="BU29">
        <f t="shared" si="47"/>
        <v>0</v>
      </c>
      <c r="BV29">
        <f t="shared" si="48"/>
        <v>0</v>
      </c>
      <c r="BW29">
        <f t="shared" si="49"/>
        <v>0</v>
      </c>
    </row>
    <row r="30" spans="1:75" x14ac:dyDescent="0.2">
      <c r="A30" t="s">
        <v>118</v>
      </c>
      <c r="B30">
        <v>2483.5894579999999</v>
      </c>
      <c r="C30">
        <v>26800.405849999999</v>
      </c>
      <c r="D30">
        <v>0</v>
      </c>
      <c r="E30">
        <v>1888.646002</v>
      </c>
      <c r="F30">
        <v>4651.7390969999997</v>
      </c>
      <c r="G30">
        <v>11.97872729</v>
      </c>
      <c r="H30">
        <v>67.879454629999998</v>
      </c>
      <c r="I30">
        <v>367.34763679999998</v>
      </c>
      <c r="J30">
        <v>3629.5543680000001</v>
      </c>
      <c r="K30">
        <v>27.950363670000002</v>
      </c>
      <c r="L30">
        <v>0.73416186000000005</v>
      </c>
      <c r="M30">
        <v>4.3123880000000003E-3</v>
      </c>
      <c r="N30">
        <v>0.261525752</v>
      </c>
      <c r="U30" t="s">
        <v>118</v>
      </c>
      <c r="V30">
        <f t="shared" si="0"/>
        <v>1823.356655961672</v>
      </c>
      <c r="W30">
        <f t="shared" si="1"/>
        <v>19675.835807590884</v>
      </c>
      <c r="X30">
        <f t="shared" si="2"/>
        <v>0</v>
      </c>
      <c r="Y30">
        <f t="shared" si="3"/>
        <v>1386.5718617098837</v>
      </c>
      <c r="Z30">
        <f t="shared" si="4"/>
        <v>3415.1294276882404</v>
      </c>
      <c r="AA30">
        <f t="shared" si="5"/>
        <v>8.7943247076591593</v>
      </c>
      <c r="AB30">
        <f t="shared" si="6"/>
        <v>49.834506666946417</v>
      </c>
      <c r="AC30">
        <f t="shared" si="7"/>
        <v>269.69262429969245</v>
      </c>
      <c r="AD30">
        <f t="shared" si="8"/>
        <v>2664.6803857820046</v>
      </c>
      <c r="AE30">
        <f t="shared" si="9"/>
        <v>20.52009097964363</v>
      </c>
      <c r="AG30">
        <f t="shared" si="10"/>
        <v>10.710201375605704</v>
      </c>
      <c r="AH30">
        <f t="shared" si="11"/>
        <v>115.57374858266981</v>
      </c>
      <c r="AI30">
        <f t="shared" si="12"/>
        <v>0</v>
      </c>
      <c r="AJ30">
        <f t="shared" si="13"/>
        <v>8.144574355272777</v>
      </c>
      <c r="AK30">
        <f t="shared" si="14"/>
        <v>20.060103861033635</v>
      </c>
      <c r="AL30">
        <f t="shared" si="15"/>
        <v>5.1656919820668522E-2</v>
      </c>
      <c r="AM30">
        <f t="shared" si="16"/>
        <v>0.29272254559295646</v>
      </c>
      <c r="AN30">
        <f t="shared" si="17"/>
        <v>1.5841455407646785</v>
      </c>
      <c r="AO30">
        <f t="shared" si="18"/>
        <v>15.652046701910786</v>
      </c>
      <c r="AP30">
        <f t="shared" si="19"/>
        <v>0.12053281288614398</v>
      </c>
      <c r="AR30">
        <f t="shared" si="20"/>
        <v>649.52260066272243</v>
      </c>
      <c r="AS30">
        <f t="shared" si="21"/>
        <v>7008.9962938264489</v>
      </c>
      <c r="AT30">
        <f t="shared" si="22"/>
        <v>0</v>
      </c>
      <c r="AU30">
        <f t="shared" si="23"/>
        <v>493.92956593484348</v>
      </c>
      <c r="AV30">
        <f t="shared" si="24"/>
        <v>1216.5495654507258</v>
      </c>
      <c r="AW30">
        <f t="shared" si="25"/>
        <v>3.1327456625201719</v>
      </c>
      <c r="AX30">
        <f t="shared" si="26"/>
        <v>17.752225417460632</v>
      </c>
      <c r="AY30">
        <f t="shared" si="27"/>
        <v>96.070866959542869</v>
      </c>
      <c r="AZ30">
        <f t="shared" si="28"/>
        <v>949.22193551608473</v>
      </c>
      <c r="BA30">
        <f t="shared" si="29"/>
        <v>7.3097398774702302</v>
      </c>
      <c r="BB30" s="4"/>
      <c r="BC30">
        <f t="shared" si="30"/>
        <v>0</v>
      </c>
      <c r="BD30">
        <f t="shared" si="31"/>
        <v>0</v>
      </c>
      <c r="BE30">
        <f t="shared" si="32"/>
        <v>0</v>
      </c>
      <c r="BF30">
        <f t="shared" si="33"/>
        <v>0</v>
      </c>
      <c r="BG30">
        <f t="shared" si="34"/>
        <v>0</v>
      </c>
      <c r="BH30">
        <f t="shared" si="35"/>
        <v>0</v>
      </c>
      <c r="BI30">
        <f t="shared" si="36"/>
        <v>0</v>
      </c>
      <c r="BJ30">
        <f t="shared" si="37"/>
        <v>0</v>
      </c>
      <c r="BK30">
        <f t="shared" si="38"/>
        <v>0</v>
      </c>
      <c r="BL30">
        <f t="shared" si="39"/>
        <v>0</v>
      </c>
      <c r="BN30">
        <f t="shared" si="40"/>
        <v>0</v>
      </c>
      <c r="BO30">
        <f t="shared" si="41"/>
        <v>0</v>
      </c>
      <c r="BP30">
        <f t="shared" si="42"/>
        <v>0</v>
      </c>
      <c r="BQ30">
        <f t="shared" si="43"/>
        <v>0</v>
      </c>
      <c r="BR30">
        <f t="shared" si="44"/>
        <v>0</v>
      </c>
      <c r="BS30">
        <f t="shared" si="45"/>
        <v>0</v>
      </c>
      <c r="BT30">
        <f t="shared" si="46"/>
        <v>0</v>
      </c>
      <c r="BU30">
        <f t="shared" si="47"/>
        <v>0</v>
      </c>
      <c r="BV30">
        <f t="shared" si="48"/>
        <v>0</v>
      </c>
      <c r="BW30">
        <f t="shared" si="49"/>
        <v>0</v>
      </c>
    </row>
    <row r="31" spans="1:75" x14ac:dyDescent="0.2">
      <c r="A31" t="s">
        <v>119</v>
      </c>
      <c r="B31">
        <v>666.34994600000005</v>
      </c>
      <c r="C31">
        <v>2990.6629499999999</v>
      </c>
      <c r="D31">
        <v>10062.06</v>
      </c>
      <c r="E31">
        <v>1640.381265</v>
      </c>
      <c r="F31">
        <v>0</v>
      </c>
      <c r="G31">
        <v>181.0924655</v>
      </c>
      <c r="H31">
        <v>1557.7468389999999</v>
      </c>
      <c r="I31">
        <v>434.27028139999999</v>
      </c>
      <c r="J31">
        <v>0</v>
      </c>
      <c r="K31">
        <v>47.47084048</v>
      </c>
      <c r="L31">
        <v>1</v>
      </c>
      <c r="U31" t="s">
        <v>119</v>
      </c>
      <c r="V31">
        <f t="shared" si="0"/>
        <v>666.34994600000005</v>
      </c>
      <c r="W31">
        <f t="shared" si="1"/>
        <v>2990.6629499999999</v>
      </c>
      <c r="X31">
        <f t="shared" si="2"/>
        <v>10062.06</v>
      </c>
      <c r="Y31">
        <f t="shared" si="3"/>
        <v>1640.381265</v>
      </c>
      <c r="Z31">
        <f t="shared" si="4"/>
        <v>0</v>
      </c>
      <c r="AA31">
        <f t="shared" si="5"/>
        <v>181.0924655</v>
      </c>
      <c r="AB31">
        <f t="shared" si="6"/>
        <v>1557.7468389999999</v>
      </c>
      <c r="AC31">
        <f t="shared" si="7"/>
        <v>434.27028139999999</v>
      </c>
      <c r="AD31">
        <f t="shared" si="8"/>
        <v>0</v>
      </c>
      <c r="AE31">
        <f t="shared" si="9"/>
        <v>47.47084048</v>
      </c>
      <c r="AG31">
        <f t="shared" si="10"/>
        <v>0</v>
      </c>
      <c r="AH31">
        <f t="shared" si="11"/>
        <v>0</v>
      </c>
      <c r="AI31">
        <f t="shared" si="12"/>
        <v>0</v>
      </c>
      <c r="AJ31">
        <f t="shared" si="13"/>
        <v>0</v>
      </c>
      <c r="AK31">
        <f t="shared" si="14"/>
        <v>0</v>
      </c>
      <c r="AL31">
        <f t="shared" si="15"/>
        <v>0</v>
      </c>
      <c r="AM31">
        <f t="shared" si="16"/>
        <v>0</v>
      </c>
      <c r="AN31">
        <f t="shared" si="17"/>
        <v>0</v>
      </c>
      <c r="AO31">
        <f t="shared" si="18"/>
        <v>0</v>
      </c>
      <c r="AP31">
        <f t="shared" si="19"/>
        <v>0</v>
      </c>
      <c r="AR31">
        <f t="shared" si="20"/>
        <v>0</v>
      </c>
      <c r="AS31">
        <f t="shared" si="21"/>
        <v>0</v>
      </c>
      <c r="AT31">
        <f t="shared" si="22"/>
        <v>0</v>
      </c>
      <c r="AU31">
        <f t="shared" si="23"/>
        <v>0</v>
      </c>
      <c r="AV31">
        <f t="shared" si="24"/>
        <v>0</v>
      </c>
      <c r="AW31">
        <f t="shared" si="25"/>
        <v>0</v>
      </c>
      <c r="AX31">
        <f t="shared" si="26"/>
        <v>0</v>
      </c>
      <c r="AY31">
        <f t="shared" si="27"/>
        <v>0</v>
      </c>
      <c r="AZ31">
        <f t="shared" si="28"/>
        <v>0</v>
      </c>
      <c r="BA31">
        <f t="shared" si="29"/>
        <v>0</v>
      </c>
      <c r="BB31" s="4"/>
      <c r="BC31">
        <f t="shared" si="30"/>
        <v>0</v>
      </c>
      <c r="BD31">
        <f t="shared" si="31"/>
        <v>0</v>
      </c>
      <c r="BE31">
        <f t="shared" si="32"/>
        <v>0</v>
      </c>
      <c r="BF31">
        <f t="shared" si="33"/>
        <v>0</v>
      </c>
      <c r="BG31">
        <f t="shared" si="34"/>
        <v>0</v>
      </c>
      <c r="BH31">
        <f t="shared" si="35"/>
        <v>0</v>
      </c>
      <c r="BI31">
        <f t="shared" si="36"/>
        <v>0</v>
      </c>
      <c r="BJ31">
        <f t="shared" si="37"/>
        <v>0</v>
      </c>
      <c r="BK31">
        <f t="shared" si="38"/>
        <v>0</v>
      </c>
      <c r="BL31">
        <f t="shared" si="39"/>
        <v>0</v>
      </c>
      <c r="BN31">
        <f t="shared" si="40"/>
        <v>0</v>
      </c>
      <c r="BO31">
        <f t="shared" si="41"/>
        <v>0</v>
      </c>
      <c r="BP31">
        <f t="shared" si="42"/>
        <v>0</v>
      </c>
      <c r="BQ31">
        <f t="shared" si="43"/>
        <v>0</v>
      </c>
      <c r="BR31">
        <f t="shared" si="44"/>
        <v>0</v>
      </c>
      <c r="BS31">
        <f t="shared" si="45"/>
        <v>0</v>
      </c>
      <c r="BT31">
        <f t="shared" si="46"/>
        <v>0</v>
      </c>
      <c r="BU31">
        <f t="shared" si="47"/>
        <v>0</v>
      </c>
      <c r="BV31">
        <f t="shared" si="48"/>
        <v>0</v>
      </c>
      <c r="BW31">
        <f t="shared" si="49"/>
        <v>0</v>
      </c>
    </row>
    <row r="32" spans="1:75" x14ac:dyDescent="0.2">
      <c r="A32" t="s">
        <v>120</v>
      </c>
      <c r="B32">
        <v>1196.562338</v>
      </c>
      <c r="C32">
        <v>38907.089870000003</v>
      </c>
      <c r="D32">
        <v>32073.891100000001</v>
      </c>
      <c r="E32">
        <v>0</v>
      </c>
      <c r="F32">
        <v>1294.394479</v>
      </c>
      <c r="G32">
        <v>323.59861979999999</v>
      </c>
      <c r="H32">
        <v>955.74476070000003</v>
      </c>
      <c r="I32">
        <v>22.57664789</v>
      </c>
      <c r="J32">
        <v>0</v>
      </c>
      <c r="K32">
        <v>556.89064800000006</v>
      </c>
      <c r="L32">
        <v>8.7871000000000008E-3</v>
      </c>
      <c r="M32">
        <v>0.99121289999999995</v>
      </c>
      <c r="U32" t="s">
        <v>120</v>
      </c>
      <c r="V32">
        <f t="shared" si="0"/>
        <v>10.514312920239801</v>
      </c>
      <c r="W32">
        <f t="shared" si="1"/>
        <v>341.88048939667704</v>
      </c>
      <c r="X32">
        <f t="shared" si="2"/>
        <v>281.83648848481005</v>
      </c>
      <c r="Y32">
        <f t="shared" si="3"/>
        <v>0</v>
      </c>
      <c r="Z32">
        <f t="shared" si="4"/>
        <v>11.373973726420902</v>
      </c>
      <c r="AA32">
        <f t="shared" si="5"/>
        <v>2.8434934320445802</v>
      </c>
      <c r="AB32">
        <f t="shared" si="6"/>
        <v>8.3982247867469706</v>
      </c>
      <c r="AC32">
        <f t="shared" si="7"/>
        <v>0.19838326267421902</v>
      </c>
      <c r="AD32">
        <f t="shared" si="8"/>
        <v>0</v>
      </c>
      <c r="AE32">
        <f t="shared" si="9"/>
        <v>4.893453813040801</v>
      </c>
      <c r="AG32">
        <f t="shared" si="10"/>
        <v>1186.04802507976</v>
      </c>
      <c r="AH32">
        <f t="shared" si="11"/>
        <v>38565.209380603323</v>
      </c>
      <c r="AI32">
        <f t="shared" si="12"/>
        <v>31792.054611515188</v>
      </c>
      <c r="AJ32">
        <f t="shared" si="13"/>
        <v>0</v>
      </c>
      <c r="AK32">
        <f t="shared" si="14"/>
        <v>1283.0205052735791</v>
      </c>
      <c r="AL32">
        <f t="shared" si="15"/>
        <v>320.75512636795543</v>
      </c>
      <c r="AM32">
        <f t="shared" si="16"/>
        <v>947.34653591325298</v>
      </c>
      <c r="AN32">
        <f t="shared" si="17"/>
        <v>22.37826462732578</v>
      </c>
      <c r="AO32">
        <f t="shared" si="18"/>
        <v>0</v>
      </c>
      <c r="AP32">
        <f t="shared" si="19"/>
        <v>551.99719418695918</v>
      </c>
      <c r="AR32">
        <f t="shared" si="20"/>
        <v>0</v>
      </c>
      <c r="AS32">
        <f t="shared" si="21"/>
        <v>0</v>
      </c>
      <c r="AT32">
        <f t="shared" si="22"/>
        <v>0</v>
      </c>
      <c r="AU32">
        <f t="shared" si="23"/>
        <v>0</v>
      </c>
      <c r="AV32">
        <f t="shared" si="24"/>
        <v>0</v>
      </c>
      <c r="AW32">
        <f t="shared" si="25"/>
        <v>0</v>
      </c>
      <c r="AX32">
        <f t="shared" si="26"/>
        <v>0</v>
      </c>
      <c r="AY32">
        <f t="shared" si="27"/>
        <v>0</v>
      </c>
      <c r="AZ32">
        <f t="shared" si="28"/>
        <v>0</v>
      </c>
      <c r="BA32">
        <f t="shared" si="29"/>
        <v>0</v>
      </c>
      <c r="BB32" s="4"/>
      <c r="BC32">
        <f t="shared" si="30"/>
        <v>0</v>
      </c>
      <c r="BD32">
        <f t="shared" si="31"/>
        <v>0</v>
      </c>
      <c r="BE32">
        <f t="shared" si="32"/>
        <v>0</v>
      </c>
      <c r="BF32">
        <f t="shared" si="33"/>
        <v>0</v>
      </c>
      <c r="BG32">
        <f t="shared" si="34"/>
        <v>0</v>
      </c>
      <c r="BH32">
        <f t="shared" si="35"/>
        <v>0</v>
      </c>
      <c r="BI32">
        <f t="shared" si="36"/>
        <v>0</v>
      </c>
      <c r="BJ32">
        <f t="shared" si="37"/>
        <v>0</v>
      </c>
      <c r="BK32">
        <f t="shared" si="38"/>
        <v>0</v>
      </c>
      <c r="BL32">
        <f t="shared" si="39"/>
        <v>0</v>
      </c>
      <c r="BN32">
        <f t="shared" si="40"/>
        <v>0</v>
      </c>
      <c r="BO32">
        <f t="shared" si="41"/>
        <v>0</v>
      </c>
      <c r="BP32">
        <f t="shared" si="42"/>
        <v>0</v>
      </c>
      <c r="BQ32">
        <f t="shared" si="43"/>
        <v>0</v>
      </c>
      <c r="BR32">
        <f t="shared" si="44"/>
        <v>0</v>
      </c>
      <c r="BS32">
        <f t="shared" si="45"/>
        <v>0</v>
      </c>
      <c r="BT32">
        <f t="shared" si="46"/>
        <v>0</v>
      </c>
      <c r="BU32">
        <f t="shared" si="47"/>
        <v>0</v>
      </c>
      <c r="BV32">
        <f t="shared" si="48"/>
        <v>0</v>
      </c>
      <c r="BW32">
        <f t="shared" si="49"/>
        <v>0</v>
      </c>
    </row>
    <row r="33" spans="1:75" x14ac:dyDescent="0.2">
      <c r="A33" t="s">
        <v>121</v>
      </c>
      <c r="B33">
        <v>13401.712600000001</v>
      </c>
      <c r="C33">
        <v>11531.47848</v>
      </c>
      <c r="D33">
        <v>0</v>
      </c>
      <c r="E33">
        <v>192.57210019999999</v>
      </c>
      <c r="F33">
        <v>1292.5178249999999</v>
      </c>
      <c r="G33">
        <v>19.583603409999998</v>
      </c>
      <c r="H33">
        <v>19.583603409999998</v>
      </c>
      <c r="I33">
        <v>6168.835075</v>
      </c>
      <c r="J33">
        <v>13.055735609999999</v>
      </c>
      <c r="K33">
        <v>0</v>
      </c>
      <c r="L33">
        <v>0.82538895800000001</v>
      </c>
      <c r="M33">
        <v>1.0311960000000001E-3</v>
      </c>
      <c r="N33">
        <v>7.1611631999999995E-2</v>
      </c>
      <c r="O33">
        <v>4.9516600000000001E-4</v>
      </c>
      <c r="P33">
        <v>0.101473048</v>
      </c>
      <c r="U33" t="s">
        <v>121</v>
      </c>
      <c r="V33">
        <f t="shared" si="0"/>
        <v>11061.625598329472</v>
      </c>
      <c r="W33">
        <f t="shared" si="1"/>
        <v>9517.9550068066237</v>
      </c>
      <c r="X33">
        <f t="shared" si="2"/>
        <v>0</v>
      </c>
      <c r="Y33">
        <f t="shared" si="3"/>
        <v>158.94688512394958</v>
      </c>
      <c r="Z33">
        <f t="shared" si="4"/>
        <v>1066.8299407731763</v>
      </c>
      <c r="AA33">
        <f t="shared" si="5"/>
        <v>16.164090012465145</v>
      </c>
      <c r="AB33">
        <f t="shared" si="6"/>
        <v>16.164090012465145</v>
      </c>
      <c r="AC33">
        <f t="shared" si="7"/>
        <v>5091.6883546281015</v>
      </c>
      <c r="AD33">
        <f t="shared" si="8"/>
        <v>10.776060011061395</v>
      </c>
      <c r="AE33">
        <f t="shared" si="9"/>
        <v>0</v>
      </c>
      <c r="AG33">
        <f t="shared" si="10"/>
        <v>13.819792426269602</v>
      </c>
      <c r="AH33">
        <f t="shared" si="11"/>
        <v>11.891214482662081</v>
      </c>
      <c r="AI33">
        <f t="shared" si="12"/>
        <v>0</v>
      </c>
      <c r="AJ33">
        <f t="shared" si="13"/>
        <v>0.19857957943783922</v>
      </c>
      <c r="AK33">
        <f t="shared" si="14"/>
        <v>1.3328392110687</v>
      </c>
      <c r="AL33">
        <f t="shared" si="15"/>
        <v>2.0194533501978359E-2</v>
      </c>
      <c r="AM33">
        <f t="shared" si="16"/>
        <v>2.0194533501978359E-2</v>
      </c>
      <c r="AN33">
        <f t="shared" si="17"/>
        <v>6.3612780539997003</v>
      </c>
      <c r="AO33">
        <f t="shared" si="18"/>
        <v>1.346302233808956E-2</v>
      </c>
      <c r="AP33">
        <f t="shared" si="19"/>
        <v>0</v>
      </c>
      <c r="AR33">
        <f t="shared" si="20"/>
        <v>959.71851088096321</v>
      </c>
      <c r="AS33">
        <f t="shared" si="21"/>
        <v>825.78799332567928</v>
      </c>
      <c r="AT33">
        <f t="shared" si="22"/>
        <v>0</v>
      </c>
      <c r="AU33">
        <f t="shared" si="23"/>
        <v>13.790402372989526</v>
      </c>
      <c r="AV33">
        <f t="shared" si="24"/>
        <v>92.559310837340391</v>
      </c>
      <c r="AW33">
        <f t="shared" si="25"/>
        <v>1.4024138006308648</v>
      </c>
      <c r="AX33">
        <f t="shared" si="26"/>
        <v>1.4024138006308648</v>
      </c>
      <c r="AY33">
        <f t="shared" si="27"/>
        <v>441.76034725959238</v>
      </c>
      <c r="AZ33">
        <f t="shared" si="28"/>
        <v>0.9349425339926154</v>
      </c>
      <c r="BA33">
        <f t="shared" si="29"/>
        <v>0</v>
      </c>
      <c r="BB33" s="4"/>
      <c r="BC33">
        <f t="shared" si="30"/>
        <v>6.6360724212916002</v>
      </c>
      <c r="BD33">
        <f t="shared" si="31"/>
        <v>5.7099960730276802</v>
      </c>
      <c r="BE33">
        <f t="shared" si="32"/>
        <v>0</v>
      </c>
      <c r="BF33">
        <f t="shared" si="33"/>
        <v>9.5355156567633201E-2</v>
      </c>
      <c r="BG33">
        <f t="shared" si="34"/>
        <v>0.64001088133395001</v>
      </c>
      <c r="BH33">
        <f t="shared" si="35"/>
        <v>9.6971345661160599E-3</v>
      </c>
      <c r="BI33">
        <f t="shared" si="36"/>
        <v>9.6971345661160599E-3</v>
      </c>
      <c r="BJ33">
        <f t="shared" si="37"/>
        <v>3.05459738874745</v>
      </c>
      <c r="BK33">
        <f t="shared" si="38"/>
        <v>6.4647563790612601E-3</v>
      </c>
      <c r="BL33">
        <f t="shared" si="39"/>
        <v>0</v>
      </c>
      <c r="BN33">
        <f t="shared" si="40"/>
        <v>1359.9126259420048</v>
      </c>
      <c r="BO33">
        <f t="shared" si="41"/>
        <v>1170.1342693120071</v>
      </c>
      <c r="BP33">
        <f t="shared" si="42"/>
        <v>0</v>
      </c>
      <c r="BQ33">
        <f t="shared" si="43"/>
        <v>19.540877967055408</v>
      </c>
      <c r="BR33">
        <f t="shared" si="44"/>
        <v>131.15572329708058</v>
      </c>
      <c r="BS33">
        <f t="shared" si="45"/>
        <v>1.9872079288358935</v>
      </c>
      <c r="BT33">
        <f t="shared" si="46"/>
        <v>1.9872079288358935</v>
      </c>
      <c r="BU33">
        <f t="shared" si="47"/>
        <v>625.97049766955854</v>
      </c>
      <c r="BV33">
        <f t="shared" si="48"/>
        <v>1.3248052862288391</v>
      </c>
      <c r="BW33">
        <f t="shared" si="49"/>
        <v>0</v>
      </c>
    </row>
    <row r="34" spans="1:75" x14ac:dyDescent="0.2">
      <c r="A34" t="s">
        <v>122</v>
      </c>
      <c r="B34">
        <v>684.19382619999999</v>
      </c>
      <c r="C34">
        <v>50603.512009999999</v>
      </c>
      <c r="D34">
        <v>42916.39314</v>
      </c>
      <c r="E34">
        <v>30480.16418</v>
      </c>
      <c r="F34">
        <v>402.4669566</v>
      </c>
      <c r="G34">
        <v>1475.712174</v>
      </c>
      <c r="H34">
        <v>2294.0616519999999</v>
      </c>
      <c r="I34">
        <v>4386.889827</v>
      </c>
      <c r="J34">
        <v>0</v>
      </c>
      <c r="K34">
        <v>898.84286970000005</v>
      </c>
      <c r="L34" s="2">
        <v>1.5382800000000001E-5</v>
      </c>
      <c r="M34">
        <v>0.47597321199999998</v>
      </c>
      <c r="N34">
        <v>0.145235795</v>
      </c>
      <c r="O34">
        <v>0.37874591000000002</v>
      </c>
      <c r="P34" s="2">
        <v>2.9699399999999999E-5</v>
      </c>
      <c r="U34" t="s">
        <v>122</v>
      </c>
      <c r="V34">
        <f t="shared" ref="V34:V52" si="50">B34*L34</f>
        <v>1.052481678966936E-2</v>
      </c>
      <c r="W34">
        <f t="shared" ref="W34:W52" si="51">C34*L34</f>
        <v>0.77842370454742804</v>
      </c>
      <c r="X34">
        <f t="shared" ref="X34:X52" si="52">D34*L34</f>
        <v>0.66017429239399206</v>
      </c>
      <c r="Y34">
        <f t="shared" ref="Y34:Y52" si="53">E34*L34</f>
        <v>0.46887026954810401</v>
      </c>
      <c r="Z34">
        <f t="shared" ref="Z34:Z52" si="54">F34*L34</f>
        <v>6.1910686999864803E-3</v>
      </c>
      <c r="AA34">
        <f t="shared" ref="AA34:AA52" si="55">G34*L34</f>
        <v>2.2700585230207203E-2</v>
      </c>
      <c r="AB34">
        <f t="shared" ref="AB34:AB52" si="56">H34*L34</f>
        <v>3.5289091580385602E-2</v>
      </c>
      <c r="AC34">
        <f t="shared" ref="AC34:AC52" si="57">I34*L34</f>
        <v>6.7482648830775607E-2</v>
      </c>
      <c r="AD34">
        <f t="shared" ref="AD34:AD52" si="58">J34*L34</f>
        <v>0</v>
      </c>
      <c r="AE34">
        <f t="shared" ref="AE34:AE52" si="59">K34*L34</f>
        <v>1.3826720096021162E-2</v>
      </c>
      <c r="AG34">
        <f t="shared" ref="AG34:AG52" si="60">B34*M34</f>
        <v>325.65793308698375</v>
      </c>
      <c r="AH34">
        <f t="shared" ref="AH34:AH52" si="61">C34*M34</f>
        <v>24085.916149880275</v>
      </c>
      <c r="AI34">
        <f t="shared" ref="AI34:AI52" si="62">D34*M34</f>
        <v>20427.053490300565</v>
      </c>
      <c r="AJ34">
        <f t="shared" ref="AJ34:AJ52" si="63">E34*M34</f>
        <v>14507.741647041945</v>
      </c>
      <c r="AK34">
        <f t="shared" ref="AK34:AK52" si="64">F34*M34</f>
        <v>191.5634900567666</v>
      </c>
      <c r="AL34">
        <f t="shared" ref="AL34:AL52" si="65">G34*M34</f>
        <v>702.39946344628288</v>
      </c>
      <c r="AM34">
        <f t="shared" ref="AM34:AM52" si="66">H34*M34</f>
        <v>1091.911893028466</v>
      </c>
      <c r="AN34">
        <f t="shared" ref="AN34:AN52" si="67">I34*M34</f>
        <v>2088.0420416473144</v>
      </c>
      <c r="AO34">
        <f t="shared" ref="AO34:AO52" si="68">J34*M34</f>
        <v>0</v>
      </c>
      <c r="AP34">
        <f t="shared" ref="AP34:AP52" si="69">K34*M34</f>
        <v>427.8251277744065</v>
      </c>
      <c r="AR34">
        <f t="shared" ref="AR34:AR52" si="70">B34*N34</f>
        <v>99.369434282248832</v>
      </c>
      <c r="AS34">
        <f t="shared" ref="AS34:AS52" si="71">C34*N34</f>
        <v>7349.4412965643978</v>
      </c>
      <c r="AT34">
        <f t="shared" ref="AT34:AT52" si="72">D34*N34</f>
        <v>6232.9964762204463</v>
      </c>
      <c r="AU34">
        <f t="shared" ref="AU34:AU52" si="73">E34*N34</f>
        <v>4426.8108764128228</v>
      </c>
      <c r="AV34">
        <f t="shared" ref="AV34:AV52" si="74">F34*N34</f>
        <v>58.452608403031498</v>
      </c>
      <c r="AW34">
        <f t="shared" ref="AW34:AW52" si="75">G34*N34</f>
        <v>214.32623078206834</v>
      </c>
      <c r="AX34">
        <f t="shared" ref="AX34:AX52" si="76">H34*N34</f>
        <v>333.17986780723334</v>
      </c>
      <c r="AY34">
        <f t="shared" ref="AY34:AY52" si="77">I34*N34</f>
        <v>637.13343160175748</v>
      </c>
      <c r="AZ34">
        <f t="shared" ref="AZ34:AZ52" si="78">J34*N34</f>
        <v>0</v>
      </c>
      <c r="BA34">
        <f t="shared" ref="BA34:BA52" si="79">K34*N34</f>
        <v>130.54415876096093</v>
      </c>
      <c r="BB34" s="4"/>
      <c r="BC34">
        <f t="shared" ref="BC34:BC52" si="80">B34*O34</f>
        <v>259.13561332050085</v>
      </c>
      <c r="BD34">
        <f t="shared" ref="BD34:BD52" si="81">C34*O34</f>
        <v>19165.873205423381</v>
      </c>
      <c r="BE34">
        <f t="shared" ref="BE34:BE52" si="82">D34*O34</f>
        <v>16254.408373727058</v>
      </c>
      <c r="BF34">
        <f t="shared" ref="BF34:BF52" si="83">E34*O34</f>
        <v>11544.237519303504</v>
      </c>
      <c r="BG34">
        <f t="shared" ref="BG34:BG52" si="84">F34*O34</f>
        <v>152.43271372239752</v>
      </c>
      <c r="BH34">
        <f t="shared" ref="BH34:BH52" si="85">G34*O34</f>
        <v>558.91995023970833</v>
      </c>
      <c r="BI34">
        <f t="shared" ref="BI34:BI52" si="86">H34*O34</f>
        <v>868.86646798284335</v>
      </c>
      <c r="BJ34">
        <f t="shared" ref="BJ34:BJ52" si="87">I34*O34</f>
        <v>1661.5165795968576</v>
      </c>
      <c r="BK34">
        <f t="shared" ref="BK34:BK52" si="88">J34*O34</f>
        <v>0</v>
      </c>
      <c r="BL34">
        <f t="shared" ref="BL34:BL52" si="89">K34*O34</f>
        <v>340.43306063153796</v>
      </c>
      <c r="BN34">
        <f t="shared" ref="BN34:BN52" si="90">B34*P34</f>
        <v>2.0320146121844278E-2</v>
      </c>
      <c r="BO34">
        <f t="shared" ref="BO34:BO52" si="91">C34*P34</f>
        <v>1.502893944589794</v>
      </c>
      <c r="BP34">
        <f t="shared" ref="BP34:BP52" si="92">D34*P34</f>
        <v>1.2745911264221159</v>
      </c>
      <c r="BQ34">
        <f t="shared" ref="BQ34:BQ52" si="93">E34*P34</f>
        <v>0.90524258804749191</v>
      </c>
      <c r="BR34">
        <f t="shared" ref="BR34:BR52" si="94">F34*P34</f>
        <v>1.195302713084604E-2</v>
      </c>
      <c r="BS34">
        <f t="shared" ref="BS34:BS52" si="95">G34*P34</f>
        <v>4.3827766140495598E-2</v>
      </c>
      <c r="BT34">
        <f t="shared" ref="BT34:BT52" si="96">H34*P34</f>
        <v>6.8132254627408795E-2</v>
      </c>
      <c r="BU34">
        <f t="shared" ref="BU34:BU52" si="97">I34*P34</f>
        <v>0.13028799572800379</v>
      </c>
      <c r="BV34">
        <f t="shared" ref="BV34:BV52" si="98">J34*P34</f>
        <v>0</v>
      </c>
      <c r="BW34">
        <f t="shared" ref="BW34:BW52" si="99">K34*P34</f>
        <v>2.6695093924368179E-2</v>
      </c>
    </row>
    <row r="35" spans="1:75" x14ac:dyDescent="0.2">
      <c r="A35" t="s">
        <v>123</v>
      </c>
      <c r="B35">
        <v>31680.700769999999</v>
      </c>
      <c r="C35">
        <v>44082.160020000003</v>
      </c>
      <c r="D35">
        <v>42071.112569999998</v>
      </c>
      <c r="E35">
        <v>5000.8046489999997</v>
      </c>
      <c r="F35">
        <v>6998.4451120000003</v>
      </c>
      <c r="G35">
        <v>496.05837000000002</v>
      </c>
      <c r="H35">
        <v>2654.582629</v>
      </c>
      <c r="I35">
        <v>536.27931890000002</v>
      </c>
      <c r="J35">
        <v>0</v>
      </c>
      <c r="K35">
        <v>536.27931890000002</v>
      </c>
      <c r="L35">
        <v>2.9198775E-2</v>
      </c>
      <c r="M35">
        <v>0.97080122499999999</v>
      </c>
      <c r="U35" t="s">
        <v>123</v>
      </c>
      <c r="V35">
        <f t="shared" si="50"/>
        <v>925.03765362555669</v>
      </c>
      <c r="W35">
        <f t="shared" si="51"/>
        <v>1287.1450719379757</v>
      </c>
      <c r="X35">
        <f t="shared" si="52"/>
        <v>1228.4249499311018</v>
      </c>
      <c r="Y35">
        <f t="shared" si="53"/>
        <v>146.01736976510497</v>
      </c>
      <c r="Z35">
        <f t="shared" si="54"/>
        <v>204.34602417513781</v>
      </c>
      <c r="AA35">
        <f t="shared" si="55"/>
        <v>14.48429673249675</v>
      </c>
      <c r="AB35">
        <f t="shared" si="56"/>
        <v>77.51056090307948</v>
      </c>
      <c r="AC35">
        <f t="shared" si="57"/>
        <v>15.658699169714348</v>
      </c>
      <c r="AD35">
        <f t="shared" si="58"/>
        <v>0</v>
      </c>
      <c r="AE35">
        <f t="shared" si="59"/>
        <v>15.658699169714348</v>
      </c>
      <c r="AG35">
        <f t="shared" si="60"/>
        <v>30755.663116374442</v>
      </c>
      <c r="AH35">
        <f t="shared" si="61"/>
        <v>42795.014948062024</v>
      </c>
      <c r="AI35">
        <f t="shared" si="62"/>
        <v>40842.687620068893</v>
      </c>
      <c r="AJ35">
        <f t="shared" si="63"/>
        <v>4854.7872792348944</v>
      </c>
      <c r="AK35">
        <f t="shared" si="64"/>
        <v>6794.0990878248622</v>
      </c>
      <c r="AL35">
        <f t="shared" si="65"/>
        <v>481.57407326750325</v>
      </c>
      <c r="AM35">
        <f t="shared" si="66"/>
        <v>2577.0720680969207</v>
      </c>
      <c r="AN35">
        <f t="shared" si="67"/>
        <v>520.62061973028563</v>
      </c>
      <c r="AO35">
        <f t="shared" si="68"/>
        <v>0</v>
      </c>
      <c r="AP35">
        <f t="shared" si="69"/>
        <v>520.62061973028563</v>
      </c>
      <c r="AR35">
        <f t="shared" si="70"/>
        <v>0</v>
      </c>
      <c r="AS35">
        <f t="shared" si="71"/>
        <v>0</v>
      </c>
      <c r="AT35">
        <f t="shared" si="72"/>
        <v>0</v>
      </c>
      <c r="AU35">
        <f t="shared" si="73"/>
        <v>0</v>
      </c>
      <c r="AV35">
        <f t="shared" si="74"/>
        <v>0</v>
      </c>
      <c r="AW35">
        <f t="shared" si="75"/>
        <v>0</v>
      </c>
      <c r="AX35">
        <f t="shared" si="76"/>
        <v>0</v>
      </c>
      <c r="AY35">
        <f t="shared" si="77"/>
        <v>0</v>
      </c>
      <c r="AZ35">
        <f t="shared" si="78"/>
        <v>0</v>
      </c>
      <c r="BA35">
        <f t="shared" si="79"/>
        <v>0</v>
      </c>
      <c r="BB35" s="4"/>
      <c r="BC35">
        <f t="shared" si="80"/>
        <v>0</v>
      </c>
      <c r="BD35">
        <f t="shared" si="81"/>
        <v>0</v>
      </c>
      <c r="BE35">
        <f t="shared" si="82"/>
        <v>0</v>
      </c>
      <c r="BF35">
        <f t="shared" si="83"/>
        <v>0</v>
      </c>
      <c r="BG35">
        <f t="shared" si="84"/>
        <v>0</v>
      </c>
      <c r="BH35">
        <f t="shared" si="85"/>
        <v>0</v>
      </c>
      <c r="BI35">
        <f t="shared" si="86"/>
        <v>0</v>
      </c>
      <c r="BJ35">
        <f t="shared" si="87"/>
        <v>0</v>
      </c>
      <c r="BK35">
        <f t="shared" si="88"/>
        <v>0</v>
      </c>
      <c r="BL35">
        <f t="shared" si="89"/>
        <v>0</v>
      </c>
      <c r="BN35">
        <f t="shared" si="90"/>
        <v>0</v>
      </c>
      <c r="BO35">
        <f t="shared" si="91"/>
        <v>0</v>
      </c>
      <c r="BP35">
        <f t="shared" si="92"/>
        <v>0</v>
      </c>
      <c r="BQ35">
        <f t="shared" si="93"/>
        <v>0</v>
      </c>
      <c r="BR35">
        <f t="shared" si="94"/>
        <v>0</v>
      </c>
      <c r="BS35">
        <f t="shared" si="95"/>
        <v>0</v>
      </c>
      <c r="BT35">
        <f t="shared" si="96"/>
        <v>0</v>
      </c>
      <c r="BU35">
        <f t="shared" si="97"/>
        <v>0</v>
      </c>
      <c r="BV35">
        <f t="shared" si="98"/>
        <v>0</v>
      </c>
      <c r="BW35">
        <f t="shared" si="99"/>
        <v>0</v>
      </c>
    </row>
    <row r="36" spans="1:75" x14ac:dyDescent="0.2">
      <c r="A36" t="s">
        <v>124</v>
      </c>
      <c r="B36">
        <v>27689.87515</v>
      </c>
      <c r="C36">
        <v>689.21849450000002</v>
      </c>
      <c r="D36">
        <v>0</v>
      </c>
      <c r="E36">
        <v>2527.1344800000002</v>
      </c>
      <c r="F36">
        <v>0</v>
      </c>
      <c r="G36">
        <v>37.593736069999999</v>
      </c>
      <c r="H36">
        <v>0</v>
      </c>
      <c r="I36">
        <v>10776.871010000001</v>
      </c>
      <c r="J36">
        <v>0</v>
      </c>
      <c r="K36">
        <v>45.947899640000003</v>
      </c>
      <c r="L36">
        <v>0.959999728</v>
      </c>
      <c r="M36">
        <v>4.0000272000000003E-2</v>
      </c>
      <c r="U36" t="s">
        <v>124</v>
      </c>
      <c r="V36">
        <f t="shared" si="50"/>
        <v>26582.272612353958</v>
      </c>
      <c r="W36">
        <f t="shared" si="51"/>
        <v>661.64956725256957</v>
      </c>
      <c r="X36">
        <f t="shared" si="52"/>
        <v>0</v>
      </c>
      <c r="Y36">
        <f t="shared" si="53"/>
        <v>2426.0484134194216</v>
      </c>
      <c r="Z36">
        <f t="shared" si="54"/>
        <v>0</v>
      </c>
      <c r="AA36">
        <f t="shared" si="55"/>
        <v>36.089976401703787</v>
      </c>
      <c r="AB36">
        <f t="shared" si="56"/>
        <v>0</v>
      </c>
      <c r="AC36">
        <f t="shared" si="57"/>
        <v>10345.793238291086</v>
      </c>
      <c r="AD36">
        <f t="shared" si="58"/>
        <v>0</v>
      </c>
      <c r="AE36">
        <f t="shared" si="59"/>
        <v>44.109971156571298</v>
      </c>
      <c r="AG36">
        <f t="shared" si="60"/>
        <v>1107.6025376460409</v>
      </c>
      <c r="AH36">
        <f t="shared" si="61"/>
        <v>27.568927247430508</v>
      </c>
      <c r="AI36">
        <f t="shared" si="62"/>
        <v>0</v>
      </c>
      <c r="AJ36">
        <f t="shared" si="63"/>
        <v>101.08606658057857</v>
      </c>
      <c r="AK36">
        <f t="shared" si="64"/>
        <v>0</v>
      </c>
      <c r="AL36">
        <f t="shared" si="65"/>
        <v>1.5037596682962111</v>
      </c>
      <c r="AM36">
        <f t="shared" si="66"/>
        <v>0</v>
      </c>
      <c r="AN36">
        <f t="shared" si="67"/>
        <v>431.07777170891478</v>
      </c>
      <c r="AO36">
        <f t="shared" si="68"/>
        <v>0</v>
      </c>
      <c r="AP36">
        <f t="shared" si="69"/>
        <v>1.8379284834287024</v>
      </c>
      <c r="AR36">
        <f t="shared" si="70"/>
        <v>0</v>
      </c>
      <c r="AS36">
        <f t="shared" si="71"/>
        <v>0</v>
      </c>
      <c r="AT36">
        <f t="shared" si="72"/>
        <v>0</v>
      </c>
      <c r="AU36">
        <f t="shared" si="73"/>
        <v>0</v>
      </c>
      <c r="AV36">
        <f t="shared" si="74"/>
        <v>0</v>
      </c>
      <c r="AW36">
        <f t="shared" si="75"/>
        <v>0</v>
      </c>
      <c r="AX36">
        <f t="shared" si="76"/>
        <v>0</v>
      </c>
      <c r="AY36">
        <f t="shared" si="77"/>
        <v>0</v>
      </c>
      <c r="AZ36">
        <f t="shared" si="78"/>
        <v>0</v>
      </c>
      <c r="BA36">
        <f t="shared" si="79"/>
        <v>0</v>
      </c>
      <c r="BB36" s="4"/>
      <c r="BC36">
        <f t="shared" si="80"/>
        <v>0</v>
      </c>
      <c r="BD36">
        <f t="shared" si="81"/>
        <v>0</v>
      </c>
      <c r="BE36">
        <f t="shared" si="82"/>
        <v>0</v>
      </c>
      <c r="BF36">
        <f t="shared" si="83"/>
        <v>0</v>
      </c>
      <c r="BG36">
        <f t="shared" si="84"/>
        <v>0</v>
      </c>
      <c r="BH36">
        <f t="shared" si="85"/>
        <v>0</v>
      </c>
      <c r="BI36">
        <f t="shared" si="86"/>
        <v>0</v>
      </c>
      <c r="BJ36">
        <f t="shared" si="87"/>
        <v>0</v>
      </c>
      <c r="BK36">
        <f t="shared" si="88"/>
        <v>0</v>
      </c>
      <c r="BL36">
        <f t="shared" si="89"/>
        <v>0</v>
      </c>
      <c r="BN36">
        <f t="shared" si="90"/>
        <v>0</v>
      </c>
      <c r="BO36">
        <f t="shared" si="91"/>
        <v>0</v>
      </c>
      <c r="BP36">
        <f t="shared" si="92"/>
        <v>0</v>
      </c>
      <c r="BQ36">
        <f t="shared" si="93"/>
        <v>0</v>
      </c>
      <c r="BR36">
        <f t="shared" si="94"/>
        <v>0</v>
      </c>
      <c r="BS36">
        <f t="shared" si="95"/>
        <v>0</v>
      </c>
      <c r="BT36">
        <f t="shared" si="96"/>
        <v>0</v>
      </c>
      <c r="BU36">
        <f t="shared" si="97"/>
        <v>0</v>
      </c>
      <c r="BV36">
        <f t="shared" si="98"/>
        <v>0</v>
      </c>
      <c r="BW36">
        <f t="shared" si="99"/>
        <v>0</v>
      </c>
    </row>
    <row r="37" spans="1:75" x14ac:dyDescent="0.2">
      <c r="A37" t="s">
        <v>125</v>
      </c>
      <c r="B37">
        <v>59124.250290000004</v>
      </c>
      <c r="C37">
        <v>42917.792999999998</v>
      </c>
      <c r="D37">
        <v>18414.727459999998</v>
      </c>
      <c r="E37">
        <v>573.90072029999999</v>
      </c>
      <c r="F37">
        <v>149.71323140000001</v>
      </c>
      <c r="G37">
        <v>1097.8970300000001</v>
      </c>
      <c r="H37">
        <v>686.18564379999998</v>
      </c>
      <c r="I37">
        <v>1784.082674</v>
      </c>
      <c r="J37">
        <v>0</v>
      </c>
      <c r="K37">
        <v>0</v>
      </c>
      <c r="L37">
        <v>6.2714570000000002E-3</v>
      </c>
      <c r="M37">
        <v>0.99372854300000002</v>
      </c>
      <c r="U37" t="s">
        <v>125</v>
      </c>
      <c r="V37">
        <f t="shared" si="50"/>
        <v>370.79519335097257</v>
      </c>
      <c r="W37">
        <f t="shared" si="51"/>
        <v>269.157093334401</v>
      </c>
      <c r="X37">
        <f t="shared" si="52"/>
        <v>115.48717143210921</v>
      </c>
      <c r="Y37">
        <f t="shared" si="53"/>
        <v>3.5991936896304773</v>
      </c>
      <c r="Z37">
        <f t="shared" si="54"/>
        <v>0.93892009305614987</v>
      </c>
      <c r="AA37">
        <f t="shared" si="55"/>
        <v>6.8854140140727109</v>
      </c>
      <c r="AB37">
        <f t="shared" si="56"/>
        <v>4.3033837591090167</v>
      </c>
      <c r="AC37">
        <f t="shared" si="57"/>
        <v>11.188797774436019</v>
      </c>
      <c r="AD37">
        <f t="shared" si="58"/>
        <v>0</v>
      </c>
      <c r="AE37">
        <f t="shared" si="59"/>
        <v>0</v>
      </c>
      <c r="AG37">
        <f t="shared" si="60"/>
        <v>58753.455096649035</v>
      </c>
      <c r="AH37">
        <f t="shared" si="61"/>
        <v>42648.6359066656</v>
      </c>
      <c r="AI37">
        <f t="shared" si="62"/>
        <v>18299.240288567889</v>
      </c>
      <c r="AJ37">
        <f t="shared" si="63"/>
        <v>570.30152661036948</v>
      </c>
      <c r="AK37">
        <f t="shared" si="64"/>
        <v>148.77431130694387</v>
      </c>
      <c r="AL37">
        <f t="shared" si="65"/>
        <v>1091.0116159859274</v>
      </c>
      <c r="AM37">
        <f t="shared" si="66"/>
        <v>681.88226004089097</v>
      </c>
      <c r="AN37">
        <f t="shared" si="67"/>
        <v>1772.8938762255641</v>
      </c>
      <c r="AO37">
        <f t="shared" si="68"/>
        <v>0</v>
      </c>
      <c r="AP37">
        <f t="shared" si="69"/>
        <v>0</v>
      </c>
      <c r="AR37">
        <f t="shared" si="70"/>
        <v>0</v>
      </c>
      <c r="AS37">
        <f t="shared" si="71"/>
        <v>0</v>
      </c>
      <c r="AT37">
        <f t="shared" si="72"/>
        <v>0</v>
      </c>
      <c r="AU37">
        <f t="shared" si="73"/>
        <v>0</v>
      </c>
      <c r="AV37">
        <f t="shared" si="74"/>
        <v>0</v>
      </c>
      <c r="AW37">
        <f t="shared" si="75"/>
        <v>0</v>
      </c>
      <c r="AX37">
        <f t="shared" si="76"/>
        <v>0</v>
      </c>
      <c r="AY37">
        <f t="shared" si="77"/>
        <v>0</v>
      </c>
      <c r="AZ37">
        <f t="shared" si="78"/>
        <v>0</v>
      </c>
      <c r="BA37">
        <f t="shared" si="79"/>
        <v>0</v>
      </c>
      <c r="BB37" s="4"/>
      <c r="BC37">
        <f t="shared" si="80"/>
        <v>0</v>
      </c>
      <c r="BD37">
        <f t="shared" si="81"/>
        <v>0</v>
      </c>
      <c r="BE37">
        <f t="shared" si="82"/>
        <v>0</v>
      </c>
      <c r="BF37">
        <f t="shared" si="83"/>
        <v>0</v>
      </c>
      <c r="BG37">
        <f t="shared" si="84"/>
        <v>0</v>
      </c>
      <c r="BH37">
        <f t="shared" si="85"/>
        <v>0</v>
      </c>
      <c r="BI37">
        <f t="shared" si="86"/>
        <v>0</v>
      </c>
      <c r="BJ37">
        <f t="shared" si="87"/>
        <v>0</v>
      </c>
      <c r="BK37">
        <f t="shared" si="88"/>
        <v>0</v>
      </c>
      <c r="BL37">
        <f t="shared" si="89"/>
        <v>0</v>
      </c>
      <c r="BN37">
        <f t="shared" si="90"/>
        <v>0</v>
      </c>
      <c r="BO37">
        <f t="shared" si="91"/>
        <v>0</v>
      </c>
      <c r="BP37">
        <f t="shared" si="92"/>
        <v>0</v>
      </c>
      <c r="BQ37">
        <f t="shared" si="93"/>
        <v>0</v>
      </c>
      <c r="BR37">
        <f t="shared" si="94"/>
        <v>0</v>
      </c>
      <c r="BS37">
        <f t="shared" si="95"/>
        <v>0</v>
      </c>
      <c r="BT37">
        <f t="shared" si="96"/>
        <v>0</v>
      </c>
      <c r="BU37">
        <f t="shared" si="97"/>
        <v>0</v>
      </c>
      <c r="BV37">
        <f t="shared" si="98"/>
        <v>0</v>
      </c>
      <c r="BW37">
        <f t="shared" si="99"/>
        <v>0</v>
      </c>
    </row>
    <row r="38" spans="1:75" x14ac:dyDescent="0.2">
      <c r="A38" t="s">
        <v>126</v>
      </c>
      <c r="B38">
        <v>14903.929899999999</v>
      </c>
      <c r="C38">
        <v>41880.826990000001</v>
      </c>
      <c r="D38">
        <v>0</v>
      </c>
      <c r="E38">
        <v>2256.0595239999998</v>
      </c>
      <c r="F38">
        <v>69.685236259999996</v>
      </c>
      <c r="G38">
        <v>17.421309059999999</v>
      </c>
      <c r="H38">
        <v>331.00487220000002</v>
      </c>
      <c r="I38">
        <v>27595.35356</v>
      </c>
      <c r="J38">
        <v>0</v>
      </c>
      <c r="K38">
        <v>60.974581720000003</v>
      </c>
      <c r="L38" s="2">
        <v>7.7365200000000003E-5</v>
      </c>
      <c r="M38">
        <v>7.2542799999999997E-4</v>
      </c>
      <c r="N38">
        <v>0.99729685899999998</v>
      </c>
      <c r="O38">
        <v>1.9003480000000001E-3</v>
      </c>
      <c r="U38" t="s">
        <v>126</v>
      </c>
      <c r="V38">
        <f t="shared" si="50"/>
        <v>1.15304551749948</v>
      </c>
      <c r="W38">
        <f t="shared" si="51"/>
        <v>3.240118556246748</v>
      </c>
      <c r="X38">
        <f t="shared" si="52"/>
        <v>0</v>
      </c>
      <c r="Y38">
        <f t="shared" si="53"/>
        <v>0.17454049628616478</v>
      </c>
      <c r="Z38">
        <f t="shared" si="54"/>
        <v>5.3912122403021517E-3</v>
      </c>
      <c r="AA38">
        <f t="shared" si="55"/>
        <v>1.3478030596887119E-3</v>
      </c>
      <c r="AB38">
        <f t="shared" si="56"/>
        <v>2.5608258138727441E-2</v>
      </c>
      <c r="AC38">
        <f t="shared" si="57"/>
        <v>2.134920047240112</v>
      </c>
      <c r="AD38">
        <f t="shared" si="58"/>
        <v>0</v>
      </c>
      <c r="AE38">
        <f t="shared" si="59"/>
        <v>4.7173107096841445E-3</v>
      </c>
      <c r="AG38">
        <f t="shared" si="60"/>
        <v>10.811728059497199</v>
      </c>
      <c r="AH38">
        <f t="shared" si="61"/>
        <v>30.38152456170172</v>
      </c>
      <c r="AI38">
        <f t="shared" si="62"/>
        <v>0</v>
      </c>
      <c r="AJ38">
        <f t="shared" si="63"/>
        <v>1.6366087483762717</v>
      </c>
      <c r="AK38">
        <f t="shared" si="64"/>
        <v>5.0551621569619273E-2</v>
      </c>
      <c r="AL38">
        <f t="shared" si="65"/>
        <v>1.2637905388777678E-2</v>
      </c>
      <c r="AM38">
        <f t="shared" si="66"/>
        <v>0.2401202024303016</v>
      </c>
      <c r="AN38">
        <f t="shared" si="67"/>
        <v>20.018442142323678</v>
      </c>
      <c r="AO38">
        <f t="shared" si="68"/>
        <v>0</v>
      </c>
      <c r="AP38">
        <f t="shared" si="69"/>
        <v>4.4232668867976159E-2</v>
      </c>
      <c r="AR38">
        <f t="shared" si="70"/>
        <v>14863.642476026183</v>
      </c>
      <c r="AS38">
        <f t="shared" si="71"/>
        <v>41767.617209449425</v>
      </c>
      <c r="AT38">
        <f t="shared" si="72"/>
        <v>0</v>
      </c>
      <c r="AU38">
        <f t="shared" si="73"/>
        <v>2249.961077002235</v>
      </c>
      <c r="AV38">
        <f t="shared" si="74"/>
        <v>69.496867240770897</v>
      </c>
      <c r="AW38">
        <f t="shared" si="75"/>
        <v>17.374216805206242</v>
      </c>
      <c r="AX38">
        <f t="shared" si="76"/>
        <v>330.11011935875644</v>
      </c>
      <c r="AY38">
        <f t="shared" si="77"/>
        <v>27520.759428382466</v>
      </c>
      <c r="AZ38">
        <f t="shared" si="78"/>
        <v>0</v>
      </c>
      <c r="BA38">
        <f t="shared" si="79"/>
        <v>60.809758828194816</v>
      </c>
      <c r="BB38" s="4"/>
      <c r="BC38">
        <f t="shared" si="80"/>
        <v>28.322653377605199</v>
      </c>
      <c r="BD38">
        <f t="shared" si="81"/>
        <v>79.588145808792518</v>
      </c>
      <c r="BE38">
        <f t="shared" si="82"/>
        <v>0</v>
      </c>
      <c r="BF38">
        <f t="shared" si="83"/>
        <v>4.2872982043143519</v>
      </c>
      <c r="BG38">
        <f t="shared" si="84"/>
        <v>0.13242619935621847</v>
      </c>
      <c r="BH38">
        <f t="shared" si="85"/>
        <v>3.3106549829552877E-2</v>
      </c>
      <c r="BI38">
        <f t="shared" si="86"/>
        <v>0.62902444687552561</v>
      </c>
      <c r="BJ38">
        <f t="shared" si="87"/>
        <v>52.440774947038882</v>
      </c>
      <c r="BK38">
        <f t="shared" si="88"/>
        <v>0</v>
      </c>
      <c r="BL38">
        <f t="shared" si="89"/>
        <v>0.11587292442243857</v>
      </c>
      <c r="BN38">
        <f t="shared" si="90"/>
        <v>0</v>
      </c>
      <c r="BO38">
        <f t="shared" si="91"/>
        <v>0</v>
      </c>
      <c r="BP38">
        <f t="shared" si="92"/>
        <v>0</v>
      </c>
      <c r="BQ38">
        <f t="shared" si="93"/>
        <v>0</v>
      </c>
      <c r="BR38">
        <f t="shared" si="94"/>
        <v>0</v>
      </c>
      <c r="BS38">
        <f t="shared" si="95"/>
        <v>0</v>
      </c>
      <c r="BT38">
        <f t="shared" si="96"/>
        <v>0</v>
      </c>
      <c r="BU38">
        <f t="shared" si="97"/>
        <v>0</v>
      </c>
      <c r="BV38">
        <f t="shared" si="98"/>
        <v>0</v>
      </c>
      <c r="BW38">
        <f t="shared" si="99"/>
        <v>0</v>
      </c>
    </row>
    <row r="39" spans="1:75" x14ac:dyDescent="0.2">
      <c r="A39" t="s">
        <v>127</v>
      </c>
      <c r="B39">
        <v>1471.7879780000001</v>
      </c>
      <c r="C39">
        <v>17648.488440000001</v>
      </c>
      <c r="D39">
        <v>0</v>
      </c>
      <c r="E39">
        <v>36729.862970000002</v>
      </c>
      <c r="F39">
        <v>596.49556819999998</v>
      </c>
      <c r="G39">
        <v>0</v>
      </c>
      <c r="H39">
        <v>1030.8999490000001</v>
      </c>
      <c r="I39">
        <v>7138.4958749999996</v>
      </c>
      <c r="J39">
        <v>188.02577690000001</v>
      </c>
      <c r="K39">
        <v>32.418237400000002</v>
      </c>
      <c r="L39">
        <v>1</v>
      </c>
      <c r="U39" t="s">
        <v>127</v>
      </c>
      <c r="V39">
        <f t="shared" si="50"/>
        <v>1471.7879780000001</v>
      </c>
      <c r="W39">
        <f t="shared" si="51"/>
        <v>17648.488440000001</v>
      </c>
      <c r="X39">
        <f t="shared" si="52"/>
        <v>0</v>
      </c>
      <c r="Y39">
        <f t="shared" si="53"/>
        <v>36729.862970000002</v>
      </c>
      <c r="Z39">
        <f t="shared" si="54"/>
        <v>596.49556819999998</v>
      </c>
      <c r="AA39">
        <f t="shared" si="55"/>
        <v>0</v>
      </c>
      <c r="AB39">
        <f t="shared" si="56"/>
        <v>1030.8999490000001</v>
      </c>
      <c r="AC39">
        <f t="shared" si="57"/>
        <v>7138.4958749999996</v>
      </c>
      <c r="AD39">
        <f t="shared" si="58"/>
        <v>188.02577690000001</v>
      </c>
      <c r="AE39">
        <f t="shared" si="59"/>
        <v>32.418237400000002</v>
      </c>
      <c r="AG39">
        <f t="shared" si="60"/>
        <v>0</v>
      </c>
      <c r="AH39">
        <f t="shared" si="61"/>
        <v>0</v>
      </c>
      <c r="AI39">
        <f t="shared" si="62"/>
        <v>0</v>
      </c>
      <c r="AJ39">
        <f t="shared" si="63"/>
        <v>0</v>
      </c>
      <c r="AK39">
        <f t="shared" si="64"/>
        <v>0</v>
      </c>
      <c r="AL39">
        <f t="shared" si="65"/>
        <v>0</v>
      </c>
      <c r="AM39">
        <f t="shared" si="66"/>
        <v>0</v>
      </c>
      <c r="AN39">
        <f t="shared" si="67"/>
        <v>0</v>
      </c>
      <c r="AO39">
        <f t="shared" si="68"/>
        <v>0</v>
      </c>
      <c r="AP39">
        <f t="shared" si="69"/>
        <v>0</v>
      </c>
      <c r="AR39">
        <f t="shared" si="70"/>
        <v>0</v>
      </c>
      <c r="AS39">
        <f t="shared" si="71"/>
        <v>0</v>
      </c>
      <c r="AT39">
        <f t="shared" si="72"/>
        <v>0</v>
      </c>
      <c r="AU39">
        <f t="shared" si="73"/>
        <v>0</v>
      </c>
      <c r="AV39">
        <f t="shared" si="74"/>
        <v>0</v>
      </c>
      <c r="AW39">
        <f t="shared" si="75"/>
        <v>0</v>
      </c>
      <c r="AX39">
        <f t="shared" si="76"/>
        <v>0</v>
      </c>
      <c r="AY39">
        <f t="shared" si="77"/>
        <v>0</v>
      </c>
      <c r="AZ39">
        <f t="shared" si="78"/>
        <v>0</v>
      </c>
      <c r="BA39">
        <f t="shared" si="79"/>
        <v>0</v>
      </c>
      <c r="BB39" s="4"/>
      <c r="BC39">
        <f t="shared" si="80"/>
        <v>0</v>
      </c>
      <c r="BD39">
        <f t="shared" si="81"/>
        <v>0</v>
      </c>
      <c r="BE39">
        <f t="shared" si="82"/>
        <v>0</v>
      </c>
      <c r="BF39">
        <f t="shared" si="83"/>
        <v>0</v>
      </c>
      <c r="BG39">
        <f t="shared" si="84"/>
        <v>0</v>
      </c>
      <c r="BH39">
        <f t="shared" si="85"/>
        <v>0</v>
      </c>
      <c r="BI39">
        <f t="shared" si="86"/>
        <v>0</v>
      </c>
      <c r="BJ39">
        <f t="shared" si="87"/>
        <v>0</v>
      </c>
      <c r="BK39">
        <f t="shared" si="88"/>
        <v>0</v>
      </c>
      <c r="BL39">
        <f t="shared" si="89"/>
        <v>0</v>
      </c>
      <c r="BN39">
        <f t="shared" si="90"/>
        <v>0</v>
      </c>
      <c r="BO39">
        <f t="shared" si="91"/>
        <v>0</v>
      </c>
      <c r="BP39">
        <f t="shared" si="92"/>
        <v>0</v>
      </c>
      <c r="BQ39">
        <f t="shared" si="93"/>
        <v>0</v>
      </c>
      <c r="BR39">
        <f t="shared" si="94"/>
        <v>0</v>
      </c>
      <c r="BS39">
        <f t="shared" si="95"/>
        <v>0</v>
      </c>
      <c r="BT39">
        <f t="shared" si="96"/>
        <v>0</v>
      </c>
      <c r="BU39">
        <f t="shared" si="97"/>
        <v>0</v>
      </c>
      <c r="BV39">
        <f t="shared" si="98"/>
        <v>0</v>
      </c>
      <c r="BW39">
        <f t="shared" si="99"/>
        <v>0</v>
      </c>
    </row>
    <row r="40" spans="1:75" x14ac:dyDescent="0.2">
      <c r="A40" t="s">
        <v>128</v>
      </c>
      <c r="B40">
        <v>44239.466760000003</v>
      </c>
      <c r="C40">
        <v>76967.204580000005</v>
      </c>
      <c r="D40">
        <v>83637.552200000006</v>
      </c>
      <c r="E40">
        <v>2883.3115499999999</v>
      </c>
      <c r="F40">
        <v>86.069001490000005</v>
      </c>
      <c r="G40">
        <v>602.48301040000001</v>
      </c>
      <c r="H40">
        <v>2345.3802909999999</v>
      </c>
      <c r="I40">
        <v>3614.8980620000002</v>
      </c>
      <c r="J40">
        <v>0</v>
      </c>
      <c r="K40">
        <v>796.1382638</v>
      </c>
      <c r="L40">
        <v>3.23765E-4</v>
      </c>
      <c r="M40">
        <v>0.81614414700000004</v>
      </c>
      <c r="N40">
        <v>0.18353208900000001</v>
      </c>
      <c r="U40" t="s">
        <v>128</v>
      </c>
      <c r="V40">
        <f t="shared" si="50"/>
        <v>14.323190955551402</v>
      </c>
      <c r="W40">
        <f t="shared" si="51"/>
        <v>24.919286990843702</v>
      </c>
      <c r="X40">
        <f t="shared" si="52"/>
        <v>27.078912088033</v>
      </c>
      <c r="Y40">
        <f t="shared" si="53"/>
        <v>0.93351536398574997</v>
      </c>
      <c r="Z40">
        <f t="shared" si="54"/>
        <v>2.7866130267409851E-2</v>
      </c>
      <c r="AA40">
        <f t="shared" si="55"/>
        <v>0.19506291186215599</v>
      </c>
      <c r="AB40">
        <f t="shared" si="56"/>
        <v>0.759352049915615</v>
      </c>
      <c r="AC40">
        <f t="shared" si="57"/>
        <v>1.17037747104343</v>
      </c>
      <c r="AD40">
        <f t="shared" si="58"/>
        <v>0</v>
      </c>
      <c r="AE40">
        <f t="shared" si="59"/>
        <v>0.25776170497920703</v>
      </c>
      <c r="AG40">
        <f t="shared" si="60"/>
        <v>36105.781862575059</v>
      </c>
      <c r="AH40">
        <f t="shared" si="61"/>
        <v>62816.3335289186</v>
      </c>
      <c r="AI40">
        <f t="shared" si="62"/>
        <v>68260.298697436985</v>
      </c>
      <c r="AJ40">
        <f t="shared" si="63"/>
        <v>2353.1978455099979</v>
      </c>
      <c r="AK40">
        <f t="shared" si="64"/>
        <v>70.244711804197792</v>
      </c>
      <c r="AL40">
        <f t="shared" si="65"/>
        <v>491.71298260490016</v>
      </c>
      <c r="AM40">
        <f t="shared" si="66"/>
        <v>1914.1683969888068</v>
      </c>
      <c r="AN40">
        <f t="shared" si="67"/>
        <v>2950.2778953029433</v>
      </c>
      <c r="AO40">
        <f t="shared" si="68"/>
        <v>0</v>
      </c>
      <c r="AP40">
        <f t="shared" si="69"/>
        <v>649.76358420311203</v>
      </c>
      <c r="AR40">
        <f t="shared" si="70"/>
        <v>8119.3617507088629</v>
      </c>
      <c r="AS40">
        <f t="shared" si="71"/>
        <v>14125.951841057769</v>
      </c>
      <c r="AT40">
        <f t="shared" si="72"/>
        <v>15350.174674112548</v>
      </c>
      <c r="AU40">
        <f t="shared" si="73"/>
        <v>529.18019200932793</v>
      </c>
      <c r="AV40">
        <f t="shared" si="74"/>
        <v>15.796423641603814</v>
      </c>
      <c r="AW40">
        <f t="shared" si="75"/>
        <v>110.57496548572074</v>
      </c>
      <c r="AX40">
        <f t="shared" si="76"/>
        <v>430.4525443066579</v>
      </c>
      <c r="AY40">
        <f t="shared" si="77"/>
        <v>663.44979284091164</v>
      </c>
      <c r="AZ40">
        <f t="shared" si="78"/>
        <v>0</v>
      </c>
      <c r="BA40">
        <f t="shared" si="79"/>
        <v>146.11691868804709</v>
      </c>
      <c r="BB40" s="4"/>
      <c r="BC40">
        <f t="shared" si="80"/>
        <v>0</v>
      </c>
      <c r="BD40">
        <f t="shared" si="81"/>
        <v>0</v>
      </c>
      <c r="BE40">
        <f t="shared" si="82"/>
        <v>0</v>
      </c>
      <c r="BF40">
        <f t="shared" si="83"/>
        <v>0</v>
      </c>
      <c r="BG40">
        <f t="shared" si="84"/>
        <v>0</v>
      </c>
      <c r="BH40">
        <f t="shared" si="85"/>
        <v>0</v>
      </c>
      <c r="BI40">
        <f t="shared" si="86"/>
        <v>0</v>
      </c>
      <c r="BJ40">
        <f t="shared" si="87"/>
        <v>0</v>
      </c>
      <c r="BK40">
        <f t="shared" si="88"/>
        <v>0</v>
      </c>
      <c r="BL40">
        <f t="shared" si="89"/>
        <v>0</v>
      </c>
      <c r="BN40">
        <f t="shared" si="90"/>
        <v>0</v>
      </c>
      <c r="BO40">
        <f t="shared" si="91"/>
        <v>0</v>
      </c>
      <c r="BP40">
        <f t="shared" si="92"/>
        <v>0</v>
      </c>
      <c r="BQ40">
        <f t="shared" si="93"/>
        <v>0</v>
      </c>
      <c r="BR40">
        <f t="shared" si="94"/>
        <v>0</v>
      </c>
      <c r="BS40">
        <f t="shared" si="95"/>
        <v>0</v>
      </c>
      <c r="BT40">
        <f t="shared" si="96"/>
        <v>0</v>
      </c>
      <c r="BU40">
        <f t="shared" si="97"/>
        <v>0</v>
      </c>
      <c r="BV40">
        <f t="shared" si="98"/>
        <v>0</v>
      </c>
      <c r="BW40">
        <f t="shared" si="99"/>
        <v>0</v>
      </c>
    </row>
    <row r="41" spans="1:75" x14ac:dyDescent="0.2">
      <c r="A41" t="s">
        <v>129</v>
      </c>
      <c r="B41">
        <v>0</v>
      </c>
      <c r="C41">
        <v>6747.5194250000004</v>
      </c>
      <c r="D41">
        <v>0</v>
      </c>
      <c r="E41">
        <v>4.3000654860000003</v>
      </c>
      <c r="F41">
        <v>37.983911790000001</v>
      </c>
      <c r="G41">
        <v>0</v>
      </c>
      <c r="H41">
        <v>212.85324159999999</v>
      </c>
      <c r="I41">
        <v>164.11916600000001</v>
      </c>
      <c r="J41">
        <v>0</v>
      </c>
      <c r="K41">
        <v>0</v>
      </c>
      <c r="L41">
        <v>1</v>
      </c>
      <c r="U41" t="s">
        <v>129</v>
      </c>
      <c r="V41">
        <f t="shared" si="50"/>
        <v>0</v>
      </c>
      <c r="W41">
        <f t="shared" si="51"/>
        <v>6747.5194250000004</v>
      </c>
      <c r="X41">
        <f t="shared" si="52"/>
        <v>0</v>
      </c>
      <c r="Y41">
        <f t="shared" si="53"/>
        <v>4.3000654860000003</v>
      </c>
      <c r="Z41">
        <f t="shared" si="54"/>
        <v>37.983911790000001</v>
      </c>
      <c r="AA41">
        <f t="shared" si="55"/>
        <v>0</v>
      </c>
      <c r="AB41">
        <f t="shared" si="56"/>
        <v>212.85324159999999</v>
      </c>
      <c r="AC41">
        <f t="shared" si="57"/>
        <v>164.11916600000001</v>
      </c>
      <c r="AD41">
        <f t="shared" si="58"/>
        <v>0</v>
      </c>
      <c r="AE41">
        <f t="shared" si="59"/>
        <v>0</v>
      </c>
      <c r="AG41">
        <f t="shared" si="60"/>
        <v>0</v>
      </c>
      <c r="AH41">
        <f t="shared" si="61"/>
        <v>0</v>
      </c>
      <c r="AI41">
        <f t="shared" si="62"/>
        <v>0</v>
      </c>
      <c r="AJ41">
        <f t="shared" si="63"/>
        <v>0</v>
      </c>
      <c r="AK41">
        <f t="shared" si="64"/>
        <v>0</v>
      </c>
      <c r="AL41">
        <f t="shared" si="65"/>
        <v>0</v>
      </c>
      <c r="AM41">
        <f t="shared" si="66"/>
        <v>0</v>
      </c>
      <c r="AN41">
        <f t="shared" si="67"/>
        <v>0</v>
      </c>
      <c r="AO41">
        <f t="shared" si="68"/>
        <v>0</v>
      </c>
      <c r="AP41">
        <f t="shared" si="69"/>
        <v>0</v>
      </c>
      <c r="AR41">
        <f t="shared" si="70"/>
        <v>0</v>
      </c>
      <c r="AS41">
        <f t="shared" si="71"/>
        <v>0</v>
      </c>
      <c r="AT41">
        <f t="shared" si="72"/>
        <v>0</v>
      </c>
      <c r="AU41">
        <f t="shared" si="73"/>
        <v>0</v>
      </c>
      <c r="AV41">
        <f t="shared" si="74"/>
        <v>0</v>
      </c>
      <c r="AW41">
        <f t="shared" si="75"/>
        <v>0</v>
      </c>
      <c r="AX41">
        <f t="shared" si="76"/>
        <v>0</v>
      </c>
      <c r="AY41">
        <f t="shared" si="77"/>
        <v>0</v>
      </c>
      <c r="AZ41">
        <f t="shared" si="78"/>
        <v>0</v>
      </c>
      <c r="BA41">
        <f t="shared" si="79"/>
        <v>0</v>
      </c>
      <c r="BB41" s="4"/>
      <c r="BC41">
        <f t="shared" si="80"/>
        <v>0</v>
      </c>
      <c r="BD41">
        <f t="shared" si="81"/>
        <v>0</v>
      </c>
      <c r="BE41">
        <f t="shared" si="82"/>
        <v>0</v>
      </c>
      <c r="BF41">
        <f t="shared" si="83"/>
        <v>0</v>
      </c>
      <c r="BG41">
        <f t="shared" si="84"/>
        <v>0</v>
      </c>
      <c r="BH41">
        <f t="shared" si="85"/>
        <v>0</v>
      </c>
      <c r="BI41">
        <f t="shared" si="86"/>
        <v>0</v>
      </c>
      <c r="BJ41">
        <f t="shared" si="87"/>
        <v>0</v>
      </c>
      <c r="BK41">
        <f t="shared" si="88"/>
        <v>0</v>
      </c>
      <c r="BL41">
        <f t="shared" si="89"/>
        <v>0</v>
      </c>
      <c r="BN41">
        <f t="shared" si="90"/>
        <v>0</v>
      </c>
      <c r="BO41">
        <f t="shared" si="91"/>
        <v>0</v>
      </c>
      <c r="BP41">
        <f t="shared" si="92"/>
        <v>0</v>
      </c>
      <c r="BQ41">
        <f t="shared" si="93"/>
        <v>0</v>
      </c>
      <c r="BR41">
        <f t="shared" si="94"/>
        <v>0</v>
      </c>
      <c r="BS41">
        <f t="shared" si="95"/>
        <v>0</v>
      </c>
      <c r="BT41">
        <f t="shared" si="96"/>
        <v>0</v>
      </c>
      <c r="BU41">
        <f t="shared" si="97"/>
        <v>0</v>
      </c>
      <c r="BV41">
        <f t="shared" si="98"/>
        <v>0</v>
      </c>
      <c r="BW41">
        <f t="shared" si="99"/>
        <v>0</v>
      </c>
    </row>
    <row r="42" spans="1:75" x14ac:dyDescent="0.2">
      <c r="A42" t="s">
        <v>130</v>
      </c>
      <c r="B42">
        <v>19495.327300000001</v>
      </c>
      <c r="C42">
        <v>22045.55917</v>
      </c>
      <c r="D42">
        <v>52718.074630000003</v>
      </c>
      <c r="E42">
        <v>1852.9028499999999</v>
      </c>
      <c r="F42">
        <v>607.67244000000005</v>
      </c>
      <c r="G42">
        <v>278.93161179999998</v>
      </c>
      <c r="H42">
        <v>2580.117409</v>
      </c>
      <c r="I42">
        <v>0</v>
      </c>
      <c r="J42">
        <v>0</v>
      </c>
      <c r="K42">
        <v>39.847373109999999</v>
      </c>
      <c r="L42">
        <v>1</v>
      </c>
      <c r="U42" t="s">
        <v>130</v>
      </c>
      <c r="V42">
        <f t="shared" si="50"/>
        <v>19495.327300000001</v>
      </c>
      <c r="W42">
        <f t="shared" si="51"/>
        <v>22045.55917</v>
      </c>
      <c r="X42">
        <f t="shared" si="52"/>
        <v>52718.074630000003</v>
      </c>
      <c r="Y42">
        <f t="shared" si="53"/>
        <v>1852.9028499999999</v>
      </c>
      <c r="Z42">
        <f t="shared" si="54"/>
        <v>607.67244000000005</v>
      </c>
      <c r="AA42">
        <f t="shared" si="55"/>
        <v>278.93161179999998</v>
      </c>
      <c r="AB42">
        <f t="shared" si="56"/>
        <v>2580.117409</v>
      </c>
      <c r="AC42">
        <f t="shared" si="57"/>
        <v>0</v>
      </c>
      <c r="AD42">
        <f t="shared" si="58"/>
        <v>0</v>
      </c>
      <c r="AE42">
        <f t="shared" si="59"/>
        <v>39.847373109999999</v>
      </c>
      <c r="AG42">
        <f t="shared" si="60"/>
        <v>0</v>
      </c>
      <c r="AH42">
        <f t="shared" si="61"/>
        <v>0</v>
      </c>
      <c r="AI42">
        <f t="shared" si="62"/>
        <v>0</v>
      </c>
      <c r="AJ42">
        <f t="shared" si="63"/>
        <v>0</v>
      </c>
      <c r="AK42">
        <f t="shared" si="64"/>
        <v>0</v>
      </c>
      <c r="AL42">
        <f t="shared" si="65"/>
        <v>0</v>
      </c>
      <c r="AM42">
        <f t="shared" si="66"/>
        <v>0</v>
      </c>
      <c r="AN42">
        <f t="shared" si="67"/>
        <v>0</v>
      </c>
      <c r="AO42">
        <f t="shared" si="68"/>
        <v>0</v>
      </c>
      <c r="AP42">
        <f t="shared" si="69"/>
        <v>0</v>
      </c>
      <c r="AR42">
        <f t="shared" si="70"/>
        <v>0</v>
      </c>
      <c r="AS42">
        <f t="shared" si="71"/>
        <v>0</v>
      </c>
      <c r="AT42">
        <f t="shared" si="72"/>
        <v>0</v>
      </c>
      <c r="AU42">
        <f t="shared" si="73"/>
        <v>0</v>
      </c>
      <c r="AV42">
        <f t="shared" si="74"/>
        <v>0</v>
      </c>
      <c r="AW42">
        <f t="shared" si="75"/>
        <v>0</v>
      </c>
      <c r="AX42">
        <f t="shared" si="76"/>
        <v>0</v>
      </c>
      <c r="AY42">
        <f t="shared" si="77"/>
        <v>0</v>
      </c>
      <c r="AZ42">
        <f t="shared" si="78"/>
        <v>0</v>
      </c>
      <c r="BA42">
        <f t="shared" si="79"/>
        <v>0</v>
      </c>
      <c r="BB42" s="4"/>
      <c r="BC42">
        <f t="shared" si="80"/>
        <v>0</v>
      </c>
      <c r="BD42">
        <f t="shared" si="81"/>
        <v>0</v>
      </c>
      <c r="BE42">
        <f t="shared" si="82"/>
        <v>0</v>
      </c>
      <c r="BF42">
        <f t="shared" si="83"/>
        <v>0</v>
      </c>
      <c r="BG42">
        <f t="shared" si="84"/>
        <v>0</v>
      </c>
      <c r="BH42">
        <f t="shared" si="85"/>
        <v>0</v>
      </c>
      <c r="BI42">
        <f t="shared" si="86"/>
        <v>0</v>
      </c>
      <c r="BJ42">
        <f t="shared" si="87"/>
        <v>0</v>
      </c>
      <c r="BK42">
        <f t="shared" si="88"/>
        <v>0</v>
      </c>
      <c r="BL42">
        <f t="shared" si="89"/>
        <v>0</v>
      </c>
      <c r="BN42">
        <f t="shared" si="90"/>
        <v>0</v>
      </c>
      <c r="BO42">
        <f t="shared" si="91"/>
        <v>0</v>
      </c>
      <c r="BP42">
        <f t="shared" si="92"/>
        <v>0</v>
      </c>
      <c r="BQ42">
        <f t="shared" si="93"/>
        <v>0</v>
      </c>
      <c r="BR42">
        <f t="shared" si="94"/>
        <v>0</v>
      </c>
      <c r="BS42">
        <f t="shared" si="95"/>
        <v>0</v>
      </c>
      <c r="BT42">
        <f t="shared" si="96"/>
        <v>0</v>
      </c>
      <c r="BU42">
        <f t="shared" si="97"/>
        <v>0</v>
      </c>
      <c r="BV42">
        <f t="shared" si="98"/>
        <v>0</v>
      </c>
      <c r="BW42">
        <f t="shared" si="99"/>
        <v>0</v>
      </c>
    </row>
    <row r="43" spans="1:75" x14ac:dyDescent="0.2">
      <c r="A43" t="s">
        <v>131</v>
      </c>
      <c r="B43">
        <v>2379.602625</v>
      </c>
      <c r="C43">
        <v>999.13890519999995</v>
      </c>
      <c r="D43">
        <v>0</v>
      </c>
      <c r="E43">
        <v>5165.4236719999999</v>
      </c>
      <c r="F43">
        <v>0</v>
      </c>
      <c r="G43">
        <v>4.5261105559999999</v>
      </c>
      <c r="H43">
        <v>0</v>
      </c>
      <c r="I43">
        <v>2766.5850770000002</v>
      </c>
      <c r="J43">
        <v>0</v>
      </c>
      <c r="K43">
        <v>0</v>
      </c>
      <c r="L43">
        <v>0.78522163199999995</v>
      </c>
      <c r="M43">
        <v>0.214778368</v>
      </c>
      <c r="U43" t="s">
        <v>131</v>
      </c>
      <c r="V43">
        <f t="shared" si="50"/>
        <v>1868.5154567139839</v>
      </c>
      <c r="W43">
        <f t="shared" si="51"/>
        <v>784.54548173583714</v>
      </c>
      <c r="X43">
        <f t="shared" si="52"/>
        <v>0</v>
      </c>
      <c r="Y43">
        <f t="shared" si="53"/>
        <v>4056.0024056992725</v>
      </c>
      <c r="Z43">
        <f t="shared" si="54"/>
        <v>0</v>
      </c>
      <c r="AA43">
        <f t="shared" si="55"/>
        <v>3.553999917394747</v>
      </c>
      <c r="AB43">
        <f t="shared" si="56"/>
        <v>0</v>
      </c>
      <c r="AC43">
        <f t="shared" si="57"/>
        <v>2172.3824492287858</v>
      </c>
      <c r="AD43">
        <f t="shared" si="58"/>
        <v>0</v>
      </c>
      <c r="AE43">
        <f t="shared" si="59"/>
        <v>0</v>
      </c>
      <c r="AG43">
        <f t="shared" si="60"/>
        <v>511.08716828601598</v>
      </c>
      <c r="AH43">
        <f t="shared" si="61"/>
        <v>214.5934234641627</v>
      </c>
      <c r="AI43">
        <f t="shared" si="62"/>
        <v>0</v>
      </c>
      <c r="AJ43">
        <f t="shared" si="63"/>
        <v>1109.4212663007272</v>
      </c>
      <c r="AK43">
        <f t="shared" si="64"/>
        <v>0</v>
      </c>
      <c r="AL43">
        <f t="shared" si="65"/>
        <v>0.9721106386052526</v>
      </c>
      <c r="AM43">
        <f t="shared" si="66"/>
        <v>0</v>
      </c>
      <c r="AN43">
        <f t="shared" si="67"/>
        <v>594.20262777121434</v>
      </c>
      <c r="AO43">
        <f t="shared" si="68"/>
        <v>0</v>
      </c>
      <c r="AP43">
        <f t="shared" si="69"/>
        <v>0</v>
      </c>
      <c r="AR43">
        <f t="shared" si="70"/>
        <v>0</v>
      </c>
      <c r="AS43">
        <f t="shared" si="71"/>
        <v>0</v>
      </c>
      <c r="AT43">
        <f t="shared" si="72"/>
        <v>0</v>
      </c>
      <c r="AU43">
        <f t="shared" si="73"/>
        <v>0</v>
      </c>
      <c r="AV43">
        <f t="shared" si="74"/>
        <v>0</v>
      </c>
      <c r="AW43">
        <f t="shared" si="75"/>
        <v>0</v>
      </c>
      <c r="AX43">
        <f t="shared" si="76"/>
        <v>0</v>
      </c>
      <c r="AY43">
        <f t="shared" si="77"/>
        <v>0</v>
      </c>
      <c r="AZ43">
        <f t="shared" si="78"/>
        <v>0</v>
      </c>
      <c r="BA43">
        <f t="shared" si="79"/>
        <v>0</v>
      </c>
      <c r="BB43" s="4"/>
      <c r="BC43">
        <f t="shared" si="80"/>
        <v>0</v>
      </c>
      <c r="BD43">
        <f t="shared" si="81"/>
        <v>0</v>
      </c>
      <c r="BE43">
        <f t="shared" si="82"/>
        <v>0</v>
      </c>
      <c r="BF43">
        <f t="shared" si="83"/>
        <v>0</v>
      </c>
      <c r="BG43">
        <f t="shared" si="84"/>
        <v>0</v>
      </c>
      <c r="BH43">
        <f t="shared" si="85"/>
        <v>0</v>
      </c>
      <c r="BI43">
        <f t="shared" si="86"/>
        <v>0</v>
      </c>
      <c r="BJ43">
        <f t="shared" si="87"/>
        <v>0</v>
      </c>
      <c r="BK43">
        <f t="shared" si="88"/>
        <v>0</v>
      </c>
      <c r="BL43">
        <f t="shared" si="89"/>
        <v>0</v>
      </c>
      <c r="BN43">
        <f t="shared" si="90"/>
        <v>0</v>
      </c>
      <c r="BO43">
        <f t="shared" si="91"/>
        <v>0</v>
      </c>
      <c r="BP43">
        <f t="shared" si="92"/>
        <v>0</v>
      </c>
      <c r="BQ43">
        <f t="shared" si="93"/>
        <v>0</v>
      </c>
      <c r="BR43">
        <f t="shared" si="94"/>
        <v>0</v>
      </c>
      <c r="BS43">
        <f t="shared" si="95"/>
        <v>0</v>
      </c>
      <c r="BT43">
        <f t="shared" si="96"/>
        <v>0</v>
      </c>
      <c r="BU43">
        <f t="shared" si="97"/>
        <v>0</v>
      </c>
      <c r="BV43">
        <f t="shared" si="98"/>
        <v>0</v>
      </c>
      <c r="BW43">
        <f t="shared" si="99"/>
        <v>0</v>
      </c>
    </row>
    <row r="44" spans="1:75" x14ac:dyDescent="0.2">
      <c r="A44" t="s">
        <v>132</v>
      </c>
      <c r="B44">
        <v>20969.864389999999</v>
      </c>
      <c r="C44">
        <v>12894.013279999999</v>
      </c>
      <c r="D44">
        <v>36180.456469999997</v>
      </c>
      <c r="E44">
        <v>9065.2233070000002</v>
      </c>
      <c r="F44">
        <v>160.87352809999999</v>
      </c>
      <c r="G44">
        <v>128.69882250000001</v>
      </c>
      <c r="H44">
        <v>973.28484490000005</v>
      </c>
      <c r="I44">
        <v>48.262058420000002</v>
      </c>
      <c r="J44">
        <v>0</v>
      </c>
      <c r="K44">
        <v>0</v>
      </c>
      <c r="L44">
        <v>2.0503391999999999E-2</v>
      </c>
      <c r="M44">
        <v>0.97949660800000005</v>
      </c>
      <c r="U44" t="s">
        <v>132</v>
      </c>
      <c r="V44">
        <f t="shared" si="50"/>
        <v>429.95334977501085</v>
      </c>
      <c r="W44">
        <f t="shared" si="51"/>
        <v>264.37100873304576</v>
      </c>
      <c r="X44">
        <f t="shared" si="52"/>
        <v>741.82208174334619</v>
      </c>
      <c r="Y44">
        <f t="shared" si="53"/>
        <v>185.86782703095733</v>
      </c>
      <c r="Z44">
        <f t="shared" si="54"/>
        <v>3.2984530090573148</v>
      </c>
      <c r="AA44">
        <f t="shared" si="55"/>
        <v>2.63876240765592</v>
      </c>
      <c r="AB44">
        <f t="shared" si="56"/>
        <v>19.955640702643901</v>
      </c>
      <c r="AC44">
        <f t="shared" si="57"/>
        <v>0.98953590251216061</v>
      </c>
      <c r="AD44">
        <f t="shared" si="58"/>
        <v>0</v>
      </c>
      <c r="AE44">
        <f t="shared" si="59"/>
        <v>0</v>
      </c>
      <c r="AG44">
        <f t="shared" si="60"/>
        <v>20539.91104022499</v>
      </c>
      <c r="AH44">
        <f t="shared" si="61"/>
        <v>12629.642271266954</v>
      </c>
      <c r="AI44">
        <f t="shared" si="62"/>
        <v>35438.634388256651</v>
      </c>
      <c r="AJ44">
        <f t="shared" si="63"/>
        <v>8879.3554799690428</v>
      </c>
      <c r="AK44">
        <f t="shared" si="64"/>
        <v>157.57507509094268</v>
      </c>
      <c r="AL44">
        <f t="shared" si="65"/>
        <v>126.06006009234409</v>
      </c>
      <c r="AM44">
        <f t="shared" si="66"/>
        <v>953.32920419735615</v>
      </c>
      <c r="AN44">
        <f t="shared" si="67"/>
        <v>47.272522517487843</v>
      </c>
      <c r="AO44">
        <f t="shared" si="68"/>
        <v>0</v>
      </c>
      <c r="AP44">
        <f t="shared" si="69"/>
        <v>0</v>
      </c>
      <c r="AR44">
        <f t="shared" si="70"/>
        <v>0</v>
      </c>
      <c r="AS44">
        <f t="shared" si="71"/>
        <v>0</v>
      </c>
      <c r="AT44">
        <f t="shared" si="72"/>
        <v>0</v>
      </c>
      <c r="AU44">
        <f t="shared" si="73"/>
        <v>0</v>
      </c>
      <c r="AV44">
        <f t="shared" si="74"/>
        <v>0</v>
      </c>
      <c r="AW44">
        <f t="shared" si="75"/>
        <v>0</v>
      </c>
      <c r="AX44">
        <f t="shared" si="76"/>
        <v>0</v>
      </c>
      <c r="AY44">
        <f t="shared" si="77"/>
        <v>0</v>
      </c>
      <c r="AZ44">
        <f t="shared" si="78"/>
        <v>0</v>
      </c>
      <c r="BA44">
        <f t="shared" si="79"/>
        <v>0</v>
      </c>
      <c r="BB44" s="4"/>
      <c r="BC44">
        <f t="shared" si="80"/>
        <v>0</v>
      </c>
      <c r="BD44">
        <f t="shared" si="81"/>
        <v>0</v>
      </c>
      <c r="BE44">
        <f t="shared" si="82"/>
        <v>0</v>
      </c>
      <c r="BF44">
        <f t="shared" si="83"/>
        <v>0</v>
      </c>
      <c r="BG44">
        <f t="shared" si="84"/>
        <v>0</v>
      </c>
      <c r="BH44">
        <f t="shared" si="85"/>
        <v>0</v>
      </c>
      <c r="BI44">
        <f t="shared" si="86"/>
        <v>0</v>
      </c>
      <c r="BJ44">
        <f t="shared" si="87"/>
        <v>0</v>
      </c>
      <c r="BK44">
        <f t="shared" si="88"/>
        <v>0</v>
      </c>
      <c r="BL44">
        <f t="shared" si="89"/>
        <v>0</v>
      </c>
      <c r="BN44">
        <f t="shared" si="90"/>
        <v>0</v>
      </c>
      <c r="BO44">
        <f t="shared" si="91"/>
        <v>0</v>
      </c>
      <c r="BP44">
        <f t="shared" si="92"/>
        <v>0</v>
      </c>
      <c r="BQ44">
        <f t="shared" si="93"/>
        <v>0</v>
      </c>
      <c r="BR44">
        <f t="shared" si="94"/>
        <v>0</v>
      </c>
      <c r="BS44">
        <f t="shared" si="95"/>
        <v>0</v>
      </c>
      <c r="BT44">
        <f t="shared" si="96"/>
        <v>0</v>
      </c>
      <c r="BU44">
        <f t="shared" si="97"/>
        <v>0</v>
      </c>
      <c r="BV44">
        <f t="shared" si="98"/>
        <v>0</v>
      </c>
      <c r="BW44">
        <f t="shared" si="99"/>
        <v>0</v>
      </c>
    </row>
    <row r="45" spans="1:75" x14ac:dyDescent="0.2">
      <c r="A45" t="s">
        <v>133</v>
      </c>
      <c r="B45">
        <v>112047.39939999999</v>
      </c>
      <c r="C45">
        <v>238575.50090000001</v>
      </c>
      <c r="D45">
        <v>41400.564530000003</v>
      </c>
      <c r="E45">
        <v>1424.331349</v>
      </c>
      <c r="F45">
        <v>3370.9175249999998</v>
      </c>
      <c r="G45">
        <v>142.4331349</v>
      </c>
      <c r="H45">
        <v>1566.7644829999999</v>
      </c>
      <c r="I45">
        <v>76154.24944</v>
      </c>
      <c r="J45">
        <v>0</v>
      </c>
      <c r="K45">
        <v>94.955423240000002</v>
      </c>
      <c r="L45">
        <v>3.1122322000000001E-2</v>
      </c>
      <c r="M45">
        <v>0.84741702600000002</v>
      </c>
      <c r="N45">
        <v>4.6625814000000002E-2</v>
      </c>
      <c r="O45">
        <v>7.4834837000000001E-2</v>
      </c>
      <c r="U45" t="s">
        <v>133</v>
      </c>
      <c r="V45">
        <f t="shared" si="50"/>
        <v>3487.1752433894067</v>
      </c>
      <c r="W45">
        <f t="shared" si="51"/>
        <v>7425.0235603210904</v>
      </c>
      <c r="X45">
        <f t="shared" si="52"/>
        <v>1288.4817002844388</v>
      </c>
      <c r="Y45">
        <f t="shared" si="53"/>
        <v>44.328498878272377</v>
      </c>
      <c r="Z45">
        <f t="shared" si="54"/>
        <v>104.91078064849304</v>
      </c>
      <c r="AA45">
        <f t="shared" si="55"/>
        <v>4.4328498878272375</v>
      </c>
      <c r="AB45">
        <f t="shared" si="56"/>
        <v>48.761348738089524</v>
      </c>
      <c r="AC45">
        <f t="shared" si="57"/>
        <v>2370.0970727399999</v>
      </c>
      <c r="AD45">
        <f t="shared" si="58"/>
        <v>0</v>
      </c>
      <c r="AE45">
        <f t="shared" si="59"/>
        <v>2.9552332577215634</v>
      </c>
      <c r="AG45">
        <f t="shared" si="60"/>
        <v>94950.873970582179</v>
      </c>
      <c r="AH45">
        <f t="shared" si="61"/>
        <v>202172.94144913834</v>
      </c>
      <c r="AI45">
        <f t="shared" si="62"/>
        <v>35083.543268733694</v>
      </c>
      <c r="AJ45">
        <f t="shared" si="63"/>
        <v>1207.0026358081482</v>
      </c>
      <c r="AK45">
        <f t="shared" si="64"/>
        <v>2856.5729039267808</v>
      </c>
      <c r="AL45">
        <f t="shared" si="65"/>
        <v>120.70026358081481</v>
      </c>
      <c r="AM45">
        <f t="shared" si="66"/>
        <v>1327.7028986262876</v>
      </c>
      <c r="AN45">
        <f t="shared" si="67"/>
        <v>64534.407577706967</v>
      </c>
      <c r="AO45">
        <f t="shared" si="68"/>
        <v>0</v>
      </c>
      <c r="AP45">
        <f t="shared" si="69"/>
        <v>80.466842364612091</v>
      </c>
      <c r="AR45">
        <f t="shared" si="70"/>
        <v>5224.3012036081118</v>
      </c>
      <c r="AS45">
        <f t="shared" si="71"/>
        <v>11123.776929920234</v>
      </c>
      <c r="AT45">
        <f t="shared" si="72"/>
        <v>1930.3350212707776</v>
      </c>
      <c r="AU45">
        <f t="shared" si="73"/>
        <v>66.410608552843087</v>
      </c>
      <c r="AV45">
        <f t="shared" si="74"/>
        <v>157.17177352999036</v>
      </c>
      <c r="AW45">
        <f t="shared" si="75"/>
        <v>6.6410608552843087</v>
      </c>
      <c r="AX45">
        <f t="shared" si="76"/>
        <v>73.051669366164163</v>
      </c>
      <c r="AY45">
        <f t="shared" si="77"/>
        <v>3550.7538696990441</v>
      </c>
      <c r="AZ45">
        <f t="shared" si="78"/>
        <v>0</v>
      </c>
      <c r="BA45">
        <f t="shared" si="79"/>
        <v>4.427373902279518</v>
      </c>
      <c r="BB45" s="4"/>
      <c r="BC45">
        <f t="shared" si="80"/>
        <v>8385.048870372897</v>
      </c>
      <c r="BD45">
        <f t="shared" si="81"/>
        <v>17853.758722044855</v>
      </c>
      <c r="BE45">
        <f t="shared" si="82"/>
        <v>3098.204498310532</v>
      </c>
      <c r="BF45">
        <f t="shared" si="83"/>
        <v>106.58960433640512</v>
      </c>
      <c r="BG45">
        <f t="shared" si="84"/>
        <v>252.26206352381843</v>
      </c>
      <c r="BH45">
        <f t="shared" si="85"/>
        <v>10.658960433640511</v>
      </c>
      <c r="BI45">
        <f t="shared" si="86"/>
        <v>117.24856470269427</v>
      </c>
      <c r="BJ45">
        <f t="shared" si="87"/>
        <v>5698.9908436997412</v>
      </c>
      <c r="BK45">
        <f t="shared" si="88"/>
        <v>0</v>
      </c>
      <c r="BL45">
        <f t="shared" si="89"/>
        <v>7.1059736204314126</v>
      </c>
      <c r="BN45">
        <f t="shared" si="90"/>
        <v>0</v>
      </c>
      <c r="BO45">
        <f t="shared" si="91"/>
        <v>0</v>
      </c>
      <c r="BP45">
        <f t="shared" si="92"/>
        <v>0</v>
      </c>
      <c r="BQ45">
        <f t="shared" si="93"/>
        <v>0</v>
      </c>
      <c r="BR45">
        <f t="shared" si="94"/>
        <v>0</v>
      </c>
      <c r="BS45">
        <f t="shared" si="95"/>
        <v>0</v>
      </c>
      <c r="BT45">
        <f t="shared" si="96"/>
        <v>0</v>
      </c>
      <c r="BU45">
        <f t="shared" si="97"/>
        <v>0</v>
      </c>
      <c r="BV45">
        <f t="shared" si="98"/>
        <v>0</v>
      </c>
      <c r="BW45">
        <f t="shared" si="99"/>
        <v>0</v>
      </c>
    </row>
    <row r="46" spans="1:75" x14ac:dyDescent="0.2">
      <c r="A46" t="s">
        <v>134</v>
      </c>
      <c r="B46">
        <v>25914.836340000002</v>
      </c>
      <c r="C46">
        <v>8806.9795940000004</v>
      </c>
      <c r="D46">
        <v>0</v>
      </c>
      <c r="E46">
        <v>1275.2187650000001</v>
      </c>
      <c r="F46">
        <v>2179.827076</v>
      </c>
      <c r="G46">
        <v>35.865527759999999</v>
      </c>
      <c r="H46">
        <v>79.701172799999995</v>
      </c>
      <c r="I46">
        <v>856.7876076</v>
      </c>
      <c r="J46">
        <v>470.2369195</v>
      </c>
      <c r="K46">
        <v>231.13340109999999</v>
      </c>
      <c r="L46">
        <v>0.99961084600000005</v>
      </c>
      <c r="M46">
        <v>3.8915400000000001E-4</v>
      </c>
      <c r="U46" t="s">
        <v>134</v>
      </c>
      <c r="V46">
        <f t="shared" si="50"/>
        <v>25904.751477778947</v>
      </c>
      <c r="W46">
        <f t="shared" si="51"/>
        <v>8803.5523226630776</v>
      </c>
      <c r="X46">
        <f t="shared" si="52"/>
        <v>0</v>
      </c>
      <c r="Y46">
        <f t="shared" si="53"/>
        <v>1274.7225085167254</v>
      </c>
      <c r="Z46">
        <f t="shared" si="54"/>
        <v>2178.9787875740662</v>
      </c>
      <c r="AA46">
        <f t="shared" si="55"/>
        <v>35.851570546410088</v>
      </c>
      <c r="AB46">
        <f t="shared" si="56"/>
        <v>79.670156769800187</v>
      </c>
      <c r="AC46">
        <f t="shared" si="57"/>
        <v>856.45418527535207</v>
      </c>
      <c r="AD46">
        <f t="shared" si="58"/>
        <v>470.05392492182892</v>
      </c>
      <c r="AE46">
        <f t="shared" si="59"/>
        <v>231.04345461242832</v>
      </c>
      <c r="AG46">
        <f t="shared" si="60"/>
        <v>10.08486222105636</v>
      </c>
      <c r="AH46">
        <f t="shared" si="61"/>
        <v>3.4272713369234764</v>
      </c>
      <c r="AI46">
        <f t="shared" si="62"/>
        <v>0</v>
      </c>
      <c r="AJ46">
        <f t="shared" si="63"/>
        <v>0.49625648327481003</v>
      </c>
      <c r="AK46">
        <f t="shared" si="64"/>
        <v>0.84828842593370402</v>
      </c>
      <c r="AL46">
        <f t="shared" si="65"/>
        <v>1.395721358991504E-2</v>
      </c>
      <c r="AM46">
        <f t="shared" si="66"/>
        <v>3.1016030199811199E-2</v>
      </c>
      <c r="AN46">
        <f t="shared" si="67"/>
        <v>0.33342232464797039</v>
      </c>
      <c r="AO46">
        <f t="shared" si="68"/>
        <v>0.18299457817110301</v>
      </c>
      <c r="AP46">
        <f t="shared" si="69"/>
        <v>8.9946487571669398E-2</v>
      </c>
      <c r="AR46">
        <f t="shared" si="70"/>
        <v>0</v>
      </c>
      <c r="AS46">
        <f t="shared" si="71"/>
        <v>0</v>
      </c>
      <c r="AT46">
        <f t="shared" si="72"/>
        <v>0</v>
      </c>
      <c r="AU46">
        <f t="shared" si="73"/>
        <v>0</v>
      </c>
      <c r="AV46">
        <f t="shared" si="74"/>
        <v>0</v>
      </c>
      <c r="AW46">
        <f t="shared" si="75"/>
        <v>0</v>
      </c>
      <c r="AX46">
        <f t="shared" si="76"/>
        <v>0</v>
      </c>
      <c r="AY46">
        <f t="shared" si="77"/>
        <v>0</v>
      </c>
      <c r="AZ46">
        <f t="shared" si="78"/>
        <v>0</v>
      </c>
      <c r="BA46">
        <f t="shared" si="79"/>
        <v>0</v>
      </c>
      <c r="BB46" s="4"/>
      <c r="BC46">
        <f t="shared" si="80"/>
        <v>0</v>
      </c>
      <c r="BD46">
        <f t="shared" si="81"/>
        <v>0</v>
      </c>
      <c r="BE46">
        <f t="shared" si="82"/>
        <v>0</v>
      </c>
      <c r="BF46">
        <f t="shared" si="83"/>
        <v>0</v>
      </c>
      <c r="BG46">
        <f t="shared" si="84"/>
        <v>0</v>
      </c>
      <c r="BH46">
        <f t="shared" si="85"/>
        <v>0</v>
      </c>
      <c r="BI46">
        <f t="shared" si="86"/>
        <v>0</v>
      </c>
      <c r="BJ46">
        <f t="shared" si="87"/>
        <v>0</v>
      </c>
      <c r="BK46">
        <f t="shared" si="88"/>
        <v>0</v>
      </c>
      <c r="BL46">
        <f t="shared" si="89"/>
        <v>0</v>
      </c>
      <c r="BN46">
        <f t="shared" si="90"/>
        <v>0</v>
      </c>
      <c r="BO46">
        <f t="shared" si="91"/>
        <v>0</v>
      </c>
      <c r="BP46">
        <f t="shared" si="92"/>
        <v>0</v>
      </c>
      <c r="BQ46">
        <f t="shared" si="93"/>
        <v>0</v>
      </c>
      <c r="BR46">
        <f t="shared" si="94"/>
        <v>0</v>
      </c>
      <c r="BS46">
        <f t="shared" si="95"/>
        <v>0</v>
      </c>
      <c r="BT46">
        <f t="shared" si="96"/>
        <v>0</v>
      </c>
      <c r="BU46">
        <f t="shared" si="97"/>
        <v>0</v>
      </c>
      <c r="BV46">
        <f t="shared" si="98"/>
        <v>0</v>
      </c>
      <c r="BW46">
        <f t="shared" si="99"/>
        <v>0</v>
      </c>
    </row>
    <row r="47" spans="1:75" x14ac:dyDescent="0.2">
      <c r="A47" t="s">
        <v>135</v>
      </c>
      <c r="B47">
        <v>0</v>
      </c>
      <c r="C47">
        <v>1.885683888</v>
      </c>
      <c r="D47">
        <v>0</v>
      </c>
      <c r="E47">
        <v>1395.1703669999999</v>
      </c>
      <c r="F47">
        <v>143.78339650000001</v>
      </c>
      <c r="G47">
        <v>0</v>
      </c>
      <c r="H47">
        <v>421.92176990000002</v>
      </c>
      <c r="I47">
        <v>394.34364310000001</v>
      </c>
      <c r="J47">
        <v>0</v>
      </c>
      <c r="K47">
        <v>0</v>
      </c>
      <c r="L47">
        <v>1</v>
      </c>
      <c r="U47" t="s">
        <v>135</v>
      </c>
      <c r="V47">
        <f t="shared" si="50"/>
        <v>0</v>
      </c>
      <c r="W47">
        <f t="shared" si="51"/>
        <v>1.885683888</v>
      </c>
      <c r="X47">
        <f t="shared" si="52"/>
        <v>0</v>
      </c>
      <c r="Y47">
        <f t="shared" si="53"/>
        <v>1395.1703669999999</v>
      </c>
      <c r="Z47">
        <f t="shared" si="54"/>
        <v>143.78339650000001</v>
      </c>
      <c r="AA47">
        <f t="shared" si="55"/>
        <v>0</v>
      </c>
      <c r="AB47">
        <f t="shared" si="56"/>
        <v>421.92176990000002</v>
      </c>
      <c r="AC47">
        <f t="shared" si="57"/>
        <v>394.34364310000001</v>
      </c>
      <c r="AD47">
        <f t="shared" si="58"/>
        <v>0</v>
      </c>
      <c r="AE47">
        <f t="shared" si="59"/>
        <v>0</v>
      </c>
      <c r="AG47">
        <f t="shared" si="60"/>
        <v>0</v>
      </c>
      <c r="AH47">
        <f t="shared" si="61"/>
        <v>0</v>
      </c>
      <c r="AI47">
        <f t="shared" si="62"/>
        <v>0</v>
      </c>
      <c r="AJ47">
        <f t="shared" si="63"/>
        <v>0</v>
      </c>
      <c r="AK47">
        <f t="shared" si="64"/>
        <v>0</v>
      </c>
      <c r="AL47">
        <f t="shared" si="65"/>
        <v>0</v>
      </c>
      <c r="AM47">
        <f t="shared" si="66"/>
        <v>0</v>
      </c>
      <c r="AN47">
        <f t="shared" si="67"/>
        <v>0</v>
      </c>
      <c r="AO47">
        <f t="shared" si="68"/>
        <v>0</v>
      </c>
      <c r="AP47">
        <f t="shared" si="69"/>
        <v>0</v>
      </c>
      <c r="AR47">
        <f t="shared" si="70"/>
        <v>0</v>
      </c>
      <c r="AS47">
        <f t="shared" si="71"/>
        <v>0</v>
      </c>
      <c r="AT47">
        <f t="shared" si="72"/>
        <v>0</v>
      </c>
      <c r="AU47">
        <f t="shared" si="73"/>
        <v>0</v>
      </c>
      <c r="AV47">
        <f t="shared" si="74"/>
        <v>0</v>
      </c>
      <c r="AW47">
        <f t="shared" si="75"/>
        <v>0</v>
      </c>
      <c r="AX47">
        <f t="shared" si="76"/>
        <v>0</v>
      </c>
      <c r="AY47">
        <f t="shared" si="77"/>
        <v>0</v>
      </c>
      <c r="AZ47">
        <f t="shared" si="78"/>
        <v>0</v>
      </c>
      <c r="BA47">
        <f t="shared" si="79"/>
        <v>0</v>
      </c>
      <c r="BB47" s="4"/>
      <c r="BC47">
        <f t="shared" si="80"/>
        <v>0</v>
      </c>
      <c r="BD47">
        <f t="shared" si="81"/>
        <v>0</v>
      </c>
      <c r="BE47">
        <f t="shared" si="82"/>
        <v>0</v>
      </c>
      <c r="BF47">
        <f t="shared" si="83"/>
        <v>0</v>
      </c>
      <c r="BG47">
        <f t="shared" si="84"/>
        <v>0</v>
      </c>
      <c r="BH47">
        <f t="shared" si="85"/>
        <v>0</v>
      </c>
      <c r="BI47">
        <f t="shared" si="86"/>
        <v>0</v>
      </c>
      <c r="BJ47">
        <f t="shared" si="87"/>
        <v>0</v>
      </c>
      <c r="BK47">
        <f t="shared" si="88"/>
        <v>0</v>
      </c>
      <c r="BL47">
        <f t="shared" si="89"/>
        <v>0</v>
      </c>
      <c r="BN47">
        <f t="shared" si="90"/>
        <v>0</v>
      </c>
      <c r="BO47">
        <f t="shared" si="91"/>
        <v>0</v>
      </c>
      <c r="BP47">
        <f t="shared" si="92"/>
        <v>0</v>
      </c>
      <c r="BQ47">
        <f t="shared" si="93"/>
        <v>0</v>
      </c>
      <c r="BR47">
        <f t="shared" si="94"/>
        <v>0</v>
      </c>
      <c r="BS47">
        <f t="shared" si="95"/>
        <v>0</v>
      </c>
      <c r="BT47">
        <f t="shared" si="96"/>
        <v>0</v>
      </c>
      <c r="BU47">
        <f t="shared" si="97"/>
        <v>0</v>
      </c>
      <c r="BV47">
        <f t="shared" si="98"/>
        <v>0</v>
      </c>
      <c r="BW47">
        <f t="shared" si="99"/>
        <v>0</v>
      </c>
    </row>
    <row r="48" spans="1:75" x14ac:dyDescent="0.2">
      <c r="A48" t="s">
        <v>136</v>
      </c>
      <c r="B48">
        <v>9315.4826489999996</v>
      </c>
      <c r="C48">
        <v>50357.055789999999</v>
      </c>
      <c r="D48">
        <v>29254.05156</v>
      </c>
      <c r="E48">
        <v>162.2573822</v>
      </c>
      <c r="F48">
        <v>887.64332609999997</v>
      </c>
      <c r="G48">
        <v>849.46511859999998</v>
      </c>
      <c r="H48">
        <v>4151.8800739999997</v>
      </c>
      <c r="I48">
        <v>0</v>
      </c>
      <c r="J48">
        <v>0</v>
      </c>
      <c r="K48">
        <v>467.68304280000001</v>
      </c>
      <c r="L48">
        <v>5.4362209999999998E-3</v>
      </c>
      <c r="M48">
        <v>0.210697196</v>
      </c>
      <c r="N48">
        <v>2.7620309999999999E-3</v>
      </c>
      <c r="O48">
        <v>0.78110455199999995</v>
      </c>
      <c r="U48" t="s">
        <v>136</v>
      </c>
      <c r="V48">
        <f t="shared" si="50"/>
        <v>50.641022401629428</v>
      </c>
      <c r="W48">
        <f t="shared" si="51"/>
        <v>273.75208418376957</v>
      </c>
      <c r="X48">
        <f t="shared" si="52"/>
        <v>159.03148942555475</v>
      </c>
      <c r="Y48">
        <f t="shared" si="53"/>
        <v>0.88206698852066612</v>
      </c>
      <c r="Z48">
        <f t="shared" si="54"/>
        <v>4.8254252898546675</v>
      </c>
      <c r="AA48">
        <f t="shared" si="55"/>
        <v>4.6178801165008103</v>
      </c>
      <c r="AB48">
        <f t="shared" si="56"/>
        <v>22.57053764776035</v>
      </c>
      <c r="AC48">
        <f t="shared" si="57"/>
        <v>0</v>
      </c>
      <c r="AD48">
        <f t="shared" si="58"/>
        <v>0</v>
      </c>
      <c r="AE48">
        <f t="shared" si="59"/>
        <v>2.5424283786132587</v>
      </c>
      <c r="AG48">
        <f t="shared" si="60"/>
        <v>1962.7460735309521</v>
      </c>
      <c r="AH48">
        <f t="shared" si="61"/>
        <v>10610.090453768566</v>
      </c>
      <c r="AI48">
        <f t="shared" si="62"/>
        <v>6163.7466353314258</v>
      </c>
      <c r="AJ48">
        <f t="shared" si="63"/>
        <v>34.187175459840311</v>
      </c>
      <c r="AK48">
        <f t="shared" si="64"/>
        <v>187.0239598573836</v>
      </c>
      <c r="AL48">
        <f t="shared" si="65"/>
        <v>178.97991858882745</v>
      </c>
      <c r="AM48">
        <f t="shared" si="66"/>
        <v>874.78948972007242</v>
      </c>
      <c r="AN48">
        <f t="shared" si="67"/>
        <v>0</v>
      </c>
      <c r="AO48">
        <f t="shared" si="68"/>
        <v>0</v>
      </c>
      <c r="AP48">
        <f t="shared" si="69"/>
        <v>98.539505734707987</v>
      </c>
      <c r="AR48">
        <f t="shared" si="70"/>
        <v>25.729651856500116</v>
      </c>
      <c r="AS48">
        <f t="shared" si="71"/>
        <v>139.08774916070948</v>
      </c>
      <c r="AT48">
        <f t="shared" si="72"/>
        <v>80.800597284318357</v>
      </c>
      <c r="AU48">
        <f t="shared" si="73"/>
        <v>0.44815991961524815</v>
      </c>
      <c r="AV48">
        <f t="shared" si="74"/>
        <v>2.4516983836313089</v>
      </c>
      <c r="AW48">
        <f t="shared" si="75"/>
        <v>2.3462489909918762</v>
      </c>
      <c r="AX48">
        <f t="shared" si="76"/>
        <v>11.467621472670293</v>
      </c>
      <c r="AY48">
        <f t="shared" si="77"/>
        <v>0</v>
      </c>
      <c r="AZ48">
        <f t="shared" si="78"/>
        <v>0</v>
      </c>
      <c r="BA48">
        <f t="shared" si="79"/>
        <v>1.2917550623879268</v>
      </c>
      <c r="BB48" s="4"/>
      <c r="BC48">
        <f t="shared" si="80"/>
        <v>7276.3659012109174</v>
      </c>
      <c r="BD48">
        <f t="shared" si="81"/>
        <v>39334.125502886949</v>
      </c>
      <c r="BE48">
        <f t="shared" si="82"/>
        <v>22850.4728379587</v>
      </c>
      <c r="BF48">
        <f t="shared" si="83"/>
        <v>126.73997983202376</v>
      </c>
      <c r="BG48">
        <f t="shared" si="84"/>
        <v>693.34224256913035</v>
      </c>
      <c r="BH48">
        <f t="shared" si="85"/>
        <v>663.52107090367986</v>
      </c>
      <c r="BI48">
        <f t="shared" si="86"/>
        <v>3243.0524251594966</v>
      </c>
      <c r="BJ48">
        <f t="shared" si="87"/>
        <v>0</v>
      </c>
      <c r="BK48">
        <f t="shared" si="88"/>
        <v>0</v>
      </c>
      <c r="BL48">
        <f t="shared" si="89"/>
        <v>365.30935362429079</v>
      </c>
      <c r="BN48">
        <f t="shared" si="90"/>
        <v>0</v>
      </c>
      <c r="BO48">
        <f t="shared" si="91"/>
        <v>0</v>
      </c>
      <c r="BP48">
        <f t="shared" si="92"/>
        <v>0</v>
      </c>
      <c r="BQ48">
        <f t="shared" si="93"/>
        <v>0</v>
      </c>
      <c r="BR48">
        <f t="shared" si="94"/>
        <v>0</v>
      </c>
      <c r="BS48">
        <f t="shared" si="95"/>
        <v>0</v>
      </c>
      <c r="BT48">
        <f t="shared" si="96"/>
        <v>0</v>
      </c>
      <c r="BU48">
        <f t="shared" si="97"/>
        <v>0</v>
      </c>
      <c r="BV48">
        <f t="shared" si="98"/>
        <v>0</v>
      </c>
      <c r="BW48">
        <f t="shared" si="99"/>
        <v>0</v>
      </c>
    </row>
    <row r="49" spans="1:75" x14ac:dyDescent="0.2">
      <c r="A49" t="s">
        <v>137</v>
      </c>
      <c r="B49">
        <v>5407.5073160000002</v>
      </c>
      <c r="C49">
        <v>10464.636189999999</v>
      </c>
      <c r="D49">
        <v>9740.5207379999993</v>
      </c>
      <c r="E49">
        <v>81906.800879999995</v>
      </c>
      <c r="F49">
        <v>0</v>
      </c>
      <c r="G49">
        <v>23.358562920000001</v>
      </c>
      <c r="H49">
        <v>1798.6093450000001</v>
      </c>
      <c r="I49">
        <v>7381.305883</v>
      </c>
      <c r="J49">
        <v>0</v>
      </c>
      <c r="K49">
        <v>58.3964073</v>
      </c>
      <c r="L49">
        <v>1</v>
      </c>
      <c r="U49" t="s">
        <v>137</v>
      </c>
      <c r="V49">
        <f t="shared" si="50"/>
        <v>5407.5073160000002</v>
      </c>
      <c r="W49">
        <f t="shared" si="51"/>
        <v>10464.636189999999</v>
      </c>
      <c r="X49">
        <f t="shared" si="52"/>
        <v>9740.5207379999993</v>
      </c>
      <c r="Y49">
        <f t="shared" si="53"/>
        <v>81906.800879999995</v>
      </c>
      <c r="Z49">
        <f t="shared" si="54"/>
        <v>0</v>
      </c>
      <c r="AA49">
        <f t="shared" si="55"/>
        <v>23.358562920000001</v>
      </c>
      <c r="AB49">
        <f t="shared" si="56"/>
        <v>1798.6093450000001</v>
      </c>
      <c r="AC49">
        <f t="shared" si="57"/>
        <v>7381.305883</v>
      </c>
      <c r="AD49">
        <f t="shared" si="58"/>
        <v>0</v>
      </c>
      <c r="AE49">
        <f t="shared" si="59"/>
        <v>58.3964073</v>
      </c>
      <c r="AG49">
        <f t="shared" si="60"/>
        <v>0</v>
      </c>
      <c r="AH49">
        <f t="shared" si="61"/>
        <v>0</v>
      </c>
      <c r="AI49">
        <f t="shared" si="62"/>
        <v>0</v>
      </c>
      <c r="AJ49">
        <f t="shared" si="63"/>
        <v>0</v>
      </c>
      <c r="AK49">
        <f t="shared" si="64"/>
        <v>0</v>
      </c>
      <c r="AL49">
        <f t="shared" si="65"/>
        <v>0</v>
      </c>
      <c r="AM49">
        <f t="shared" si="66"/>
        <v>0</v>
      </c>
      <c r="AN49">
        <f t="shared" si="67"/>
        <v>0</v>
      </c>
      <c r="AO49">
        <f t="shared" si="68"/>
        <v>0</v>
      </c>
      <c r="AP49">
        <f t="shared" si="69"/>
        <v>0</v>
      </c>
      <c r="AR49">
        <f t="shared" si="70"/>
        <v>0</v>
      </c>
      <c r="AS49">
        <f t="shared" si="71"/>
        <v>0</v>
      </c>
      <c r="AT49">
        <f t="shared" si="72"/>
        <v>0</v>
      </c>
      <c r="AU49">
        <f t="shared" si="73"/>
        <v>0</v>
      </c>
      <c r="AV49">
        <f t="shared" si="74"/>
        <v>0</v>
      </c>
      <c r="AW49">
        <f t="shared" si="75"/>
        <v>0</v>
      </c>
      <c r="AX49">
        <f t="shared" si="76"/>
        <v>0</v>
      </c>
      <c r="AY49">
        <f t="shared" si="77"/>
        <v>0</v>
      </c>
      <c r="AZ49">
        <f t="shared" si="78"/>
        <v>0</v>
      </c>
      <c r="BA49">
        <f t="shared" si="79"/>
        <v>0</v>
      </c>
      <c r="BB49" s="4"/>
      <c r="BC49">
        <f t="shared" si="80"/>
        <v>0</v>
      </c>
      <c r="BD49">
        <f t="shared" si="81"/>
        <v>0</v>
      </c>
      <c r="BE49">
        <f t="shared" si="82"/>
        <v>0</v>
      </c>
      <c r="BF49">
        <f t="shared" si="83"/>
        <v>0</v>
      </c>
      <c r="BG49">
        <f t="shared" si="84"/>
        <v>0</v>
      </c>
      <c r="BH49">
        <f t="shared" si="85"/>
        <v>0</v>
      </c>
      <c r="BI49">
        <f t="shared" si="86"/>
        <v>0</v>
      </c>
      <c r="BJ49">
        <f t="shared" si="87"/>
        <v>0</v>
      </c>
      <c r="BK49">
        <f t="shared" si="88"/>
        <v>0</v>
      </c>
      <c r="BL49">
        <f t="shared" si="89"/>
        <v>0</v>
      </c>
      <c r="BN49">
        <f t="shared" si="90"/>
        <v>0</v>
      </c>
      <c r="BO49">
        <f t="shared" si="91"/>
        <v>0</v>
      </c>
      <c r="BP49">
        <f t="shared" si="92"/>
        <v>0</v>
      </c>
      <c r="BQ49">
        <f t="shared" si="93"/>
        <v>0</v>
      </c>
      <c r="BR49">
        <f t="shared" si="94"/>
        <v>0</v>
      </c>
      <c r="BS49">
        <f t="shared" si="95"/>
        <v>0</v>
      </c>
      <c r="BT49">
        <f t="shared" si="96"/>
        <v>0</v>
      </c>
      <c r="BU49">
        <f t="shared" si="97"/>
        <v>0</v>
      </c>
      <c r="BV49">
        <f t="shared" si="98"/>
        <v>0</v>
      </c>
      <c r="BW49">
        <f t="shared" si="99"/>
        <v>0</v>
      </c>
    </row>
    <row r="50" spans="1:75" x14ac:dyDescent="0.2">
      <c r="A50" t="s">
        <v>138</v>
      </c>
      <c r="B50">
        <v>61996.072319999999</v>
      </c>
      <c r="C50">
        <v>1416.477668</v>
      </c>
      <c r="D50">
        <v>0</v>
      </c>
      <c r="E50">
        <v>1785.7017040000001</v>
      </c>
      <c r="F50">
        <v>0</v>
      </c>
      <c r="G50">
        <v>161.1159432</v>
      </c>
      <c r="H50">
        <v>0</v>
      </c>
      <c r="I50">
        <v>1778.9885400000001</v>
      </c>
      <c r="J50">
        <v>0</v>
      </c>
      <c r="K50">
        <v>0</v>
      </c>
      <c r="L50">
        <v>0.99353031999999997</v>
      </c>
      <c r="M50">
        <v>6.4696800000000002E-3</v>
      </c>
      <c r="U50" t="s">
        <v>138</v>
      </c>
      <c r="V50">
        <f t="shared" si="50"/>
        <v>61594.977570832736</v>
      </c>
      <c r="W50">
        <f t="shared" si="51"/>
        <v>1407.3135107608937</v>
      </c>
      <c r="X50">
        <f t="shared" si="52"/>
        <v>0</v>
      </c>
      <c r="Y50">
        <f t="shared" si="53"/>
        <v>1774.1487853996653</v>
      </c>
      <c r="Z50">
        <f t="shared" si="54"/>
        <v>0</v>
      </c>
      <c r="AA50">
        <f t="shared" si="55"/>
        <v>160.07357460459781</v>
      </c>
      <c r="AB50">
        <f t="shared" si="56"/>
        <v>0</v>
      </c>
      <c r="AC50">
        <f t="shared" si="57"/>
        <v>1767.4790534225328</v>
      </c>
      <c r="AD50">
        <f t="shared" si="58"/>
        <v>0</v>
      </c>
      <c r="AE50">
        <f t="shared" si="59"/>
        <v>0</v>
      </c>
      <c r="AG50">
        <f t="shared" si="60"/>
        <v>401.09474916725759</v>
      </c>
      <c r="AH50">
        <f t="shared" si="61"/>
        <v>9.16415723910624</v>
      </c>
      <c r="AI50">
        <f t="shared" si="62"/>
        <v>0</v>
      </c>
      <c r="AJ50">
        <f t="shared" si="63"/>
        <v>11.552918600334721</v>
      </c>
      <c r="AK50">
        <f t="shared" si="64"/>
        <v>0</v>
      </c>
      <c r="AL50">
        <f t="shared" si="65"/>
        <v>1.042368595402176</v>
      </c>
      <c r="AM50">
        <f t="shared" si="66"/>
        <v>0</v>
      </c>
      <c r="AN50">
        <f t="shared" si="67"/>
        <v>11.5094865774672</v>
      </c>
      <c r="AO50">
        <f t="shared" si="68"/>
        <v>0</v>
      </c>
      <c r="AP50">
        <f t="shared" si="69"/>
        <v>0</v>
      </c>
      <c r="AR50">
        <f t="shared" si="70"/>
        <v>0</v>
      </c>
      <c r="AS50">
        <f t="shared" si="71"/>
        <v>0</v>
      </c>
      <c r="AT50">
        <f t="shared" si="72"/>
        <v>0</v>
      </c>
      <c r="AU50">
        <f t="shared" si="73"/>
        <v>0</v>
      </c>
      <c r="AV50">
        <f t="shared" si="74"/>
        <v>0</v>
      </c>
      <c r="AW50">
        <f t="shared" si="75"/>
        <v>0</v>
      </c>
      <c r="AX50">
        <f t="shared" si="76"/>
        <v>0</v>
      </c>
      <c r="AY50">
        <f t="shared" si="77"/>
        <v>0</v>
      </c>
      <c r="AZ50">
        <f t="shared" si="78"/>
        <v>0</v>
      </c>
      <c r="BA50">
        <f t="shared" si="79"/>
        <v>0</v>
      </c>
      <c r="BB50" s="4"/>
      <c r="BC50">
        <f t="shared" si="80"/>
        <v>0</v>
      </c>
      <c r="BD50">
        <f t="shared" si="81"/>
        <v>0</v>
      </c>
      <c r="BE50">
        <f t="shared" si="82"/>
        <v>0</v>
      </c>
      <c r="BF50">
        <f t="shared" si="83"/>
        <v>0</v>
      </c>
      <c r="BG50">
        <f t="shared" si="84"/>
        <v>0</v>
      </c>
      <c r="BH50">
        <f t="shared" si="85"/>
        <v>0</v>
      </c>
      <c r="BI50">
        <f t="shared" si="86"/>
        <v>0</v>
      </c>
      <c r="BJ50">
        <f t="shared" si="87"/>
        <v>0</v>
      </c>
      <c r="BK50">
        <f t="shared" si="88"/>
        <v>0</v>
      </c>
      <c r="BL50">
        <f t="shared" si="89"/>
        <v>0</v>
      </c>
      <c r="BN50">
        <f t="shared" si="90"/>
        <v>0</v>
      </c>
      <c r="BO50">
        <f t="shared" si="91"/>
        <v>0</v>
      </c>
      <c r="BP50">
        <f t="shared" si="92"/>
        <v>0</v>
      </c>
      <c r="BQ50">
        <f t="shared" si="93"/>
        <v>0</v>
      </c>
      <c r="BR50">
        <f t="shared" si="94"/>
        <v>0</v>
      </c>
      <c r="BS50">
        <f t="shared" si="95"/>
        <v>0</v>
      </c>
      <c r="BT50">
        <f t="shared" si="96"/>
        <v>0</v>
      </c>
      <c r="BU50">
        <f t="shared" si="97"/>
        <v>0</v>
      </c>
      <c r="BV50">
        <f t="shared" si="98"/>
        <v>0</v>
      </c>
      <c r="BW50">
        <f t="shared" si="99"/>
        <v>0</v>
      </c>
    </row>
    <row r="51" spans="1:75" x14ac:dyDescent="0.2">
      <c r="A51" t="s">
        <v>139</v>
      </c>
      <c r="B51">
        <v>33370.929689999997</v>
      </c>
      <c r="C51">
        <v>17693.945540000001</v>
      </c>
      <c r="D51">
        <v>10132.026760000001</v>
      </c>
      <c r="E51">
        <v>2583.5993669999998</v>
      </c>
      <c r="F51">
        <v>47.21983178</v>
      </c>
      <c r="G51">
        <v>128.16811480000001</v>
      </c>
      <c r="H51">
        <v>1517.780307</v>
      </c>
      <c r="I51">
        <v>1956.250174</v>
      </c>
      <c r="J51">
        <v>0</v>
      </c>
      <c r="K51">
        <v>33.728451270000001</v>
      </c>
      <c r="L51">
        <v>0.37235940899999997</v>
      </c>
      <c r="M51">
        <v>0.16393165400000001</v>
      </c>
      <c r="N51">
        <v>0.46370893699999999</v>
      </c>
      <c r="U51" t="s">
        <v>139</v>
      </c>
      <c r="V51">
        <f t="shared" si="50"/>
        <v>12425.979657148951</v>
      </c>
      <c r="W51">
        <f t="shared" si="51"/>
        <v>6588.5071041525853</v>
      </c>
      <c r="X51">
        <f t="shared" si="52"/>
        <v>3772.7554963257849</v>
      </c>
      <c r="Y51">
        <f t="shared" si="53"/>
        <v>962.02753338889397</v>
      </c>
      <c r="Z51">
        <f t="shared" si="54"/>
        <v>17.582748654680216</v>
      </c>
      <c r="AA51">
        <f t="shared" si="55"/>
        <v>47.724603479572153</v>
      </c>
      <c r="AB51">
        <f t="shared" si="56"/>
        <v>565.15977810635854</v>
      </c>
      <c r="AC51">
        <f t="shared" si="57"/>
        <v>728.4281586467871</v>
      </c>
      <c r="AD51">
        <f t="shared" si="58"/>
        <v>0</v>
      </c>
      <c r="AE51">
        <f t="shared" si="59"/>
        <v>12.559106181382498</v>
      </c>
      <c r="AG51">
        <f t="shared" si="60"/>
        <v>5470.5516995994076</v>
      </c>
      <c r="AH51">
        <f t="shared" si="61"/>
        <v>2900.5977581581233</v>
      </c>
      <c r="AI51">
        <f t="shared" si="62"/>
        <v>1660.9599051390612</v>
      </c>
      <c r="AJ51">
        <f t="shared" si="63"/>
        <v>423.53371750566299</v>
      </c>
      <c r="AK51">
        <f t="shared" si="64"/>
        <v>7.7408251252971647</v>
      </c>
      <c r="AL51">
        <f t="shared" si="65"/>
        <v>21.010811049225882</v>
      </c>
      <c r="AM51">
        <f t="shared" si="66"/>
        <v>248.81223613513779</v>
      </c>
      <c r="AN51">
        <f t="shared" si="67"/>
        <v>320.69132666160783</v>
      </c>
      <c r="AO51">
        <f t="shared" si="68"/>
        <v>0</v>
      </c>
      <c r="AP51">
        <f t="shared" si="69"/>
        <v>5.5291608035495008</v>
      </c>
      <c r="AR51">
        <f t="shared" si="70"/>
        <v>15474.398333251638</v>
      </c>
      <c r="AS51">
        <f t="shared" si="71"/>
        <v>8204.8406776892916</v>
      </c>
      <c r="AT51">
        <f t="shared" si="72"/>
        <v>4698.3113585351539</v>
      </c>
      <c r="AU51">
        <f t="shared" si="73"/>
        <v>1198.0381161054427</v>
      </c>
      <c r="AV51">
        <f t="shared" si="74"/>
        <v>21.896258000022616</v>
      </c>
      <c r="AW51">
        <f t="shared" si="75"/>
        <v>59.432700271201973</v>
      </c>
      <c r="AX51">
        <f t="shared" si="76"/>
        <v>703.80829275850363</v>
      </c>
      <c r="AY51">
        <f t="shared" si="77"/>
        <v>907.13068869160497</v>
      </c>
      <c r="AZ51">
        <f t="shared" si="78"/>
        <v>0</v>
      </c>
      <c r="BA51">
        <f t="shared" si="79"/>
        <v>15.640184285067999</v>
      </c>
      <c r="BB51" s="4"/>
      <c r="BC51">
        <f t="shared" si="80"/>
        <v>0</v>
      </c>
      <c r="BD51">
        <f t="shared" si="81"/>
        <v>0</v>
      </c>
      <c r="BE51">
        <f t="shared" si="82"/>
        <v>0</v>
      </c>
      <c r="BF51">
        <f t="shared" si="83"/>
        <v>0</v>
      </c>
      <c r="BG51">
        <f t="shared" si="84"/>
        <v>0</v>
      </c>
      <c r="BH51">
        <f t="shared" si="85"/>
        <v>0</v>
      </c>
      <c r="BI51">
        <f t="shared" si="86"/>
        <v>0</v>
      </c>
      <c r="BJ51">
        <f t="shared" si="87"/>
        <v>0</v>
      </c>
      <c r="BK51">
        <f t="shared" si="88"/>
        <v>0</v>
      </c>
      <c r="BL51">
        <f t="shared" si="89"/>
        <v>0</v>
      </c>
      <c r="BN51">
        <f t="shared" si="90"/>
        <v>0</v>
      </c>
      <c r="BO51">
        <f t="shared" si="91"/>
        <v>0</v>
      </c>
      <c r="BP51">
        <f t="shared" si="92"/>
        <v>0</v>
      </c>
      <c r="BQ51">
        <f t="shared" si="93"/>
        <v>0</v>
      </c>
      <c r="BR51">
        <f t="shared" si="94"/>
        <v>0</v>
      </c>
      <c r="BS51">
        <f t="shared" si="95"/>
        <v>0</v>
      </c>
      <c r="BT51">
        <f t="shared" si="96"/>
        <v>0</v>
      </c>
      <c r="BU51">
        <f t="shared" si="97"/>
        <v>0</v>
      </c>
      <c r="BV51">
        <f t="shared" si="98"/>
        <v>0</v>
      </c>
      <c r="BW51">
        <f t="shared" si="99"/>
        <v>0</v>
      </c>
    </row>
    <row r="52" spans="1:75" x14ac:dyDescent="0.2">
      <c r="A52" t="s">
        <v>140</v>
      </c>
      <c r="B52">
        <v>39900.180330000003</v>
      </c>
      <c r="C52">
        <v>954.1951646</v>
      </c>
      <c r="D52">
        <v>0</v>
      </c>
      <c r="E52">
        <v>1116.3157020000001</v>
      </c>
      <c r="F52">
        <v>0</v>
      </c>
      <c r="G52">
        <v>41.688138260000002</v>
      </c>
      <c r="H52">
        <v>0</v>
      </c>
      <c r="I52">
        <v>4219.7659949999997</v>
      </c>
      <c r="J52">
        <v>0</v>
      </c>
      <c r="K52">
        <v>88.008291880000002</v>
      </c>
      <c r="L52">
        <v>1.71798E-3</v>
      </c>
      <c r="M52">
        <v>0.29098455699999998</v>
      </c>
      <c r="N52">
        <v>0.70729746299999996</v>
      </c>
      <c r="U52" t="s">
        <v>140</v>
      </c>
      <c r="V52">
        <f t="shared" si="50"/>
        <v>68.547711803333399</v>
      </c>
      <c r="W52">
        <f t="shared" si="51"/>
        <v>1.639288208879508</v>
      </c>
      <c r="X52">
        <f t="shared" si="52"/>
        <v>0</v>
      </c>
      <c r="Y52">
        <f t="shared" si="53"/>
        <v>1.9178080497219603</v>
      </c>
      <c r="Z52">
        <f t="shared" si="54"/>
        <v>0</v>
      </c>
      <c r="AA52">
        <f t="shared" si="55"/>
        <v>7.1619387767914808E-2</v>
      </c>
      <c r="AB52">
        <f t="shared" si="56"/>
        <v>0</v>
      </c>
      <c r="AC52">
        <f t="shared" si="57"/>
        <v>7.2494735840900999</v>
      </c>
      <c r="AD52">
        <f t="shared" si="58"/>
        <v>0</v>
      </c>
      <c r="AE52">
        <f t="shared" si="59"/>
        <v>0.1511964852840024</v>
      </c>
      <c r="AG52">
        <f t="shared" si="60"/>
        <v>11610.336297545164</v>
      </c>
      <c r="AH52">
        <f t="shared" si="61"/>
        <v>277.65605726267307</v>
      </c>
      <c r="AI52">
        <f t="shared" si="62"/>
        <v>0</v>
      </c>
      <c r="AJ52">
        <f t="shared" si="63"/>
        <v>324.83063001861404</v>
      </c>
      <c r="AK52">
        <f t="shared" si="64"/>
        <v>0</v>
      </c>
      <c r="AL52">
        <f t="shared" si="65"/>
        <v>12.13060444374085</v>
      </c>
      <c r="AM52">
        <f t="shared" si="66"/>
        <v>0</v>
      </c>
      <c r="AN52">
        <f t="shared" si="67"/>
        <v>1227.886738698739</v>
      </c>
      <c r="AO52">
        <f t="shared" si="68"/>
        <v>0</v>
      </c>
      <c r="AP52">
        <f t="shared" si="69"/>
        <v>25.609053825028496</v>
      </c>
      <c r="AR52">
        <f t="shared" si="70"/>
        <v>28221.296320651501</v>
      </c>
      <c r="AS52">
        <f t="shared" si="71"/>
        <v>674.89981912844735</v>
      </c>
      <c r="AT52">
        <f t="shared" si="72"/>
        <v>0</v>
      </c>
      <c r="AU52">
        <f t="shared" si="73"/>
        <v>789.567263931664</v>
      </c>
      <c r="AV52">
        <f t="shared" si="74"/>
        <v>0</v>
      </c>
      <c r="AW52">
        <f t="shared" si="75"/>
        <v>29.485914428491235</v>
      </c>
      <c r="AX52">
        <f t="shared" si="76"/>
        <v>0</v>
      </c>
      <c r="AY52">
        <f t="shared" si="77"/>
        <v>2984.6297827171702</v>
      </c>
      <c r="AZ52">
        <f t="shared" si="78"/>
        <v>0</v>
      </c>
      <c r="BA52">
        <f t="shared" si="79"/>
        <v>62.248041569687501</v>
      </c>
      <c r="BB52" s="4"/>
      <c r="BC52">
        <f t="shared" si="80"/>
        <v>0</v>
      </c>
      <c r="BD52">
        <f t="shared" si="81"/>
        <v>0</v>
      </c>
      <c r="BE52">
        <f t="shared" si="82"/>
        <v>0</v>
      </c>
      <c r="BF52">
        <f t="shared" si="83"/>
        <v>0</v>
      </c>
      <c r="BG52">
        <f t="shared" si="84"/>
        <v>0</v>
      </c>
      <c r="BH52">
        <f t="shared" si="85"/>
        <v>0</v>
      </c>
      <c r="BI52">
        <f t="shared" si="86"/>
        <v>0</v>
      </c>
      <c r="BJ52">
        <f t="shared" si="87"/>
        <v>0</v>
      </c>
      <c r="BK52">
        <f t="shared" si="88"/>
        <v>0</v>
      </c>
      <c r="BL52">
        <f t="shared" si="89"/>
        <v>0</v>
      </c>
      <c r="BN52">
        <f t="shared" si="90"/>
        <v>0</v>
      </c>
      <c r="BO52">
        <f t="shared" si="91"/>
        <v>0</v>
      </c>
      <c r="BP52">
        <f t="shared" si="92"/>
        <v>0</v>
      </c>
      <c r="BQ52">
        <f t="shared" si="93"/>
        <v>0</v>
      </c>
      <c r="BR52">
        <f t="shared" si="94"/>
        <v>0</v>
      </c>
      <c r="BS52">
        <f t="shared" si="95"/>
        <v>0</v>
      </c>
      <c r="BT52">
        <f t="shared" si="96"/>
        <v>0</v>
      </c>
      <c r="BU52">
        <f t="shared" si="97"/>
        <v>0</v>
      </c>
      <c r="BV52">
        <f t="shared" si="98"/>
        <v>0</v>
      </c>
      <c r="BW52">
        <f t="shared" si="9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D378-DD87-49F8-8B96-411BCD26D605}">
  <dimension ref="A1:I115"/>
  <sheetViews>
    <sheetView workbookViewId="0">
      <selection activeCell="I77" sqref="I77"/>
    </sheetView>
  </sheetViews>
  <sheetFormatPr baseColWidth="10" defaultColWidth="8.83203125" defaultRowHeight="16" x14ac:dyDescent="0.2"/>
  <cols>
    <col min="10" max="10" width="9.1640625" customWidth="1"/>
  </cols>
  <sheetData>
    <row r="1" spans="1:9" x14ac:dyDescent="0.2">
      <c r="A1" t="s">
        <v>143</v>
      </c>
      <c r="B1" t="s">
        <v>46</v>
      </c>
      <c r="C1" t="s">
        <v>213</v>
      </c>
      <c r="D1" t="s">
        <v>214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</row>
    <row r="2" spans="1:9" x14ac:dyDescent="0.2">
      <c r="A2" t="s">
        <v>211</v>
      </c>
      <c r="B2" t="s">
        <v>215</v>
      </c>
      <c r="C2">
        <v>534323</v>
      </c>
      <c r="D2">
        <v>729022</v>
      </c>
      <c r="E2">
        <f>C2/D2</f>
        <v>0.73293124212986716</v>
      </c>
      <c r="F2">
        <f>C3/D2</f>
        <v>0.26706875787013284</v>
      </c>
      <c r="G2" t="s">
        <v>216</v>
      </c>
    </row>
    <row r="3" spans="1:9" x14ac:dyDescent="0.2">
      <c r="B3" t="s">
        <v>217</v>
      </c>
      <c r="C3">
        <v>194699</v>
      </c>
    </row>
    <row r="4" spans="1:9" x14ac:dyDescent="0.2">
      <c r="A4" t="s">
        <v>93</v>
      </c>
      <c r="B4" t="s">
        <v>25</v>
      </c>
      <c r="C4">
        <v>2887691</v>
      </c>
      <c r="D4">
        <v>4841119</v>
      </c>
      <c r="E4">
        <f>C4/D4</f>
        <v>0.59649246382912713</v>
      </c>
      <c r="F4">
        <f>C5/D4</f>
        <v>0.40350753617087287</v>
      </c>
    </row>
    <row r="5" spans="1:9" x14ac:dyDescent="0.2">
      <c r="B5" t="s">
        <v>26</v>
      </c>
      <c r="C5">
        <v>1953428</v>
      </c>
    </row>
    <row r="6" spans="1:9" x14ac:dyDescent="0.2">
      <c r="A6" t="s">
        <v>95</v>
      </c>
      <c r="B6" t="s">
        <v>22</v>
      </c>
      <c r="C6">
        <v>505339</v>
      </c>
      <c r="D6">
        <v>2966411</v>
      </c>
      <c r="E6">
        <f>C6/D6</f>
        <v>0.17035366980502703</v>
      </c>
      <c r="F6">
        <f>C7/D6</f>
        <v>0.82964633019497303</v>
      </c>
    </row>
    <row r="7" spans="1:9" x14ac:dyDescent="0.2">
      <c r="B7" t="s">
        <v>23</v>
      </c>
      <c r="C7">
        <v>2461072</v>
      </c>
    </row>
    <row r="8" spans="1:9" x14ac:dyDescent="0.2">
      <c r="A8" t="s">
        <v>94</v>
      </c>
      <c r="B8" t="s">
        <v>6</v>
      </c>
      <c r="C8">
        <v>6589542</v>
      </c>
      <c r="D8">
        <v>6730948</v>
      </c>
      <c r="E8">
        <f>C8/D8</f>
        <v>0.97899166655276493</v>
      </c>
      <c r="F8">
        <f>C9/D8</f>
        <v>2.1008333447235069E-2</v>
      </c>
    </row>
    <row r="9" spans="1:9" x14ac:dyDescent="0.2">
      <c r="B9" t="s">
        <v>13</v>
      </c>
      <c r="C9">
        <v>141406</v>
      </c>
    </row>
    <row r="10" spans="1:9" x14ac:dyDescent="0.2">
      <c r="A10" t="s">
        <v>96</v>
      </c>
      <c r="B10" t="s">
        <v>6</v>
      </c>
      <c r="C10">
        <v>570370</v>
      </c>
      <c r="D10">
        <v>38647471</v>
      </c>
      <c r="E10">
        <f>C10/D10</f>
        <v>1.4758274868748851E-2</v>
      </c>
      <c r="F10">
        <f>C11/D10</f>
        <v>0.98319602853185395</v>
      </c>
      <c r="G10">
        <f>C12/D10</f>
        <v>2.0456965993971509E-3</v>
      </c>
    </row>
    <row r="11" spans="1:9" x14ac:dyDescent="0.2">
      <c r="B11" t="s">
        <v>7</v>
      </c>
      <c r="C11">
        <v>37998040</v>
      </c>
    </row>
    <row r="12" spans="1:9" x14ac:dyDescent="0.2">
      <c r="B12" t="s">
        <v>13</v>
      </c>
      <c r="C12">
        <v>79061</v>
      </c>
    </row>
    <row r="13" spans="1:9" x14ac:dyDescent="0.2">
      <c r="A13" t="s">
        <v>97</v>
      </c>
      <c r="B13" t="s">
        <v>13</v>
      </c>
      <c r="C13">
        <v>3232</v>
      </c>
      <c r="D13">
        <v>5359448</v>
      </c>
      <c r="E13">
        <f>C13/D13</f>
        <v>6.0304717948564857E-4</v>
      </c>
      <c r="F13">
        <f>C14/D13</f>
        <v>0.99939695282051433</v>
      </c>
    </row>
    <row r="14" spans="1:9" x14ac:dyDescent="0.2">
      <c r="B14" t="s">
        <v>20</v>
      </c>
      <c r="C14">
        <v>5356216</v>
      </c>
    </row>
    <row r="15" spans="1:9" x14ac:dyDescent="0.2">
      <c r="A15" t="s">
        <v>98</v>
      </c>
      <c r="B15" t="s">
        <v>12</v>
      </c>
      <c r="C15">
        <v>3588570</v>
      </c>
      <c r="D15">
        <v>3588570</v>
      </c>
      <c r="E15">
        <f>C15/D15</f>
        <v>1</v>
      </c>
    </row>
    <row r="16" spans="1:9" x14ac:dyDescent="0.2">
      <c r="A16" t="s">
        <v>141</v>
      </c>
      <c r="B16" t="s">
        <v>17</v>
      </c>
      <c r="C16">
        <v>659009</v>
      </c>
      <c r="D16">
        <v>659009</v>
      </c>
      <c r="E16">
        <f>C16/D16</f>
        <v>1</v>
      </c>
    </row>
    <row r="17" spans="1:7" x14ac:dyDescent="0.2">
      <c r="A17" t="s">
        <v>99</v>
      </c>
      <c r="B17" t="s">
        <v>17</v>
      </c>
      <c r="C17">
        <v>934695</v>
      </c>
      <c r="D17">
        <v>934695</v>
      </c>
      <c r="E17">
        <f>C17/D17</f>
        <v>1</v>
      </c>
    </row>
    <row r="18" spans="1:7" x14ac:dyDescent="0.2">
      <c r="A18" t="s">
        <v>100</v>
      </c>
      <c r="B18" t="s">
        <v>9</v>
      </c>
      <c r="C18">
        <v>19017876</v>
      </c>
      <c r="D18">
        <v>19933158</v>
      </c>
      <c r="E18">
        <f>C18/D18</f>
        <v>0.9540824389191116</v>
      </c>
      <c r="F18">
        <f>C19/D18</f>
        <v>4.5917561080888437E-2</v>
      </c>
    </row>
    <row r="19" spans="1:7" x14ac:dyDescent="0.2">
      <c r="B19" t="s">
        <v>25</v>
      </c>
      <c r="C19">
        <v>915282</v>
      </c>
    </row>
    <row r="20" spans="1:7" x14ac:dyDescent="0.2">
      <c r="A20" t="s">
        <v>101</v>
      </c>
      <c r="B20" t="s">
        <v>25</v>
      </c>
      <c r="C20">
        <v>9927061</v>
      </c>
      <c r="D20">
        <v>10099365</v>
      </c>
      <c r="E20">
        <f>C20/D20</f>
        <v>0.98293912538065509</v>
      </c>
      <c r="F20">
        <f>C21/D20</f>
        <v>1.7060874619344881E-2</v>
      </c>
    </row>
    <row r="21" spans="1:7" x14ac:dyDescent="0.2">
      <c r="B21" t="s">
        <v>26</v>
      </c>
      <c r="C21">
        <v>172304</v>
      </c>
    </row>
    <row r="22" spans="1:7" x14ac:dyDescent="0.2">
      <c r="A22" t="s">
        <v>212</v>
      </c>
      <c r="B22" t="s">
        <v>218</v>
      </c>
      <c r="C22">
        <v>426629</v>
      </c>
      <c r="D22">
        <v>1413628</v>
      </c>
      <c r="E22">
        <f>C22/D22</f>
        <v>0.30179721963628336</v>
      </c>
      <c r="F22">
        <f>C23/D22</f>
        <v>0.69820278036371664</v>
      </c>
    </row>
    <row r="23" spans="1:7" x14ac:dyDescent="0.2">
      <c r="B23" t="s">
        <v>219</v>
      </c>
      <c r="C23">
        <v>986999</v>
      </c>
    </row>
    <row r="24" spans="1:7" x14ac:dyDescent="0.2">
      <c r="A24" t="s">
        <v>105</v>
      </c>
      <c r="B24" t="s">
        <v>11</v>
      </c>
      <c r="C24">
        <v>2917414</v>
      </c>
      <c r="D24">
        <v>3105595</v>
      </c>
      <c r="E24">
        <f>C24/D24</f>
        <v>0.93940581434475523</v>
      </c>
      <c r="F24">
        <f>C25/D24</f>
        <v>6.0594185655244812E-2</v>
      </c>
    </row>
    <row r="25" spans="1:7" x14ac:dyDescent="0.2">
      <c r="B25" t="s">
        <v>24</v>
      </c>
      <c r="C25">
        <v>188181</v>
      </c>
    </row>
    <row r="26" spans="1:7" x14ac:dyDescent="0.2">
      <c r="A26" t="s">
        <v>102</v>
      </c>
      <c r="B26" t="s">
        <v>13</v>
      </c>
      <c r="C26">
        <v>1641285</v>
      </c>
      <c r="D26">
        <v>1641285</v>
      </c>
      <c r="E26">
        <f>C26/D26</f>
        <v>1</v>
      </c>
    </row>
    <row r="27" spans="1:7" x14ac:dyDescent="0.2">
      <c r="A27" t="s">
        <v>103</v>
      </c>
      <c r="B27" t="s">
        <v>11</v>
      </c>
      <c r="C27">
        <v>166459</v>
      </c>
      <c r="D27">
        <v>12851664</v>
      </c>
      <c r="E27">
        <f>C27/D27</f>
        <v>1.2952330530894677E-2</v>
      </c>
      <c r="F27">
        <f>C28/D27</f>
        <v>0.72392431050173733</v>
      </c>
      <c r="G27">
        <f>C29/D27</f>
        <v>0.26312335896736794</v>
      </c>
    </row>
    <row r="28" spans="1:7" x14ac:dyDescent="0.2">
      <c r="B28" t="s">
        <v>19</v>
      </c>
      <c r="C28">
        <v>9303632</v>
      </c>
    </row>
    <row r="29" spans="1:7" x14ac:dyDescent="0.2">
      <c r="B29" t="s">
        <v>24</v>
      </c>
      <c r="C29">
        <v>3381573</v>
      </c>
    </row>
    <row r="30" spans="1:7" x14ac:dyDescent="0.2">
      <c r="A30" t="s">
        <v>104</v>
      </c>
      <c r="B30" t="s">
        <v>18</v>
      </c>
      <c r="C30">
        <v>11484</v>
      </c>
      <c r="D30">
        <v>6589354</v>
      </c>
      <c r="E30">
        <f>C30/D30</f>
        <v>1.7428112072898194E-3</v>
      </c>
      <c r="F30">
        <f>C31/D30</f>
        <v>0.99825718879271019</v>
      </c>
    </row>
    <row r="31" spans="1:7" x14ac:dyDescent="0.2">
      <c r="B31" t="s">
        <v>19</v>
      </c>
      <c r="C31">
        <v>6577870</v>
      </c>
    </row>
    <row r="32" spans="1:7" x14ac:dyDescent="0.2">
      <c r="A32" t="s">
        <v>106</v>
      </c>
      <c r="B32" t="s">
        <v>21</v>
      </c>
      <c r="C32">
        <v>2896960</v>
      </c>
      <c r="D32">
        <v>2898379</v>
      </c>
      <c r="E32">
        <f>C32/D32</f>
        <v>0.99951041599459556</v>
      </c>
      <c r="F32">
        <f>C33/D32</f>
        <v>4.8958400540440017E-4</v>
      </c>
    </row>
    <row r="33" spans="1:8" x14ac:dyDescent="0.2">
      <c r="B33" t="s">
        <v>22</v>
      </c>
      <c r="C33">
        <v>1419</v>
      </c>
    </row>
    <row r="34" spans="1:8" x14ac:dyDescent="0.2">
      <c r="A34" t="s">
        <v>107</v>
      </c>
      <c r="B34" t="s">
        <v>19</v>
      </c>
      <c r="C34">
        <v>165679</v>
      </c>
      <c r="D34">
        <v>4397935</v>
      </c>
      <c r="E34">
        <f>C34/D34</f>
        <v>3.7671998335582497E-2</v>
      </c>
      <c r="F34">
        <f>C35/D34</f>
        <v>1.0359407312750188E-3</v>
      </c>
      <c r="G34">
        <f>C36/D34</f>
        <v>0.96129206093314246</v>
      </c>
    </row>
    <row r="35" spans="1:8" x14ac:dyDescent="0.2">
      <c r="B35" t="s">
        <v>24</v>
      </c>
      <c r="C35">
        <v>4556</v>
      </c>
    </row>
    <row r="36" spans="1:8" x14ac:dyDescent="0.2">
      <c r="B36" t="s">
        <v>26</v>
      </c>
      <c r="C36">
        <v>4227700</v>
      </c>
    </row>
    <row r="37" spans="1:8" x14ac:dyDescent="0.2">
      <c r="A37" t="s">
        <v>108</v>
      </c>
      <c r="B37" t="s">
        <v>22</v>
      </c>
      <c r="C37">
        <v>1586830</v>
      </c>
      <c r="D37">
        <v>4645332</v>
      </c>
      <c r="E37">
        <f>C37/D37</f>
        <v>0.34159668243303171</v>
      </c>
      <c r="F37">
        <f>C38/D37</f>
        <v>0.65840331756696835</v>
      </c>
    </row>
    <row r="38" spans="1:8" x14ac:dyDescent="0.2">
      <c r="B38" t="s">
        <v>23</v>
      </c>
      <c r="C38">
        <v>3058502</v>
      </c>
    </row>
    <row r="39" spans="1:8" x14ac:dyDescent="0.2">
      <c r="A39" t="s">
        <v>111</v>
      </c>
      <c r="B39" t="s">
        <v>12</v>
      </c>
      <c r="C39">
        <v>6742155</v>
      </c>
      <c r="D39">
        <v>6742155</v>
      </c>
      <c r="E39">
        <f>C39/D39</f>
        <v>1</v>
      </c>
    </row>
    <row r="40" spans="1:8" x14ac:dyDescent="0.2">
      <c r="A40" t="s">
        <v>110</v>
      </c>
      <c r="B40" t="s">
        <v>17</v>
      </c>
      <c r="C40">
        <v>5447322</v>
      </c>
      <c r="D40">
        <v>5959902</v>
      </c>
      <c r="E40">
        <f>C40/D40</f>
        <v>0.9139952301229114</v>
      </c>
      <c r="F40">
        <f>C41/D40</f>
        <v>8.6004769877088577E-2</v>
      </c>
    </row>
    <row r="41" spans="1:8" x14ac:dyDescent="0.2">
      <c r="B41" t="s">
        <v>19</v>
      </c>
      <c r="C41">
        <v>512580</v>
      </c>
    </row>
    <row r="42" spans="1:8" x14ac:dyDescent="0.2">
      <c r="A42" t="s">
        <v>109</v>
      </c>
      <c r="B42" t="s">
        <v>12</v>
      </c>
      <c r="C42">
        <v>1329922</v>
      </c>
      <c r="D42">
        <v>1329922</v>
      </c>
      <c r="E42">
        <f>C42/D42</f>
        <v>1</v>
      </c>
    </row>
    <row r="43" spans="1:8" x14ac:dyDescent="0.2">
      <c r="A43" t="s">
        <v>112</v>
      </c>
      <c r="B43" t="s">
        <v>10</v>
      </c>
      <c r="C43">
        <v>190409</v>
      </c>
      <c r="D43">
        <v>9908733</v>
      </c>
      <c r="E43">
        <f>C43/D43</f>
        <v>1.9216281233937781E-2</v>
      </c>
      <c r="F43">
        <f>C44/D43</f>
        <v>1.9552449339385772E-3</v>
      </c>
      <c r="G43">
        <f>C45/D43</f>
        <v>0.94701572844883397</v>
      </c>
      <c r="H43">
        <f>C46/D43</f>
        <v>3.1812745383289667E-2</v>
      </c>
    </row>
    <row r="44" spans="1:8" x14ac:dyDescent="0.2">
      <c r="B44" t="s">
        <v>11</v>
      </c>
      <c r="C44">
        <v>19374</v>
      </c>
    </row>
    <row r="45" spans="1:8" x14ac:dyDescent="0.2">
      <c r="B45" t="s">
        <v>18</v>
      </c>
      <c r="C45">
        <v>9383726</v>
      </c>
    </row>
    <row r="46" spans="1:8" x14ac:dyDescent="0.2">
      <c r="B46" t="s">
        <v>19</v>
      </c>
      <c r="C46">
        <v>315224</v>
      </c>
    </row>
    <row r="47" spans="1:8" x14ac:dyDescent="0.2">
      <c r="A47" t="s">
        <v>113</v>
      </c>
      <c r="B47" t="s">
        <v>11</v>
      </c>
      <c r="C47">
        <v>5450083</v>
      </c>
      <c r="D47">
        <v>5450083</v>
      </c>
      <c r="E47">
        <f>C47/D47</f>
        <v>1</v>
      </c>
    </row>
    <row r="48" spans="1:8" x14ac:dyDescent="0.2">
      <c r="A48" t="s">
        <v>115</v>
      </c>
      <c r="B48" t="s">
        <v>21</v>
      </c>
      <c r="C48">
        <v>1534302</v>
      </c>
      <c r="D48">
        <v>6061448</v>
      </c>
      <c r="E48">
        <f>C48/D48</f>
        <v>0.2531246659214102</v>
      </c>
      <c r="F48">
        <f>C49/D48</f>
        <v>2.0147331132759037E-2</v>
      </c>
      <c r="G48">
        <f>C50/D48</f>
        <v>3.5435427310438034E-3</v>
      </c>
      <c r="H48">
        <f>C51/D48</f>
        <v>0.72318446021478699</v>
      </c>
    </row>
    <row r="49" spans="1:7" x14ac:dyDescent="0.2">
      <c r="B49" t="s">
        <v>22</v>
      </c>
      <c r="C49">
        <v>122122</v>
      </c>
    </row>
    <row r="50" spans="1:7" x14ac:dyDescent="0.2">
      <c r="B50" t="s">
        <v>23</v>
      </c>
      <c r="C50">
        <v>21479</v>
      </c>
    </row>
    <row r="51" spans="1:7" x14ac:dyDescent="0.2">
      <c r="B51" t="s">
        <v>24</v>
      </c>
      <c r="C51">
        <v>4383545</v>
      </c>
    </row>
    <row r="52" spans="1:7" x14ac:dyDescent="0.2">
      <c r="A52" t="s">
        <v>114</v>
      </c>
      <c r="B52" t="s">
        <v>23</v>
      </c>
      <c r="C52">
        <v>802958</v>
      </c>
      <c r="D52">
        <v>2989556</v>
      </c>
      <c r="E52">
        <f>C52/D52</f>
        <v>0.26858771001446369</v>
      </c>
      <c r="F52">
        <f>C53/D52</f>
        <v>0.304806131746654</v>
      </c>
      <c r="G52">
        <f>C54/D52</f>
        <v>0.42660615823888232</v>
      </c>
    </row>
    <row r="53" spans="1:7" x14ac:dyDescent="0.2">
      <c r="B53" t="s">
        <v>25</v>
      </c>
      <c r="C53">
        <v>911235</v>
      </c>
    </row>
    <row r="54" spans="1:7" x14ac:dyDescent="0.2">
      <c r="B54" t="s">
        <v>26</v>
      </c>
      <c r="C54">
        <v>1275363</v>
      </c>
    </row>
    <row r="55" spans="1:7" x14ac:dyDescent="0.2">
      <c r="A55" t="s">
        <v>116</v>
      </c>
      <c r="B55" t="s">
        <v>11</v>
      </c>
      <c r="C55">
        <v>14751</v>
      </c>
      <c r="D55">
        <v>1018507</v>
      </c>
      <c r="E55">
        <f>C55/D55</f>
        <v>1.4482963789154125E-2</v>
      </c>
      <c r="F55">
        <f>C56/D55</f>
        <v>0.98433687740977727</v>
      </c>
      <c r="G55">
        <f>C57/D55</f>
        <v>1.1801588010686231E-3</v>
      </c>
    </row>
    <row r="56" spans="1:7" x14ac:dyDescent="0.2">
      <c r="B56" t="s">
        <v>13</v>
      </c>
      <c r="C56">
        <v>1002554</v>
      </c>
    </row>
    <row r="57" spans="1:7" x14ac:dyDescent="0.2">
      <c r="B57" t="s">
        <v>20</v>
      </c>
      <c r="C57">
        <v>1202</v>
      </c>
    </row>
    <row r="58" spans="1:7" x14ac:dyDescent="0.2">
      <c r="A58" t="s">
        <v>123</v>
      </c>
      <c r="B58" t="s">
        <v>26</v>
      </c>
      <c r="C58">
        <v>290260</v>
      </c>
      <c r="D58">
        <v>9940828</v>
      </c>
      <c r="E58">
        <f>C58/D58</f>
        <v>2.9198774991378986E-2</v>
      </c>
      <c r="F58">
        <f>C59/D58</f>
        <v>0.97080122500862098</v>
      </c>
    </row>
    <row r="59" spans="1:7" x14ac:dyDescent="0.2">
      <c r="B59" t="s">
        <v>27</v>
      </c>
      <c r="C59">
        <v>9650568</v>
      </c>
    </row>
    <row r="60" spans="1:7" x14ac:dyDescent="0.2">
      <c r="A60" t="s">
        <v>124</v>
      </c>
      <c r="B60" t="s">
        <v>11</v>
      </c>
      <c r="C60">
        <v>705571</v>
      </c>
      <c r="D60">
        <v>734970</v>
      </c>
      <c r="E60">
        <f>C60/D60</f>
        <v>0.9599997278800495</v>
      </c>
      <c r="F60">
        <f>C61/D60</f>
        <v>4.0000272119950477E-2</v>
      </c>
    </row>
    <row r="61" spans="1:7" x14ac:dyDescent="0.2">
      <c r="B61" t="s">
        <v>13</v>
      </c>
      <c r="C61">
        <v>29399</v>
      </c>
    </row>
    <row r="62" spans="1:7" x14ac:dyDescent="0.2">
      <c r="A62" t="s">
        <v>117</v>
      </c>
      <c r="B62" t="s">
        <v>11</v>
      </c>
      <c r="C62">
        <v>1777523</v>
      </c>
      <c r="D62">
        <v>1877422</v>
      </c>
      <c r="E62">
        <f>C62/D62</f>
        <v>0.94678926741031055</v>
      </c>
      <c r="F62">
        <f>C63/D62</f>
        <v>5.3210732589689481E-2</v>
      </c>
    </row>
    <row r="63" spans="1:7" x14ac:dyDescent="0.2">
      <c r="B63" t="s">
        <v>20</v>
      </c>
      <c r="C63">
        <v>99899</v>
      </c>
    </row>
    <row r="64" spans="1:7" x14ac:dyDescent="0.2">
      <c r="A64" t="s">
        <v>119</v>
      </c>
      <c r="B64" t="s">
        <v>12</v>
      </c>
      <c r="C64">
        <v>1327163</v>
      </c>
      <c r="D64">
        <v>1327163</v>
      </c>
      <c r="E64">
        <f>C64/D64</f>
        <v>1</v>
      </c>
    </row>
    <row r="65" spans="1:9" x14ac:dyDescent="0.2">
      <c r="A65" t="s">
        <v>120</v>
      </c>
      <c r="B65" t="s">
        <v>16</v>
      </c>
      <c r="C65">
        <v>78341</v>
      </c>
      <c r="D65">
        <v>8915456</v>
      </c>
      <c r="E65">
        <f>C65/D65</f>
        <v>8.7870996166657094E-3</v>
      </c>
      <c r="F65">
        <f>C66/D65</f>
        <v>0.99121290038333432</v>
      </c>
    </row>
    <row r="66" spans="1:9" x14ac:dyDescent="0.2">
      <c r="B66" t="s">
        <v>17</v>
      </c>
      <c r="C66">
        <v>8837115</v>
      </c>
    </row>
    <row r="67" spans="1:9" x14ac:dyDescent="0.2">
      <c r="A67" t="s">
        <v>121</v>
      </c>
      <c r="B67" t="s">
        <v>6</v>
      </c>
      <c r="C67">
        <v>1716899</v>
      </c>
      <c r="D67">
        <v>2080109</v>
      </c>
      <c r="E67">
        <f>C67/D67</f>
        <v>0.82538895798249035</v>
      </c>
      <c r="F67">
        <f>C68/D67</f>
        <v>1.0311959613654861E-3</v>
      </c>
      <c r="G67">
        <f>C69/D67</f>
        <v>7.16116318904442E-2</v>
      </c>
      <c r="H67">
        <f>C70/D67</f>
        <v>4.9516635907060637E-4</v>
      </c>
      <c r="I67">
        <f>C71/D67</f>
        <v>0.10147304780662936</v>
      </c>
    </row>
    <row r="68" spans="1:9" x14ac:dyDescent="0.2">
      <c r="B68" t="s">
        <v>8</v>
      </c>
      <c r="C68">
        <v>2145</v>
      </c>
    </row>
    <row r="69" spans="1:9" x14ac:dyDescent="0.2">
      <c r="B69" t="s">
        <v>13</v>
      </c>
      <c r="C69">
        <v>148960</v>
      </c>
    </row>
    <row r="70" spans="1:9" x14ac:dyDescent="0.2">
      <c r="B70" t="s">
        <v>20</v>
      </c>
      <c r="C70">
        <v>1030</v>
      </c>
    </row>
    <row r="71" spans="1:9" x14ac:dyDescent="0.2">
      <c r="B71" t="s">
        <v>22</v>
      </c>
      <c r="C71">
        <v>211075</v>
      </c>
    </row>
    <row r="72" spans="1:9" x14ac:dyDescent="0.2">
      <c r="A72" t="s">
        <v>118</v>
      </c>
      <c r="B72" t="s">
        <v>6</v>
      </c>
      <c r="C72">
        <v>2083116</v>
      </c>
      <c r="D72">
        <v>2837407</v>
      </c>
      <c r="E72">
        <f>C72/D72</f>
        <v>0.73416185975434611</v>
      </c>
      <c r="F72">
        <f>C73/D72</f>
        <v>4.3123880359779189E-3</v>
      </c>
      <c r="G72">
        <f>C74/D72</f>
        <v>0.26152575220967594</v>
      </c>
    </row>
    <row r="73" spans="1:9" x14ac:dyDescent="0.2">
      <c r="B73" t="s">
        <v>7</v>
      </c>
      <c r="C73">
        <v>12236</v>
      </c>
    </row>
    <row r="74" spans="1:9" x14ac:dyDescent="0.2">
      <c r="B74" t="s">
        <v>13</v>
      </c>
      <c r="C74">
        <v>742055</v>
      </c>
    </row>
    <row r="75" spans="1:9" x14ac:dyDescent="0.2">
      <c r="A75" t="s">
        <v>122</v>
      </c>
      <c r="B75" t="s">
        <v>12</v>
      </c>
      <c r="C75">
        <v>303</v>
      </c>
      <c r="D75">
        <v>19697348</v>
      </c>
      <c r="E75">
        <f>C75/D75</f>
        <v>1.5382781479009257E-5</v>
      </c>
      <c r="F75">
        <f>C76/D75</f>
        <v>0.47597321223141309</v>
      </c>
      <c r="G75">
        <f>C77/D75</f>
        <v>0.14523579519435814</v>
      </c>
      <c r="H75">
        <f>C78/D75</f>
        <v>0.37874591036316158</v>
      </c>
      <c r="I75">
        <f>C79/D75</f>
        <v>2.9699429588186185E-5</v>
      </c>
    </row>
    <row r="76" spans="1:9" x14ac:dyDescent="0.2">
      <c r="B76" t="s">
        <v>14</v>
      </c>
      <c r="C76">
        <v>9375410</v>
      </c>
    </row>
    <row r="77" spans="1:9" x14ac:dyDescent="0.2">
      <c r="B77" t="s">
        <v>15</v>
      </c>
      <c r="C77">
        <v>2860760</v>
      </c>
    </row>
    <row r="78" spans="1:9" x14ac:dyDescent="0.2">
      <c r="B78" t="s">
        <v>16</v>
      </c>
      <c r="C78">
        <v>7460290</v>
      </c>
    </row>
    <row r="79" spans="1:9" x14ac:dyDescent="0.2">
      <c r="B79" t="s">
        <v>17</v>
      </c>
      <c r="C79">
        <v>585</v>
      </c>
    </row>
    <row r="80" spans="1:9" x14ac:dyDescent="0.2">
      <c r="A80" t="s">
        <v>125</v>
      </c>
      <c r="B80" t="s">
        <v>18</v>
      </c>
      <c r="C80">
        <v>72667</v>
      </c>
      <c r="D80">
        <v>11586941</v>
      </c>
      <c r="E80">
        <f>C80/D80</f>
        <v>6.27145680641681E-3</v>
      </c>
      <c r="F80">
        <f>C81/D80</f>
        <v>0.99372854319358317</v>
      </c>
    </row>
    <row r="81" spans="1:8" x14ac:dyDescent="0.2">
      <c r="B81" t="s">
        <v>19</v>
      </c>
      <c r="C81">
        <v>11514274</v>
      </c>
    </row>
    <row r="82" spans="1:8" x14ac:dyDescent="0.2">
      <c r="A82" t="s">
        <v>126</v>
      </c>
      <c r="B82" t="s">
        <v>6</v>
      </c>
      <c r="C82">
        <v>300</v>
      </c>
      <c r="D82">
        <v>3877711</v>
      </c>
      <c r="E82">
        <f>C82/D82</f>
        <v>7.7365229126152E-5</v>
      </c>
      <c r="F82">
        <f>C83/D82</f>
        <v>7.2542796510621863E-4</v>
      </c>
      <c r="G82">
        <f>C84/D82</f>
        <v>0.99729685889433228</v>
      </c>
      <c r="H82">
        <f>C85/D82</f>
        <v>1.9003479114353802E-3</v>
      </c>
    </row>
    <row r="83" spans="1:8" x14ac:dyDescent="0.2">
      <c r="B83" t="s">
        <v>21</v>
      </c>
      <c r="C83">
        <v>2813</v>
      </c>
    </row>
    <row r="84" spans="1:8" x14ac:dyDescent="0.2">
      <c r="B84" t="s">
        <v>22</v>
      </c>
      <c r="C84">
        <v>3867229</v>
      </c>
    </row>
    <row r="85" spans="1:8" x14ac:dyDescent="0.2">
      <c r="B85" t="s">
        <v>24</v>
      </c>
      <c r="C85">
        <v>7369</v>
      </c>
    </row>
    <row r="86" spans="1:8" x14ac:dyDescent="0.2">
      <c r="A86" t="s">
        <v>127</v>
      </c>
      <c r="B86" t="s">
        <v>13</v>
      </c>
      <c r="C86">
        <v>3982470</v>
      </c>
      <c r="D86">
        <v>3982470</v>
      </c>
      <c r="E86">
        <f>C86/D86</f>
        <v>1</v>
      </c>
    </row>
    <row r="87" spans="1:8" x14ac:dyDescent="0.2">
      <c r="A87" t="s">
        <v>128</v>
      </c>
      <c r="B87" t="s">
        <v>16</v>
      </c>
      <c r="C87">
        <v>4139</v>
      </c>
      <c r="D87">
        <v>12783977</v>
      </c>
      <c r="E87">
        <f>C87/D87</f>
        <v>3.2376466259286917E-4</v>
      </c>
      <c r="F87">
        <f>C88/D87</f>
        <v>0.81614414669237911</v>
      </c>
      <c r="G87">
        <f>C89/D87</f>
        <v>0.18353208864502807</v>
      </c>
    </row>
    <row r="88" spans="1:8" x14ac:dyDescent="0.2">
      <c r="B88" t="s">
        <v>17</v>
      </c>
      <c r="C88">
        <v>10433568</v>
      </c>
    </row>
    <row r="89" spans="1:8" x14ac:dyDescent="0.2">
      <c r="B89" t="s">
        <v>19</v>
      </c>
      <c r="C89">
        <v>2346270</v>
      </c>
    </row>
    <row r="90" spans="1:8" x14ac:dyDescent="0.2">
      <c r="A90" t="s">
        <v>129</v>
      </c>
      <c r="B90" t="s">
        <v>12</v>
      </c>
      <c r="C90">
        <v>1054491</v>
      </c>
      <c r="D90">
        <v>1054491</v>
      </c>
      <c r="E90">
        <f>C90/D90</f>
        <v>1</v>
      </c>
    </row>
    <row r="91" spans="1:8" x14ac:dyDescent="0.2">
      <c r="A91" t="s">
        <v>130</v>
      </c>
      <c r="B91" t="s">
        <v>27</v>
      </c>
      <c r="C91">
        <v>4834605</v>
      </c>
      <c r="D91">
        <v>4834605</v>
      </c>
      <c r="E91">
        <f>C91/D91</f>
        <v>1</v>
      </c>
    </row>
    <row r="92" spans="1:8" x14ac:dyDescent="0.2">
      <c r="A92" t="s">
        <v>131</v>
      </c>
      <c r="B92" t="s">
        <v>11</v>
      </c>
      <c r="C92">
        <v>671699</v>
      </c>
      <c r="D92">
        <v>855426</v>
      </c>
      <c r="E92">
        <f>C92/D92</f>
        <v>0.78522163226275565</v>
      </c>
      <c r="F92">
        <f>C93/D92</f>
        <v>0.21477836773724437</v>
      </c>
    </row>
    <row r="93" spans="1:8" x14ac:dyDescent="0.2">
      <c r="B93" t="s">
        <v>20</v>
      </c>
      <c r="C93">
        <v>183727</v>
      </c>
    </row>
    <row r="94" spans="1:8" x14ac:dyDescent="0.2">
      <c r="A94" t="s">
        <v>132</v>
      </c>
      <c r="B94" t="s">
        <v>23</v>
      </c>
      <c r="C94">
        <v>134545</v>
      </c>
      <c r="D94">
        <v>6562085</v>
      </c>
      <c r="E94">
        <f>C94/D94</f>
        <v>2.0503391833540711E-2</v>
      </c>
      <c r="F94">
        <f>C95/D94</f>
        <v>0.97949660816645934</v>
      </c>
    </row>
    <row r="95" spans="1:8" x14ac:dyDescent="0.2">
      <c r="B95" t="s">
        <v>26</v>
      </c>
      <c r="C95">
        <v>6427540</v>
      </c>
    </row>
    <row r="96" spans="1:8" x14ac:dyDescent="0.2">
      <c r="A96" t="s">
        <v>133</v>
      </c>
      <c r="B96" t="s">
        <v>6</v>
      </c>
      <c r="C96">
        <v>838913</v>
      </c>
      <c r="D96">
        <v>26955347</v>
      </c>
      <c r="E96">
        <f>C96/D96</f>
        <v>3.1122322409724498E-2</v>
      </c>
      <c r="F96">
        <f>C97/D96</f>
        <v>0.84741702638812255</v>
      </c>
      <c r="G96">
        <f>C98/D96</f>
        <v>4.6625814165924109E-2</v>
      </c>
      <c r="H96">
        <f>C99/D96</f>
        <v>7.4834837036228841E-2</v>
      </c>
    </row>
    <row r="97" spans="1:8" x14ac:dyDescent="0.2">
      <c r="B97" t="s">
        <v>8</v>
      </c>
      <c r="C97">
        <v>22842420</v>
      </c>
    </row>
    <row r="98" spans="1:8" x14ac:dyDescent="0.2">
      <c r="B98" t="s">
        <v>22</v>
      </c>
      <c r="C98">
        <v>1256815</v>
      </c>
    </row>
    <row r="99" spans="1:8" x14ac:dyDescent="0.2">
      <c r="B99" t="s">
        <v>23</v>
      </c>
      <c r="C99">
        <v>2017199</v>
      </c>
    </row>
    <row r="100" spans="1:8" x14ac:dyDescent="0.2">
      <c r="A100" t="s">
        <v>134</v>
      </c>
      <c r="B100" t="s">
        <v>13</v>
      </c>
      <c r="C100">
        <v>2946276</v>
      </c>
      <c r="D100">
        <v>2947423</v>
      </c>
      <c r="E100">
        <f>C100/D100</f>
        <v>0.99961084649200338</v>
      </c>
      <c r="F100">
        <f>C101/D100</f>
        <v>3.8915350799664659E-4</v>
      </c>
    </row>
    <row r="101" spans="1:8" x14ac:dyDescent="0.2">
      <c r="B101" t="s">
        <v>20</v>
      </c>
      <c r="C101">
        <v>1147</v>
      </c>
    </row>
    <row r="102" spans="1:8" x14ac:dyDescent="0.2">
      <c r="A102" t="s">
        <v>136</v>
      </c>
      <c r="B102" t="s">
        <v>17</v>
      </c>
      <c r="C102">
        <v>45178</v>
      </c>
      <c r="D102">
        <v>8310552</v>
      </c>
      <c r="E102">
        <f>C102/D102</f>
        <v>5.4362213244078129E-3</v>
      </c>
      <c r="F102">
        <f>C103/D102</f>
        <v>0.21069719556534872</v>
      </c>
      <c r="G102">
        <f>C104/D102</f>
        <v>2.7620307291260555E-3</v>
      </c>
      <c r="H102">
        <f>C105/D102</f>
        <v>0.78110455238111742</v>
      </c>
    </row>
    <row r="103" spans="1:8" x14ac:dyDescent="0.2">
      <c r="B103" t="s">
        <v>19</v>
      </c>
      <c r="C103">
        <v>1751010</v>
      </c>
    </row>
    <row r="104" spans="1:8" x14ac:dyDescent="0.2">
      <c r="B104" t="s">
        <v>26</v>
      </c>
      <c r="C104">
        <v>22954</v>
      </c>
    </row>
    <row r="105" spans="1:8" x14ac:dyDescent="0.2">
      <c r="B105" t="s">
        <v>27</v>
      </c>
      <c r="C105">
        <v>6491410</v>
      </c>
    </row>
    <row r="106" spans="1:8" x14ac:dyDescent="0.2">
      <c r="A106" t="s">
        <v>135</v>
      </c>
      <c r="B106" t="s">
        <v>12</v>
      </c>
      <c r="C106">
        <v>626249</v>
      </c>
      <c r="D106">
        <v>626249</v>
      </c>
      <c r="E106">
        <f>C106/D106</f>
        <v>1</v>
      </c>
    </row>
    <row r="107" spans="1:8" x14ac:dyDescent="0.2">
      <c r="A107" t="s">
        <v>137</v>
      </c>
      <c r="B107" t="s">
        <v>13</v>
      </c>
      <c r="C107">
        <v>7073146</v>
      </c>
      <c r="D107">
        <v>7073146</v>
      </c>
      <c r="E107">
        <f>C107/D107</f>
        <v>1</v>
      </c>
    </row>
    <row r="108" spans="1:8" x14ac:dyDescent="0.2">
      <c r="A108" t="s">
        <v>139</v>
      </c>
      <c r="B108" t="s">
        <v>10</v>
      </c>
      <c r="C108">
        <v>2142861</v>
      </c>
      <c r="D108">
        <v>5754819</v>
      </c>
      <c r="E108">
        <f>C108/D108</f>
        <v>0.37235940869730222</v>
      </c>
      <c r="F108">
        <f>C109/D108</f>
        <v>0.16393165449686603</v>
      </c>
      <c r="G108">
        <f>C110/D108</f>
        <v>0.46370893680583175</v>
      </c>
    </row>
    <row r="109" spans="1:8" x14ac:dyDescent="0.2">
      <c r="B109" t="s">
        <v>11</v>
      </c>
      <c r="C109">
        <v>943397</v>
      </c>
    </row>
    <row r="110" spans="1:8" x14ac:dyDescent="0.2">
      <c r="B110" t="s">
        <v>19</v>
      </c>
      <c r="C110">
        <v>2668561</v>
      </c>
    </row>
    <row r="111" spans="1:8" x14ac:dyDescent="0.2">
      <c r="A111" t="s">
        <v>138</v>
      </c>
      <c r="B111" t="s">
        <v>19</v>
      </c>
      <c r="C111">
        <v>1833899</v>
      </c>
      <c r="D111">
        <v>1845841</v>
      </c>
      <c r="E111">
        <f>C111/D111</f>
        <v>0.99353032032553179</v>
      </c>
      <c r="F111">
        <f>C112/D111</f>
        <v>6.4696796744681696E-3</v>
      </c>
    </row>
    <row r="112" spans="1:8" x14ac:dyDescent="0.2">
      <c r="B112" t="s">
        <v>27</v>
      </c>
      <c r="C112">
        <v>11942</v>
      </c>
    </row>
    <row r="113" spans="1:7" x14ac:dyDescent="0.2">
      <c r="A113" t="s">
        <v>140</v>
      </c>
      <c r="B113" t="s">
        <v>11</v>
      </c>
      <c r="C113">
        <v>1000</v>
      </c>
      <c r="D113">
        <v>582079</v>
      </c>
      <c r="E113">
        <f>C113/D113</f>
        <v>1.7179798618400595E-3</v>
      </c>
      <c r="F113">
        <f>C114/D113</f>
        <v>0.29098455707902193</v>
      </c>
      <c r="G113">
        <f>C115/D113</f>
        <v>0.70729746305913799</v>
      </c>
    </row>
    <row r="114" spans="1:7" x14ac:dyDescent="0.2">
      <c r="B114" t="s">
        <v>13</v>
      </c>
      <c r="C114">
        <v>169376</v>
      </c>
    </row>
    <row r="115" spans="1:7" x14ac:dyDescent="0.2">
      <c r="B115" t="s">
        <v>20</v>
      </c>
      <c r="C115">
        <v>411703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5EB5-FF80-6140-9C39-6228CA16A51B}">
  <dimension ref="A1:V52"/>
  <sheetViews>
    <sheetView workbookViewId="0">
      <selection activeCell="D2" sqref="D2"/>
    </sheetView>
  </sheetViews>
  <sheetFormatPr baseColWidth="10" defaultColWidth="11" defaultRowHeight="16" x14ac:dyDescent="0.2"/>
  <cols>
    <col min="1" max="1" width="14.33203125" customWidth="1"/>
    <col min="2" max="2" width="29.5" bestFit="1" customWidth="1"/>
    <col min="3" max="3" width="15.1640625" customWidth="1"/>
    <col min="4" max="4" width="28.83203125" bestFit="1" customWidth="1"/>
    <col min="5" max="5" width="20" bestFit="1" customWidth="1"/>
    <col min="6" max="6" width="20.6640625" bestFit="1" customWidth="1"/>
    <col min="7" max="7" width="17.1640625" bestFit="1" customWidth="1"/>
    <col min="8" max="8" width="24" bestFit="1" customWidth="1"/>
    <col min="9" max="9" width="15" bestFit="1" customWidth="1"/>
    <col min="10" max="10" width="22.5" bestFit="1" customWidth="1"/>
    <col min="11" max="11" width="14.1640625" bestFit="1" customWidth="1"/>
    <col min="12" max="12" width="14.5" bestFit="1" customWidth="1"/>
    <col min="13" max="13" width="12.5" bestFit="1" customWidth="1"/>
    <col min="14" max="14" width="12.6640625" bestFit="1" customWidth="1"/>
    <col min="15" max="15" width="17.1640625" bestFit="1" customWidth="1"/>
    <col min="16" max="16" width="17.5" bestFit="1" customWidth="1"/>
    <col min="17" max="17" width="14.5" bestFit="1" customWidth="1"/>
    <col min="18" max="18" width="14.6640625" bestFit="1" customWidth="1"/>
    <col min="19" max="19" width="19.83203125" bestFit="1" customWidth="1"/>
    <col min="20" max="20" width="20.1640625" bestFit="1" customWidth="1"/>
    <col min="21" max="21" width="17.6640625" bestFit="1" customWidth="1"/>
    <col min="22" max="22" width="20.33203125" bestFit="1" customWidth="1"/>
    <col min="27" max="27" width="34.5" bestFit="1" customWidth="1"/>
    <col min="28" max="28" width="25.5" bestFit="1" customWidth="1"/>
  </cols>
  <sheetData>
    <row r="1" spans="1:22" s="1" customFormat="1" x14ac:dyDescent="0.2">
      <c r="A1" s="1" t="s">
        <v>220</v>
      </c>
      <c r="B1" s="1" t="s">
        <v>221</v>
      </c>
      <c r="C1" s="1" t="s">
        <v>222</v>
      </c>
      <c r="D1" s="1" t="s">
        <v>196</v>
      </c>
      <c r="E1" s="1" t="s">
        <v>223</v>
      </c>
      <c r="F1" s="1" t="s">
        <v>197</v>
      </c>
      <c r="G1" s="1" t="s">
        <v>224</v>
      </c>
      <c r="H1" s="1" t="s">
        <v>198</v>
      </c>
      <c r="I1" s="1" t="s">
        <v>225</v>
      </c>
      <c r="J1" s="1" t="s">
        <v>199</v>
      </c>
      <c r="K1" s="1" t="s">
        <v>226</v>
      </c>
      <c r="L1" s="1" t="s">
        <v>200</v>
      </c>
      <c r="M1" s="1" t="s">
        <v>227</v>
      </c>
      <c r="N1" s="1" t="s">
        <v>201</v>
      </c>
      <c r="O1" s="1" t="s">
        <v>228</v>
      </c>
      <c r="P1" s="1" t="s">
        <v>202</v>
      </c>
      <c r="Q1" s="1" t="s">
        <v>229</v>
      </c>
      <c r="R1" s="1" t="s">
        <v>203</v>
      </c>
      <c r="S1" s="1" t="s">
        <v>230</v>
      </c>
      <c r="T1" s="1" t="s">
        <v>204</v>
      </c>
      <c r="U1" s="1" t="s">
        <v>231</v>
      </c>
      <c r="V1" s="1" t="s">
        <v>205</v>
      </c>
    </row>
    <row r="2" spans="1:22" x14ac:dyDescent="0.2">
      <c r="A2" t="s">
        <v>232</v>
      </c>
      <c r="B2">
        <v>144989.07358</v>
      </c>
      <c r="C2">
        <v>0.21920000000000001</v>
      </c>
      <c r="D2">
        <f t="shared" ref="D2:D33" si="0">B2 * C2</f>
        <v>31781.604928736</v>
      </c>
      <c r="E2">
        <v>0.40550000000000003</v>
      </c>
      <c r="F2">
        <f t="shared" ref="F2:F33" si="1">B2*E2</f>
        <v>58793.069336690001</v>
      </c>
      <c r="G2">
        <v>0.2722</v>
      </c>
      <c r="H2">
        <f t="shared" ref="H2:H33" si="2">B2*G2</f>
        <v>39466.025828475998</v>
      </c>
      <c r="I2">
        <v>7.6300000000000007E-2</v>
      </c>
      <c r="J2">
        <f t="shared" ref="J2:J33" si="3">B2*I2</f>
        <v>11062.666314154001</v>
      </c>
      <c r="K2">
        <v>2.7000000000000001E-3</v>
      </c>
      <c r="L2">
        <f t="shared" ref="L2:L33" si="4">B2*K2</f>
        <v>391.47049866600003</v>
      </c>
      <c r="M2">
        <v>5.0000000000000001E-4</v>
      </c>
      <c r="N2">
        <f t="shared" ref="N2:N33" si="5">B2*M2</f>
        <v>72.494536789999998</v>
      </c>
      <c r="O2">
        <v>2.3699999999999999E-2</v>
      </c>
      <c r="P2">
        <f t="shared" ref="P2:P33" si="6">B2*O2</f>
        <v>3436.2410438459997</v>
      </c>
      <c r="Q2">
        <v>0</v>
      </c>
      <c r="R2">
        <f t="shared" ref="R2:R33" si="7">B2*Q2</f>
        <v>0</v>
      </c>
      <c r="S2">
        <v>0</v>
      </c>
      <c r="T2">
        <f t="shared" ref="T2:T33" si="8">B2*S2</f>
        <v>0</v>
      </c>
      <c r="U2">
        <v>0</v>
      </c>
      <c r="V2">
        <f t="shared" ref="V2:V33" si="9">B2*U2</f>
        <v>0</v>
      </c>
    </row>
    <row r="3" spans="1:22" x14ac:dyDescent="0.2">
      <c r="A3" t="s">
        <v>233</v>
      </c>
      <c r="B3">
        <v>6514.7924400000002</v>
      </c>
      <c r="C3">
        <v>0.1051</v>
      </c>
      <c r="D3">
        <f t="shared" si="0"/>
        <v>684.70468544400001</v>
      </c>
      <c r="E3">
        <v>0.49609999999999999</v>
      </c>
      <c r="F3">
        <f t="shared" si="1"/>
        <v>3231.9885294840001</v>
      </c>
      <c r="G3">
        <v>0</v>
      </c>
      <c r="H3">
        <f t="shared" si="2"/>
        <v>0</v>
      </c>
      <c r="I3">
        <v>0.25019999999999998</v>
      </c>
      <c r="J3">
        <f t="shared" si="3"/>
        <v>1630.0010684879999</v>
      </c>
      <c r="K3">
        <v>0</v>
      </c>
      <c r="L3">
        <f t="shared" si="4"/>
        <v>0</v>
      </c>
      <c r="M3">
        <v>0.1196</v>
      </c>
      <c r="N3">
        <f t="shared" si="5"/>
        <v>779.16917582400004</v>
      </c>
      <c r="O3">
        <v>6.7999999999999996E-3</v>
      </c>
      <c r="P3">
        <f t="shared" si="6"/>
        <v>44.300588591999997</v>
      </c>
      <c r="Q3">
        <v>2.2599999999999999E-2</v>
      </c>
      <c r="R3">
        <f t="shared" si="7"/>
        <v>147.23430914400001</v>
      </c>
      <c r="S3">
        <v>0</v>
      </c>
      <c r="T3">
        <f t="shared" si="8"/>
        <v>0</v>
      </c>
      <c r="U3">
        <v>0</v>
      </c>
      <c r="V3">
        <f t="shared" si="9"/>
        <v>0</v>
      </c>
    </row>
    <row r="4" spans="1:22" x14ac:dyDescent="0.2">
      <c r="A4" t="s">
        <v>234</v>
      </c>
      <c r="B4">
        <v>112302.87024</v>
      </c>
      <c r="C4">
        <v>0.27379999999999999</v>
      </c>
      <c r="D4">
        <f t="shared" si="0"/>
        <v>30748.525871712001</v>
      </c>
      <c r="E4">
        <v>0.3342</v>
      </c>
      <c r="F4">
        <f t="shared" si="1"/>
        <v>37531.619234208003</v>
      </c>
      <c r="G4">
        <v>0.27689999999999998</v>
      </c>
      <c r="H4">
        <f t="shared" si="2"/>
        <v>31096.664769455998</v>
      </c>
      <c r="I4">
        <v>6.1800000000000001E-2</v>
      </c>
      <c r="J4">
        <f t="shared" si="3"/>
        <v>6940.3173808320007</v>
      </c>
      <c r="K4">
        <v>4.5999999999999999E-2</v>
      </c>
      <c r="L4">
        <f t="shared" si="4"/>
        <v>5165.9320310399999</v>
      </c>
      <c r="M4">
        <v>4.0000000000000002E-4</v>
      </c>
      <c r="N4">
        <f t="shared" si="5"/>
        <v>44.921148096000003</v>
      </c>
      <c r="O4">
        <v>1.6000000000000001E-3</v>
      </c>
      <c r="P4">
        <f t="shared" si="6"/>
        <v>179.68459238400001</v>
      </c>
      <c r="Q4">
        <v>5.1999999999999998E-3</v>
      </c>
      <c r="R4">
        <f t="shared" si="7"/>
        <v>583.97492524799998</v>
      </c>
      <c r="S4">
        <v>0</v>
      </c>
      <c r="T4">
        <f t="shared" si="8"/>
        <v>0</v>
      </c>
      <c r="U4">
        <v>0</v>
      </c>
      <c r="V4">
        <f t="shared" si="9"/>
        <v>0</v>
      </c>
    </row>
    <row r="5" spans="1:22" x14ac:dyDescent="0.2">
      <c r="A5" t="s">
        <v>235</v>
      </c>
      <c r="B5">
        <v>67134.042790000007</v>
      </c>
      <c r="C5">
        <v>0.44679999999999997</v>
      </c>
      <c r="D5">
        <f t="shared" si="0"/>
        <v>29995.490318572003</v>
      </c>
      <c r="E5">
        <v>0.28510000000000002</v>
      </c>
      <c r="F5">
        <f t="shared" si="1"/>
        <v>19139.915599429005</v>
      </c>
      <c r="G5">
        <v>0.1895</v>
      </c>
      <c r="H5">
        <f t="shared" si="2"/>
        <v>12721.901108705002</v>
      </c>
      <c r="I5">
        <v>5.33E-2</v>
      </c>
      <c r="J5">
        <f t="shared" si="3"/>
        <v>3578.2444807070005</v>
      </c>
      <c r="K5">
        <v>3.0999999999999999E-3</v>
      </c>
      <c r="L5">
        <f t="shared" si="4"/>
        <v>208.11553264900002</v>
      </c>
      <c r="M5">
        <v>5.0000000000000001E-4</v>
      </c>
      <c r="N5">
        <f t="shared" si="5"/>
        <v>33.567021395000005</v>
      </c>
      <c r="O5">
        <v>2.1700000000000001E-2</v>
      </c>
      <c r="P5">
        <f t="shared" si="6"/>
        <v>1456.8087285430001</v>
      </c>
      <c r="Q5">
        <v>0</v>
      </c>
      <c r="R5">
        <f t="shared" si="7"/>
        <v>0</v>
      </c>
      <c r="S5">
        <v>0</v>
      </c>
      <c r="T5">
        <f t="shared" si="8"/>
        <v>0</v>
      </c>
      <c r="U5">
        <v>0</v>
      </c>
      <c r="V5">
        <f t="shared" si="9"/>
        <v>0</v>
      </c>
    </row>
    <row r="6" spans="1:22" x14ac:dyDescent="0.2">
      <c r="A6" t="s">
        <v>236</v>
      </c>
      <c r="B6">
        <v>197226.89159000001</v>
      </c>
      <c r="C6">
        <v>1.4E-3</v>
      </c>
      <c r="D6">
        <f t="shared" si="0"/>
        <v>276.11764822600003</v>
      </c>
      <c r="E6">
        <v>0.47099999999999997</v>
      </c>
      <c r="F6">
        <f t="shared" si="1"/>
        <v>92893.865938889998</v>
      </c>
      <c r="G6">
        <v>9.2999999999999999E-2</v>
      </c>
      <c r="H6">
        <f t="shared" si="2"/>
        <v>18342.100917870001</v>
      </c>
      <c r="I6">
        <v>0.13150000000000001</v>
      </c>
      <c r="J6">
        <f t="shared" si="3"/>
        <v>25935.336244085003</v>
      </c>
      <c r="K6">
        <v>0.13769999999999999</v>
      </c>
      <c r="L6">
        <f t="shared" si="4"/>
        <v>27158.142971942998</v>
      </c>
      <c r="M6">
        <v>4.0000000000000002E-4</v>
      </c>
      <c r="N6">
        <f t="shared" si="5"/>
        <v>78.890756636000006</v>
      </c>
      <c r="O6">
        <v>2.9499999999999998E-2</v>
      </c>
      <c r="P6">
        <f t="shared" si="6"/>
        <v>5818.1933019050002</v>
      </c>
      <c r="Q6">
        <v>6.9699999999999998E-2</v>
      </c>
      <c r="R6">
        <f t="shared" si="7"/>
        <v>13746.714343823001</v>
      </c>
      <c r="S6">
        <v>6.1400000000000003E-2</v>
      </c>
      <c r="T6">
        <f t="shared" si="8"/>
        <v>12109.731143626001</v>
      </c>
      <c r="U6">
        <v>4.4000000000000003E-3</v>
      </c>
      <c r="V6">
        <f t="shared" si="9"/>
        <v>867.79832299600014</v>
      </c>
    </row>
    <row r="7" spans="1:22" x14ac:dyDescent="0.2">
      <c r="A7" t="s">
        <v>237</v>
      </c>
      <c r="B7">
        <v>56009.949990000001</v>
      </c>
      <c r="C7">
        <v>0.47099999999999997</v>
      </c>
      <c r="D7">
        <f t="shared" si="0"/>
        <v>26380.686445289997</v>
      </c>
      <c r="E7">
        <v>0.3004</v>
      </c>
      <c r="F7">
        <f t="shared" si="1"/>
        <v>16825.388976996001</v>
      </c>
      <c r="G7">
        <v>0</v>
      </c>
      <c r="H7">
        <f t="shared" si="2"/>
        <v>0</v>
      </c>
      <c r="I7">
        <v>2.9600000000000001E-2</v>
      </c>
      <c r="J7">
        <f t="shared" si="3"/>
        <v>1657.894519704</v>
      </c>
      <c r="K7">
        <v>1.9400000000000001E-2</v>
      </c>
      <c r="L7">
        <f t="shared" si="4"/>
        <v>1086.593029806</v>
      </c>
      <c r="M7">
        <v>2.0000000000000001E-4</v>
      </c>
      <c r="N7">
        <f t="shared" si="5"/>
        <v>11.201989998</v>
      </c>
      <c r="O7">
        <v>3.0000000000000001E-3</v>
      </c>
      <c r="P7">
        <f t="shared" si="6"/>
        <v>168.02984997000001</v>
      </c>
      <c r="Q7">
        <v>0.17530000000000001</v>
      </c>
      <c r="R7">
        <f t="shared" si="7"/>
        <v>9818.5442332470011</v>
      </c>
      <c r="S7">
        <v>0</v>
      </c>
      <c r="T7">
        <f t="shared" si="8"/>
        <v>0</v>
      </c>
      <c r="U7">
        <v>1.1000000000000001E-3</v>
      </c>
      <c r="V7">
        <f t="shared" si="9"/>
        <v>61.610944989000004</v>
      </c>
    </row>
    <row r="8" spans="1:22" x14ac:dyDescent="0.2">
      <c r="A8" t="s">
        <v>238</v>
      </c>
      <c r="B8">
        <v>39042.225760000001</v>
      </c>
      <c r="C8">
        <v>8.3999999999999995E-3</v>
      </c>
      <c r="D8">
        <f t="shared" si="0"/>
        <v>327.95469638399999</v>
      </c>
      <c r="E8">
        <v>0.50570000000000004</v>
      </c>
      <c r="F8">
        <f t="shared" si="1"/>
        <v>19743.653566832003</v>
      </c>
      <c r="G8">
        <v>0.43240000000000001</v>
      </c>
      <c r="H8">
        <f t="shared" si="2"/>
        <v>16881.858418624</v>
      </c>
      <c r="I8">
        <v>1.0200000000000001E-2</v>
      </c>
      <c r="J8">
        <f t="shared" si="3"/>
        <v>398.23070275200001</v>
      </c>
      <c r="K8">
        <v>3.0000000000000001E-3</v>
      </c>
      <c r="L8">
        <f t="shared" si="4"/>
        <v>117.12667728000001</v>
      </c>
      <c r="M8">
        <v>9.7000000000000003E-3</v>
      </c>
      <c r="N8">
        <f t="shared" si="5"/>
        <v>378.70958987200004</v>
      </c>
      <c r="O8">
        <v>1.83E-2</v>
      </c>
      <c r="P8">
        <f t="shared" si="6"/>
        <v>714.47273140800007</v>
      </c>
      <c r="Q8">
        <v>2.9999999999999997E-4</v>
      </c>
      <c r="R8">
        <f t="shared" si="7"/>
        <v>11.712667728</v>
      </c>
      <c r="S8">
        <v>0</v>
      </c>
      <c r="T8">
        <f t="shared" si="8"/>
        <v>0</v>
      </c>
      <c r="U8">
        <v>1.1900000000000001E-2</v>
      </c>
      <c r="V8">
        <f t="shared" si="9"/>
        <v>464.60248654400004</v>
      </c>
    </row>
    <row r="9" spans="1:22" x14ac:dyDescent="0.2">
      <c r="A9" t="s">
        <v>239</v>
      </c>
      <c r="B9">
        <v>6013.7386999999999</v>
      </c>
      <c r="C9">
        <v>4.7500000000000001E-2</v>
      </c>
      <c r="D9">
        <f t="shared" si="0"/>
        <v>285.65258825000001</v>
      </c>
      <c r="E9">
        <v>0.9032</v>
      </c>
      <c r="F9">
        <f>B9*E9</f>
        <v>5431.6087938399996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v>1.0999999999999999E-2</v>
      </c>
      <c r="L9">
        <f t="shared" si="4"/>
        <v>66.151125699999994</v>
      </c>
      <c r="M9">
        <v>2.64E-2</v>
      </c>
      <c r="N9">
        <f t="shared" si="5"/>
        <v>158.76270167999999</v>
      </c>
      <c r="O9">
        <v>1.09E-2</v>
      </c>
      <c r="P9">
        <f t="shared" si="6"/>
        <v>65.549751830000005</v>
      </c>
      <c r="Q9">
        <v>8.9999999999999998E-4</v>
      </c>
      <c r="R9">
        <f t="shared" si="7"/>
        <v>5.4123648299999996</v>
      </c>
      <c r="S9">
        <v>0</v>
      </c>
      <c r="T9">
        <f t="shared" si="8"/>
        <v>0</v>
      </c>
      <c r="U9">
        <v>0</v>
      </c>
      <c r="V9">
        <f t="shared" si="9"/>
        <v>0</v>
      </c>
    </row>
    <row r="10" spans="1:22" x14ac:dyDescent="0.2">
      <c r="A10" t="s">
        <v>141</v>
      </c>
      <c r="B10">
        <v>79.477239999999995</v>
      </c>
      <c r="C10">
        <v>0</v>
      </c>
      <c r="D10">
        <f t="shared" si="0"/>
        <v>0</v>
      </c>
      <c r="E10">
        <v>0.2883</v>
      </c>
      <c r="F10">
        <f t="shared" si="1"/>
        <v>22.913288291999997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  <c r="O10">
        <v>0.7117</v>
      </c>
      <c r="P10">
        <f t="shared" si="6"/>
        <v>56.563951707999998</v>
      </c>
      <c r="Q10">
        <v>0</v>
      </c>
      <c r="R10">
        <f t="shared" si="7"/>
        <v>0</v>
      </c>
      <c r="S10">
        <v>0</v>
      </c>
      <c r="T10">
        <f t="shared" si="8"/>
        <v>0</v>
      </c>
      <c r="U10">
        <v>0</v>
      </c>
      <c r="V10">
        <f t="shared" si="9"/>
        <v>0</v>
      </c>
    </row>
    <row r="11" spans="1:22" x14ac:dyDescent="0.2">
      <c r="A11" t="s">
        <v>240</v>
      </c>
      <c r="B11">
        <v>244897.51315000001</v>
      </c>
      <c r="C11">
        <v>0.123</v>
      </c>
      <c r="D11">
        <f t="shared" si="0"/>
        <v>30122.39411745</v>
      </c>
      <c r="E11">
        <v>0.7046</v>
      </c>
      <c r="F11">
        <f t="shared" si="1"/>
        <v>172554.78776549001</v>
      </c>
      <c r="G11">
        <v>0.1197</v>
      </c>
      <c r="H11">
        <f t="shared" si="2"/>
        <v>29314.232324055003</v>
      </c>
      <c r="I11">
        <v>1E-3</v>
      </c>
      <c r="J11">
        <f t="shared" si="3"/>
        <v>244.89751315000001</v>
      </c>
      <c r="K11">
        <v>1.01E-2</v>
      </c>
      <c r="L11">
        <f t="shared" si="4"/>
        <v>2473.4648828150002</v>
      </c>
      <c r="M11">
        <v>8.5000000000000006E-3</v>
      </c>
      <c r="N11">
        <f t="shared" si="5"/>
        <v>2081.6288617750001</v>
      </c>
      <c r="O11">
        <v>2.0899999999999998E-2</v>
      </c>
      <c r="P11">
        <f t="shared" si="6"/>
        <v>5118.3580248349999</v>
      </c>
      <c r="Q11">
        <v>0</v>
      </c>
      <c r="R11">
        <f t="shared" si="7"/>
        <v>0</v>
      </c>
      <c r="S11">
        <v>0</v>
      </c>
      <c r="T11">
        <f t="shared" si="8"/>
        <v>0</v>
      </c>
      <c r="U11">
        <v>1.2200000000000001E-2</v>
      </c>
      <c r="V11">
        <f t="shared" si="9"/>
        <v>2987.7496604300004</v>
      </c>
    </row>
    <row r="12" spans="1:22" x14ac:dyDescent="0.2">
      <c r="A12" t="s">
        <v>241</v>
      </c>
      <c r="B12">
        <v>130060.60692999999</v>
      </c>
      <c r="C12">
        <v>0.24740000000000001</v>
      </c>
      <c r="D12">
        <f t="shared" si="0"/>
        <v>32176.994154481999</v>
      </c>
      <c r="E12">
        <v>0.41110000000000002</v>
      </c>
      <c r="F12">
        <f t="shared" si="1"/>
        <v>53467.915508922997</v>
      </c>
      <c r="G12">
        <v>0.26419999999999999</v>
      </c>
      <c r="H12">
        <f t="shared" si="2"/>
        <v>34362.012350905999</v>
      </c>
      <c r="I12">
        <v>1.84E-2</v>
      </c>
      <c r="J12">
        <f t="shared" si="3"/>
        <v>2393.115167512</v>
      </c>
      <c r="K12">
        <v>1.67E-2</v>
      </c>
      <c r="L12">
        <f t="shared" si="4"/>
        <v>2172.0121357309999</v>
      </c>
      <c r="M12">
        <v>3.3E-3</v>
      </c>
      <c r="N12">
        <f t="shared" si="5"/>
        <v>429.200002869</v>
      </c>
      <c r="O12">
        <v>3.8300000000000001E-2</v>
      </c>
      <c r="P12">
        <f t="shared" si="6"/>
        <v>4981.3212454189998</v>
      </c>
      <c r="Q12">
        <v>0</v>
      </c>
      <c r="R12">
        <f t="shared" si="7"/>
        <v>0</v>
      </c>
      <c r="S12">
        <v>0</v>
      </c>
      <c r="T12">
        <f t="shared" si="8"/>
        <v>0</v>
      </c>
      <c r="U12">
        <v>5.9999999999999995E-4</v>
      </c>
      <c r="V12">
        <f t="shared" si="9"/>
        <v>78.036364157999984</v>
      </c>
    </row>
    <row r="13" spans="1:22" x14ac:dyDescent="0.2">
      <c r="A13" t="s">
        <v>242</v>
      </c>
      <c r="B13">
        <v>9991.3807300000008</v>
      </c>
      <c r="C13">
        <v>0.13200000000000001</v>
      </c>
      <c r="D13">
        <f t="shared" si="0"/>
        <v>1318.8622563600002</v>
      </c>
      <c r="E13">
        <v>0</v>
      </c>
      <c r="F13">
        <f t="shared" si="1"/>
        <v>0</v>
      </c>
      <c r="G13">
        <v>0</v>
      </c>
      <c r="H13">
        <f t="shared" si="2"/>
        <v>0</v>
      </c>
      <c r="I13">
        <v>1.04E-2</v>
      </c>
      <c r="J13">
        <f t="shared" si="3"/>
        <v>103.91035959200001</v>
      </c>
      <c r="K13">
        <v>2.1100000000000001E-2</v>
      </c>
      <c r="L13">
        <f t="shared" si="4"/>
        <v>210.81813340300002</v>
      </c>
      <c r="M13">
        <v>0.68</v>
      </c>
      <c r="N13">
        <f t="shared" si="5"/>
        <v>6794.1388964000007</v>
      </c>
      <c r="O13">
        <v>3.09E-2</v>
      </c>
      <c r="P13">
        <f t="shared" si="6"/>
        <v>308.73366455700005</v>
      </c>
      <c r="Q13">
        <v>5.4600000000000003E-2</v>
      </c>
      <c r="R13">
        <f t="shared" si="7"/>
        <v>545.52938785800006</v>
      </c>
      <c r="S13">
        <v>3.2399999999999998E-2</v>
      </c>
      <c r="T13">
        <f t="shared" si="8"/>
        <v>323.72073565200003</v>
      </c>
      <c r="U13">
        <v>3.8600000000000002E-2</v>
      </c>
      <c r="V13">
        <f t="shared" si="9"/>
        <v>385.66729617800007</v>
      </c>
    </row>
    <row r="14" spans="1:22" x14ac:dyDescent="0.2">
      <c r="A14" t="s">
        <v>243</v>
      </c>
      <c r="B14">
        <v>17402.789089999998</v>
      </c>
      <c r="C14">
        <v>1.4E-3</v>
      </c>
      <c r="D14">
        <f t="shared" si="0"/>
        <v>24.363904725999998</v>
      </c>
      <c r="E14">
        <v>0.17979999999999999</v>
      </c>
      <c r="F14">
        <f t="shared" si="1"/>
        <v>3129.0214783819997</v>
      </c>
      <c r="G14">
        <v>0</v>
      </c>
      <c r="H14">
        <f t="shared" si="2"/>
        <v>0</v>
      </c>
      <c r="I14">
        <v>0.60260000000000002</v>
      </c>
      <c r="J14">
        <f t="shared" si="3"/>
        <v>10486.920705634</v>
      </c>
      <c r="K14">
        <v>3.1199999999999999E-2</v>
      </c>
      <c r="L14">
        <f t="shared" si="4"/>
        <v>542.96701960799987</v>
      </c>
      <c r="M14">
        <v>0</v>
      </c>
      <c r="N14">
        <f t="shared" si="5"/>
        <v>0</v>
      </c>
      <c r="O14">
        <v>2.9600000000000001E-2</v>
      </c>
      <c r="P14">
        <f t="shared" si="6"/>
        <v>515.12255706399992</v>
      </c>
      <c r="Q14">
        <v>0.1472</v>
      </c>
      <c r="R14">
        <f t="shared" si="7"/>
        <v>2561.6905540479997</v>
      </c>
      <c r="S14">
        <v>4.4999999999999997E-3</v>
      </c>
      <c r="T14">
        <f t="shared" si="8"/>
        <v>78.312550904999981</v>
      </c>
      <c r="U14">
        <v>3.7000000000000002E-3</v>
      </c>
      <c r="V14">
        <f t="shared" si="9"/>
        <v>64.39031963299999</v>
      </c>
    </row>
    <row r="15" spans="1:22" x14ac:dyDescent="0.2">
      <c r="A15" t="s">
        <v>244</v>
      </c>
      <c r="B15">
        <v>187863.96622999999</v>
      </c>
      <c r="C15">
        <v>0.31850000000000001</v>
      </c>
      <c r="D15">
        <f t="shared" si="0"/>
        <v>59834.673244254998</v>
      </c>
      <c r="E15">
        <v>8.5400000000000004E-2</v>
      </c>
      <c r="F15">
        <f t="shared" si="1"/>
        <v>16043.582716041999</v>
      </c>
      <c r="G15">
        <v>0.52280000000000004</v>
      </c>
      <c r="H15">
        <f t="shared" si="2"/>
        <v>98215.28154504401</v>
      </c>
      <c r="I15">
        <v>8.0000000000000004E-4</v>
      </c>
      <c r="J15">
        <f t="shared" si="3"/>
        <v>150.29117298400001</v>
      </c>
      <c r="K15">
        <v>2.9999999999999997E-4</v>
      </c>
      <c r="L15">
        <f t="shared" si="4"/>
        <v>56.359189868999991</v>
      </c>
      <c r="M15">
        <v>4.0000000000000002E-4</v>
      </c>
      <c r="N15">
        <f t="shared" si="5"/>
        <v>75.145586492000007</v>
      </c>
      <c r="O15">
        <v>2.3999999999999998E-3</v>
      </c>
      <c r="P15">
        <f t="shared" si="6"/>
        <v>450.87351895199993</v>
      </c>
      <c r="Q15">
        <v>6.83E-2</v>
      </c>
      <c r="R15">
        <f t="shared" si="7"/>
        <v>12831.108893508999</v>
      </c>
      <c r="S15">
        <v>0</v>
      </c>
      <c r="T15">
        <f t="shared" si="8"/>
        <v>0</v>
      </c>
      <c r="U15">
        <v>1.1999999999999999E-3</v>
      </c>
      <c r="V15">
        <f t="shared" si="9"/>
        <v>225.43675947599996</v>
      </c>
    </row>
    <row r="16" spans="1:22" x14ac:dyDescent="0.2">
      <c r="A16" t="s">
        <v>245</v>
      </c>
      <c r="B16">
        <v>112150.12319</v>
      </c>
      <c r="C16">
        <v>0.70389999999999997</v>
      </c>
      <c r="D16">
        <f t="shared" si="0"/>
        <v>78942.471713441002</v>
      </c>
      <c r="E16">
        <v>0.2303</v>
      </c>
      <c r="F16">
        <f t="shared" si="1"/>
        <v>25828.173370657001</v>
      </c>
      <c r="G16">
        <v>0</v>
      </c>
      <c r="H16">
        <f t="shared" si="2"/>
        <v>0</v>
      </c>
      <c r="I16">
        <v>3.0999999999999999E-3</v>
      </c>
      <c r="J16">
        <f t="shared" si="3"/>
        <v>347.665381889</v>
      </c>
      <c r="K16">
        <v>3.5000000000000001E-3</v>
      </c>
      <c r="L16">
        <f t="shared" si="4"/>
        <v>392.52543116499999</v>
      </c>
      <c r="M16">
        <v>1.1999999999999999E-3</v>
      </c>
      <c r="N16">
        <f t="shared" si="5"/>
        <v>134.58014782799998</v>
      </c>
      <c r="O16">
        <v>4.3E-3</v>
      </c>
      <c r="P16">
        <f t="shared" si="6"/>
        <v>482.24552971700001</v>
      </c>
      <c r="Q16">
        <v>5.0799999999999998E-2</v>
      </c>
      <c r="R16">
        <f t="shared" si="7"/>
        <v>5697.226258052</v>
      </c>
      <c r="S16">
        <v>0</v>
      </c>
      <c r="T16">
        <f t="shared" si="8"/>
        <v>0</v>
      </c>
      <c r="U16">
        <v>2.8999999999999998E-3</v>
      </c>
      <c r="V16">
        <f t="shared" si="9"/>
        <v>325.23535725099998</v>
      </c>
    </row>
    <row r="17" spans="1:22" x14ac:dyDescent="0.2">
      <c r="A17" t="s">
        <v>246</v>
      </c>
      <c r="B17">
        <v>64187.186520000003</v>
      </c>
      <c r="C17">
        <v>0.44519999999999998</v>
      </c>
      <c r="D17">
        <f t="shared" si="0"/>
        <v>28576.135438704001</v>
      </c>
      <c r="E17">
        <v>0.1191</v>
      </c>
      <c r="F17">
        <f t="shared" si="1"/>
        <v>7644.6939145320002</v>
      </c>
      <c r="G17">
        <v>7.6300000000000007E-2</v>
      </c>
      <c r="H17">
        <f t="shared" si="2"/>
        <v>4897.4823314760006</v>
      </c>
      <c r="I17">
        <v>1.5599999999999999E-2</v>
      </c>
      <c r="J17">
        <f t="shared" si="3"/>
        <v>1001.320109712</v>
      </c>
      <c r="K17">
        <v>2.9999999999999997E-4</v>
      </c>
      <c r="L17">
        <f t="shared" si="4"/>
        <v>19.256155956000001</v>
      </c>
      <c r="M17">
        <v>2.3E-3</v>
      </c>
      <c r="N17">
        <f t="shared" si="5"/>
        <v>147.63052899600001</v>
      </c>
      <c r="O17">
        <v>3.3999999999999998E-3</v>
      </c>
      <c r="P17">
        <f t="shared" si="6"/>
        <v>218.23643416799999</v>
      </c>
      <c r="Q17">
        <v>0.33779999999999999</v>
      </c>
      <c r="R17">
        <f t="shared" si="7"/>
        <v>21682.431606456001</v>
      </c>
      <c r="S17">
        <v>0</v>
      </c>
      <c r="T17">
        <f t="shared" si="8"/>
        <v>0</v>
      </c>
      <c r="U17">
        <v>0</v>
      </c>
      <c r="V17">
        <f t="shared" si="9"/>
        <v>0</v>
      </c>
    </row>
    <row r="18" spans="1:22" x14ac:dyDescent="0.2">
      <c r="A18" t="s">
        <v>247</v>
      </c>
      <c r="B18">
        <v>52983.359909999999</v>
      </c>
      <c r="C18">
        <v>0.38629999999999998</v>
      </c>
      <c r="D18">
        <f t="shared" si="0"/>
        <v>20467.471933232999</v>
      </c>
      <c r="E18">
        <v>7.3499999999999996E-2</v>
      </c>
      <c r="F18">
        <f t="shared" si="1"/>
        <v>3894.2769533849996</v>
      </c>
      <c r="G18">
        <v>0.17299999999999999</v>
      </c>
      <c r="H18">
        <f t="shared" si="2"/>
        <v>9166.1212644299994</v>
      </c>
      <c r="I18">
        <v>5.0000000000000001E-4</v>
      </c>
      <c r="J18">
        <f t="shared" si="3"/>
        <v>26.491679954999999</v>
      </c>
      <c r="K18">
        <v>2.0000000000000001E-4</v>
      </c>
      <c r="L18">
        <f t="shared" si="4"/>
        <v>10.596671982</v>
      </c>
      <c r="M18">
        <v>1.1000000000000001E-3</v>
      </c>
      <c r="N18">
        <f t="shared" si="5"/>
        <v>58.281695901000006</v>
      </c>
      <c r="O18">
        <v>1.1000000000000001E-3</v>
      </c>
      <c r="P18">
        <f t="shared" si="6"/>
        <v>58.281695901000006</v>
      </c>
      <c r="Q18">
        <v>0.36420000000000002</v>
      </c>
      <c r="R18">
        <f t="shared" si="7"/>
        <v>19296.539679222002</v>
      </c>
      <c r="S18">
        <v>0</v>
      </c>
      <c r="T18">
        <f t="shared" si="8"/>
        <v>0</v>
      </c>
      <c r="U18">
        <v>0</v>
      </c>
      <c r="V18">
        <f t="shared" si="9"/>
        <v>0</v>
      </c>
    </row>
    <row r="19" spans="1:22" x14ac:dyDescent="0.2">
      <c r="A19" t="s">
        <v>248</v>
      </c>
      <c r="B19">
        <v>79191.13248</v>
      </c>
      <c r="C19">
        <v>0.74719999999999998</v>
      </c>
      <c r="D19">
        <f t="shared" si="0"/>
        <v>59171.614189055996</v>
      </c>
      <c r="E19">
        <v>0.18440000000000001</v>
      </c>
      <c r="F19">
        <f t="shared" si="1"/>
        <v>14602.844829312</v>
      </c>
      <c r="G19">
        <v>0</v>
      </c>
      <c r="H19">
        <f t="shared" si="2"/>
        <v>0</v>
      </c>
      <c r="I19">
        <v>5.96E-2</v>
      </c>
      <c r="J19">
        <f t="shared" si="3"/>
        <v>4719.791495808</v>
      </c>
      <c r="K19">
        <v>6.9999999999999999E-4</v>
      </c>
      <c r="L19">
        <f t="shared" si="4"/>
        <v>55.433792736000001</v>
      </c>
      <c r="M19">
        <v>1.1000000000000001E-3</v>
      </c>
      <c r="N19">
        <f t="shared" si="5"/>
        <v>87.11024572800001</v>
      </c>
      <c r="O19">
        <v>6.1999999999999998E-3</v>
      </c>
      <c r="P19">
        <f t="shared" si="6"/>
        <v>490.98502137599996</v>
      </c>
      <c r="Q19">
        <v>0</v>
      </c>
      <c r="R19">
        <f t="shared" si="7"/>
        <v>0</v>
      </c>
      <c r="S19">
        <v>0</v>
      </c>
      <c r="T19">
        <f t="shared" si="8"/>
        <v>0</v>
      </c>
      <c r="U19">
        <v>8.0000000000000004E-4</v>
      </c>
      <c r="V19">
        <f t="shared" si="9"/>
        <v>63.352905984000003</v>
      </c>
    </row>
    <row r="20" spans="1:22" x14ac:dyDescent="0.2">
      <c r="A20" t="s">
        <v>249</v>
      </c>
      <c r="B20">
        <v>101354.2789</v>
      </c>
      <c r="C20">
        <v>0.1186</v>
      </c>
      <c r="D20">
        <f t="shared" si="0"/>
        <v>12020.61747754</v>
      </c>
      <c r="E20">
        <v>0.62160000000000004</v>
      </c>
      <c r="F20">
        <f t="shared" si="1"/>
        <v>63001.819764240005</v>
      </c>
      <c r="G20">
        <v>0.1726</v>
      </c>
      <c r="H20">
        <f t="shared" si="2"/>
        <v>17493.74853814</v>
      </c>
      <c r="I20">
        <v>9.5999999999999992E-3</v>
      </c>
      <c r="J20">
        <f t="shared" si="3"/>
        <v>973.00107744000002</v>
      </c>
      <c r="K20">
        <v>0</v>
      </c>
      <c r="L20">
        <f t="shared" si="4"/>
        <v>0</v>
      </c>
      <c r="M20">
        <v>4.3799999999999999E-2</v>
      </c>
      <c r="N20">
        <f t="shared" si="5"/>
        <v>4439.31741582</v>
      </c>
      <c r="O20">
        <v>2.7400000000000001E-2</v>
      </c>
      <c r="P20">
        <f t="shared" si="6"/>
        <v>2777.1072418600002</v>
      </c>
      <c r="Q20">
        <v>0</v>
      </c>
      <c r="R20">
        <f t="shared" si="7"/>
        <v>0</v>
      </c>
      <c r="S20">
        <v>0</v>
      </c>
      <c r="T20">
        <f t="shared" si="8"/>
        <v>0</v>
      </c>
      <c r="U20">
        <v>6.3E-3</v>
      </c>
      <c r="V20">
        <f t="shared" si="9"/>
        <v>638.53195707000009</v>
      </c>
    </row>
    <row r="21" spans="1:22" x14ac:dyDescent="0.2">
      <c r="A21" t="s">
        <v>250</v>
      </c>
      <c r="B21">
        <v>11450.684310000001</v>
      </c>
      <c r="C21">
        <v>6.6E-3</v>
      </c>
      <c r="D21">
        <f t="shared" si="0"/>
        <v>75.574516446000004</v>
      </c>
      <c r="E21">
        <v>0.1966</v>
      </c>
      <c r="F21">
        <f t="shared" si="1"/>
        <v>2251.2045353460003</v>
      </c>
      <c r="G21">
        <v>0</v>
      </c>
      <c r="H21">
        <f t="shared" si="2"/>
        <v>0</v>
      </c>
      <c r="I21">
        <v>0.31440000000000001</v>
      </c>
      <c r="J21">
        <f t="shared" si="3"/>
        <v>3600.0951470640002</v>
      </c>
      <c r="K21">
        <v>1.1000000000000001E-3</v>
      </c>
      <c r="L21">
        <f t="shared" si="4"/>
        <v>12.595752741000002</v>
      </c>
      <c r="M21">
        <v>1.7600000000000001E-2</v>
      </c>
      <c r="N21">
        <f t="shared" si="5"/>
        <v>201.53204385600003</v>
      </c>
      <c r="O21">
        <v>0.22070000000000001</v>
      </c>
      <c r="P21">
        <f t="shared" si="6"/>
        <v>2527.1660272170002</v>
      </c>
      <c r="Q21">
        <v>0.21060000000000001</v>
      </c>
      <c r="R21">
        <f t="shared" si="7"/>
        <v>2411.5141156860004</v>
      </c>
      <c r="S21">
        <v>0</v>
      </c>
      <c r="T21">
        <f t="shared" si="8"/>
        <v>0</v>
      </c>
      <c r="U21">
        <v>3.2399999999999998E-2</v>
      </c>
      <c r="V21">
        <f t="shared" si="9"/>
        <v>371.00217164399999</v>
      </c>
    </row>
    <row r="22" spans="1:22" x14ac:dyDescent="0.2">
      <c r="A22" t="s">
        <v>251</v>
      </c>
      <c r="B22">
        <v>43926.692049999998</v>
      </c>
      <c r="C22">
        <v>0.22919999999999999</v>
      </c>
      <c r="D22">
        <f t="shared" si="0"/>
        <v>10067.997817859999</v>
      </c>
      <c r="E22">
        <v>0.31719999999999998</v>
      </c>
      <c r="F22">
        <f t="shared" si="1"/>
        <v>13933.546718259999</v>
      </c>
      <c r="G22">
        <v>0.3412</v>
      </c>
      <c r="H22">
        <f t="shared" si="2"/>
        <v>14987.787327459999</v>
      </c>
      <c r="I22">
        <v>6.4399999999999999E-2</v>
      </c>
      <c r="J22">
        <f t="shared" si="3"/>
        <v>2828.8789680199998</v>
      </c>
      <c r="K22">
        <v>1.0200000000000001E-2</v>
      </c>
      <c r="L22">
        <f t="shared" si="4"/>
        <v>448.05225891000003</v>
      </c>
      <c r="M22">
        <v>5.7000000000000002E-3</v>
      </c>
      <c r="N22">
        <f t="shared" si="5"/>
        <v>250.38214468499999</v>
      </c>
      <c r="O22">
        <v>1.21E-2</v>
      </c>
      <c r="P22">
        <f t="shared" si="6"/>
        <v>531.512973805</v>
      </c>
      <c r="Q22">
        <v>1.2500000000000001E-2</v>
      </c>
      <c r="R22">
        <f t="shared" si="7"/>
        <v>549.08365062500002</v>
      </c>
      <c r="S22">
        <v>0</v>
      </c>
      <c r="T22">
        <f t="shared" si="8"/>
        <v>0</v>
      </c>
      <c r="U22">
        <v>7.4000000000000003E-3</v>
      </c>
      <c r="V22">
        <f t="shared" si="9"/>
        <v>325.05752116999997</v>
      </c>
    </row>
    <row r="23" spans="1:22" x14ac:dyDescent="0.2">
      <c r="A23" t="s">
        <v>252</v>
      </c>
      <c r="B23">
        <v>27965.473559999999</v>
      </c>
      <c r="C23">
        <v>0</v>
      </c>
      <c r="D23">
        <f t="shared" si="0"/>
        <v>0</v>
      </c>
      <c r="E23">
        <v>0.67210000000000003</v>
      </c>
      <c r="F23">
        <f t="shared" si="1"/>
        <v>18795.594779676001</v>
      </c>
      <c r="G23">
        <v>0.1588</v>
      </c>
      <c r="H23">
        <f t="shared" si="2"/>
        <v>4440.9172013279995</v>
      </c>
      <c r="I23">
        <v>2.4E-2</v>
      </c>
      <c r="J23">
        <f t="shared" si="3"/>
        <v>671.17136543999993</v>
      </c>
      <c r="K23">
        <v>4.6199999999999998E-2</v>
      </c>
      <c r="L23">
        <f t="shared" si="4"/>
        <v>1292.004878472</v>
      </c>
      <c r="M23">
        <v>1.7000000000000001E-2</v>
      </c>
      <c r="N23">
        <f t="shared" si="5"/>
        <v>475.41305052000001</v>
      </c>
      <c r="O23">
        <v>4.2799999999999998E-2</v>
      </c>
      <c r="P23">
        <f t="shared" si="6"/>
        <v>1196.9222683679998</v>
      </c>
      <c r="Q23">
        <v>8.5000000000000006E-3</v>
      </c>
      <c r="R23">
        <f t="shared" si="7"/>
        <v>237.70652526000001</v>
      </c>
      <c r="S23">
        <v>0</v>
      </c>
      <c r="T23">
        <f t="shared" si="8"/>
        <v>0</v>
      </c>
      <c r="U23">
        <v>3.0599999999999999E-2</v>
      </c>
      <c r="V23">
        <f t="shared" si="9"/>
        <v>855.74349093599994</v>
      </c>
    </row>
    <row r="24" spans="1:22" x14ac:dyDescent="0.2">
      <c r="A24" t="s">
        <v>253</v>
      </c>
      <c r="B24">
        <v>115965.95372</v>
      </c>
      <c r="C24">
        <v>0.37519999999999998</v>
      </c>
      <c r="D24">
        <f t="shared" si="0"/>
        <v>43510.425835743998</v>
      </c>
      <c r="E24">
        <v>0.2671</v>
      </c>
      <c r="F24">
        <f t="shared" si="1"/>
        <v>30974.506238612001</v>
      </c>
      <c r="G24">
        <v>0.26650000000000001</v>
      </c>
      <c r="H24">
        <f t="shared" si="2"/>
        <v>30904.926666380004</v>
      </c>
      <c r="I24">
        <v>8.2000000000000007E-3</v>
      </c>
      <c r="J24">
        <f t="shared" si="3"/>
        <v>950.92082050400018</v>
      </c>
      <c r="K24">
        <v>1.4E-3</v>
      </c>
      <c r="L24">
        <f t="shared" si="4"/>
        <v>162.352335208</v>
      </c>
      <c r="M24">
        <v>1.06E-2</v>
      </c>
      <c r="N24">
        <f t="shared" si="5"/>
        <v>1229.2391094320001</v>
      </c>
      <c r="O24">
        <v>2.1999999999999999E-2</v>
      </c>
      <c r="P24">
        <f t="shared" si="6"/>
        <v>2551.2509818399999</v>
      </c>
      <c r="Q24">
        <v>4.6600000000000003E-2</v>
      </c>
      <c r="R24">
        <f t="shared" si="7"/>
        <v>5404.0134433520006</v>
      </c>
      <c r="S24">
        <v>0</v>
      </c>
      <c r="T24">
        <f t="shared" si="8"/>
        <v>0</v>
      </c>
      <c r="U24">
        <v>2.3E-3</v>
      </c>
      <c r="V24">
        <f t="shared" si="9"/>
        <v>266.72169355599999</v>
      </c>
    </row>
    <row r="25" spans="1:22" x14ac:dyDescent="0.2">
      <c r="A25" t="s">
        <v>254</v>
      </c>
      <c r="B25">
        <v>63234.284590000003</v>
      </c>
      <c r="C25">
        <v>0.37</v>
      </c>
      <c r="D25">
        <f t="shared" si="0"/>
        <v>23396.685298300003</v>
      </c>
      <c r="E25">
        <v>0.14499999999999999</v>
      </c>
      <c r="F25">
        <f t="shared" si="1"/>
        <v>9168.9712655500007</v>
      </c>
      <c r="G25">
        <v>0.23089999999999999</v>
      </c>
      <c r="H25">
        <f t="shared" si="2"/>
        <v>14600.796311831</v>
      </c>
      <c r="I25">
        <v>1.9099999999999999E-2</v>
      </c>
      <c r="J25">
        <f t="shared" si="3"/>
        <v>1207.7748356689999</v>
      </c>
      <c r="K25">
        <v>2.06E-2</v>
      </c>
      <c r="L25">
        <f t="shared" si="4"/>
        <v>1302.626262554</v>
      </c>
      <c r="M25">
        <v>5.9999999999999995E-4</v>
      </c>
      <c r="N25">
        <f t="shared" si="5"/>
        <v>37.940570753999999</v>
      </c>
      <c r="O25">
        <v>2.7900000000000001E-2</v>
      </c>
      <c r="P25">
        <f t="shared" si="6"/>
        <v>1764.2365400610001</v>
      </c>
      <c r="Q25">
        <v>0.1794</v>
      </c>
      <c r="R25">
        <f t="shared" si="7"/>
        <v>11344.230655446001</v>
      </c>
      <c r="S25">
        <v>0</v>
      </c>
      <c r="T25">
        <f t="shared" si="8"/>
        <v>0</v>
      </c>
      <c r="U25">
        <v>6.4000000000000003E-3</v>
      </c>
      <c r="V25">
        <f t="shared" si="9"/>
        <v>404.69942137600003</v>
      </c>
    </row>
    <row r="26" spans="1:22" x14ac:dyDescent="0.2">
      <c r="A26" t="s">
        <v>255</v>
      </c>
      <c r="B26">
        <v>63516.205699999999</v>
      </c>
      <c r="C26">
        <v>8.3099999999999993E-2</v>
      </c>
      <c r="D26">
        <f t="shared" si="0"/>
        <v>5278.1966936699991</v>
      </c>
      <c r="E26">
        <v>0.7792</v>
      </c>
      <c r="F26">
        <f t="shared" si="1"/>
        <v>49491.827481439999</v>
      </c>
      <c r="G26">
        <v>0.1089</v>
      </c>
      <c r="H26">
        <f t="shared" si="2"/>
        <v>6916.91480073</v>
      </c>
      <c r="I26">
        <v>0</v>
      </c>
      <c r="J26">
        <f t="shared" si="3"/>
        <v>0</v>
      </c>
      <c r="K26">
        <v>5.1999999999999998E-3</v>
      </c>
      <c r="L26">
        <f t="shared" si="4"/>
        <v>330.28426963999999</v>
      </c>
      <c r="M26">
        <v>4.0000000000000002E-4</v>
      </c>
      <c r="N26">
        <f t="shared" si="5"/>
        <v>25.406482280000002</v>
      </c>
      <c r="O26">
        <v>2.3099999999999999E-2</v>
      </c>
      <c r="P26">
        <f t="shared" si="6"/>
        <v>1467.2243516699998</v>
      </c>
      <c r="Q26">
        <v>0</v>
      </c>
      <c r="R26">
        <f t="shared" si="7"/>
        <v>0</v>
      </c>
      <c r="S26">
        <v>0</v>
      </c>
      <c r="T26">
        <f t="shared" si="8"/>
        <v>0</v>
      </c>
      <c r="U26">
        <v>0</v>
      </c>
      <c r="V26">
        <f t="shared" si="9"/>
        <v>0</v>
      </c>
    </row>
    <row r="27" spans="1:22" x14ac:dyDescent="0.2">
      <c r="A27" t="s">
        <v>256</v>
      </c>
      <c r="B27">
        <v>82174.111780000007</v>
      </c>
      <c r="C27">
        <v>0.72940000000000005</v>
      </c>
      <c r="D27">
        <f t="shared" si="0"/>
        <v>59937.797132332009</v>
      </c>
      <c r="E27">
        <v>8.3199999999999996E-2</v>
      </c>
      <c r="F27">
        <f t="shared" si="1"/>
        <v>6836.8861000960005</v>
      </c>
      <c r="G27">
        <v>0.12970000000000001</v>
      </c>
      <c r="H27">
        <f t="shared" si="2"/>
        <v>10657.982297866001</v>
      </c>
      <c r="I27">
        <v>1.7600000000000001E-2</v>
      </c>
      <c r="J27">
        <f t="shared" si="3"/>
        <v>1446.2643673280002</v>
      </c>
      <c r="K27">
        <v>1.2999999999999999E-3</v>
      </c>
      <c r="L27">
        <f t="shared" si="4"/>
        <v>106.82634531400001</v>
      </c>
      <c r="M27">
        <v>1.1000000000000001E-3</v>
      </c>
      <c r="N27">
        <f t="shared" si="5"/>
        <v>90.39152295800001</v>
      </c>
      <c r="O27">
        <v>1.9E-3</v>
      </c>
      <c r="P27">
        <f t="shared" si="6"/>
        <v>156.13081238200002</v>
      </c>
      <c r="Q27">
        <v>3.5799999999999998E-2</v>
      </c>
      <c r="R27">
        <f t="shared" si="7"/>
        <v>2941.833201724</v>
      </c>
      <c r="S27">
        <v>0</v>
      </c>
      <c r="T27">
        <f t="shared" si="8"/>
        <v>0</v>
      </c>
      <c r="U27">
        <v>0</v>
      </c>
      <c r="V27">
        <f t="shared" si="9"/>
        <v>0</v>
      </c>
    </row>
    <row r="28" spans="1:22" x14ac:dyDescent="0.2">
      <c r="A28" t="s">
        <v>257</v>
      </c>
      <c r="B28">
        <v>27423.90119</v>
      </c>
      <c r="C28">
        <v>0.48230000000000001</v>
      </c>
      <c r="D28">
        <f t="shared" si="0"/>
        <v>13226.547543937</v>
      </c>
      <c r="E28">
        <v>1.72E-2</v>
      </c>
      <c r="F28">
        <f t="shared" si="1"/>
        <v>471.691100468</v>
      </c>
      <c r="G28">
        <v>0</v>
      </c>
      <c r="H28">
        <f t="shared" si="2"/>
        <v>0</v>
      </c>
      <c r="I28">
        <v>0.39140000000000003</v>
      </c>
      <c r="J28">
        <f t="shared" si="3"/>
        <v>10733.714925766</v>
      </c>
      <c r="K28">
        <v>1.4E-3</v>
      </c>
      <c r="L28">
        <f t="shared" si="4"/>
        <v>38.393461666</v>
      </c>
      <c r="M28">
        <v>1.6299999999999999E-2</v>
      </c>
      <c r="N28">
        <f t="shared" si="5"/>
        <v>447.00958939699996</v>
      </c>
      <c r="O28">
        <v>8.0000000000000004E-4</v>
      </c>
      <c r="P28">
        <f t="shared" si="6"/>
        <v>21.939120952</v>
      </c>
      <c r="Q28">
        <v>7.9600000000000004E-2</v>
      </c>
      <c r="R28">
        <f t="shared" si="7"/>
        <v>2182.9425347240003</v>
      </c>
      <c r="S28">
        <v>0</v>
      </c>
      <c r="T28">
        <f t="shared" si="8"/>
        <v>0</v>
      </c>
      <c r="U28">
        <v>1.11E-2</v>
      </c>
      <c r="V28">
        <f t="shared" si="9"/>
        <v>304.40530320900001</v>
      </c>
    </row>
    <row r="29" spans="1:22" x14ac:dyDescent="0.2">
      <c r="A29" t="s">
        <v>258</v>
      </c>
      <c r="B29">
        <v>36809.337290000003</v>
      </c>
      <c r="C29">
        <v>0.62949999999999995</v>
      </c>
      <c r="D29">
        <f t="shared" si="0"/>
        <v>23171.477824055</v>
      </c>
      <c r="E29">
        <v>3.3000000000000002E-2</v>
      </c>
      <c r="F29">
        <f t="shared" si="1"/>
        <v>1214.7081305700001</v>
      </c>
      <c r="G29">
        <v>0.153</v>
      </c>
      <c r="H29">
        <f t="shared" si="2"/>
        <v>5631.8286053700003</v>
      </c>
      <c r="I29">
        <v>4.0300000000000002E-2</v>
      </c>
      <c r="J29">
        <f t="shared" si="3"/>
        <v>1483.4162927870002</v>
      </c>
      <c r="K29">
        <v>8.9999999999999998E-4</v>
      </c>
      <c r="L29">
        <f t="shared" si="4"/>
        <v>33.128403560999999</v>
      </c>
      <c r="M29">
        <v>2.0000000000000001E-4</v>
      </c>
      <c r="N29">
        <f t="shared" si="5"/>
        <v>7.3618674580000008</v>
      </c>
      <c r="O29">
        <v>2.5000000000000001E-3</v>
      </c>
      <c r="P29">
        <f t="shared" si="6"/>
        <v>92.023343225000005</v>
      </c>
      <c r="Q29">
        <v>0.14069999999999999</v>
      </c>
      <c r="R29">
        <f t="shared" si="7"/>
        <v>5179.0737567030001</v>
      </c>
      <c r="S29">
        <v>0</v>
      </c>
      <c r="T29">
        <f t="shared" si="8"/>
        <v>0</v>
      </c>
      <c r="U29">
        <v>0</v>
      </c>
      <c r="V29">
        <f t="shared" si="9"/>
        <v>0</v>
      </c>
    </row>
    <row r="30" spans="1:22" x14ac:dyDescent="0.2">
      <c r="A30" t="s">
        <v>259</v>
      </c>
      <c r="B30">
        <v>39929.090960000001</v>
      </c>
      <c r="C30">
        <v>6.2199999999999998E-2</v>
      </c>
      <c r="D30">
        <f t="shared" si="0"/>
        <v>2483.5894577120002</v>
      </c>
      <c r="E30">
        <v>0.67120000000000002</v>
      </c>
      <c r="F30">
        <f t="shared" si="1"/>
        <v>26800.405852352003</v>
      </c>
      <c r="G30">
        <v>0</v>
      </c>
      <c r="H30">
        <f t="shared" si="2"/>
        <v>0</v>
      </c>
      <c r="I30">
        <v>4.7300000000000002E-2</v>
      </c>
      <c r="J30">
        <f t="shared" si="3"/>
        <v>1888.6460024080002</v>
      </c>
      <c r="K30">
        <v>0.11650000000000001</v>
      </c>
      <c r="L30">
        <f t="shared" si="4"/>
        <v>4651.7390968400005</v>
      </c>
      <c r="M30">
        <v>2.9999999999999997E-4</v>
      </c>
      <c r="N30">
        <f t="shared" si="5"/>
        <v>11.978727288</v>
      </c>
      <c r="O30">
        <v>1.6999999999999999E-3</v>
      </c>
      <c r="P30">
        <f t="shared" si="6"/>
        <v>67.879454632000005</v>
      </c>
      <c r="Q30">
        <v>9.1999999999999998E-3</v>
      </c>
      <c r="R30">
        <f t="shared" si="7"/>
        <v>367.34763683200003</v>
      </c>
      <c r="S30">
        <v>9.0899999999999995E-2</v>
      </c>
      <c r="T30">
        <f t="shared" si="8"/>
        <v>3629.554368264</v>
      </c>
      <c r="U30">
        <v>6.9999999999999999E-4</v>
      </c>
      <c r="V30">
        <f t="shared" si="9"/>
        <v>27.950363672000002</v>
      </c>
    </row>
    <row r="31" spans="1:22" x14ac:dyDescent="0.2">
      <c r="A31" t="s">
        <v>260</v>
      </c>
      <c r="B31">
        <v>17581.79277</v>
      </c>
      <c r="C31">
        <v>3.7900000000000003E-2</v>
      </c>
      <c r="D31">
        <f t="shared" si="0"/>
        <v>666.34994598300011</v>
      </c>
      <c r="E31">
        <v>0.1701</v>
      </c>
      <c r="F31">
        <f t="shared" si="1"/>
        <v>2990.6629501769999</v>
      </c>
      <c r="G31">
        <v>0.57230000000000003</v>
      </c>
      <c r="H31">
        <f t="shared" si="2"/>
        <v>10062.060002271</v>
      </c>
      <c r="I31">
        <v>9.3299999999999994E-2</v>
      </c>
      <c r="J31">
        <f t="shared" si="3"/>
        <v>1640.3812654409999</v>
      </c>
      <c r="K31">
        <v>0</v>
      </c>
      <c r="L31">
        <f t="shared" si="4"/>
        <v>0</v>
      </c>
      <c r="M31">
        <v>1.03E-2</v>
      </c>
      <c r="N31">
        <f t="shared" si="5"/>
        <v>181.09246553100002</v>
      </c>
      <c r="O31">
        <v>8.8599999999999998E-2</v>
      </c>
      <c r="P31">
        <f t="shared" si="6"/>
        <v>1557.746839422</v>
      </c>
      <c r="Q31">
        <v>2.47E-2</v>
      </c>
      <c r="R31">
        <f t="shared" si="7"/>
        <v>434.27028141900001</v>
      </c>
      <c r="S31">
        <v>0</v>
      </c>
      <c r="T31">
        <f t="shared" si="8"/>
        <v>0</v>
      </c>
      <c r="U31">
        <v>2.7000000000000001E-3</v>
      </c>
      <c r="V31">
        <f t="shared" si="9"/>
        <v>47.470840479000003</v>
      </c>
    </row>
    <row r="32" spans="1:22" x14ac:dyDescent="0.2">
      <c r="A32" t="s">
        <v>261</v>
      </c>
      <c r="B32">
        <v>75255.492970000007</v>
      </c>
      <c r="C32">
        <v>1.5900000000000001E-2</v>
      </c>
      <c r="D32">
        <f t="shared" si="0"/>
        <v>1196.5623382230001</v>
      </c>
      <c r="E32">
        <v>0.51700000000000002</v>
      </c>
      <c r="F32">
        <f t="shared" si="1"/>
        <v>38907.089865490001</v>
      </c>
      <c r="G32">
        <v>0.42620000000000002</v>
      </c>
      <c r="H32">
        <f t="shared" si="2"/>
        <v>32073.891103814003</v>
      </c>
      <c r="I32">
        <v>0</v>
      </c>
      <c r="J32">
        <f t="shared" si="3"/>
        <v>0</v>
      </c>
      <c r="K32">
        <v>1.72E-2</v>
      </c>
      <c r="L32">
        <f t="shared" si="4"/>
        <v>1294.3944790840001</v>
      </c>
      <c r="M32">
        <v>4.3E-3</v>
      </c>
      <c r="N32">
        <f t="shared" si="5"/>
        <v>323.59861977100002</v>
      </c>
      <c r="O32">
        <v>1.2699999999999999E-2</v>
      </c>
      <c r="P32">
        <f t="shared" si="6"/>
        <v>955.74476071900006</v>
      </c>
      <c r="Q32">
        <v>2.9999999999999997E-4</v>
      </c>
      <c r="R32">
        <f t="shared" si="7"/>
        <v>22.576647891</v>
      </c>
      <c r="S32">
        <v>0</v>
      </c>
      <c r="T32">
        <f t="shared" si="8"/>
        <v>0</v>
      </c>
      <c r="U32">
        <v>7.4000000000000003E-3</v>
      </c>
      <c r="V32">
        <f t="shared" si="9"/>
        <v>556.89064797800006</v>
      </c>
    </row>
    <row r="33" spans="1:22" x14ac:dyDescent="0.2">
      <c r="A33" t="s">
        <v>262</v>
      </c>
      <c r="B33">
        <v>32639.339019999999</v>
      </c>
      <c r="C33">
        <v>0.41060000000000002</v>
      </c>
      <c r="D33">
        <f t="shared" si="0"/>
        <v>13401.712601612</v>
      </c>
      <c r="E33">
        <v>0.3533</v>
      </c>
      <c r="F33">
        <f t="shared" si="1"/>
        <v>11531.478475766</v>
      </c>
      <c r="G33">
        <v>0</v>
      </c>
      <c r="H33">
        <f t="shared" si="2"/>
        <v>0</v>
      </c>
      <c r="I33">
        <v>5.8999999999999999E-3</v>
      </c>
      <c r="J33">
        <f t="shared" si="3"/>
        <v>192.572100218</v>
      </c>
      <c r="K33">
        <v>3.9600000000000003E-2</v>
      </c>
      <c r="L33">
        <f t="shared" si="4"/>
        <v>1292.5178251920001</v>
      </c>
      <c r="M33">
        <v>5.9999999999999995E-4</v>
      </c>
      <c r="N33">
        <f t="shared" si="5"/>
        <v>19.583603411999999</v>
      </c>
      <c r="O33">
        <v>5.9999999999999995E-4</v>
      </c>
      <c r="P33">
        <f t="shared" si="6"/>
        <v>19.583603411999999</v>
      </c>
      <c r="Q33">
        <v>0.189</v>
      </c>
      <c r="R33">
        <f t="shared" si="7"/>
        <v>6168.8350747799996</v>
      </c>
      <c r="S33">
        <v>4.0000000000000002E-4</v>
      </c>
      <c r="T33">
        <f t="shared" si="8"/>
        <v>13.055735608000001</v>
      </c>
      <c r="U33">
        <v>0</v>
      </c>
      <c r="V33">
        <f t="shared" si="9"/>
        <v>0</v>
      </c>
    </row>
    <row r="34" spans="1:22" x14ac:dyDescent="0.2">
      <c r="A34" t="s">
        <v>263</v>
      </c>
      <c r="B34">
        <v>134155.65218999999</v>
      </c>
      <c r="C34">
        <v>5.1000000000000004E-3</v>
      </c>
      <c r="D34">
        <f t="shared" ref="D34:D52" si="10">B34 * C34</f>
        <v>684.19382616899998</v>
      </c>
      <c r="E34">
        <v>0.37719999999999998</v>
      </c>
      <c r="F34">
        <f t="shared" ref="F34:F52" si="11">B34*E34</f>
        <v>50603.512006067998</v>
      </c>
      <c r="G34">
        <v>0.31990000000000002</v>
      </c>
      <c r="H34">
        <f t="shared" ref="H34:H52" si="12">B34*G34</f>
        <v>42916.393135580998</v>
      </c>
      <c r="I34">
        <v>0.22720000000000001</v>
      </c>
      <c r="J34">
        <f t="shared" ref="J34:J52" si="13">B34*I34</f>
        <v>30480.164177568</v>
      </c>
      <c r="K34">
        <v>3.0000000000000001E-3</v>
      </c>
      <c r="L34">
        <f t="shared" ref="L34:L52" si="14">B34*K34</f>
        <v>402.46695656999998</v>
      </c>
      <c r="M34">
        <v>1.0999999999999999E-2</v>
      </c>
      <c r="N34">
        <f t="shared" ref="N34:N52" si="15">B34*M34</f>
        <v>1475.7121740899997</v>
      </c>
      <c r="O34">
        <v>1.7100000000000001E-2</v>
      </c>
      <c r="P34">
        <f t="shared" ref="P34:P52" si="16">B34*O34</f>
        <v>2294.0616524490001</v>
      </c>
      <c r="Q34">
        <v>3.27E-2</v>
      </c>
      <c r="R34">
        <f t="shared" ref="R34:R52" si="17">B34*Q34</f>
        <v>4386.889826613</v>
      </c>
      <c r="S34">
        <v>0</v>
      </c>
      <c r="T34">
        <f t="shared" ref="T34:T52" si="18">B34*S34</f>
        <v>0</v>
      </c>
      <c r="U34">
        <v>6.7000000000000002E-3</v>
      </c>
      <c r="V34">
        <f t="shared" ref="V34:V52" si="19">B34*U34</f>
        <v>898.842869673</v>
      </c>
    </row>
    <row r="35" spans="1:22" x14ac:dyDescent="0.2">
      <c r="A35" t="s">
        <v>264</v>
      </c>
      <c r="B35">
        <v>134069.82973</v>
      </c>
      <c r="C35">
        <v>0.23630000000000001</v>
      </c>
      <c r="D35">
        <f t="shared" si="10"/>
        <v>31680.700765199002</v>
      </c>
      <c r="E35">
        <v>0.32879999999999998</v>
      </c>
      <c r="F35">
        <f t="shared" si="11"/>
        <v>44082.160015223999</v>
      </c>
      <c r="G35">
        <v>0.31380000000000002</v>
      </c>
      <c r="H35">
        <f t="shared" si="12"/>
        <v>42071.112569274002</v>
      </c>
      <c r="I35">
        <v>3.73E-2</v>
      </c>
      <c r="J35">
        <f t="shared" si="13"/>
        <v>5000.804648929</v>
      </c>
      <c r="K35">
        <v>5.2200000000000003E-2</v>
      </c>
      <c r="L35">
        <f t="shared" si="14"/>
        <v>6998.4451119060004</v>
      </c>
      <c r="M35">
        <v>3.7000000000000002E-3</v>
      </c>
      <c r="N35">
        <f t="shared" si="15"/>
        <v>496.05837000100001</v>
      </c>
      <c r="O35">
        <v>1.9800000000000002E-2</v>
      </c>
      <c r="P35">
        <f t="shared" si="16"/>
        <v>2654.582628654</v>
      </c>
      <c r="Q35">
        <v>4.0000000000000001E-3</v>
      </c>
      <c r="R35">
        <f t="shared" si="17"/>
        <v>536.27931892000004</v>
      </c>
      <c r="S35">
        <v>0</v>
      </c>
      <c r="T35">
        <f t="shared" si="18"/>
        <v>0</v>
      </c>
      <c r="U35">
        <v>4.0000000000000001E-3</v>
      </c>
      <c r="V35">
        <f t="shared" si="19"/>
        <v>536.27931892000004</v>
      </c>
    </row>
    <row r="36" spans="1:22" x14ac:dyDescent="0.2">
      <c r="A36" t="s">
        <v>265</v>
      </c>
      <c r="B36">
        <v>41770.817849999999</v>
      </c>
      <c r="C36">
        <v>0.66290000000000004</v>
      </c>
      <c r="D36">
        <f t="shared" si="10"/>
        <v>27689.875152765002</v>
      </c>
      <c r="E36">
        <v>1.6500000000000001E-2</v>
      </c>
      <c r="F36">
        <f t="shared" si="11"/>
        <v>689.21849452499998</v>
      </c>
      <c r="G36">
        <v>0</v>
      </c>
      <c r="H36">
        <f t="shared" si="12"/>
        <v>0</v>
      </c>
      <c r="I36">
        <v>6.0499999999999998E-2</v>
      </c>
      <c r="J36">
        <f t="shared" si="13"/>
        <v>2527.1344799250001</v>
      </c>
      <c r="K36">
        <v>0</v>
      </c>
      <c r="L36">
        <f t="shared" si="14"/>
        <v>0</v>
      </c>
      <c r="M36">
        <v>8.9999999999999998E-4</v>
      </c>
      <c r="N36">
        <f t="shared" si="15"/>
        <v>37.593736065000002</v>
      </c>
      <c r="O36">
        <v>0</v>
      </c>
      <c r="P36">
        <f t="shared" si="16"/>
        <v>0</v>
      </c>
      <c r="Q36">
        <v>0.25800000000000001</v>
      </c>
      <c r="R36">
        <f t="shared" si="17"/>
        <v>10776.8710053</v>
      </c>
      <c r="S36">
        <v>0</v>
      </c>
      <c r="T36">
        <f t="shared" si="18"/>
        <v>0</v>
      </c>
      <c r="U36">
        <v>1.1000000000000001E-3</v>
      </c>
      <c r="V36">
        <f t="shared" si="19"/>
        <v>45.947899634999999</v>
      </c>
    </row>
    <row r="37" spans="1:22" x14ac:dyDescent="0.2">
      <c r="A37" t="s">
        <v>266</v>
      </c>
      <c r="B37">
        <v>124761.02615000001</v>
      </c>
      <c r="C37">
        <v>0.47389999999999999</v>
      </c>
      <c r="D37">
        <f t="shared" si="10"/>
        <v>59124.250292484998</v>
      </c>
      <c r="E37">
        <v>0.34399999999999997</v>
      </c>
      <c r="F37">
        <f t="shared" si="11"/>
        <v>42917.792995600001</v>
      </c>
      <c r="G37">
        <v>0.14760000000000001</v>
      </c>
      <c r="H37">
        <f t="shared" si="12"/>
        <v>18414.727459740003</v>
      </c>
      <c r="I37">
        <v>4.5999999999999999E-3</v>
      </c>
      <c r="J37">
        <f t="shared" si="13"/>
        <v>573.90072028999998</v>
      </c>
      <c r="K37">
        <v>1.1999999999999999E-3</v>
      </c>
      <c r="L37">
        <f t="shared" si="14"/>
        <v>149.71323138</v>
      </c>
      <c r="M37">
        <v>8.8000000000000005E-3</v>
      </c>
      <c r="N37">
        <f t="shared" si="15"/>
        <v>1097.8970301200002</v>
      </c>
      <c r="O37">
        <v>5.4999999999999997E-3</v>
      </c>
      <c r="P37">
        <f t="shared" si="16"/>
        <v>686.18564382499994</v>
      </c>
      <c r="Q37">
        <v>1.43E-2</v>
      </c>
      <c r="R37">
        <f t="shared" si="17"/>
        <v>1784.0826739450001</v>
      </c>
      <c r="S37">
        <v>0</v>
      </c>
      <c r="T37">
        <f t="shared" si="18"/>
        <v>0</v>
      </c>
      <c r="U37">
        <v>0</v>
      </c>
      <c r="V37">
        <f t="shared" si="19"/>
        <v>0</v>
      </c>
    </row>
    <row r="38" spans="1:22" x14ac:dyDescent="0.2">
      <c r="A38" t="s">
        <v>267</v>
      </c>
      <c r="B38">
        <v>87106.545320000005</v>
      </c>
      <c r="C38">
        <v>0.1711</v>
      </c>
      <c r="D38">
        <f t="shared" si="10"/>
        <v>14903.929904252002</v>
      </c>
      <c r="E38">
        <v>0.48080000000000001</v>
      </c>
      <c r="F38">
        <f t="shared" si="11"/>
        <v>41880.826989856003</v>
      </c>
      <c r="G38">
        <v>0</v>
      </c>
      <c r="H38">
        <f t="shared" si="12"/>
        <v>0</v>
      </c>
      <c r="I38">
        <v>2.5899999999999999E-2</v>
      </c>
      <c r="J38">
        <f t="shared" si="13"/>
        <v>2256.0595237880002</v>
      </c>
      <c r="K38">
        <v>8.0000000000000004E-4</v>
      </c>
      <c r="L38">
        <f t="shared" si="14"/>
        <v>69.68523625600001</v>
      </c>
      <c r="M38">
        <v>2.0000000000000001E-4</v>
      </c>
      <c r="N38">
        <f t="shared" si="15"/>
        <v>17.421309064000003</v>
      </c>
      <c r="O38">
        <v>3.8E-3</v>
      </c>
      <c r="P38">
        <f t="shared" si="16"/>
        <v>331.00487221600002</v>
      </c>
      <c r="Q38">
        <v>0.31680000000000003</v>
      </c>
      <c r="R38">
        <f t="shared" si="17"/>
        <v>27595.353557376005</v>
      </c>
      <c r="S38">
        <v>0</v>
      </c>
      <c r="T38">
        <f t="shared" si="18"/>
        <v>0</v>
      </c>
      <c r="U38">
        <v>6.9999999999999999E-4</v>
      </c>
      <c r="V38">
        <f t="shared" si="19"/>
        <v>60.974581724000004</v>
      </c>
    </row>
    <row r="39" spans="1:22" x14ac:dyDescent="0.2">
      <c r="A39" t="s">
        <v>268</v>
      </c>
      <c r="B39">
        <v>64836.474800000004</v>
      </c>
      <c r="C39">
        <v>2.2700000000000001E-2</v>
      </c>
      <c r="D39">
        <f t="shared" si="10"/>
        <v>1471.7879779600003</v>
      </c>
      <c r="E39">
        <v>0.2722</v>
      </c>
      <c r="F39">
        <f t="shared" si="11"/>
        <v>17648.488440560002</v>
      </c>
      <c r="G39">
        <v>0</v>
      </c>
      <c r="H39">
        <f t="shared" si="12"/>
        <v>0</v>
      </c>
      <c r="I39">
        <v>0.5665</v>
      </c>
      <c r="J39">
        <f t="shared" si="13"/>
        <v>36729.862974200005</v>
      </c>
      <c r="K39">
        <v>9.1999999999999998E-3</v>
      </c>
      <c r="L39">
        <f t="shared" si="14"/>
        <v>596.49556816000006</v>
      </c>
      <c r="M39">
        <v>0</v>
      </c>
      <c r="N39">
        <f t="shared" si="15"/>
        <v>0</v>
      </c>
      <c r="O39">
        <v>1.5900000000000001E-2</v>
      </c>
      <c r="P39">
        <f t="shared" si="16"/>
        <v>1030.8999493200001</v>
      </c>
      <c r="Q39">
        <v>0.1101</v>
      </c>
      <c r="R39">
        <f t="shared" si="17"/>
        <v>7138.4958754800009</v>
      </c>
      <c r="S39">
        <v>2.8999999999999998E-3</v>
      </c>
      <c r="T39">
        <f t="shared" si="18"/>
        <v>188.02577692</v>
      </c>
      <c r="U39">
        <v>5.0000000000000001E-4</v>
      </c>
      <c r="V39">
        <f t="shared" si="19"/>
        <v>32.418237400000002</v>
      </c>
    </row>
    <row r="40" spans="1:22" x14ac:dyDescent="0.2">
      <c r="A40" t="s">
        <v>269</v>
      </c>
      <c r="B40">
        <v>215172.50372000001</v>
      </c>
      <c r="C40">
        <v>0.2056</v>
      </c>
      <c r="D40">
        <f t="shared" si="10"/>
        <v>44239.466764832003</v>
      </c>
      <c r="E40">
        <v>0.35770000000000002</v>
      </c>
      <c r="F40">
        <f t="shared" si="11"/>
        <v>76967.204580644</v>
      </c>
      <c r="G40">
        <v>0.38869999999999999</v>
      </c>
      <c r="H40">
        <f t="shared" si="12"/>
        <v>83637.552195964003</v>
      </c>
      <c r="I40">
        <v>1.34E-2</v>
      </c>
      <c r="J40">
        <f t="shared" si="13"/>
        <v>2883.3115498480001</v>
      </c>
      <c r="K40">
        <v>4.0000000000000002E-4</v>
      </c>
      <c r="L40">
        <f t="shared" si="14"/>
        <v>86.069001488000012</v>
      </c>
      <c r="M40">
        <v>2.8E-3</v>
      </c>
      <c r="N40">
        <f t="shared" si="15"/>
        <v>602.48301041600007</v>
      </c>
      <c r="O40">
        <v>1.09E-2</v>
      </c>
      <c r="P40">
        <f t="shared" si="16"/>
        <v>2345.3802905480002</v>
      </c>
      <c r="Q40">
        <v>1.6799999999999999E-2</v>
      </c>
      <c r="R40">
        <f t="shared" si="17"/>
        <v>3614.898062496</v>
      </c>
      <c r="S40">
        <v>0</v>
      </c>
      <c r="T40">
        <f t="shared" si="18"/>
        <v>0</v>
      </c>
      <c r="U40">
        <v>3.7000000000000002E-3</v>
      </c>
      <c r="V40">
        <f t="shared" si="19"/>
        <v>796.13826376400004</v>
      </c>
    </row>
    <row r="41" spans="1:22" x14ac:dyDescent="0.2">
      <c r="A41" t="s">
        <v>270</v>
      </c>
      <c r="B41">
        <v>7166.7758100000001</v>
      </c>
      <c r="C41">
        <v>0</v>
      </c>
      <c r="D41">
        <f t="shared" si="10"/>
        <v>0</v>
      </c>
      <c r="E41">
        <v>0.9415</v>
      </c>
      <c r="F41">
        <f t="shared" si="11"/>
        <v>6747.5194251150006</v>
      </c>
      <c r="G41">
        <v>0</v>
      </c>
      <c r="H41">
        <f t="shared" si="12"/>
        <v>0</v>
      </c>
      <c r="I41">
        <v>5.9999999999999995E-4</v>
      </c>
      <c r="J41">
        <f t="shared" si="13"/>
        <v>4.3000654859999994</v>
      </c>
      <c r="K41">
        <v>5.3E-3</v>
      </c>
      <c r="L41">
        <f t="shared" si="14"/>
        <v>37.983911792999997</v>
      </c>
      <c r="M41">
        <v>0</v>
      </c>
      <c r="N41">
        <f t="shared" si="15"/>
        <v>0</v>
      </c>
      <c r="O41">
        <v>2.9700000000000001E-2</v>
      </c>
      <c r="P41">
        <f t="shared" si="16"/>
        <v>212.85324155700002</v>
      </c>
      <c r="Q41">
        <v>2.29E-2</v>
      </c>
      <c r="R41">
        <f t="shared" si="17"/>
        <v>164.119166049</v>
      </c>
      <c r="S41">
        <v>0</v>
      </c>
      <c r="T41">
        <f t="shared" si="18"/>
        <v>0</v>
      </c>
      <c r="U41">
        <v>0</v>
      </c>
      <c r="V41">
        <f t="shared" si="19"/>
        <v>0</v>
      </c>
    </row>
    <row r="42" spans="1:22" x14ac:dyDescent="0.2">
      <c r="A42" t="s">
        <v>271</v>
      </c>
      <c r="B42">
        <v>99618.432780000003</v>
      </c>
      <c r="C42">
        <v>0.19570000000000001</v>
      </c>
      <c r="D42">
        <f t="shared" si="10"/>
        <v>19495.327295046001</v>
      </c>
      <c r="E42">
        <v>0.2213</v>
      </c>
      <c r="F42">
        <f t="shared" si="11"/>
        <v>22045.559174213999</v>
      </c>
      <c r="G42">
        <v>0.5292</v>
      </c>
      <c r="H42">
        <f t="shared" si="12"/>
        <v>52718.074627176</v>
      </c>
      <c r="I42">
        <v>1.8599999999999998E-2</v>
      </c>
      <c r="J42">
        <f t="shared" si="13"/>
        <v>1852.9028497079998</v>
      </c>
      <c r="K42">
        <v>6.1000000000000004E-3</v>
      </c>
      <c r="L42">
        <f t="shared" si="14"/>
        <v>607.67243995800004</v>
      </c>
      <c r="M42">
        <v>2.8E-3</v>
      </c>
      <c r="N42">
        <f t="shared" si="15"/>
        <v>278.93161178399998</v>
      </c>
      <c r="O42">
        <v>2.5899999999999999E-2</v>
      </c>
      <c r="P42">
        <f t="shared" si="16"/>
        <v>2580.1174090019999</v>
      </c>
      <c r="Q42">
        <v>0</v>
      </c>
      <c r="R42">
        <f t="shared" si="17"/>
        <v>0</v>
      </c>
      <c r="S42">
        <v>0</v>
      </c>
      <c r="T42">
        <f t="shared" si="18"/>
        <v>0</v>
      </c>
      <c r="U42">
        <v>4.0000000000000002E-4</v>
      </c>
      <c r="V42">
        <f t="shared" si="19"/>
        <v>39.847373112</v>
      </c>
    </row>
    <row r="43" spans="1:22" x14ac:dyDescent="0.2">
      <c r="A43" t="s">
        <v>272</v>
      </c>
      <c r="B43">
        <v>11315.276390000001</v>
      </c>
      <c r="C43">
        <v>0.21029999999999999</v>
      </c>
      <c r="D43">
        <f t="shared" si="10"/>
        <v>2379.6026248170001</v>
      </c>
      <c r="E43">
        <v>8.8300000000000003E-2</v>
      </c>
      <c r="F43">
        <f t="shared" si="11"/>
        <v>999.13890523700013</v>
      </c>
      <c r="G43">
        <v>0</v>
      </c>
      <c r="H43">
        <f t="shared" si="12"/>
        <v>0</v>
      </c>
      <c r="I43">
        <v>0.45650000000000002</v>
      </c>
      <c r="J43">
        <f t="shared" si="13"/>
        <v>5165.4236720350009</v>
      </c>
      <c r="K43">
        <v>0</v>
      </c>
      <c r="L43">
        <f t="shared" si="14"/>
        <v>0</v>
      </c>
      <c r="M43">
        <v>4.0000000000000002E-4</v>
      </c>
      <c r="N43">
        <f t="shared" si="15"/>
        <v>4.5261105560000008</v>
      </c>
      <c r="O43">
        <v>0</v>
      </c>
      <c r="P43">
        <f t="shared" si="16"/>
        <v>0</v>
      </c>
      <c r="Q43">
        <v>0.2445</v>
      </c>
      <c r="R43">
        <f t="shared" si="17"/>
        <v>2766.5850773550001</v>
      </c>
      <c r="S43">
        <v>0</v>
      </c>
      <c r="T43">
        <f t="shared" si="18"/>
        <v>0</v>
      </c>
      <c r="U43">
        <v>0</v>
      </c>
      <c r="V43">
        <f t="shared" si="19"/>
        <v>0</v>
      </c>
    </row>
    <row r="44" spans="1:22" x14ac:dyDescent="0.2">
      <c r="A44" t="s">
        <v>273</v>
      </c>
      <c r="B44">
        <v>80436.764039999995</v>
      </c>
      <c r="C44">
        <v>0.26069999999999999</v>
      </c>
      <c r="D44">
        <f t="shared" si="10"/>
        <v>20969.864385227997</v>
      </c>
      <c r="E44">
        <v>0.1603</v>
      </c>
      <c r="F44">
        <f t="shared" si="11"/>
        <v>12894.013275611998</v>
      </c>
      <c r="G44">
        <v>0.44979999999999998</v>
      </c>
      <c r="H44">
        <f t="shared" si="12"/>
        <v>36180.456465191994</v>
      </c>
      <c r="I44">
        <v>0.11269999999999999</v>
      </c>
      <c r="J44">
        <f t="shared" si="13"/>
        <v>9065.2233073079988</v>
      </c>
      <c r="K44">
        <v>2E-3</v>
      </c>
      <c r="L44">
        <f t="shared" si="14"/>
        <v>160.87352808</v>
      </c>
      <c r="M44">
        <v>1.6000000000000001E-3</v>
      </c>
      <c r="N44">
        <f t="shared" si="15"/>
        <v>128.69882246399999</v>
      </c>
      <c r="O44">
        <v>1.21E-2</v>
      </c>
      <c r="P44">
        <f t="shared" si="16"/>
        <v>973.28484488399988</v>
      </c>
      <c r="Q44">
        <v>5.9999999999999995E-4</v>
      </c>
      <c r="R44">
        <f t="shared" si="17"/>
        <v>48.262058423999996</v>
      </c>
      <c r="S44">
        <v>0</v>
      </c>
      <c r="T44">
        <f t="shared" si="18"/>
        <v>0</v>
      </c>
      <c r="U44">
        <v>0</v>
      </c>
      <c r="V44">
        <f t="shared" si="19"/>
        <v>0</v>
      </c>
    </row>
    <row r="45" spans="1:22" x14ac:dyDescent="0.2">
      <c r="A45" t="s">
        <v>274</v>
      </c>
      <c r="B45">
        <v>474777.11618999997</v>
      </c>
      <c r="C45">
        <v>0.23599999999999999</v>
      </c>
      <c r="D45">
        <f t="shared" si="10"/>
        <v>112047.39942083998</v>
      </c>
      <c r="E45">
        <v>0.50249999999999995</v>
      </c>
      <c r="F45">
        <f t="shared" si="11"/>
        <v>238575.50088547496</v>
      </c>
      <c r="G45">
        <v>8.72E-2</v>
      </c>
      <c r="H45">
        <f t="shared" si="12"/>
        <v>41400.564531767996</v>
      </c>
      <c r="I45">
        <v>3.0000000000000001E-3</v>
      </c>
      <c r="J45">
        <f t="shared" si="13"/>
        <v>1424.33134857</v>
      </c>
      <c r="K45">
        <v>7.1000000000000004E-3</v>
      </c>
      <c r="L45">
        <f t="shared" si="14"/>
        <v>3370.9175249489999</v>
      </c>
      <c r="M45">
        <v>2.9999999999999997E-4</v>
      </c>
      <c r="N45">
        <f t="shared" si="15"/>
        <v>142.43313485699997</v>
      </c>
      <c r="O45">
        <v>3.3E-3</v>
      </c>
      <c r="P45">
        <f t="shared" si="16"/>
        <v>1566.764483427</v>
      </c>
      <c r="Q45">
        <v>0.16039999999999999</v>
      </c>
      <c r="R45">
        <f t="shared" si="17"/>
        <v>76154.249436875994</v>
      </c>
      <c r="S45">
        <v>0</v>
      </c>
      <c r="T45">
        <f t="shared" si="18"/>
        <v>0</v>
      </c>
      <c r="U45">
        <v>2.0000000000000001E-4</v>
      </c>
      <c r="V45">
        <f t="shared" si="19"/>
        <v>94.955423237999995</v>
      </c>
    </row>
    <row r="46" spans="1:22" x14ac:dyDescent="0.2">
      <c r="A46" t="s">
        <v>275</v>
      </c>
      <c r="B46">
        <v>39850.5864</v>
      </c>
      <c r="C46">
        <v>0.65029999999999999</v>
      </c>
      <c r="D46">
        <f t="shared" si="10"/>
        <v>25914.836335920001</v>
      </c>
      <c r="E46">
        <v>0.221</v>
      </c>
      <c r="F46">
        <f t="shared" si="11"/>
        <v>8806.9795943999998</v>
      </c>
      <c r="G46">
        <v>0</v>
      </c>
      <c r="H46">
        <f t="shared" si="12"/>
        <v>0</v>
      </c>
      <c r="I46">
        <v>3.2000000000000001E-2</v>
      </c>
      <c r="J46">
        <f t="shared" si="13"/>
        <v>1275.2187648000001</v>
      </c>
      <c r="K46">
        <v>5.4699999999999999E-2</v>
      </c>
      <c r="L46">
        <f t="shared" si="14"/>
        <v>2179.8270760800001</v>
      </c>
      <c r="M46">
        <v>8.9999999999999998E-4</v>
      </c>
      <c r="N46">
        <f t="shared" si="15"/>
        <v>35.865527759999999</v>
      </c>
      <c r="O46">
        <v>2E-3</v>
      </c>
      <c r="P46">
        <f t="shared" si="16"/>
        <v>79.701172800000009</v>
      </c>
      <c r="Q46">
        <v>2.1499999999999998E-2</v>
      </c>
      <c r="R46">
        <f t="shared" si="17"/>
        <v>856.78760759999989</v>
      </c>
      <c r="S46">
        <v>1.18E-2</v>
      </c>
      <c r="T46">
        <f t="shared" si="18"/>
        <v>470.23691952000001</v>
      </c>
      <c r="U46">
        <v>5.7999999999999996E-3</v>
      </c>
      <c r="V46">
        <f t="shared" si="19"/>
        <v>231.13340111999997</v>
      </c>
    </row>
    <row r="47" spans="1:22" x14ac:dyDescent="0.2">
      <c r="A47" t="s">
        <v>276</v>
      </c>
      <c r="B47">
        <v>2357.1048599999999</v>
      </c>
      <c r="C47">
        <v>0</v>
      </c>
      <c r="D47">
        <f t="shared" si="10"/>
        <v>0</v>
      </c>
      <c r="E47">
        <v>8.0000000000000004E-4</v>
      </c>
      <c r="F47">
        <f t="shared" si="11"/>
        <v>1.885683888</v>
      </c>
      <c r="G47">
        <v>0</v>
      </c>
      <c r="H47">
        <f t="shared" si="12"/>
        <v>0</v>
      </c>
      <c r="I47">
        <v>0.59189999999999998</v>
      </c>
      <c r="J47">
        <f t="shared" si="13"/>
        <v>1395.1703666339999</v>
      </c>
      <c r="K47">
        <v>6.0999999999999999E-2</v>
      </c>
      <c r="L47">
        <f t="shared" si="14"/>
        <v>143.78339646000001</v>
      </c>
      <c r="M47">
        <v>0</v>
      </c>
      <c r="N47">
        <f t="shared" si="15"/>
        <v>0</v>
      </c>
      <c r="O47">
        <v>0.17899999999999999</v>
      </c>
      <c r="P47">
        <f t="shared" si="16"/>
        <v>421.92176993999999</v>
      </c>
      <c r="Q47">
        <v>0.1673</v>
      </c>
      <c r="R47">
        <f t="shared" si="17"/>
        <v>394.34364307800001</v>
      </c>
      <c r="S47">
        <v>0</v>
      </c>
      <c r="T47">
        <f t="shared" si="18"/>
        <v>0</v>
      </c>
      <c r="U47">
        <v>0</v>
      </c>
      <c r="V47">
        <f t="shared" si="19"/>
        <v>0</v>
      </c>
    </row>
    <row r="48" spans="1:22" x14ac:dyDescent="0.2">
      <c r="A48" t="s">
        <v>277</v>
      </c>
      <c r="B48">
        <v>95445.518939999994</v>
      </c>
      <c r="C48">
        <v>9.7600000000000006E-2</v>
      </c>
      <c r="D48">
        <f t="shared" si="10"/>
        <v>9315.4826485440008</v>
      </c>
      <c r="E48">
        <v>0.52759999999999996</v>
      </c>
      <c r="F48">
        <f t="shared" si="11"/>
        <v>50357.055792743995</v>
      </c>
      <c r="G48">
        <v>0.30649999999999999</v>
      </c>
      <c r="H48">
        <f t="shared" si="12"/>
        <v>29254.051555109996</v>
      </c>
      <c r="I48">
        <v>1.6999999999999999E-3</v>
      </c>
      <c r="J48">
        <f t="shared" si="13"/>
        <v>162.25738219799999</v>
      </c>
      <c r="K48">
        <v>9.2999999999999992E-3</v>
      </c>
      <c r="L48">
        <f t="shared" si="14"/>
        <v>887.64332614199986</v>
      </c>
      <c r="M48">
        <v>8.8999999999999999E-3</v>
      </c>
      <c r="N48">
        <f t="shared" si="15"/>
        <v>849.46511856599989</v>
      </c>
      <c r="O48">
        <v>4.3499999999999997E-2</v>
      </c>
      <c r="P48">
        <f t="shared" si="16"/>
        <v>4151.880073889999</v>
      </c>
      <c r="Q48">
        <v>0</v>
      </c>
      <c r="R48">
        <f t="shared" si="17"/>
        <v>0</v>
      </c>
      <c r="S48">
        <v>0</v>
      </c>
      <c r="T48">
        <f t="shared" si="18"/>
        <v>0</v>
      </c>
      <c r="U48">
        <v>4.8999999999999998E-3</v>
      </c>
      <c r="V48">
        <f t="shared" si="19"/>
        <v>467.68304280599995</v>
      </c>
    </row>
    <row r="49" spans="1:22" x14ac:dyDescent="0.2">
      <c r="A49" t="s">
        <v>278</v>
      </c>
      <c r="B49">
        <v>116792.8146</v>
      </c>
      <c r="C49">
        <v>4.6300000000000001E-2</v>
      </c>
      <c r="D49">
        <f t="shared" si="10"/>
        <v>5407.5073159800004</v>
      </c>
      <c r="E49">
        <v>8.9599999999999999E-2</v>
      </c>
      <c r="F49">
        <f t="shared" si="11"/>
        <v>10464.636188160001</v>
      </c>
      <c r="G49">
        <v>8.3400000000000002E-2</v>
      </c>
      <c r="H49">
        <f t="shared" si="12"/>
        <v>9740.5207376399994</v>
      </c>
      <c r="I49">
        <v>0.70130000000000003</v>
      </c>
      <c r="J49">
        <f t="shared" si="13"/>
        <v>81906.800878980008</v>
      </c>
      <c r="K49">
        <v>0</v>
      </c>
      <c r="L49">
        <f t="shared" si="14"/>
        <v>0</v>
      </c>
      <c r="M49">
        <v>2.0000000000000001E-4</v>
      </c>
      <c r="N49">
        <f t="shared" si="15"/>
        <v>23.358562920000001</v>
      </c>
      <c r="O49">
        <v>1.54E-2</v>
      </c>
      <c r="P49">
        <f t="shared" si="16"/>
        <v>1798.6093448399999</v>
      </c>
      <c r="Q49">
        <v>6.3200000000000006E-2</v>
      </c>
      <c r="R49">
        <f t="shared" si="17"/>
        <v>7381.3058827200002</v>
      </c>
      <c r="S49">
        <v>0</v>
      </c>
      <c r="T49">
        <f t="shared" si="18"/>
        <v>0</v>
      </c>
      <c r="U49">
        <v>5.0000000000000001E-4</v>
      </c>
      <c r="V49">
        <f t="shared" si="19"/>
        <v>58.3964073</v>
      </c>
    </row>
    <row r="50" spans="1:22" x14ac:dyDescent="0.2">
      <c r="A50" t="s">
        <v>279</v>
      </c>
      <c r="B50">
        <v>67131.64301</v>
      </c>
      <c r="C50">
        <v>0.92349999999999999</v>
      </c>
      <c r="D50">
        <f t="shared" si="10"/>
        <v>61996.072319735002</v>
      </c>
      <c r="E50">
        <v>2.1100000000000001E-2</v>
      </c>
      <c r="F50">
        <f t="shared" si="11"/>
        <v>1416.4776675109999</v>
      </c>
      <c r="G50">
        <v>0</v>
      </c>
      <c r="H50">
        <f t="shared" si="12"/>
        <v>0</v>
      </c>
      <c r="I50">
        <v>2.6599999999999999E-2</v>
      </c>
      <c r="J50">
        <f t="shared" si="13"/>
        <v>1785.7017040659998</v>
      </c>
      <c r="K50">
        <v>0</v>
      </c>
      <c r="L50">
        <f t="shared" si="14"/>
        <v>0</v>
      </c>
      <c r="M50">
        <v>2.3999999999999998E-3</v>
      </c>
      <c r="N50">
        <f t="shared" si="15"/>
        <v>161.11594322399998</v>
      </c>
      <c r="O50">
        <v>0</v>
      </c>
      <c r="P50">
        <f t="shared" si="16"/>
        <v>0</v>
      </c>
      <c r="Q50">
        <v>2.6499999999999999E-2</v>
      </c>
      <c r="R50">
        <f t="shared" si="17"/>
        <v>1778.988539765</v>
      </c>
      <c r="S50">
        <v>0</v>
      </c>
      <c r="T50">
        <f t="shared" si="18"/>
        <v>0</v>
      </c>
      <c r="U50">
        <v>0</v>
      </c>
      <c r="V50">
        <f t="shared" si="19"/>
        <v>0</v>
      </c>
    </row>
    <row r="51" spans="1:22" x14ac:dyDescent="0.2">
      <c r="A51" t="s">
        <v>280</v>
      </c>
      <c r="B51">
        <v>67456.902539999995</v>
      </c>
      <c r="C51">
        <v>0.49469999999999997</v>
      </c>
      <c r="D51">
        <f t="shared" si="10"/>
        <v>33370.929686537995</v>
      </c>
      <c r="E51">
        <v>0.26229999999999998</v>
      </c>
      <c r="F51">
        <f t="shared" si="11"/>
        <v>17693.945536241998</v>
      </c>
      <c r="G51">
        <v>0.1502</v>
      </c>
      <c r="H51">
        <f t="shared" si="12"/>
        <v>10132.026761507999</v>
      </c>
      <c r="I51">
        <v>3.8300000000000001E-2</v>
      </c>
      <c r="J51">
        <f t="shared" si="13"/>
        <v>2583.599367282</v>
      </c>
      <c r="K51">
        <v>6.9999999999999999E-4</v>
      </c>
      <c r="L51">
        <f t="shared" si="14"/>
        <v>47.219831778</v>
      </c>
      <c r="M51">
        <v>1.9E-3</v>
      </c>
      <c r="N51">
        <f t="shared" si="15"/>
        <v>128.16811482599999</v>
      </c>
      <c r="O51">
        <v>2.2499999999999999E-2</v>
      </c>
      <c r="P51">
        <f t="shared" si="16"/>
        <v>1517.7803071499998</v>
      </c>
      <c r="Q51">
        <v>2.9000000000000001E-2</v>
      </c>
      <c r="R51">
        <f t="shared" si="17"/>
        <v>1956.25017366</v>
      </c>
      <c r="S51">
        <v>0</v>
      </c>
      <c r="T51">
        <f t="shared" si="18"/>
        <v>0</v>
      </c>
      <c r="U51">
        <v>5.0000000000000001E-4</v>
      </c>
      <c r="V51">
        <f t="shared" si="19"/>
        <v>33.728451270000001</v>
      </c>
    </row>
    <row r="52" spans="1:22" x14ac:dyDescent="0.2">
      <c r="A52" t="s">
        <v>281</v>
      </c>
      <c r="B52">
        <v>46320.153619999997</v>
      </c>
      <c r="C52">
        <v>0.86140000000000005</v>
      </c>
      <c r="D52">
        <f t="shared" si="10"/>
        <v>39900.180328267998</v>
      </c>
      <c r="E52">
        <v>2.06E-2</v>
      </c>
      <c r="F52">
        <f t="shared" si="11"/>
        <v>954.19516457199995</v>
      </c>
      <c r="G52">
        <v>0</v>
      </c>
      <c r="H52">
        <f t="shared" si="12"/>
        <v>0</v>
      </c>
      <c r="I52">
        <v>2.41E-2</v>
      </c>
      <c r="J52">
        <f t="shared" si="13"/>
        <v>1116.315702242</v>
      </c>
      <c r="K52">
        <v>0</v>
      </c>
      <c r="L52">
        <f t="shared" si="14"/>
        <v>0</v>
      </c>
      <c r="M52">
        <v>8.9999999999999998E-4</v>
      </c>
      <c r="N52">
        <f t="shared" si="15"/>
        <v>41.688138257999995</v>
      </c>
      <c r="O52">
        <v>0</v>
      </c>
      <c r="P52">
        <f t="shared" si="16"/>
        <v>0</v>
      </c>
      <c r="Q52">
        <v>9.11E-2</v>
      </c>
      <c r="R52">
        <f t="shared" si="17"/>
        <v>4219.7659947819993</v>
      </c>
      <c r="S52">
        <v>0</v>
      </c>
      <c r="T52">
        <f t="shared" si="18"/>
        <v>0</v>
      </c>
      <c r="U52">
        <v>1.9E-3</v>
      </c>
      <c r="V52">
        <f t="shared" si="19"/>
        <v>88.008291877999994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CO2 per kWh </vt:lpstr>
      <vt:lpstr>Future Projections</vt:lpstr>
      <vt:lpstr>Fossil Calculations</vt:lpstr>
      <vt:lpstr>States as % of Grid by Sector</vt:lpstr>
      <vt:lpstr>Grid Gen. by Grid</vt:lpstr>
      <vt:lpstr>Grid Gen. by Sec+State</vt:lpstr>
      <vt:lpstr>Grid Gen. by Sec+State Calc</vt:lpstr>
      <vt:lpstr>Grid % by state pop</vt:lpstr>
      <vt:lpstr>Sector Gen by State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2019-07-19T15:19:39Z</dcterms:created>
  <dcterms:modified xsi:type="dcterms:W3CDTF">2019-08-23T15:18:57Z</dcterms:modified>
  <cp:category/>
  <cp:contentStatus/>
</cp:coreProperties>
</file>