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csezgopalbansi/Documents/myDocs/Analyst/Excel/"/>
    </mc:Choice>
  </mc:AlternateContent>
  <xr:revisionPtr revIDLastSave="0" documentId="13_ncr:1_{CC678456-7FF4-C64E-9E4B-AD8BF70F2C62}" xr6:coauthVersionLast="47" xr6:coauthVersionMax="47" xr10:uidLastSave="{00000000-0000-0000-0000-000000000000}"/>
  <bookViews>
    <workbookView xWindow="0" yWindow="0" windowWidth="28800" windowHeight="1800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10" i="13"/>
  <c r="J3" i="13"/>
  <c r="J4" i="13"/>
  <c r="J5" i="13"/>
  <c r="J6" i="13"/>
  <c r="J7" i="13"/>
  <c r="J8" i="13"/>
  <c r="J9" i="13"/>
  <c r="J2" i="13"/>
  <c r="L3" i="5"/>
  <c r="L2" i="5"/>
  <c r="K2" i="5"/>
  <c r="J2" i="5"/>
  <c r="L4" i="12"/>
  <c r="L3" i="12"/>
  <c r="L2" i="12"/>
  <c r="K2" i="12"/>
  <c r="J2" i="12"/>
  <c r="K2" i="7" a="1"/>
  <c r="K2" i="7" s="1"/>
  <c r="J2" i="7" a="1"/>
  <c r="J2" i="7" s="1"/>
  <c r="L2" i="7" s="1" a="1"/>
  <c r="L2" i="7" s="1"/>
  <c r="K3" i="1"/>
  <c r="K4" i="1"/>
  <c r="K5" i="1"/>
  <c r="K6" i="1"/>
  <c r="K7" i="1"/>
  <c r="K8" i="1"/>
  <c r="K9" i="1"/>
  <c r="K10" i="1"/>
  <c r="K2" i="1"/>
  <c r="J2" i="1"/>
  <c r="J4" i="1"/>
  <c r="J5" i="1"/>
  <c r="J6" i="1"/>
  <c r="J7" i="1"/>
  <c r="J8" i="1"/>
  <c r="J9" i="1"/>
  <c r="J10" i="1"/>
  <c r="J3" i="1"/>
  <c r="J2" i="6" a="1"/>
  <c r="J2" i="6" s="1"/>
  <c r="J2" i="3" a="1"/>
  <c r="J2" i="3" s="1"/>
  <c r="K2" i="3" s="1" a="1"/>
  <c r="K2" i="3" s="1"/>
  <c r="N2" i="4"/>
  <c r="N3" i="4" a="1"/>
  <c r="N3" i="4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<sst xmlns="http://schemas.openxmlformats.org/spreadsheetml/2006/main" count="585" uniqueCount="90">
  <si>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</si>
  <si>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</si>
  <si>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</si>
  <si>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</si>
  <si>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</si>
  <si>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</si>
  <si>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</si>
  <si>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</si>
  <si>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</si>
  <si>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</si>
  <si>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</si>
  <si>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</si>
  <si>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</si>
  <si>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</si>
  <si>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</si>
  <si>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</si>
  <si>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</si>
  <si>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</si>
  <si>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</si>
  <si>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</si>
  <si>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</si>
  <si>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</si>
  <si>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</si>
  <si>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</si>
  <si>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</si>
  <si>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</si>
  <si>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</si>
  <si>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</si>
  <si>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</si>
  <si>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</si>
  <si>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</si>
  <si>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</si>
  <si>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</si>
  <si>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</si>
  <si>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</si>
  <si>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</si>
  <si>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</si>
  <si>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</si>
  <si>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</si>
  <si>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</si>
  <si>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</si>
  <si>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</si>
  <si>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</si>
  <si>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</si>
  <si>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</si>
  <si>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</si>
  <si>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</si>
  <si>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</si>
  <si>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</si>
  <si>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</si>
  <si>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</si>
  <si>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</si>
  <si>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</si>
  <si>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</si>
  <si>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</si>
  <si>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</si>
  <si>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</si>
  <si>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</si>
  <si>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</si>
  <si>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</si>
  <si>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</si>
  <si>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</si>
  <si>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</si>
  <si>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</si>
  <si>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</si>
  <si>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</si>
  <si>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</si>
  <si>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</si>
  <si>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</si>
  <si>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</si>
  <si>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</si>
  <si>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</si>
  <si>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</si>
  <si>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</si>
  <si>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</si>
  <si>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</si>
  <si>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</si>
  <si>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</si>
  <si>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</si>
  <si>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</si>
  <si>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</si>
  <si>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</si>
  <si>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</si>
  <si>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</si>
  <si>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</si>
  <si>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</si>
  <si>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</si>
  <si>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date to text</t>
  </si>
  <si>
    <t>YEAR FROM CONVERTED</t>
  </si>
  <si>
    <t>concatene to create 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</si>
</sst>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G28" sqref="G28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79</v>
      </c>
      <c r="K1" t="s">
        <v>80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>
        <f>MAX(G2:G10)</f>
        <v>65000</v>
      </c>
      <c r="K3" s="3">
        <f>MIN(G2:G10)</f>
        <v>36000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L20" sqref="L20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81</v>
      </c>
      <c r="K1" t="s">
        <v>82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Immediately",F2:F10="Regional Manager","Bonus")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Bonus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I15" sqref="I15:K26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11"/>
  <sheetViews>
    <sheetView workbookViewId="0">
      <selection activeCell="J16" sqref="J16"/>
    </sheetView>
  </sheetViews>
  <sheetFormatPr baseColWidth="10" defaultColWidth="14.5" defaultRowHeight="15" x14ac:dyDescent="0.2"/>
  <cols>
    <col min="4" max="4" width="8" customWidth="1"/>
    <col min="10" max="10" width="37.83203125" customWidth="1"/>
  </cols>
  <sheetData>
    <row r="1" spans="1:14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85</v>
      </c>
      <c r="L1" t="s">
        <v>86</v>
      </c>
      <c r="M1" t="s">
        <v>86</v>
      </c>
    </row>
    <row r="2" spans="1:14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LEFT(C2:C10,4)</f>
        <v>Halp</v>
      </c>
      <c r="L2" t="str" cm="1">
        <f t="array" ref="L2:L10">RIGHT(A2:A10,2)</f>
        <v>01</v>
      </c>
      <c r="M2" t="str" cm="1">
        <f t="array" ref="M2:M10">RIGHT(H2:H10,4)</f>
        <v>2001</v>
      </c>
      <c r="N2" t="str">
        <f>RIGHT(H2,1)</f>
        <v>1</v>
      </c>
    </row>
    <row r="3" spans="1:14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Beas</v>
      </c>
      <c r="L3" t="str">
        <v>02</v>
      </c>
      <c r="M3" t="str">
        <v>1999</v>
      </c>
      <c r="N3" t="str" cm="1">
        <f t="array" ref="N3:N11">RIGHT(H2:H10,1)</f>
        <v>1</v>
      </c>
    </row>
    <row r="4" spans="1:14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Schr</v>
      </c>
      <c r="L4" t="str">
        <v>03</v>
      </c>
      <c r="M4" t="str">
        <v>2000</v>
      </c>
      <c r="N4" t="str">
        <v>9</v>
      </c>
    </row>
    <row r="5" spans="1:14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Mart</v>
      </c>
      <c r="L5" t="str">
        <v>04</v>
      </c>
      <c r="M5" t="str">
        <v>2000</v>
      </c>
      <c r="N5" t="str">
        <v>0</v>
      </c>
    </row>
    <row r="6" spans="1:14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Flen</v>
      </c>
      <c r="L6" t="str">
        <v>05</v>
      </c>
      <c r="M6" t="str">
        <v>2001</v>
      </c>
      <c r="N6" t="str">
        <v>0</v>
      </c>
    </row>
    <row r="7" spans="1:14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Scot</v>
      </c>
      <c r="L7" t="str">
        <v>06</v>
      </c>
      <c r="M7" t="str">
        <v>2001</v>
      </c>
      <c r="N7" t="str">
        <v>1</v>
      </c>
    </row>
    <row r="8" spans="1:14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Palm</v>
      </c>
      <c r="L8" t="str">
        <v>07</v>
      </c>
      <c r="M8" t="str">
        <v>2003</v>
      </c>
      <c r="N8" t="str">
        <v>1</v>
      </c>
    </row>
    <row r="9" spans="1:14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Huds</v>
      </c>
      <c r="L9" t="str">
        <v>08</v>
      </c>
      <c r="M9" t="str">
        <v>2002</v>
      </c>
      <c r="N9" t="str">
        <v>3</v>
      </c>
    </row>
    <row r="10" spans="1:14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Malo</v>
      </c>
      <c r="L10" t="str">
        <v>09</v>
      </c>
      <c r="M10" t="str">
        <v>2003</v>
      </c>
      <c r="N10" t="str">
        <v>2</v>
      </c>
    </row>
    <row r="11" spans="1:14" x14ac:dyDescent="0.2">
      <c r="N11" t="str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opLeftCell="A4" workbookViewId="0">
      <selection activeCell="I30" sqref="G16:I30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0" max="10" width="26.1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87</v>
      </c>
      <c r="K1" t="s">
        <v>88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t="str" cm="1">
        <f t="array" ref="K2:K10">RIGHT(J2:J10,4)</f>
        <v>2001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t="str">
        <v>1999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t="str">
        <v>2000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t="str">
        <v>2000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t="str">
        <v>2001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t="str">
        <v>1995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t="str">
        <v>2003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t="str">
        <v>2002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t="str">
        <v>2003</v>
      </c>
    </row>
    <row r="12" spans="1:11" x14ac:dyDescent="0.2">
      <c r="H12" s="1"/>
    </row>
    <row r="13" spans="1:11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C27" sqref="B14:C27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2" sqref="K2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  <col min="11" max="11" width="20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89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_xlfn.CONCAT(B2:C2)</f>
        <v>JimHalpert</v>
      </c>
      <c r="K2" t="str">
        <f>_xlfn.CONCAT(B2,".",C2,"@GMAIL.COM")</f>
        <v>Jim.Halpert@GMAIL.COM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>_xlfn.CONCAT(B3," ",C3)</f>
        <v>Pam Beasley</v>
      </c>
      <c r="K3" t="str">
        <f t="shared" ref="K3:K10" si="0">_xlfn.CONCAT(B3,".",C3,"@GMAIL.COM")</f>
        <v>Pam.Beasley@GMAIL.COM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ref="J4:J10" si="1">_xlfn.CONCAT(B4," ",C4)</f>
        <v>Dwight Schrute</v>
      </c>
      <c r="K4" t="str">
        <f t="shared" si="0"/>
        <v>Dwight.Schrute@GMAIL.COM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1"/>
        <v>Angela Martin</v>
      </c>
      <c r="K5" t="str">
        <f t="shared" si="0"/>
        <v>Angela.Martin@GMAIL.COM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1"/>
        <v>Toby Flenderson</v>
      </c>
      <c r="K6" t="str">
        <f t="shared" si="0"/>
        <v>Toby.Flenderson@GMAIL.COM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1"/>
        <v>Michael Scott</v>
      </c>
      <c r="K7" t="str">
        <f t="shared" si="0"/>
        <v>Michael.Scott@GMAIL.COM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1"/>
        <v>Meredith Palmer</v>
      </c>
      <c r="K8" t="str">
        <f t="shared" si="0"/>
        <v>Meredith.Palmer@GMAIL.COM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1"/>
        <v>Stanley Hudson</v>
      </c>
      <c r="K9" t="str">
        <f t="shared" si="0"/>
        <v>Stanley.Hudson@GMAIL.COM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1"/>
        <v>Kevin Malone</v>
      </c>
      <c r="K10" t="str">
        <f t="shared" si="0"/>
        <v>Kevin.Malone@GMAIL.COM</v>
      </c>
    </row>
    <row r="11" spans="1:11" x14ac:dyDescent="0.2">
      <c r="H11" t="str">
        <f t="shared" ref="H11:H12" si="2">CONCATENATE(B11," ",C11)</f>
        <v xml:space="preserve"> </v>
      </c>
    </row>
    <row r="12" spans="1:11" x14ac:dyDescent="0.2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J15" sqref="J15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2" max="12" width="31.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K1" t="s">
        <v>71</v>
      </c>
      <c r="L1" t="s">
        <v>72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b" cm="1">
        <f t="array" ref="L2:L10">J2=SUBSTITUTE(H2:H10,"/","-")</f>
        <v>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b">
        <v>0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b">
        <v>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b">
        <v>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b">
        <v>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b">
        <v>0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b">
        <v>0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b">
        <v>0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b">
        <v>0</v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4" sqref="L4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73</v>
      </c>
      <c r="K1" t="s">
        <v>74</v>
      </c>
      <c r="L1" t="s">
        <v>75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SUM(D2:D10)</f>
        <v>288</v>
      </c>
      <c r="K2">
        <f>SUMIF(G2:G10,"&gt;40000")</f>
        <v>401000</v>
      </c>
      <c r="L2">
        <f>SUMIFS(G2:G10,E2:E10,"Male")</f>
        <v>313000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L3">
        <f>SUMIFS(G2:G10,D2:D10,"&lt;35",E2:E10,"Female")</f>
        <v>124000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L4">
        <f>SUMIFS(D2:D10,E2:E10,"Male",G2:G10,"&gt;35000")</f>
        <v>195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4" sqref="L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76</v>
      </c>
      <c r="K1" t="s">
        <v>77</v>
      </c>
      <c r="L1" t="s">
        <v>78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COUNTIF(G2:G10,"&gt;60000")</f>
        <v>2</v>
      </c>
      <c r="L2">
        <f>COUNTIFS(G2:G10,"&gt;60000",E2:E10,"Male")</f>
        <v>2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L3">
        <f>COUNTIFS(G2:G10,"&lt;60000",D2:D10,"&lt;31")</f>
        <v>2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L15" sqref="L15"/>
    </sheetView>
  </sheetViews>
  <sheetFormatPr baseColWidth="10" defaultColWidth="8.83203125" defaultRowHeight="15" x14ac:dyDescent="0.2"/>
  <cols>
    <col min="8" max="8" width="14.5" customWidth="1"/>
    <col min="9" max="9" width="13.3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83</v>
      </c>
      <c r="K1" t="s">
        <v>84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9" si="0">_xlfn.DAYS(I3,H3)</f>
        <v>5851</v>
      </c>
      <c r="K3">
        <f t="shared" ref="K3:K10" si="1">NETWORKDAYS(H3,I3)</f>
        <v>4180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>_xlfn.DAYS(I10,H10)</f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Aashish Gopali</cp:lastModifiedBy>
  <dcterms:created xsi:type="dcterms:W3CDTF">2021-12-16T14:18:34Z</dcterms:created>
  <dcterms:modified xsi:type="dcterms:W3CDTF">2025-04-09T20:07:43Z</dcterms:modified>
</cp:coreProperties>
</file>