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S-Spring2023" sheetId="1" r:id="rId4"/>
  </sheets>
  <definedNames/>
  <calcPr/>
  <extLst>
    <ext uri="GoogleSheetsCustomDataVersion2">
      <go:sheetsCustomData xmlns:go="http://customooxmlschemas.google.com/" r:id="rId5" roundtripDataChecksum="4U2GpgmrJfOILGb13zeT1kLPNkYf4QnyOYDr8YJjJ+w="/>
    </ext>
  </extLst>
</workbook>
</file>

<file path=xl/sharedStrings.xml><?xml version="1.0" encoding="utf-8"?>
<sst xmlns="http://schemas.openxmlformats.org/spreadsheetml/2006/main" count="622" uniqueCount="161">
  <si>
    <t>Course Code</t>
  </si>
  <si>
    <t>CSE 367</t>
  </si>
  <si>
    <t xml:space="preserve">        CO-Question Matrix</t>
  </si>
  <si>
    <t>Course Title</t>
  </si>
  <si>
    <t>Computer Networks</t>
  </si>
  <si>
    <t>CT</t>
  </si>
  <si>
    <t>Assign
ment</t>
  </si>
  <si>
    <t>MT</t>
  </si>
  <si>
    <t>Final</t>
  </si>
  <si>
    <t>Total</t>
  </si>
  <si>
    <t>%</t>
  </si>
  <si>
    <t>Final 
Weighted</t>
  </si>
  <si>
    <t>Cos</t>
  </si>
  <si>
    <t>Program Outcomes (POs)</t>
  </si>
  <si>
    <t>Section</t>
  </si>
  <si>
    <t>B</t>
  </si>
  <si>
    <t>CO1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</si>
  <si>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</si>
  <si>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</si>
  <si>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</si>
  <si>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</si>
  <si>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</si>
  <si>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</si>
  <si>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</si>
  <si>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</si>
  <si>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</si>
  <si>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</si>
  <si>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</si>
  <si>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</si>
  <si>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Session</t>
  </si>
  <si>
    <t>Fall 2022</t>
  </si>
  <si>
    <t>CO2</t>
  </si>
  <si>
    <t xml:space="preserve">   √</t>
  </si>
  <si>
    <t xml:space="preserve">  </t>
  </si>
  <si>
    <t>No of students</t>
  </si>
  <si>
    <t>CO3</t>
  </si>
  <si>
    <t xml:space="preserve">   </t>
  </si>
  <si>
    <t>Roll</t>
  </si>
  <si>
    <t>Students' Name</t>
  </si>
  <si>
    <t>Att</t>
  </si>
  <si>
    <t>CT1</t>
  </si>
  <si>
    <t>CT2</t>
  </si>
  <si>
    <t>CT Best</t>
  </si>
  <si>
    <t>CT BEST</t>
  </si>
  <si>
    <t>Assignment</t>
  </si>
  <si>
    <t>Mid Term</t>
  </si>
  <si>
    <t>CO Attainment</t>
  </si>
  <si>
    <t xml:space="preserve">PO Attainment </t>
  </si>
  <si>
    <t>Q1</t>
  </si>
  <si>
    <t>Q2</t>
  </si>
  <si>
    <t>Q3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</si>
  <si>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</si>
  <si>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</si>
  <si>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</si>
  <si>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</si>
  <si>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</si>
  <si>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</si>
  <si>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</si>
  <si>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</si>
  <si>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</si>
  <si>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</si>
  <si>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</si>
  <si>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CO4</t>
  </si>
  <si>
    <t>CO5</t>
  </si>
  <si>
    <t>1703310201516-</t>
  </si>
  <si>
    <t>Hossain Ali</t>
  </si>
  <si>
    <t>A</t>
  </si>
  <si>
    <t>---</t>
  </si>
  <si>
    <t>X</t>
  </si>
  <si>
    <t>1803510201696-</t>
  </si>
  <si>
    <t>S M Musfique Saleh</t>
  </si>
  <si>
    <t>A`</t>
  </si>
  <si>
    <t>1803510201749-</t>
  </si>
  <si>
    <t>Miraz Hossain</t>
  </si>
  <si>
    <t>1803510201754-</t>
  </si>
  <si>
    <t>Zarin Subha</t>
  </si>
  <si>
    <t>1903610201774-</t>
  </si>
  <si>
    <t>Mong Mong Sing</t>
  </si>
  <si>
    <t>1903610201778-</t>
  </si>
  <si>
    <t>Tanika Nuri</t>
  </si>
  <si>
    <t>1903610201785-</t>
  </si>
  <si>
    <t>Alif Mahadi</t>
  </si>
  <si>
    <t>1903710201897-</t>
  </si>
  <si>
    <t>Angsuman Barua Pritom</t>
  </si>
  <si>
    <t>1903710201926-</t>
  </si>
  <si>
    <t>Aditta Baishnab Miso</t>
  </si>
  <si>
    <t>1903710201936-</t>
  </si>
  <si>
    <t>Nasrin Jahan Ripa</t>
  </si>
  <si>
    <t>1903710201937-</t>
  </si>
  <si>
    <t>Sabrina Akter Jumu</t>
  </si>
  <si>
    <t>1903710201943-</t>
  </si>
  <si>
    <t>Ashraful Islam Reyad</t>
  </si>
  <si>
    <t>1903710201946-</t>
  </si>
  <si>
    <t>Kaniz Fatama</t>
  </si>
  <si>
    <t>1903710201951-</t>
  </si>
  <si>
    <t>Marufa Akter</t>
  </si>
  <si>
    <t>1903710201952-</t>
  </si>
  <si>
    <t>Mohammad Imranul Hassan Akib</t>
  </si>
  <si>
    <t>1903710201953-</t>
  </si>
  <si>
    <t>Mishel Barua</t>
  </si>
  <si>
    <t>1903710201954-</t>
  </si>
  <si>
    <t>Utsa Chakraborty</t>
  </si>
  <si>
    <t>1903710201955-</t>
  </si>
  <si>
    <t>Abreethe Biswas</t>
  </si>
  <si>
    <t>1903710201958-</t>
  </si>
  <si>
    <t>Jannatul Asma</t>
  </si>
  <si>
    <t>1903710201959-</t>
  </si>
  <si>
    <t>Shingmey Marma</t>
  </si>
  <si>
    <t>1903710201962-</t>
  </si>
  <si>
    <t>Anwesha Barua Proma</t>
  </si>
  <si>
    <t>1903710201963-</t>
  </si>
  <si>
    <t>Tazniba Jafar Prima</t>
  </si>
  <si>
    <t>1903710201966-</t>
  </si>
  <si>
    <t>Somaya Chowdhury</t>
  </si>
  <si>
    <t>1903710201967-</t>
  </si>
  <si>
    <t>Dola Barua</t>
  </si>
  <si>
    <t>1903710201969-</t>
  </si>
  <si>
    <t>Jannatul Ferdous Saima</t>
  </si>
  <si>
    <t>1903710201970-</t>
  </si>
  <si>
    <t>Ankur Chakraborty</t>
  </si>
  <si>
    <t>1903710201971-</t>
  </si>
  <si>
    <t>Julfikar Rasel</t>
  </si>
  <si>
    <t>1903710201973-</t>
  </si>
  <si>
    <t>Tanvir Mahatab</t>
  </si>
  <si>
    <t>1903710201974-</t>
  </si>
  <si>
    <t>Tamanna Islam</t>
  </si>
  <si>
    <t>1903710201976-</t>
  </si>
  <si>
    <t>Nowsin Priya Tasmim</t>
  </si>
  <si>
    <t>1903710201977-</t>
  </si>
  <si>
    <t>Krittika Barua</t>
  </si>
  <si>
    <t>1903710201978-</t>
  </si>
  <si>
    <t>Biswajit Mallick</t>
  </si>
  <si>
    <t>1903710201981-</t>
  </si>
  <si>
    <t>Taufiqzzaman Emon</t>
  </si>
  <si>
    <t>1903710201982-</t>
  </si>
  <si>
    <t>Asma Binte Rashid</t>
  </si>
  <si>
    <t>1903710201984-</t>
  </si>
  <si>
    <t>MD. Abdur Razzak Jim</t>
  </si>
  <si>
    <t>1903710201985-</t>
  </si>
  <si>
    <t>MD. Atrihar Wahid</t>
  </si>
  <si>
    <t>1903710201988-</t>
  </si>
  <si>
    <t>MD. Mominur Rahman</t>
  </si>
  <si>
    <t>1903710201989-</t>
  </si>
  <si>
    <t>Soumitra das</t>
  </si>
  <si>
    <t>1903710201998-</t>
  </si>
  <si>
    <t>MOHAMMAD KAISAR ALAM</t>
  </si>
  <si>
    <t>1903710201999-</t>
  </si>
  <si>
    <t>Anusree Das</t>
  </si>
  <si>
    <t>1903710202000-</t>
  </si>
  <si>
    <t>MD. AMDAD HOSEN</t>
  </si>
  <si>
    <t>1903710202001-</t>
  </si>
  <si>
    <t>Taslim Haider</t>
  </si>
  <si>
    <t>1903710202065-</t>
  </si>
  <si>
    <t>MD. Tanvir Chowdhury</t>
  </si>
  <si>
    <t>0222210005101028-</t>
  </si>
  <si>
    <t>Trayee Paul</t>
  </si>
  <si>
    <t>0222210005101030-</t>
  </si>
  <si>
    <t>Abritti Nath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</si>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</sst>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0000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sz val="10.0"/>
      <color theme="1"/>
      <name val="Calibri"/>
    </font>
    <font>
      <sz val="9.0"/>
      <color theme="1"/>
      <name val="Calibri"/>
    </font>
    <font>
      <sz val="10.0"/>
      <color rgb="FF000000"/>
      <name val="Calibri"/>
    </font>
    <font>
      <b/>
      <sz val="11.0"/>
      <color theme="1"/>
      <name val="Calibri"/>
    </font>
    <font>
      <sz val="11.0"/>
      <color theme="1"/>
      <name val="Times New Roman"/>
    </font>
    <font>
      <b/>
      <i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9" xfId="0" applyFont="1" applyNumberFormat="1"/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5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4" fillId="0" fontId="2" numFmtId="9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9" fillId="0" fontId="3" numFmtId="0" xfId="0" applyBorder="1" applyFont="1"/>
    <xf borderId="10" fillId="0" fontId="5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/>
    </xf>
    <xf borderId="9" fillId="0" fontId="4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0" fillId="0" fontId="2" numFmtId="9" xfId="0" applyAlignment="1" applyFont="1" applyNumberFormat="1">
      <alignment horizontal="left"/>
    </xf>
    <xf borderId="4" fillId="0" fontId="2" numFmtId="0" xfId="0" applyBorder="1" applyFont="1"/>
    <xf borderId="11" fillId="0" fontId="2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2" fillId="0" fontId="7" numFmtId="9" xfId="0" applyAlignment="1" applyBorder="1" applyFont="1" applyNumberForma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0" fillId="0" fontId="7" numFmtId="9" xfId="0" applyAlignment="1" applyFont="1" applyNumberFormat="1">
      <alignment horizontal="center" vertical="center"/>
    </xf>
    <xf borderId="12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5" fillId="0" fontId="3" numFmtId="0" xfId="0" applyBorder="1" applyFont="1"/>
    <xf borderId="4" fillId="0" fontId="2" numFmtId="0" xfId="0" applyAlignment="1" applyBorder="1" applyFont="1">
      <alignment horizontal="center"/>
    </xf>
    <xf borderId="12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4" fillId="0" fontId="1" numFmtId="0" xfId="0" applyAlignment="1" applyBorder="1" applyFont="1">
      <alignment readingOrder="0"/>
    </xf>
    <xf borderId="14" fillId="0" fontId="8" numFmtId="0" xfId="0" applyAlignment="1" applyBorder="1" applyFont="1">
      <alignment horizontal="center" vertical="center"/>
    </xf>
    <xf borderId="19" fillId="0" fontId="3" numFmtId="0" xfId="0" applyBorder="1" applyFont="1"/>
    <xf borderId="4" fillId="0" fontId="1" numFmtId="0" xfId="0" applyBorder="1" applyFont="1"/>
    <xf borderId="4" fillId="2" fontId="9" numFmtId="0" xfId="0" applyAlignment="1" applyBorder="1" applyFill="1" applyFont="1">
      <alignment horizontal="center" vertical="center"/>
    </xf>
    <xf borderId="4" fillId="2" fontId="9" numFmtId="0" xfId="0" applyAlignment="1" applyBorder="1" applyFont="1">
      <alignment horizontal="center"/>
    </xf>
    <xf borderId="4" fillId="2" fontId="2" numFmtId="1" xfId="0" applyAlignment="1" applyBorder="1" applyFont="1" applyNumberFormat="1">
      <alignment horizontal="center" vertical="center"/>
    </xf>
    <xf borderId="20" fillId="2" fontId="2" numFmtId="2" xfId="0" applyAlignment="1" applyBorder="1" applyFont="1" applyNumberFormat="1">
      <alignment horizontal="center" vertical="center"/>
    </xf>
    <xf borderId="4" fillId="0" fontId="1" numFmtId="1" xfId="0" applyBorder="1" applyFont="1" applyNumberFormat="1"/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4" fillId="4" fontId="2" numFmtId="0" xfId="0" applyAlignment="1" applyBorder="1" applyFill="1" applyFont="1">
      <alignment horizontal="center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quotePrefix="1" borderId="21" fillId="0" fontId="2" numFmtId="0" xfId="0" applyAlignment="1" applyBorder="1" applyFont="1">
      <alignment horizontal="center" shrinkToFit="0" vertical="center" wrapText="1"/>
    </xf>
    <xf quotePrefix="1" borderId="4" fillId="0" fontId="2" numFmtId="0" xfId="0" applyAlignment="1" applyBorder="1" applyFont="1">
      <alignment horizontal="center" shrinkToFit="0" vertical="center" wrapText="1"/>
    </xf>
    <xf quotePrefix="1" borderId="22" fillId="0" fontId="2" numFmtId="0" xfId="0" applyAlignment="1" applyBorder="1" applyFont="1">
      <alignment horizontal="center" shrinkToFit="0" vertical="center" wrapText="1"/>
    </xf>
    <xf borderId="4" fillId="5" fontId="2" numFmtId="0" xfId="0" applyAlignment="1" applyBorder="1" applyFill="1" applyFont="1">
      <alignment horizontal="center" vertical="center"/>
    </xf>
    <xf borderId="19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 vertical="center"/>
    </xf>
    <xf borderId="4" fillId="6" fontId="2" numFmtId="2" xfId="0" applyAlignment="1" applyBorder="1" applyFill="1" applyFont="1" applyNumberFormat="1">
      <alignment horizontal="center" vertical="center"/>
    </xf>
    <xf borderId="4" fillId="6" fontId="2" numFmtId="9" xfId="0" applyAlignment="1" applyBorder="1" applyFont="1" applyNumberFormat="1">
      <alignment horizontal="center" vertical="center"/>
    </xf>
    <xf borderId="4" fillId="6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readingOrder="0" shrinkToFit="0" wrapText="1"/>
    </xf>
    <xf borderId="4" fillId="7" fontId="2" numFmtId="0" xfId="0" applyAlignment="1" applyBorder="1" applyFill="1" applyFont="1">
      <alignment horizontal="center" readingOrder="0" shrinkToFit="0" vertical="center" wrapText="1"/>
    </xf>
    <xf borderId="4" fillId="7" fontId="2" numFmtId="0" xfId="0" applyAlignment="1" applyBorder="1" applyFont="1">
      <alignment horizontal="center" vertical="center"/>
    </xf>
    <xf borderId="23" fillId="4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/>
    </xf>
    <xf borderId="23" fillId="5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/>
    </xf>
    <xf borderId="4" fillId="7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quotePrefix="1" borderId="25" fillId="0" fontId="2" numFmtId="0" xfId="0" applyAlignment="1" applyBorder="1" applyFont="1">
      <alignment horizontal="center" shrinkToFit="0" vertical="center" wrapText="1"/>
    </xf>
    <xf quotePrefix="1" borderId="24" fillId="0" fontId="2" numFmtId="0" xfId="0" applyAlignment="1" applyBorder="1" applyFont="1">
      <alignment horizontal="center" shrinkToFit="0" vertical="center" wrapText="1"/>
    </xf>
    <xf quotePrefix="1" borderId="26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5" fontId="2" numFmtId="0" xfId="0" applyBorder="1" applyFont="1"/>
    <xf borderId="0" fillId="0" fontId="2" numFmtId="1" xfId="0" applyFont="1" applyNumberFormat="1"/>
    <xf borderId="27" fillId="0" fontId="2" numFmtId="0" xfId="0" applyAlignment="1" applyBorder="1" applyFont="1">
      <alignment horizontal="center" shrinkToFit="0" vertical="center" wrapText="1"/>
    </xf>
    <xf borderId="4" fillId="0" fontId="2" numFmtId="1" xfId="0" applyAlignment="1" applyBorder="1" applyFont="1" applyNumberFormat="1">
      <alignment horizontal="center" shrinkToFit="0" wrapText="1"/>
    </xf>
    <xf borderId="4" fillId="5" fontId="2" numFmtId="9" xfId="0" applyBorder="1" applyFont="1" applyNumberFormat="1"/>
    <xf borderId="4" fillId="0" fontId="2" numFmtId="164" xfId="0" applyAlignment="1" applyBorder="1" applyFont="1" applyNumberFormat="1">
      <alignment horizontal="center" shrinkToFit="0" wrapText="1"/>
    </xf>
    <xf borderId="1" fillId="0" fontId="2" numFmtId="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CSE 367: Computer Networks (CN) 
SECTION - B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'DMS-Spring2023'!$AZ$12:$BB$12</c:f>
            </c:strRef>
          </c:cat>
          <c:val>
            <c:numRef>
              <c:f>'DMS-Spring2023'!$AZ$77:$BB$77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62</xdr:col>
      <xdr:colOff>276225</xdr:colOff>
      <xdr:row>74</xdr:row>
      <xdr:rowOff>38100</xdr:rowOff>
    </xdr:from>
    <xdr:ext cx="4591050" cy="2895600"/>
    <xdr:graphicFrame>
      <xdr:nvGraphicFramePr>
        <xdr:cNvPr id="6992255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3.0" topLeftCell="B14" activePane="bottomRight" state="frozen"/>
      <selection activeCell="B1" sqref="B1" pane="topRight"/>
      <selection activeCell="A14" sqref="A14" pane="bottomLeft"/>
      <selection activeCell="B14" sqref="B14" pane="bottomRight"/>
    </sheetView>
  </sheetViews>
  <sheetFormatPr customHeight="1" defaultColWidth="14.43" defaultRowHeight="15.0"/>
  <cols>
    <col customWidth="1" min="1" max="1" width="18.43"/>
    <col customWidth="1" min="2" max="2" width="28.43"/>
    <col customWidth="1" hidden="1" min="3" max="3" width="3.57"/>
    <col customWidth="1" min="4" max="5" width="4.43"/>
    <col customWidth="1" min="6" max="6" width="5.57"/>
    <col customWidth="1" hidden="1" min="7" max="7" width="11.71"/>
    <col customWidth="1" min="8" max="8" width="11.14"/>
    <col customWidth="1" min="9" max="10" width="4.43"/>
    <col customWidth="1" min="11" max="11" width="6.57"/>
    <col customWidth="1" min="12" max="12" width="4.43"/>
    <col customWidth="1" min="13" max="14" width="5.14"/>
    <col customWidth="1" min="15" max="15" width="5.29"/>
    <col customWidth="1" min="16" max="16" width="7.0"/>
    <col customWidth="1" min="17" max="17" width="10.14"/>
    <col customWidth="1" min="18" max="18" width="5.29"/>
    <col customWidth="1" min="19" max="19" width="9.43"/>
    <col customWidth="1" min="20" max="20" width="5.29"/>
    <col customWidth="1" min="21" max="42" width="4.43"/>
    <col customWidth="1" min="43" max="43" width="8.71"/>
    <col customWidth="1" min="44" max="45" width="5.29"/>
    <col customWidth="1" min="46" max="50" width="8.29"/>
    <col customWidth="1" min="51" max="51" width="9.71"/>
    <col customWidth="1" min="52" max="52" width="8.29"/>
    <col customWidth="1" min="53" max="68" width="7.71"/>
    <col customWidth="1" min="69" max="69" width="11.0"/>
    <col customWidth="1" min="70" max="74" width="8.71"/>
  </cols>
  <sheetData>
    <row r="1" ht="14.25" customHeight="1">
      <c r="A1" s="1" t="s">
        <v>0</v>
      </c>
      <c r="B1" s="1" t="s">
        <v>1</v>
      </c>
      <c r="H1" s="2"/>
      <c r="I1" s="3" t="s">
        <v>2</v>
      </c>
      <c r="J1" s="4"/>
      <c r="K1" s="4"/>
      <c r="L1" s="4"/>
      <c r="M1" s="4"/>
      <c r="N1" s="4"/>
      <c r="O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ht="29.25" customHeight="1">
      <c r="A2" s="1" t="s">
        <v>3</v>
      </c>
      <c r="B2" s="1" t="s">
        <v>4</v>
      </c>
      <c r="H2" s="2"/>
      <c r="I2" s="7"/>
      <c r="J2" s="7" t="s">
        <v>5</v>
      </c>
      <c r="K2" s="8" t="s">
        <v>6</v>
      </c>
      <c r="L2" s="7" t="s">
        <v>7</v>
      </c>
      <c r="M2" s="7" t="s">
        <v>8</v>
      </c>
      <c r="N2" s="7" t="s">
        <v>9</v>
      </c>
      <c r="O2" s="7" t="s">
        <v>10</v>
      </c>
      <c r="P2" s="9"/>
      <c r="Q2" s="8" t="s">
        <v>11</v>
      </c>
      <c r="R2" s="7" t="s">
        <v>9</v>
      </c>
      <c r="T2" s="10" t="s">
        <v>12</v>
      </c>
      <c r="U2" s="11" t="s">
        <v>13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ht="15.75" customHeight="1">
      <c r="A3" s="1" t="s">
        <v>14</v>
      </c>
      <c r="B3" s="1" t="s">
        <v>15</v>
      </c>
      <c r="H3" s="2"/>
      <c r="I3" s="7" t="s">
        <v>16</v>
      </c>
      <c r="J3" s="7">
        <v>10.0</v>
      </c>
      <c r="K3" s="7"/>
      <c r="L3" s="7">
        <v>0.0</v>
      </c>
      <c r="M3" s="7">
        <v>15.0</v>
      </c>
      <c r="N3" s="7">
        <f t="shared" ref="N3:N5" si="1">SUM(J3:M3)</f>
        <v>25</v>
      </c>
      <c r="O3" s="14">
        <f>N3/N7</f>
        <v>0.2272727273</v>
      </c>
      <c r="P3" s="9"/>
      <c r="Q3" s="15">
        <f t="shared" ref="Q3:Q6" si="2">(M3*66.67)/100</f>
        <v>10.0005</v>
      </c>
      <c r="R3" s="15">
        <f t="shared" ref="R3:R6" si="3">(J3+K3+L3+Q3)</f>
        <v>20.0005</v>
      </c>
      <c r="T3" s="16"/>
      <c r="U3" s="17" t="s">
        <v>17</v>
      </c>
      <c r="V3" s="17" t="s">
        <v>18</v>
      </c>
      <c r="W3" s="17" t="s">
        <v>19</v>
      </c>
      <c r="X3" s="17" t="s">
        <v>20</v>
      </c>
      <c r="Y3" s="17" t="s">
        <v>21</v>
      </c>
      <c r="Z3" s="17" t="s">
        <v>22</v>
      </c>
      <c r="AA3" s="17" t="s">
        <v>23</v>
      </c>
      <c r="AB3" s="17" t="s">
        <v>24</v>
      </c>
      <c r="AC3" s="17" t="s">
        <v>25</v>
      </c>
      <c r="AD3" s="17" t="s">
        <v>26</v>
      </c>
      <c r="AE3" s="17" t="s">
        <v>27</v>
      </c>
      <c r="AF3" s="17" t="s">
        <v>28</v>
      </c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ht="14.25" customHeight="1">
      <c r="A4" s="1" t="s">
        <v>29</v>
      </c>
      <c r="B4" s="1" t="s">
        <v>30</v>
      </c>
      <c r="C4" s="18"/>
      <c r="H4" s="2"/>
      <c r="I4" s="7" t="s">
        <v>31</v>
      </c>
      <c r="J4" s="7"/>
      <c r="K4" s="7"/>
      <c r="L4" s="7">
        <v>20.0</v>
      </c>
      <c r="M4" s="7">
        <v>23.0</v>
      </c>
      <c r="N4" s="7">
        <f t="shared" si="1"/>
        <v>43</v>
      </c>
      <c r="O4" s="14">
        <f>N4/N7</f>
        <v>0.3909090909</v>
      </c>
      <c r="P4" s="9"/>
      <c r="Q4" s="15">
        <f t="shared" si="2"/>
        <v>15.3341</v>
      </c>
      <c r="R4" s="15">
        <f t="shared" si="3"/>
        <v>35.3341</v>
      </c>
      <c r="T4" s="19" t="s">
        <v>16</v>
      </c>
      <c r="U4" s="20" t="s">
        <v>32</v>
      </c>
      <c r="V4" s="21"/>
      <c r="W4" s="21"/>
      <c r="X4" s="20" t="s">
        <v>33</v>
      </c>
      <c r="Y4" s="22"/>
      <c r="Z4" s="22"/>
      <c r="AA4" s="22"/>
      <c r="AB4" s="22"/>
      <c r="AC4" s="22"/>
      <c r="AD4" s="22"/>
      <c r="AE4" s="22"/>
      <c r="AF4" s="22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ht="14.25" customHeight="1">
      <c r="A5" s="1" t="s">
        <v>34</v>
      </c>
      <c r="B5" s="18">
        <f>COUNTA(B16:B60)</f>
        <v>44</v>
      </c>
      <c r="C5" s="23"/>
      <c r="H5" s="2"/>
      <c r="I5" s="7" t="s">
        <v>35</v>
      </c>
      <c r="J5" s="7">
        <v>10.0</v>
      </c>
      <c r="K5" s="7">
        <v>10.0</v>
      </c>
      <c r="L5" s="7"/>
      <c r="M5" s="7">
        <v>22.0</v>
      </c>
      <c r="N5" s="7">
        <f t="shared" si="1"/>
        <v>42</v>
      </c>
      <c r="O5" s="14">
        <f>N5/N7</f>
        <v>0.3818181818</v>
      </c>
      <c r="P5" s="9"/>
      <c r="Q5" s="15">
        <f t="shared" si="2"/>
        <v>14.6674</v>
      </c>
      <c r="R5" s="15">
        <f t="shared" si="3"/>
        <v>34.6674</v>
      </c>
      <c r="T5" s="19" t="s">
        <v>31</v>
      </c>
      <c r="U5" s="20" t="s">
        <v>32</v>
      </c>
      <c r="V5" s="21"/>
      <c r="W5" s="21"/>
      <c r="X5" s="21"/>
      <c r="Y5" s="22"/>
      <c r="Z5" s="22"/>
      <c r="AA5" s="22"/>
      <c r="AB5" s="22"/>
      <c r="AC5" s="22"/>
      <c r="AD5" s="22"/>
      <c r="AE5" s="22"/>
      <c r="AF5" s="22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ht="14.25" customHeight="1">
      <c r="B6" s="23"/>
      <c r="C6" s="23"/>
      <c r="H6" s="2"/>
      <c r="I6" s="7"/>
      <c r="J6" s="7"/>
      <c r="K6" s="7"/>
      <c r="L6" s="7"/>
      <c r="M6" s="7"/>
      <c r="N6" s="7"/>
      <c r="O6" s="14"/>
      <c r="P6" s="9"/>
      <c r="Q6" s="15">
        <f t="shared" si="2"/>
        <v>0</v>
      </c>
      <c r="R6" s="15">
        <f t="shared" si="3"/>
        <v>0</v>
      </c>
      <c r="T6" s="19" t="s">
        <v>35</v>
      </c>
      <c r="U6" s="20" t="s">
        <v>36</v>
      </c>
      <c r="V6" s="21"/>
      <c r="W6" s="20" t="s">
        <v>32</v>
      </c>
      <c r="X6" s="21"/>
      <c r="Y6" s="22"/>
      <c r="Z6" s="22"/>
      <c r="AA6" s="22"/>
      <c r="AB6" s="22"/>
      <c r="AC6" s="22"/>
      <c r="AD6" s="22"/>
      <c r="AE6" s="22"/>
      <c r="AF6" s="22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ht="14.25" customHeight="1">
      <c r="H7" s="2"/>
      <c r="I7" s="7"/>
      <c r="J7" s="7"/>
      <c r="K7" s="7"/>
      <c r="L7" s="7"/>
      <c r="M7" s="7"/>
      <c r="N7" s="7">
        <f t="shared" ref="N7:O7" si="4">SUM(N3:N5)</f>
        <v>110</v>
      </c>
      <c r="O7" s="14">
        <f t="shared" si="4"/>
        <v>1</v>
      </c>
      <c r="P7" s="9"/>
      <c r="Q7" s="7"/>
      <c r="R7" s="24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ht="14.25" customHeight="1">
      <c r="H8" s="2"/>
      <c r="I8" s="2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ht="14.25" customHeight="1">
      <c r="H9" s="2"/>
      <c r="I9" s="2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ht="14.25" customHeight="1">
      <c r="A10" s="25" t="s">
        <v>37</v>
      </c>
      <c r="B10" s="25" t="s">
        <v>38</v>
      </c>
      <c r="C10" s="26" t="s">
        <v>39</v>
      </c>
      <c r="D10" s="26" t="s">
        <v>40</v>
      </c>
      <c r="E10" s="26" t="s">
        <v>41</v>
      </c>
      <c r="F10" s="27" t="s">
        <v>42</v>
      </c>
      <c r="G10" s="26" t="s">
        <v>43</v>
      </c>
      <c r="H10" s="26" t="s">
        <v>44</v>
      </c>
      <c r="I10" s="28" t="s">
        <v>45</v>
      </c>
      <c r="J10" s="4"/>
      <c r="K10" s="4"/>
      <c r="L10" s="4"/>
      <c r="M10" s="4"/>
      <c r="N10" s="4"/>
      <c r="O10" s="4"/>
      <c r="P10" s="4"/>
      <c r="Q10" s="4"/>
      <c r="R10" s="5"/>
      <c r="S10" s="29" t="s">
        <v>8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/>
      <c r="AR10" s="30" t="s">
        <v>9</v>
      </c>
      <c r="AS10" s="31"/>
      <c r="AT10" s="32" t="s">
        <v>46</v>
      </c>
      <c r="AU10" s="33"/>
      <c r="AV10" s="33"/>
      <c r="AW10" s="33"/>
      <c r="AX10" s="34"/>
      <c r="AY10" s="6"/>
      <c r="AZ10" s="32" t="s">
        <v>46</v>
      </c>
      <c r="BA10" s="33"/>
      <c r="BB10" s="33"/>
      <c r="BC10" s="33"/>
      <c r="BD10" s="34"/>
      <c r="BE10" s="35"/>
      <c r="BF10" s="32" t="s">
        <v>46</v>
      </c>
      <c r="BG10" s="33"/>
      <c r="BH10" s="33"/>
      <c r="BI10" s="33"/>
      <c r="BJ10" s="34"/>
      <c r="BK10" s="35"/>
      <c r="BL10" s="32" t="s">
        <v>46</v>
      </c>
      <c r="BM10" s="33"/>
      <c r="BN10" s="33"/>
      <c r="BO10" s="33"/>
      <c r="BP10" s="34"/>
      <c r="BQ10" s="6"/>
      <c r="BR10" s="36" t="s">
        <v>47</v>
      </c>
      <c r="BS10" s="34"/>
      <c r="BT10" s="37"/>
      <c r="BU10" s="37"/>
      <c r="BV10" s="37"/>
    </row>
    <row r="11" ht="14.25" customHeight="1">
      <c r="A11" s="38"/>
      <c r="B11" s="38"/>
      <c r="C11" s="7"/>
      <c r="D11" s="24"/>
      <c r="E11" s="24"/>
      <c r="F11" s="24"/>
      <c r="G11" s="24"/>
      <c r="H11" s="39"/>
      <c r="I11" s="28" t="s">
        <v>48</v>
      </c>
      <c r="J11" s="4"/>
      <c r="K11" s="5"/>
      <c r="L11" s="28"/>
      <c r="M11" s="4"/>
      <c r="N11" s="5"/>
      <c r="O11" s="40"/>
      <c r="P11" s="33"/>
      <c r="Q11" s="34"/>
      <c r="R11" s="41"/>
      <c r="S11" s="29" t="s">
        <v>48</v>
      </c>
      <c r="T11" s="4"/>
      <c r="U11" s="4"/>
      <c r="V11" s="5"/>
      <c r="W11" s="29" t="s">
        <v>49</v>
      </c>
      <c r="X11" s="4"/>
      <c r="Y11" s="4"/>
      <c r="Z11" s="5"/>
      <c r="AA11" s="29" t="s">
        <v>50</v>
      </c>
      <c r="AB11" s="4"/>
      <c r="AC11" s="4"/>
      <c r="AD11" s="5"/>
      <c r="AE11" s="29" t="s">
        <v>51</v>
      </c>
      <c r="AF11" s="4"/>
      <c r="AG11" s="4"/>
      <c r="AH11" s="5"/>
      <c r="AI11" s="29" t="s">
        <v>52</v>
      </c>
      <c r="AJ11" s="4"/>
      <c r="AK11" s="4"/>
      <c r="AL11" s="5"/>
      <c r="AM11" s="29" t="s">
        <v>53</v>
      </c>
      <c r="AN11" s="4"/>
      <c r="AO11" s="4"/>
      <c r="AP11" s="5"/>
      <c r="AQ11" s="30" t="s">
        <v>54</v>
      </c>
      <c r="AR11" s="38"/>
      <c r="AS11" s="31"/>
      <c r="AT11" s="42"/>
      <c r="AU11" s="43"/>
      <c r="AV11" s="43"/>
      <c r="AW11" s="43"/>
      <c r="AX11" s="44"/>
      <c r="AY11" s="6"/>
      <c r="AZ11" s="42"/>
      <c r="BA11" s="43"/>
      <c r="BB11" s="43"/>
      <c r="BC11" s="43"/>
      <c r="BD11" s="44"/>
      <c r="BE11" s="35"/>
      <c r="BF11" s="42"/>
      <c r="BG11" s="43"/>
      <c r="BH11" s="43"/>
      <c r="BI11" s="43"/>
      <c r="BJ11" s="44"/>
      <c r="BK11" s="35"/>
      <c r="BL11" s="42"/>
      <c r="BM11" s="43"/>
      <c r="BN11" s="43"/>
      <c r="BO11" s="43"/>
      <c r="BP11" s="44"/>
      <c r="BQ11" s="6"/>
      <c r="BR11" s="42"/>
      <c r="BS11" s="44"/>
      <c r="BT11" s="37"/>
      <c r="BU11" s="37"/>
      <c r="BV11" s="37"/>
    </row>
    <row r="12" ht="14.25" customHeight="1">
      <c r="A12" s="38"/>
      <c r="B12" s="38"/>
      <c r="C12" s="7"/>
      <c r="D12" s="24"/>
      <c r="E12" s="24"/>
      <c r="F12" s="24"/>
      <c r="G12" s="24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8"/>
      <c r="S12" s="7" t="s">
        <v>55</v>
      </c>
      <c r="T12" s="7" t="s">
        <v>56</v>
      </c>
      <c r="U12" s="7" t="s">
        <v>57</v>
      </c>
      <c r="V12" s="7" t="s">
        <v>58</v>
      </c>
      <c r="W12" s="7" t="s">
        <v>55</v>
      </c>
      <c r="X12" s="7" t="s">
        <v>56</v>
      </c>
      <c r="Y12" s="7" t="s">
        <v>57</v>
      </c>
      <c r="Z12" s="7" t="s">
        <v>58</v>
      </c>
      <c r="AA12" s="7" t="s">
        <v>55</v>
      </c>
      <c r="AB12" s="7" t="s">
        <v>56</v>
      </c>
      <c r="AC12" s="7" t="s">
        <v>57</v>
      </c>
      <c r="AD12" s="7" t="s">
        <v>58</v>
      </c>
      <c r="AE12" s="7" t="s">
        <v>55</v>
      </c>
      <c r="AF12" s="7" t="s">
        <v>56</v>
      </c>
      <c r="AG12" s="7" t="s">
        <v>57</v>
      </c>
      <c r="AH12" s="7" t="s">
        <v>58</v>
      </c>
      <c r="AI12" s="7" t="s">
        <v>55</v>
      </c>
      <c r="AJ12" s="7" t="s">
        <v>56</v>
      </c>
      <c r="AK12" s="7" t="s">
        <v>57</v>
      </c>
      <c r="AL12" s="7" t="s">
        <v>58</v>
      </c>
      <c r="AM12" s="7" t="s">
        <v>55</v>
      </c>
      <c r="AN12" s="7" t="s">
        <v>56</v>
      </c>
      <c r="AO12" s="7" t="s">
        <v>57</v>
      </c>
      <c r="AP12" s="7" t="s">
        <v>58</v>
      </c>
      <c r="AQ12" s="38"/>
      <c r="AR12" s="38"/>
      <c r="AS12" s="31"/>
      <c r="AT12" s="45" t="s">
        <v>59</v>
      </c>
      <c r="AU12" s="45" t="s">
        <v>60</v>
      </c>
      <c r="AV12" s="45" t="s">
        <v>61</v>
      </c>
      <c r="AW12" s="45" t="s">
        <v>62</v>
      </c>
      <c r="AX12" s="45" t="s">
        <v>63</v>
      </c>
      <c r="AY12" s="6"/>
      <c r="AZ12" s="45" t="s">
        <v>59</v>
      </c>
      <c r="BA12" s="45" t="s">
        <v>60</v>
      </c>
      <c r="BB12" s="45" t="s">
        <v>61</v>
      </c>
      <c r="BC12" s="45" t="s">
        <v>62</v>
      </c>
      <c r="BD12" s="45" t="s">
        <v>63</v>
      </c>
      <c r="BE12" s="46"/>
      <c r="BF12" s="14" t="s">
        <v>59</v>
      </c>
      <c r="BG12" s="14" t="s">
        <v>31</v>
      </c>
      <c r="BH12" s="14" t="s">
        <v>61</v>
      </c>
      <c r="BI12" s="14" t="s">
        <v>62</v>
      </c>
      <c r="BJ12" s="14" t="s">
        <v>63</v>
      </c>
      <c r="BK12" s="46"/>
      <c r="BL12" s="14" t="s">
        <v>59</v>
      </c>
      <c r="BM12" s="14" t="s">
        <v>31</v>
      </c>
      <c r="BN12" s="14" t="s">
        <v>61</v>
      </c>
      <c r="BO12" s="14" t="s">
        <v>62</v>
      </c>
      <c r="BP12" s="14" t="s">
        <v>63</v>
      </c>
      <c r="BQ12" s="6"/>
      <c r="BR12" s="47" t="s">
        <v>17</v>
      </c>
      <c r="BS12" s="47" t="s">
        <v>19</v>
      </c>
    </row>
    <row r="13" ht="14.25" customHeight="1">
      <c r="A13" s="38"/>
      <c r="B13" s="38"/>
      <c r="C13" s="7"/>
      <c r="D13" s="48" t="s">
        <v>16</v>
      </c>
      <c r="E13" s="7" t="s">
        <v>35</v>
      </c>
      <c r="F13" s="7"/>
      <c r="G13" s="7"/>
      <c r="H13" s="7" t="s">
        <v>35</v>
      </c>
      <c r="I13" s="7" t="s">
        <v>31</v>
      </c>
      <c r="J13" s="7"/>
      <c r="K13" s="7"/>
      <c r="L13" s="7"/>
      <c r="M13" s="7"/>
      <c r="N13" s="7"/>
      <c r="O13" s="7"/>
      <c r="P13" s="7"/>
      <c r="Q13" s="7"/>
      <c r="R13" s="49"/>
      <c r="S13" s="7" t="s">
        <v>16</v>
      </c>
      <c r="T13" s="7" t="s">
        <v>16</v>
      </c>
      <c r="U13" s="7" t="s">
        <v>31</v>
      </c>
      <c r="V13" s="7"/>
      <c r="W13" s="7" t="s">
        <v>16</v>
      </c>
      <c r="X13" s="39" t="s">
        <v>31</v>
      </c>
      <c r="Y13" s="7" t="s">
        <v>35</v>
      </c>
      <c r="Z13" s="7"/>
      <c r="AA13" s="7" t="s">
        <v>16</v>
      </c>
      <c r="AB13" s="7" t="s">
        <v>35</v>
      </c>
      <c r="AC13" s="7" t="s">
        <v>31</v>
      </c>
      <c r="AD13" s="7"/>
      <c r="AE13" s="7" t="s">
        <v>31</v>
      </c>
      <c r="AF13" s="7" t="s">
        <v>31</v>
      </c>
      <c r="AG13" s="39" t="s">
        <v>35</v>
      </c>
      <c r="AH13" s="39"/>
      <c r="AI13" s="7" t="s">
        <v>35</v>
      </c>
      <c r="AJ13" s="7" t="s">
        <v>31</v>
      </c>
      <c r="AK13" s="1" t="s">
        <v>31</v>
      </c>
      <c r="AL13" s="7"/>
      <c r="AM13" s="7" t="s">
        <v>35</v>
      </c>
      <c r="AN13" s="7" t="s">
        <v>31</v>
      </c>
      <c r="AO13" s="7"/>
      <c r="AP13" s="7"/>
      <c r="AQ13" s="49"/>
      <c r="AR13" s="49"/>
      <c r="AS13" s="31"/>
      <c r="AT13" s="7"/>
      <c r="AU13" s="7"/>
      <c r="AV13" s="7"/>
      <c r="AW13" s="7"/>
      <c r="AX13" s="7"/>
      <c r="AY13" s="6"/>
      <c r="AZ13" s="7"/>
      <c r="BA13" s="7"/>
      <c r="BB13" s="7"/>
      <c r="BC13" s="7"/>
      <c r="BD13" s="7"/>
      <c r="BE13" s="46"/>
      <c r="BF13" s="14"/>
      <c r="BG13" s="14"/>
      <c r="BH13" s="14"/>
      <c r="BI13" s="14"/>
      <c r="BJ13" s="14"/>
      <c r="BK13" s="46"/>
      <c r="BL13" s="14"/>
      <c r="BM13" s="14"/>
      <c r="BN13" s="14"/>
      <c r="BO13" s="14"/>
      <c r="BP13" s="14"/>
      <c r="BR13" s="50"/>
      <c r="BS13" s="50"/>
    </row>
    <row r="14" ht="14.25" customHeight="1">
      <c r="A14" s="49"/>
      <c r="B14" s="49"/>
      <c r="C14" s="7"/>
      <c r="D14" s="51">
        <v>10.0</v>
      </c>
      <c r="E14" s="51">
        <v>10.0</v>
      </c>
      <c r="F14" s="51"/>
      <c r="G14" s="51"/>
      <c r="H14" s="51">
        <v>10.0</v>
      </c>
      <c r="I14" s="52">
        <v>20.0</v>
      </c>
      <c r="J14" s="52"/>
      <c r="K14" s="52"/>
      <c r="L14" s="52"/>
      <c r="M14" s="52"/>
      <c r="N14" s="52"/>
      <c r="O14" s="52"/>
      <c r="P14" s="52"/>
      <c r="Q14" s="52"/>
      <c r="R14" s="51"/>
      <c r="S14" s="52">
        <v>3.0</v>
      </c>
      <c r="T14" s="52">
        <v>4.0</v>
      </c>
      <c r="U14" s="52">
        <v>3.0</v>
      </c>
      <c r="V14" s="52"/>
      <c r="W14" s="52">
        <v>5.0</v>
      </c>
      <c r="X14" s="52">
        <v>2.0</v>
      </c>
      <c r="Y14" s="52">
        <v>3.0</v>
      </c>
      <c r="Z14" s="52"/>
      <c r="AA14" s="52">
        <v>3.0</v>
      </c>
      <c r="AB14" s="52">
        <v>5.0</v>
      </c>
      <c r="AC14" s="52">
        <v>2.0</v>
      </c>
      <c r="AD14" s="52"/>
      <c r="AE14" s="52">
        <v>2.0</v>
      </c>
      <c r="AF14" s="52">
        <v>3.0</v>
      </c>
      <c r="AG14" s="52">
        <v>5.0</v>
      </c>
      <c r="AH14" s="52"/>
      <c r="AI14" s="52">
        <v>3.0</v>
      </c>
      <c r="AJ14" s="52">
        <v>4.0</v>
      </c>
      <c r="AK14" s="52">
        <v>3.0</v>
      </c>
      <c r="AL14" s="52"/>
      <c r="AM14" s="52">
        <v>6.0</v>
      </c>
      <c r="AN14" s="52">
        <v>4.0</v>
      </c>
      <c r="AO14" s="52"/>
      <c r="AP14" s="52"/>
      <c r="AQ14" s="52">
        <v>40.0</v>
      </c>
      <c r="AR14" s="24"/>
      <c r="AT14" s="53">
        <f>SUMIF($D$13:$AP$13,I$3,$D14:$AP14) -M$3+Q$3</f>
        <v>20.0005</v>
      </c>
      <c r="AU14" s="53">
        <f>SUMIF($D$13:$AP$13,I$4,$D14:$AP14) -M$4+Q$4</f>
        <v>35.3341</v>
      </c>
      <c r="AV14" s="53">
        <f>SUMIF($D$13:$AP$13,I$5,$D14:$AP14) -M$5 +Q$5</f>
        <v>34.6674</v>
      </c>
      <c r="AW14" s="53"/>
      <c r="AX14" s="53"/>
      <c r="AY14" s="6"/>
      <c r="AZ14" s="53">
        <f>SUMIF($D$13:$AP$13,I$3,$D14:$AP14) -M$3+Q$3</f>
        <v>20.0005</v>
      </c>
      <c r="BA14" s="53">
        <f>SUMIF($D$13:$AP$13,I$4,$D14:$AP14) -M$4+Q$4</f>
        <v>35.3341</v>
      </c>
      <c r="BB14" s="53">
        <f>SUMIF($D$13:$AP$13,I$5,$D14:$AP14) -M$5 +Q$5</f>
        <v>34.6674</v>
      </c>
      <c r="BC14" s="53"/>
      <c r="BD14" s="53"/>
      <c r="BE14" s="54"/>
      <c r="BF14" s="53">
        <f>SUMIF($D$13:$AP$13,I$3,$D14:$AP14) -M$3+Q$3</f>
        <v>20.0005</v>
      </c>
      <c r="BG14" s="53">
        <f>SUMIF($D$13:$AP$13,I$4,$D14:$AP14) -M$4+Q$4</f>
        <v>35.3341</v>
      </c>
      <c r="BH14" s="53">
        <f>SUMIF($D$13:$AP$13,I$5,$D14:$AP14) -M$5 +Q$5</f>
        <v>34.6674</v>
      </c>
      <c r="BI14" s="53"/>
      <c r="BJ14" s="53"/>
      <c r="BK14" s="54"/>
      <c r="BL14" s="53">
        <f>SUMIF($D$13:$AP$13,I$3,$D14:$AP14) -M$3+Q$3</f>
        <v>20.0005</v>
      </c>
      <c r="BM14" s="53">
        <f>SUMIF($D$13:$AP$13,I$4,$D14:$AP14) -M$4+Q$4</f>
        <v>35.3341</v>
      </c>
      <c r="BN14" s="53">
        <f>SUMIF($D$13:$AP$13,I$5,$D14:$AP14) -M$5 +Q$5</f>
        <v>34.6674</v>
      </c>
      <c r="BO14" s="53"/>
      <c r="BP14" s="53"/>
      <c r="BR14" s="55">
        <f t="shared" ref="BR14:BR59" si="7">Sum(BF14,BG14)</f>
        <v>55.3346</v>
      </c>
      <c r="BS14" s="55">
        <f t="shared" ref="BS14:BS59" si="8">$BH14</f>
        <v>34.6674</v>
      </c>
    </row>
    <row r="15" ht="14.25" customHeight="1">
      <c r="A15" s="56" t="s">
        <v>64</v>
      </c>
      <c r="B15" s="56" t="s">
        <v>65</v>
      </c>
      <c r="C15" s="39">
        <v>8.0</v>
      </c>
      <c r="D15" s="56" t="s">
        <v>66</v>
      </c>
      <c r="E15" s="56">
        <v>0.0</v>
      </c>
      <c r="F15" s="57">
        <v>0.0</v>
      </c>
      <c r="G15" s="58">
        <f>LARGE(D15:F15,1)+LARGE(D15:F15,2)</f>
        <v>0</v>
      </c>
      <c r="H15" s="59" t="s">
        <v>66</v>
      </c>
      <c r="I15" s="60">
        <v>3.0</v>
      </c>
      <c r="J15" s="39"/>
      <c r="K15" s="39"/>
      <c r="L15" s="61"/>
      <c r="M15" s="61"/>
      <c r="N15" s="61"/>
      <c r="O15" s="39"/>
      <c r="P15" s="39"/>
      <c r="Q15" s="39"/>
      <c r="R15" s="7"/>
      <c r="S15" s="62">
        <v>0.0</v>
      </c>
      <c r="T15" s="8">
        <v>0.0</v>
      </c>
      <c r="U15" s="63">
        <v>3.0</v>
      </c>
      <c r="V15" s="7"/>
      <c r="W15" s="64" t="s">
        <v>67</v>
      </c>
      <c r="X15" s="65" t="s">
        <v>67</v>
      </c>
      <c r="Y15" s="66" t="s">
        <v>67</v>
      </c>
      <c r="Z15" s="67"/>
      <c r="AA15" s="64" t="s">
        <v>68</v>
      </c>
      <c r="AB15" s="8">
        <v>0.0</v>
      </c>
      <c r="AC15" s="66" t="s">
        <v>68</v>
      </c>
      <c r="AD15" s="7"/>
      <c r="AE15" s="62" t="s">
        <v>68</v>
      </c>
      <c r="AF15" s="8" t="s">
        <v>68</v>
      </c>
      <c r="AG15" s="63">
        <v>0.0</v>
      </c>
      <c r="AH15" s="67"/>
      <c r="AI15" s="62">
        <v>0.0</v>
      </c>
      <c r="AJ15" s="8">
        <v>0.0</v>
      </c>
      <c r="AK15" s="63" t="s">
        <v>68</v>
      </c>
      <c r="AL15" s="7"/>
      <c r="AM15" s="64" t="s">
        <v>67</v>
      </c>
      <c r="AN15" s="65" t="s">
        <v>67</v>
      </c>
      <c r="AO15" s="67"/>
      <c r="AP15" s="67"/>
      <c r="AQ15" s="7">
        <f t="shared" ref="AQ15:AQ59" si="9">SUM(S15:AP15)</f>
        <v>3</v>
      </c>
      <c r="AR15" s="68">
        <f t="shared" ref="AR15:AR59" si="10">SUM(D15,E15,H15,I15,AQ15)</f>
        <v>6</v>
      </c>
      <c r="AS15" s="2"/>
      <c r="AT15" s="69">
        <f t="shared" ref="AT15:AT59" si="11">MIN(SUMIF($D$13:$AP$13,I$3,$D15:$AP15), 100)</f>
        <v>0</v>
      </c>
      <c r="AU15" s="69">
        <f t="shared" ref="AU15:AU59" si="12">MIN(SUMIF($D$13:$AP$13,I$4,$D15:$AP15), 100)</f>
        <v>6</v>
      </c>
      <c r="AV15" s="69">
        <f t="shared" ref="AV15:AV59" si="13">MIN(SUMIF($D$13:$AP$13,I$5,$D15:$AP15), 100)</f>
        <v>0</v>
      </c>
      <c r="AW15" s="69"/>
      <c r="AX15" s="69"/>
      <c r="AY15" s="6"/>
      <c r="AZ15" s="14">
        <f t="shared" ref="AZ15:AZ59" si="14">MIN(SUMIF($D$13:$AP$13,I$3,$D15:$AP15)/AZ$14, 100%)</f>
        <v>0</v>
      </c>
      <c r="BA15" s="14">
        <f t="shared" ref="BA15:BA59" si="15">MIN(SUMIF($D$13:$AP$13,I$4,$D15:$AP15)/BA$14, 100%)</f>
        <v>0.1698076362</v>
      </c>
      <c r="BB15" s="14">
        <f t="shared" ref="BB15:BB59" si="16">MIN(SUMIF($D$13:$AP$13,I$5,$D15:$AP15)/BB$14, 100%)</f>
        <v>0</v>
      </c>
      <c r="BC15" s="14"/>
      <c r="BD15" s="14"/>
      <c r="BE15" s="46"/>
      <c r="BF15" s="7">
        <f t="shared" ref="BF15:BH15" si="5">IF((AZ15)&gt;=50%, 2, (IF((AZ15)&lt;25%, 0, 1)))</f>
        <v>0</v>
      </c>
      <c r="BG15" s="7">
        <f t="shared" si="5"/>
        <v>0</v>
      </c>
      <c r="BH15" s="7">
        <f t="shared" si="5"/>
        <v>0</v>
      </c>
      <c r="BI15" s="7"/>
      <c r="BJ15" s="7"/>
      <c r="BK15" s="9"/>
      <c r="BL15" s="7" t="str">
        <f t="shared" ref="BL15:BN15" si="6">IF(BF15=2,"Att", (IF(BF15=0,"Not","Weak")))</f>
        <v>Not</v>
      </c>
      <c r="BM15" s="7" t="str">
        <f t="shared" si="6"/>
        <v>Not</v>
      </c>
      <c r="BN15" s="7" t="str">
        <f t="shared" si="6"/>
        <v>Not</v>
      </c>
      <c r="BO15" s="7"/>
      <c r="BP15" s="7"/>
      <c r="BR15" s="50">
        <f t="shared" si="7"/>
        <v>0</v>
      </c>
      <c r="BS15" s="50">
        <f t="shared" si="8"/>
        <v>0</v>
      </c>
    </row>
    <row r="16" ht="14.25" customHeight="1">
      <c r="A16" s="56" t="s">
        <v>69</v>
      </c>
      <c r="B16" s="56" t="s">
        <v>70</v>
      </c>
      <c r="C16" s="39">
        <v>3.0</v>
      </c>
      <c r="D16" s="56">
        <v>1.0</v>
      </c>
      <c r="E16" s="56">
        <v>0.0</v>
      </c>
      <c r="F16" s="57">
        <v>1.0</v>
      </c>
      <c r="G16" s="58">
        <v>3.0</v>
      </c>
      <c r="H16" s="59" t="s">
        <v>71</v>
      </c>
      <c r="I16" s="60">
        <v>1.0</v>
      </c>
      <c r="J16" s="8"/>
      <c r="K16" s="39"/>
      <c r="L16" s="61"/>
      <c r="M16" s="61"/>
      <c r="N16" s="61"/>
      <c r="O16" s="39"/>
      <c r="P16" s="39"/>
      <c r="Q16" s="39"/>
      <c r="R16" s="7"/>
      <c r="S16" s="62" t="s">
        <v>66</v>
      </c>
      <c r="T16" s="8" t="s">
        <v>66</v>
      </c>
      <c r="U16" s="63" t="s">
        <v>66</v>
      </c>
      <c r="V16" s="7"/>
      <c r="W16" s="62" t="s">
        <v>66</v>
      </c>
      <c r="X16" s="8" t="s">
        <v>66</v>
      </c>
      <c r="Y16" s="63" t="s">
        <v>66</v>
      </c>
      <c r="Z16" s="67"/>
      <c r="AA16" s="64" t="s">
        <v>66</v>
      </c>
      <c r="AB16" s="65" t="s">
        <v>66</v>
      </c>
      <c r="AC16" s="66" t="s">
        <v>66</v>
      </c>
      <c r="AD16" s="7"/>
      <c r="AE16" s="64" t="s">
        <v>66</v>
      </c>
      <c r="AF16" s="65" t="s">
        <v>66</v>
      </c>
      <c r="AG16" s="66" t="s">
        <v>66</v>
      </c>
      <c r="AH16" s="67"/>
      <c r="AI16" s="64" t="s">
        <v>66</v>
      </c>
      <c r="AJ16" s="65" t="s">
        <v>66</v>
      </c>
      <c r="AK16" s="66" t="s">
        <v>66</v>
      </c>
      <c r="AL16" s="7"/>
      <c r="AM16" s="64" t="s">
        <v>66</v>
      </c>
      <c r="AN16" s="65" t="s">
        <v>66</v>
      </c>
      <c r="AO16" s="67"/>
      <c r="AP16" s="67"/>
      <c r="AQ16" s="7">
        <f t="shared" si="9"/>
        <v>0</v>
      </c>
      <c r="AR16" s="68">
        <f t="shared" si="10"/>
        <v>2</v>
      </c>
      <c r="AS16" s="2"/>
      <c r="AT16" s="70">
        <f t="shared" si="11"/>
        <v>1</v>
      </c>
      <c r="AU16" s="70">
        <f t="shared" si="12"/>
        <v>1</v>
      </c>
      <c r="AV16" s="70">
        <f t="shared" si="13"/>
        <v>0</v>
      </c>
      <c r="AW16" s="70"/>
      <c r="AX16" s="70"/>
      <c r="AY16" s="6"/>
      <c r="AZ16" s="71">
        <f t="shared" si="14"/>
        <v>0.04999875003</v>
      </c>
      <c r="BA16" s="71">
        <f t="shared" si="15"/>
        <v>0.02830127271</v>
      </c>
      <c r="BB16" s="71">
        <f t="shared" si="16"/>
        <v>0</v>
      </c>
      <c r="BC16" s="71"/>
      <c r="BD16" s="71"/>
      <c r="BE16" s="46"/>
      <c r="BF16" s="72">
        <f t="shared" ref="BF16:BH16" si="17">IF((AZ16)&gt;=50%, 2, (IF((AZ16)&lt;25%, 0, 1)))</f>
        <v>0</v>
      </c>
      <c r="BG16" s="72">
        <f t="shared" si="17"/>
        <v>0</v>
      </c>
      <c r="BH16" s="72">
        <f t="shared" si="17"/>
        <v>0</v>
      </c>
      <c r="BI16" s="72"/>
      <c r="BJ16" s="72"/>
      <c r="BK16" s="9"/>
      <c r="BL16" s="72" t="str">
        <f t="shared" ref="BL16:BN16" si="18">IF(BF16=2,"Att", (IF(BF16=0,"Not","Weak")))</f>
        <v>Not</v>
      </c>
      <c r="BM16" s="72" t="str">
        <f t="shared" si="18"/>
        <v>Not</v>
      </c>
      <c r="BN16" s="72" t="str">
        <f t="shared" si="18"/>
        <v>Not</v>
      </c>
      <c r="BO16" s="72"/>
      <c r="BP16" s="72"/>
      <c r="BR16" s="50">
        <f t="shared" si="7"/>
        <v>0</v>
      </c>
      <c r="BS16" s="50">
        <f t="shared" si="8"/>
        <v>0</v>
      </c>
    </row>
    <row r="17" ht="14.25" customHeight="1">
      <c r="A17" s="56" t="s">
        <v>72</v>
      </c>
      <c r="B17" s="56" t="s">
        <v>73</v>
      </c>
      <c r="C17" s="39">
        <v>9.0</v>
      </c>
      <c r="D17" s="56">
        <v>0.0</v>
      </c>
      <c r="E17" s="56"/>
      <c r="F17" s="57">
        <v>0.0</v>
      </c>
      <c r="G17" s="58">
        <f t="shared" ref="G17:G21" si="21">LARGE(D17:F17,1)+LARGE(D17:F17,2)</f>
        <v>0</v>
      </c>
      <c r="H17" s="59">
        <v>10.0</v>
      </c>
      <c r="I17" s="60">
        <v>2.0</v>
      </c>
      <c r="J17" s="8"/>
      <c r="K17" s="39"/>
      <c r="L17" s="61"/>
      <c r="M17" s="61"/>
      <c r="N17" s="61"/>
      <c r="O17" s="39"/>
      <c r="P17" s="39"/>
      <c r="Q17" s="39"/>
      <c r="R17" s="7"/>
      <c r="S17" s="62" t="s">
        <v>66</v>
      </c>
      <c r="T17" s="8" t="s">
        <v>66</v>
      </c>
      <c r="U17" s="63" t="s">
        <v>66</v>
      </c>
      <c r="V17" s="7"/>
      <c r="W17" s="62" t="s">
        <v>66</v>
      </c>
      <c r="X17" s="8" t="s">
        <v>66</v>
      </c>
      <c r="Y17" s="63" t="s">
        <v>66</v>
      </c>
      <c r="Z17" s="67"/>
      <c r="AA17" s="64" t="s">
        <v>66</v>
      </c>
      <c r="AB17" s="65" t="s">
        <v>66</v>
      </c>
      <c r="AC17" s="66" t="s">
        <v>66</v>
      </c>
      <c r="AD17" s="7"/>
      <c r="AE17" s="64" t="s">
        <v>66</v>
      </c>
      <c r="AF17" s="65" t="s">
        <v>66</v>
      </c>
      <c r="AG17" s="66" t="s">
        <v>66</v>
      </c>
      <c r="AH17" s="67"/>
      <c r="AI17" s="64" t="s">
        <v>66</v>
      </c>
      <c r="AJ17" s="65" t="s">
        <v>66</v>
      </c>
      <c r="AK17" s="66" t="s">
        <v>66</v>
      </c>
      <c r="AL17" s="7"/>
      <c r="AM17" s="64" t="s">
        <v>66</v>
      </c>
      <c r="AN17" s="65" t="s">
        <v>66</v>
      </c>
      <c r="AO17" s="67"/>
      <c r="AP17" s="67"/>
      <c r="AQ17" s="7">
        <f t="shared" si="9"/>
        <v>0</v>
      </c>
      <c r="AR17" s="68">
        <f t="shared" si="10"/>
        <v>12</v>
      </c>
      <c r="AS17" s="2"/>
      <c r="AT17" s="70">
        <f t="shared" si="11"/>
        <v>0</v>
      </c>
      <c r="AU17" s="70">
        <f t="shared" si="12"/>
        <v>2</v>
      </c>
      <c r="AV17" s="70">
        <f t="shared" si="13"/>
        <v>10</v>
      </c>
      <c r="AW17" s="70"/>
      <c r="AX17" s="70"/>
      <c r="AY17" s="6"/>
      <c r="AZ17" s="71">
        <f t="shared" si="14"/>
        <v>0</v>
      </c>
      <c r="BA17" s="71">
        <f t="shared" si="15"/>
        <v>0.05660254542</v>
      </c>
      <c r="BB17" s="71">
        <f t="shared" si="16"/>
        <v>0.2884554365</v>
      </c>
      <c r="BC17" s="71"/>
      <c r="BD17" s="71"/>
      <c r="BE17" s="46"/>
      <c r="BF17" s="72">
        <f t="shared" ref="BF17:BH17" si="19">IF((AZ17)&gt;=50%, 2, (IF((AZ17)&lt;25%, 0, 1)))</f>
        <v>0</v>
      </c>
      <c r="BG17" s="72">
        <f t="shared" si="19"/>
        <v>0</v>
      </c>
      <c r="BH17" s="72">
        <f t="shared" si="19"/>
        <v>1</v>
      </c>
      <c r="BI17" s="72"/>
      <c r="BJ17" s="72"/>
      <c r="BK17" s="9"/>
      <c r="BL17" s="72" t="str">
        <f t="shared" ref="BL17:BN17" si="20">IF(BF17=2,"Att", (IF(BF17=0,"Not","Weak")))</f>
        <v>Not</v>
      </c>
      <c r="BM17" s="72" t="str">
        <f t="shared" si="20"/>
        <v>Not</v>
      </c>
      <c r="BN17" s="72" t="str">
        <f t="shared" si="20"/>
        <v>Weak</v>
      </c>
      <c r="BO17" s="72"/>
      <c r="BP17" s="72"/>
      <c r="BR17" s="50">
        <f t="shared" si="7"/>
        <v>0</v>
      </c>
      <c r="BS17" s="50">
        <f t="shared" si="8"/>
        <v>1</v>
      </c>
    </row>
    <row r="18" ht="14.25" customHeight="1">
      <c r="A18" s="56" t="s">
        <v>74</v>
      </c>
      <c r="B18" s="56" t="s">
        <v>75</v>
      </c>
      <c r="C18" s="39">
        <v>7.0</v>
      </c>
      <c r="D18" s="56">
        <v>0.0</v>
      </c>
      <c r="E18" s="73">
        <v>2.5</v>
      </c>
      <c r="F18" s="57">
        <v>2.5</v>
      </c>
      <c r="G18" s="58">
        <f t="shared" si="21"/>
        <v>5</v>
      </c>
      <c r="H18" s="59">
        <v>10.0</v>
      </c>
      <c r="I18" s="60">
        <v>5.0</v>
      </c>
      <c r="J18" s="39"/>
      <c r="K18" s="39"/>
      <c r="L18" s="61"/>
      <c r="M18" s="61"/>
      <c r="N18" s="61"/>
      <c r="O18" s="39"/>
      <c r="P18" s="39"/>
      <c r="Q18" s="39"/>
      <c r="R18" s="7"/>
      <c r="S18" s="62">
        <v>3.0</v>
      </c>
      <c r="T18" s="8">
        <v>4.0</v>
      </c>
      <c r="U18" s="63" t="s">
        <v>68</v>
      </c>
      <c r="V18" s="7"/>
      <c r="W18" s="62">
        <v>3.0</v>
      </c>
      <c r="X18" s="8">
        <v>0.0</v>
      </c>
      <c r="Y18" s="63">
        <v>0.0</v>
      </c>
      <c r="Z18" s="67"/>
      <c r="AA18" s="62" t="s">
        <v>68</v>
      </c>
      <c r="AB18" s="8">
        <v>0.0</v>
      </c>
      <c r="AC18" s="63" t="s">
        <v>68</v>
      </c>
      <c r="AD18" s="7"/>
      <c r="AE18" s="64" t="s">
        <v>67</v>
      </c>
      <c r="AF18" s="65" t="s">
        <v>67</v>
      </c>
      <c r="AG18" s="66" t="s">
        <v>67</v>
      </c>
      <c r="AH18" s="67"/>
      <c r="AI18" s="64" t="s">
        <v>67</v>
      </c>
      <c r="AJ18" s="65" t="s">
        <v>67</v>
      </c>
      <c r="AK18" s="66" t="s">
        <v>67</v>
      </c>
      <c r="AL18" s="7"/>
      <c r="AM18" s="64" t="s">
        <v>67</v>
      </c>
      <c r="AN18" s="65" t="s">
        <v>67</v>
      </c>
      <c r="AO18" s="67"/>
      <c r="AP18" s="67"/>
      <c r="AQ18" s="7">
        <f t="shared" si="9"/>
        <v>10</v>
      </c>
      <c r="AR18" s="68">
        <f t="shared" si="10"/>
        <v>27.5</v>
      </c>
      <c r="AS18" s="2"/>
      <c r="AT18" s="69">
        <f t="shared" si="11"/>
        <v>10</v>
      </c>
      <c r="AU18" s="69">
        <f t="shared" si="12"/>
        <v>5</v>
      </c>
      <c r="AV18" s="69">
        <f t="shared" si="13"/>
        <v>12.5</v>
      </c>
      <c r="AW18" s="69"/>
      <c r="AX18" s="69"/>
      <c r="AY18" s="6"/>
      <c r="AZ18" s="14">
        <f t="shared" si="14"/>
        <v>0.4999875003</v>
      </c>
      <c r="BA18" s="14">
        <f t="shared" si="15"/>
        <v>0.1415063635</v>
      </c>
      <c r="BB18" s="14">
        <f t="shared" si="16"/>
        <v>0.3605692956</v>
      </c>
      <c r="BC18" s="14"/>
      <c r="BD18" s="14"/>
      <c r="BE18" s="46"/>
      <c r="BF18" s="7">
        <f t="shared" ref="BF18:BH18" si="22">IF((AZ18)&gt;=50%, 2, (IF((AZ18)&lt;25%, 0, 1)))</f>
        <v>1</v>
      </c>
      <c r="BG18" s="7">
        <f t="shared" si="22"/>
        <v>0</v>
      </c>
      <c r="BH18" s="7">
        <f t="shared" si="22"/>
        <v>1</v>
      </c>
      <c r="BI18" s="7"/>
      <c r="BJ18" s="7"/>
      <c r="BK18" s="9"/>
      <c r="BL18" s="7" t="str">
        <f t="shared" ref="BL18:BN18" si="23">IF(BF18=2,"Att", (IF(BF18=0,"Not","Weak")))</f>
        <v>Weak</v>
      </c>
      <c r="BM18" s="7" t="str">
        <f t="shared" si="23"/>
        <v>Not</v>
      </c>
      <c r="BN18" s="7" t="str">
        <f t="shared" si="23"/>
        <v>Weak</v>
      </c>
      <c r="BO18" s="7"/>
      <c r="BP18" s="7"/>
      <c r="BR18" s="50">
        <f t="shared" si="7"/>
        <v>1</v>
      </c>
      <c r="BS18" s="50">
        <f t="shared" si="8"/>
        <v>1</v>
      </c>
    </row>
    <row r="19" ht="14.25" customHeight="1">
      <c r="A19" s="56" t="s">
        <v>76</v>
      </c>
      <c r="B19" s="56" t="s">
        <v>77</v>
      </c>
      <c r="C19" s="39">
        <v>6.0</v>
      </c>
      <c r="D19" s="73">
        <v>2.0</v>
      </c>
      <c r="E19" s="56">
        <v>1.0</v>
      </c>
      <c r="F19" s="57">
        <v>3.0</v>
      </c>
      <c r="G19" s="58">
        <f t="shared" si="21"/>
        <v>5</v>
      </c>
      <c r="H19" s="59">
        <v>10.0</v>
      </c>
      <c r="I19" s="60">
        <v>9.0</v>
      </c>
      <c r="J19" s="8"/>
      <c r="K19" s="39"/>
      <c r="L19" s="61"/>
      <c r="M19" s="61"/>
      <c r="N19" s="61"/>
      <c r="O19" s="39"/>
      <c r="P19" s="39"/>
      <c r="Q19" s="39"/>
      <c r="R19" s="7"/>
      <c r="S19" s="62" t="s">
        <v>68</v>
      </c>
      <c r="T19" s="8" t="s">
        <v>68</v>
      </c>
      <c r="U19" s="63">
        <v>3.0</v>
      </c>
      <c r="V19" s="7"/>
      <c r="W19" s="64" t="s">
        <v>67</v>
      </c>
      <c r="X19" s="65" t="s">
        <v>67</v>
      </c>
      <c r="Y19" s="66" t="s">
        <v>67</v>
      </c>
      <c r="Z19" s="67"/>
      <c r="AA19" s="62" t="s">
        <v>68</v>
      </c>
      <c r="AB19" s="8">
        <v>0.0</v>
      </c>
      <c r="AC19" s="63" t="s">
        <v>68</v>
      </c>
      <c r="AD19" s="7"/>
      <c r="AE19" s="62" t="s">
        <v>68</v>
      </c>
      <c r="AF19" s="8">
        <v>0.0</v>
      </c>
      <c r="AG19" s="63">
        <v>0.0</v>
      </c>
      <c r="AH19" s="67"/>
      <c r="AI19" s="64" t="s">
        <v>67</v>
      </c>
      <c r="AJ19" s="65" t="s">
        <v>67</v>
      </c>
      <c r="AK19" s="66" t="s">
        <v>67</v>
      </c>
      <c r="AL19" s="7"/>
      <c r="AM19" s="62" t="s">
        <v>68</v>
      </c>
      <c r="AN19" s="8">
        <v>3.0</v>
      </c>
      <c r="AO19" s="67"/>
      <c r="AP19" s="67"/>
      <c r="AQ19" s="7">
        <f t="shared" si="9"/>
        <v>6</v>
      </c>
      <c r="AR19" s="68">
        <f t="shared" si="10"/>
        <v>28</v>
      </c>
      <c r="AS19" s="2"/>
      <c r="AT19" s="69">
        <f t="shared" si="11"/>
        <v>2</v>
      </c>
      <c r="AU19" s="69">
        <f t="shared" si="12"/>
        <v>15</v>
      </c>
      <c r="AV19" s="69">
        <f t="shared" si="13"/>
        <v>11</v>
      </c>
      <c r="AW19" s="69"/>
      <c r="AX19" s="69"/>
      <c r="AY19" s="6"/>
      <c r="AZ19" s="14">
        <f t="shared" si="14"/>
        <v>0.09999750006</v>
      </c>
      <c r="BA19" s="14">
        <f t="shared" si="15"/>
        <v>0.4245190906</v>
      </c>
      <c r="BB19" s="14">
        <f t="shared" si="16"/>
        <v>0.3173009802</v>
      </c>
      <c r="BC19" s="14"/>
      <c r="BD19" s="14"/>
      <c r="BE19" s="46"/>
      <c r="BF19" s="7">
        <f t="shared" ref="BF19:BH19" si="24">IF((AZ19)&gt;=50%, 2, (IF((AZ19)&lt;25%, 0, 1)))</f>
        <v>0</v>
      </c>
      <c r="BG19" s="7">
        <f t="shared" si="24"/>
        <v>1</v>
      </c>
      <c r="BH19" s="7">
        <f t="shared" si="24"/>
        <v>1</v>
      </c>
      <c r="BI19" s="7"/>
      <c r="BJ19" s="7"/>
      <c r="BK19" s="9"/>
      <c r="BL19" s="7" t="str">
        <f t="shared" ref="BL19:BN19" si="25">IF(BF19=2,"Att", (IF(BF19=0,"Not","Weak")))</f>
        <v>Not</v>
      </c>
      <c r="BM19" s="7" t="str">
        <f t="shared" si="25"/>
        <v>Weak</v>
      </c>
      <c r="BN19" s="7" t="str">
        <f t="shared" si="25"/>
        <v>Weak</v>
      </c>
      <c r="BO19" s="7"/>
      <c r="BP19" s="7"/>
      <c r="BR19" s="50">
        <f t="shared" si="7"/>
        <v>1</v>
      </c>
      <c r="BS19" s="50">
        <f t="shared" si="8"/>
        <v>1</v>
      </c>
    </row>
    <row r="20" ht="14.25" customHeight="1">
      <c r="A20" s="56" t="s">
        <v>78</v>
      </c>
      <c r="B20" s="56" t="s">
        <v>79</v>
      </c>
      <c r="C20" s="39">
        <v>10.0</v>
      </c>
      <c r="D20" s="73">
        <v>2.0</v>
      </c>
      <c r="E20" s="56">
        <v>0.0</v>
      </c>
      <c r="F20" s="57">
        <v>2.0</v>
      </c>
      <c r="G20" s="58">
        <f t="shared" si="21"/>
        <v>4</v>
      </c>
      <c r="H20" s="59" t="s">
        <v>66</v>
      </c>
      <c r="I20" s="60">
        <v>14.0</v>
      </c>
      <c r="J20" s="8"/>
      <c r="K20" s="39"/>
      <c r="L20" s="61"/>
      <c r="M20" s="61"/>
      <c r="N20" s="61"/>
      <c r="O20" s="39"/>
      <c r="P20" s="39"/>
      <c r="Q20" s="39"/>
      <c r="R20" s="7"/>
      <c r="S20" s="62">
        <v>1.0</v>
      </c>
      <c r="T20" s="8">
        <v>3.0</v>
      </c>
      <c r="U20" s="63">
        <v>0.0</v>
      </c>
      <c r="V20" s="7"/>
      <c r="W20" s="62">
        <v>4.0</v>
      </c>
      <c r="X20" s="8">
        <v>0.0</v>
      </c>
      <c r="Y20" s="63" t="s">
        <v>68</v>
      </c>
      <c r="Z20" s="67"/>
      <c r="AA20" s="64" t="s">
        <v>67</v>
      </c>
      <c r="AB20" s="65" t="s">
        <v>67</v>
      </c>
      <c r="AC20" s="66" t="s">
        <v>67</v>
      </c>
      <c r="AD20" s="7"/>
      <c r="AE20" s="64" t="s">
        <v>68</v>
      </c>
      <c r="AF20" s="8">
        <v>2.0</v>
      </c>
      <c r="AG20" s="63">
        <v>0.0</v>
      </c>
      <c r="AH20" s="67"/>
      <c r="AI20" s="64" t="s">
        <v>67</v>
      </c>
      <c r="AJ20" s="65" t="s">
        <v>67</v>
      </c>
      <c r="AK20" s="66" t="s">
        <v>67</v>
      </c>
      <c r="AL20" s="7"/>
      <c r="AM20" s="64" t="s">
        <v>68</v>
      </c>
      <c r="AN20" s="8">
        <v>4.0</v>
      </c>
      <c r="AO20" s="67"/>
      <c r="AP20" s="67"/>
      <c r="AQ20" s="7">
        <f t="shared" si="9"/>
        <v>14</v>
      </c>
      <c r="AR20" s="68">
        <f t="shared" si="10"/>
        <v>30</v>
      </c>
      <c r="AS20" s="2"/>
      <c r="AT20" s="70">
        <f t="shared" si="11"/>
        <v>10</v>
      </c>
      <c r="AU20" s="70">
        <f t="shared" si="12"/>
        <v>20</v>
      </c>
      <c r="AV20" s="70">
        <f t="shared" si="13"/>
        <v>0</v>
      </c>
      <c r="AW20" s="70"/>
      <c r="AX20" s="70"/>
      <c r="AY20" s="6"/>
      <c r="AZ20" s="71">
        <f t="shared" si="14"/>
        <v>0.4999875003</v>
      </c>
      <c r="BA20" s="71">
        <f t="shared" si="15"/>
        <v>0.5660254542</v>
      </c>
      <c r="BB20" s="71">
        <f t="shared" si="16"/>
        <v>0</v>
      </c>
      <c r="BC20" s="71"/>
      <c r="BD20" s="71"/>
      <c r="BE20" s="46"/>
      <c r="BF20" s="72">
        <f t="shared" ref="BF20:BH20" si="26">IF((AZ20)&gt;=50%, 2, (IF((AZ20)&lt;25%, 0, 1)))</f>
        <v>1</v>
      </c>
      <c r="BG20" s="72">
        <f t="shared" si="26"/>
        <v>2</v>
      </c>
      <c r="BH20" s="72">
        <f t="shared" si="26"/>
        <v>0</v>
      </c>
      <c r="BI20" s="72"/>
      <c r="BJ20" s="72"/>
      <c r="BK20" s="9"/>
      <c r="BL20" s="72" t="str">
        <f t="shared" ref="BL20:BN20" si="27">IF(BF20=2,"Att", (IF(BF20=0,"Not","Weak")))</f>
        <v>Weak</v>
      </c>
      <c r="BM20" s="72" t="str">
        <f t="shared" si="27"/>
        <v>Att</v>
      </c>
      <c r="BN20" s="72" t="str">
        <f t="shared" si="27"/>
        <v>Not</v>
      </c>
      <c r="BO20" s="72"/>
      <c r="BP20" s="72"/>
      <c r="BR20" s="50">
        <f t="shared" si="7"/>
        <v>3</v>
      </c>
      <c r="BS20" s="50">
        <f t="shared" si="8"/>
        <v>0</v>
      </c>
    </row>
    <row r="21" ht="14.25" customHeight="1">
      <c r="A21" s="56" t="s">
        <v>80</v>
      </c>
      <c r="B21" s="56" t="s">
        <v>81</v>
      </c>
      <c r="C21" s="39">
        <v>6.0</v>
      </c>
      <c r="D21" s="73">
        <v>2.0</v>
      </c>
      <c r="E21" s="56">
        <v>0.0</v>
      </c>
      <c r="F21" s="57">
        <v>2.0</v>
      </c>
      <c r="G21" s="58">
        <f t="shared" si="21"/>
        <v>4</v>
      </c>
      <c r="H21" s="59">
        <v>10.0</v>
      </c>
      <c r="I21" s="60">
        <v>2.0</v>
      </c>
      <c r="J21" s="8"/>
      <c r="K21" s="39"/>
      <c r="L21" s="61"/>
      <c r="M21" s="61"/>
      <c r="N21" s="61"/>
      <c r="O21" s="39"/>
      <c r="P21" s="39"/>
      <c r="Q21" s="39"/>
      <c r="R21" s="7"/>
      <c r="S21" s="62">
        <v>2.0</v>
      </c>
      <c r="T21" s="8">
        <v>4.0</v>
      </c>
      <c r="U21" s="63" t="s">
        <v>68</v>
      </c>
      <c r="V21" s="7"/>
      <c r="W21" s="62">
        <v>3.0</v>
      </c>
      <c r="X21" s="8">
        <v>0.0</v>
      </c>
      <c r="Y21" s="63" t="s">
        <v>68</v>
      </c>
      <c r="Z21" s="67"/>
      <c r="AA21" s="64" t="s">
        <v>67</v>
      </c>
      <c r="AB21" s="65" t="s">
        <v>67</v>
      </c>
      <c r="AC21" s="66" t="s">
        <v>67</v>
      </c>
      <c r="AD21" s="7"/>
      <c r="AE21" s="62">
        <v>0.0</v>
      </c>
      <c r="AF21" s="8">
        <v>0.0</v>
      </c>
      <c r="AG21" s="66" t="s">
        <v>68</v>
      </c>
      <c r="AH21" s="67"/>
      <c r="AI21" s="62" t="s">
        <v>68</v>
      </c>
      <c r="AJ21" s="8">
        <v>4.0</v>
      </c>
      <c r="AK21" s="63" t="s">
        <v>68</v>
      </c>
      <c r="AL21" s="7"/>
      <c r="AM21" s="64" t="s">
        <v>67</v>
      </c>
      <c r="AN21" s="65" t="s">
        <v>67</v>
      </c>
      <c r="AO21" s="67"/>
      <c r="AP21" s="67"/>
      <c r="AQ21" s="7">
        <f t="shared" si="9"/>
        <v>13</v>
      </c>
      <c r="AR21" s="68">
        <f t="shared" si="10"/>
        <v>27</v>
      </c>
      <c r="AS21" s="2"/>
      <c r="AT21" s="69">
        <f t="shared" si="11"/>
        <v>11</v>
      </c>
      <c r="AU21" s="69">
        <f t="shared" si="12"/>
        <v>6</v>
      </c>
      <c r="AV21" s="69">
        <f t="shared" si="13"/>
        <v>10</v>
      </c>
      <c r="AW21" s="69"/>
      <c r="AX21" s="69"/>
      <c r="AY21" s="6"/>
      <c r="AZ21" s="14">
        <f t="shared" si="14"/>
        <v>0.5499862503</v>
      </c>
      <c r="BA21" s="14">
        <f t="shared" si="15"/>
        <v>0.1698076362</v>
      </c>
      <c r="BB21" s="14">
        <f t="shared" si="16"/>
        <v>0.2884554365</v>
      </c>
      <c r="BC21" s="14"/>
      <c r="BD21" s="14"/>
      <c r="BE21" s="46"/>
      <c r="BF21" s="7">
        <f t="shared" ref="BF21:BH21" si="28">IF((AZ21)&gt;=50%, 2, (IF((AZ21)&lt;25%, 0, 1)))</f>
        <v>2</v>
      </c>
      <c r="BG21" s="7">
        <f t="shared" si="28"/>
        <v>0</v>
      </c>
      <c r="BH21" s="7">
        <f t="shared" si="28"/>
        <v>1</v>
      </c>
      <c r="BI21" s="7"/>
      <c r="BJ21" s="7"/>
      <c r="BK21" s="9"/>
      <c r="BL21" s="7" t="str">
        <f t="shared" ref="BL21:BN21" si="29">IF(BF21=2,"Att", (IF(BF21=0,"Not","Weak")))</f>
        <v>Att</v>
      </c>
      <c r="BM21" s="7" t="str">
        <f t="shared" si="29"/>
        <v>Not</v>
      </c>
      <c r="BN21" s="7" t="str">
        <f t="shared" si="29"/>
        <v>Weak</v>
      </c>
      <c r="BO21" s="7"/>
      <c r="BP21" s="7"/>
      <c r="BR21" s="50">
        <f t="shared" si="7"/>
        <v>2</v>
      </c>
      <c r="BS21" s="50">
        <f t="shared" si="8"/>
        <v>1</v>
      </c>
    </row>
    <row r="22" ht="14.25" customHeight="1">
      <c r="A22" s="56" t="s">
        <v>82</v>
      </c>
      <c r="B22" s="56" t="s">
        <v>83</v>
      </c>
      <c r="C22" s="39">
        <v>1.0</v>
      </c>
      <c r="D22" s="56">
        <v>0.0</v>
      </c>
      <c r="E22" s="56"/>
      <c r="F22" s="57">
        <v>0.0</v>
      </c>
      <c r="G22" s="58">
        <v>0.0</v>
      </c>
      <c r="H22" s="59">
        <v>10.0</v>
      </c>
      <c r="I22" s="60">
        <v>16.0</v>
      </c>
      <c r="J22" s="8"/>
      <c r="K22" s="39"/>
      <c r="L22" s="61"/>
      <c r="M22" s="61"/>
      <c r="N22" s="61"/>
      <c r="O22" s="39"/>
      <c r="P22" s="39"/>
      <c r="Q22" s="39"/>
      <c r="R22" s="7"/>
      <c r="S22" s="62">
        <v>0.0</v>
      </c>
      <c r="T22" s="8">
        <v>2.0</v>
      </c>
      <c r="U22" s="63">
        <v>3.0</v>
      </c>
      <c r="V22" s="7"/>
      <c r="W22" s="62">
        <v>3.0</v>
      </c>
      <c r="X22" s="8">
        <v>0.0</v>
      </c>
      <c r="Y22" s="66" t="s">
        <v>68</v>
      </c>
      <c r="Z22" s="67"/>
      <c r="AA22" s="64" t="s">
        <v>67</v>
      </c>
      <c r="AB22" s="65" t="s">
        <v>67</v>
      </c>
      <c r="AC22" s="66" t="s">
        <v>67</v>
      </c>
      <c r="AD22" s="7"/>
      <c r="AE22" s="64" t="s">
        <v>68</v>
      </c>
      <c r="AF22" s="65" t="s">
        <v>68</v>
      </c>
      <c r="AG22" s="63">
        <v>0.0</v>
      </c>
      <c r="AH22" s="67"/>
      <c r="AI22" s="64" t="s">
        <v>67</v>
      </c>
      <c r="AJ22" s="65" t="s">
        <v>67</v>
      </c>
      <c r="AK22" s="66" t="s">
        <v>67</v>
      </c>
      <c r="AL22" s="7"/>
      <c r="AM22" s="62">
        <v>3.0</v>
      </c>
      <c r="AN22" s="8">
        <v>4.0</v>
      </c>
      <c r="AO22" s="67"/>
      <c r="AP22" s="67"/>
      <c r="AQ22" s="7">
        <f t="shared" si="9"/>
        <v>15</v>
      </c>
      <c r="AR22" s="68">
        <f t="shared" si="10"/>
        <v>41</v>
      </c>
      <c r="AS22" s="2"/>
      <c r="AT22" s="69">
        <f t="shared" si="11"/>
        <v>5</v>
      </c>
      <c r="AU22" s="69">
        <f t="shared" si="12"/>
        <v>23</v>
      </c>
      <c r="AV22" s="69">
        <f t="shared" si="13"/>
        <v>13</v>
      </c>
      <c r="AW22" s="69"/>
      <c r="AX22" s="69"/>
      <c r="AY22" s="6"/>
      <c r="AZ22" s="14">
        <f t="shared" si="14"/>
        <v>0.2499937502</v>
      </c>
      <c r="BA22" s="14">
        <f t="shared" si="15"/>
        <v>0.6509292723</v>
      </c>
      <c r="BB22" s="14">
        <f t="shared" si="16"/>
        <v>0.3749920675</v>
      </c>
      <c r="BC22" s="14"/>
      <c r="BD22" s="14"/>
      <c r="BE22" s="46"/>
      <c r="BF22" s="7">
        <f t="shared" ref="BF22:BH22" si="30">IF((AZ22)&gt;=50%, 2, (IF((AZ22)&lt;25%, 0, 1)))</f>
        <v>0</v>
      </c>
      <c r="BG22" s="7">
        <f t="shared" si="30"/>
        <v>2</v>
      </c>
      <c r="BH22" s="7">
        <f t="shared" si="30"/>
        <v>1</v>
      </c>
      <c r="BI22" s="7"/>
      <c r="BJ22" s="7"/>
      <c r="BK22" s="9"/>
      <c r="BL22" s="7" t="str">
        <f t="shared" ref="BL22:BN22" si="31">IF(BF22=2,"Att", (IF(BF22=0,"Not","Weak")))</f>
        <v>Not</v>
      </c>
      <c r="BM22" s="7" t="str">
        <f t="shared" si="31"/>
        <v>Att</v>
      </c>
      <c r="BN22" s="7" t="str">
        <f t="shared" si="31"/>
        <v>Weak</v>
      </c>
      <c r="BO22" s="7"/>
      <c r="BP22" s="7"/>
      <c r="BR22" s="50">
        <f t="shared" si="7"/>
        <v>2</v>
      </c>
      <c r="BS22" s="50">
        <f t="shared" si="8"/>
        <v>1</v>
      </c>
    </row>
    <row r="23" ht="14.25" customHeight="1">
      <c r="A23" s="56" t="s">
        <v>84</v>
      </c>
      <c r="B23" s="56" t="s">
        <v>85</v>
      </c>
      <c r="C23" s="39">
        <v>6.0</v>
      </c>
      <c r="D23" s="56">
        <v>5.0</v>
      </c>
      <c r="E23" s="56">
        <v>0.0</v>
      </c>
      <c r="F23" s="57">
        <v>5.0</v>
      </c>
      <c r="G23" s="58">
        <v>0.0</v>
      </c>
      <c r="H23" s="59">
        <v>10.0</v>
      </c>
      <c r="I23" s="60">
        <v>11.0</v>
      </c>
      <c r="J23" s="8"/>
      <c r="K23" s="39"/>
      <c r="L23" s="61"/>
      <c r="M23" s="61"/>
      <c r="N23" s="61"/>
      <c r="O23" s="39"/>
      <c r="P23" s="39"/>
      <c r="Q23" s="39"/>
      <c r="R23" s="7"/>
      <c r="S23" s="62">
        <v>0.0</v>
      </c>
      <c r="T23" s="8">
        <v>4.0</v>
      </c>
      <c r="U23" s="63">
        <v>3.0</v>
      </c>
      <c r="V23" s="7"/>
      <c r="W23" s="62">
        <v>5.0</v>
      </c>
      <c r="X23" s="8">
        <v>1.0</v>
      </c>
      <c r="Y23" s="63">
        <v>0.0</v>
      </c>
      <c r="Z23" s="67"/>
      <c r="AA23" s="62">
        <v>0.0</v>
      </c>
      <c r="AB23" s="8">
        <v>0.0</v>
      </c>
      <c r="AC23" s="63">
        <v>0.0</v>
      </c>
      <c r="AD23" s="7"/>
      <c r="AE23" s="64" t="s">
        <v>67</v>
      </c>
      <c r="AF23" s="65" t="s">
        <v>67</v>
      </c>
      <c r="AG23" s="66" t="s">
        <v>67</v>
      </c>
      <c r="AH23" s="67"/>
      <c r="AI23" s="64" t="s">
        <v>67</v>
      </c>
      <c r="AJ23" s="65" t="s">
        <v>67</v>
      </c>
      <c r="AK23" s="66" t="s">
        <v>67</v>
      </c>
      <c r="AL23" s="7"/>
      <c r="AM23" s="62">
        <v>0.0</v>
      </c>
      <c r="AN23" s="8">
        <v>4.0</v>
      </c>
      <c r="AO23" s="67"/>
      <c r="AP23" s="67"/>
      <c r="AQ23" s="7">
        <f t="shared" si="9"/>
        <v>17</v>
      </c>
      <c r="AR23" s="68">
        <f t="shared" si="10"/>
        <v>43</v>
      </c>
      <c r="AS23" s="2"/>
      <c r="AT23" s="70">
        <f t="shared" si="11"/>
        <v>14</v>
      </c>
      <c r="AU23" s="70">
        <f t="shared" si="12"/>
        <v>19</v>
      </c>
      <c r="AV23" s="70">
        <f t="shared" si="13"/>
        <v>10</v>
      </c>
      <c r="AW23" s="70"/>
      <c r="AX23" s="70"/>
      <c r="AY23" s="6"/>
      <c r="AZ23" s="71">
        <f t="shared" si="14"/>
        <v>0.6999825004</v>
      </c>
      <c r="BA23" s="71">
        <f t="shared" si="15"/>
        <v>0.5377241815</v>
      </c>
      <c r="BB23" s="71">
        <f t="shared" si="16"/>
        <v>0.2884554365</v>
      </c>
      <c r="BC23" s="71"/>
      <c r="BD23" s="71"/>
      <c r="BE23" s="46"/>
      <c r="BF23" s="72">
        <f t="shared" ref="BF23:BH23" si="32">IF((AZ23)&gt;=50%, 2, (IF((AZ23)&lt;25%, 0, 1)))</f>
        <v>2</v>
      </c>
      <c r="BG23" s="72">
        <f t="shared" si="32"/>
        <v>2</v>
      </c>
      <c r="BH23" s="72">
        <f t="shared" si="32"/>
        <v>1</v>
      </c>
      <c r="BI23" s="72"/>
      <c r="BJ23" s="72"/>
      <c r="BK23" s="9"/>
      <c r="BL23" s="72" t="str">
        <f t="shared" ref="BL23:BN23" si="33">IF(BF23=2,"Att", (IF(BF23=0,"Not","Weak")))</f>
        <v>Att</v>
      </c>
      <c r="BM23" s="72" t="str">
        <f t="shared" si="33"/>
        <v>Att</v>
      </c>
      <c r="BN23" s="72" t="str">
        <f t="shared" si="33"/>
        <v>Weak</v>
      </c>
      <c r="BO23" s="72"/>
      <c r="BP23" s="72"/>
      <c r="BR23" s="50">
        <f t="shared" si="7"/>
        <v>4</v>
      </c>
      <c r="BS23" s="50">
        <f t="shared" si="8"/>
        <v>1</v>
      </c>
    </row>
    <row r="24" ht="14.25" customHeight="1">
      <c r="A24" s="56" t="s">
        <v>86</v>
      </c>
      <c r="B24" s="56" t="s">
        <v>87</v>
      </c>
      <c r="C24" s="39">
        <v>6.0</v>
      </c>
      <c r="D24" s="73">
        <v>1.0</v>
      </c>
      <c r="E24" s="73">
        <v>1.5</v>
      </c>
      <c r="F24" s="57">
        <v>2.5</v>
      </c>
      <c r="G24" s="58">
        <f t="shared" ref="G24:G59" si="36">LARGE(D24:F24,1)+LARGE(D24:F24,2)</f>
        <v>4</v>
      </c>
      <c r="H24" s="59">
        <v>10.0</v>
      </c>
      <c r="I24" s="60">
        <v>20.0</v>
      </c>
      <c r="J24" s="8"/>
      <c r="K24" s="39"/>
      <c r="L24" s="61"/>
      <c r="M24" s="61"/>
      <c r="N24" s="61"/>
      <c r="O24" s="39"/>
      <c r="P24" s="39"/>
      <c r="Q24" s="39"/>
      <c r="R24" s="7"/>
      <c r="S24" s="62" t="s">
        <v>68</v>
      </c>
      <c r="T24" s="8">
        <v>0.0</v>
      </c>
      <c r="U24" s="63">
        <v>0.0</v>
      </c>
      <c r="V24" s="7"/>
      <c r="W24" s="62">
        <v>4.0</v>
      </c>
      <c r="X24" s="8">
        <v>2.0</v>
      </c>
      <c r="Y24" s="63" t="s">
        <v>68</v>
      </c>
      <c r="Z24" s="67"/>
      <c r="AA24" s="64" t="s">
        <v>67</v>
      </c>
      <c r="AB24" s="65" t="s">
        <v>67</v>
      </c>
      <c r="AC24" s="66" t="s">
        <v>67</v>
      </c>
      <c r="AD24" s="7"/>
      <c r="AE24" s="64" t="s">
        <v>68</v>
      </c>
      <c r="AF24" s="8">
        <v>2.0</v>
      </c>
      <c r="AG24" s="63">
        <v>5.0</v>
      </c>
      <c r="AH24" s="67"/>
      <c r="AI24" s="64" t="s">
        <v>67</v>
      </c>
      <c r="AJ24" s="65" t="s">
        <v>67</v>
      </c>
      <c r="AK24" s="66" t="s">
        <v>67</v>
      </c>
      <c r="AL24" s="7"/>
      <c r="AM24" s="62">
        <v>5.0</v>
      </c>
      <c r="AN24" s="8">
        <v>4.0</v>
      </c>
      <c r="AO24" s="67"/>
      <c r="AP24" s="67"/>
      <c r="AQ24" s="7">
        <f t="shared" si="9"/>
        <v>22</v>
      </c>
      <c r="AR24" s="68">
        <f t="shared" si="10"/>
        <v>54.5</v>
      </c>
      <c r="AS24" s="2"/>
      <c r="AT24" s="70">
        <f t="shared" si="11"/>
        <v>5</v>
      </c>
      <c r="AU24" s="70">
        <f t="shared" si="12"/>
        <v>28</v>
      </c>
      <c r="AV24" s="70">
        <f t="shared" si="13"/>
        <v>21.5</v>
      </c>
      <c r="AW24" s="70"/>
      <c r="AX24" s="70"/>
      <c r="AY24" s="6"/>
      <c r="AZ24" s="71">
        <f t="shared" si="14"/>
        <v>0.2499937502</v>
      </c>
      <c r="BA24" s="71">
        <f t="shared" si="15"/>
        <v>0.7924356358</v>
      </c>
      <c r="BB24" s="71">
        <f t="shared" si="16"/>
        <v>0.6201791885</v>
      </c>
      <c r="BC24" s="71"/>
      <c r="BD24" s="71"/>
      <c r="BE24" s="46"/>
      <c r="BF24" s="72">
        <f t="shared" ref="BF24:BH24" si="34">IF((AZ24)&gt;=50%, 2, (IF((AZ24)&lt;25%, 0, 1)))</f>
        <v>0</v>
      </c>
      <c r="BG24" s="72">
        <f t="shared" si="34"/>
        <v>2</v>
      </c>
      <c r="BH24" s="72">
        <f t="shared" si="34"/>
        <v>2</v>
      </c>
      <c r="BI24" s="72"/>
      <c r="BJ24" s="72"/>
      <c r="BK24" s="9"/>
      <c r="BL24" s="72" t="str">
        <f t="shared" ref="BL24:BN24" si="35">IF(BF24=2,"Att", (IF(BF24=0,"Not","Weak")))</f>
        <v>Not</v>
      </c>
      <c r="BM24" s="72" t="str">
        <f t="shared" si="35"/>
        <v>Att</v>
      </c>
      <c r="BN24" s="72" t="str">
        <f t="shared" si="35"/>
        <v>Att</v>
      </c>
      <c r="BO24" s="72"/>
      <c r="BP24" s="72"/>
      <c r="BR24" s="50">
        <f t="shared" si="7"/>
        <v>2</v>
      </c>
      <c r="BS24" s="50">
        <f t="shared" si="8"/>
        <v>2</v>
      </c>
    </row>
    <row r="25" ht="14.25" customHeight="1">
      <c r="A25" s="56" t="s">
        <v>88</v>
      </c>
      <c r="B25" s="56" t="s">
        <v>89</v>
      </c>
      <c r="C25" s="39">
        <v>10.0</v>
      </c>
      <c r="D25" s="56">
        <v>2.0</v>
      </c>
      <c r="E25" s="56">
        <v>2.5</v>
      </c>
      <c r="F25" s="57">
        <v>4.5</v>
      </c>
      <c r="G25" s="58">
        <f t="shared" si="36"/>
        <v>7</v>
      </c>
      <c r="H25" s="59">
        <v>10.0</v>
      </c>
      <c r="I25" s="60">
        <v>17.0</v>
      </c>
      <c r="J25" s="8"/>
      <c r="K25" s="39"/>
      <c r="L25" s="61"/>
      <c r="M25" s="61"/>
      <c r="N25" s="61"/>
      <c r="O25" s="39"/>
      <c r="P25" s="39"/>
      <c r="Q25" s="39"/>
      <c r="R25" s="7"/>
      <c r="S25" s="62">
        <v>2.0</v>
      </c>
      <c r="T25" s="8">
        <v>4.0</v>
      </c>
      <c r="U25" s="63">
        <v>3.0</v>
      </c>
      <c r="V25" s="7"/>
      <c r="W25" s="62">
        <v>4.0</v>
      </c>
      <c r="X25" s="8">
        <v>2.0</v>
      </c>
      <c r="Y25" s="63">
        <v>2.0</v>
      </c>
      <c r="Z25" s="67"/>
      <c r="AA25" s="64" t="s">
        <v>67</v>
      </c>
      <c r="AB25" s="65" t="s">
        <v>67</v>
      </c>
      <c r="AC25" s="66" t="s">
        <v>67</v>
      </c>
      <c r="AD25" s="7"/>
      <c r="AE25" s="62">
        <v>0.0</v>
      </c>
      <c r="AF25" s="8">
        <v>2.0</v>
      </c>
      <c r="AG25" s="63">
        <v>5.0</v>
      </c>
      <c r="AH25" s="67"/>
      <c r="AI25" s="64" t="s">
        <v>67</v>
      </c>
      <c r="AJ25" s="65" t="s">
        <v>67</v>
      </c>
      <c r="AK25" s="66" t="s">
        <v>67</v>
      </c>
      <c r="AL25" s="7"/>
      <c r="AM25" s="62">
        <v>4.0</v>
      </c>
      <c r="AN25" s="8">
        <v>0.0</v>
      </c>
      <c r="AO25" s="67"/>
      <c r="AP25" s="67"/>
      <c r="AQ25" s="7">
        <f t="shared" si="9"/>
        <v>28</v>
      </c>
      <c r="AR25" s="68">
        <f t="shared" si="10"/>
        <v>59.5</v>
      </c>
      <c r="AS25" s="2"/>
      <c r="AT25" s="69">
        <f t="shared" si="11"/>
        <v>12</v>
      </c>
      <c r="AU25" s="69">
        <f t="shared" si="12"/>
        <v>24</v>
      </c>
      <c r="AV25" s="69">
        <f t="shared" si="13"/>
        <v>23.5</v>
      </c>
      <c r="AW25" s="69"/>
      <c r="AX25" s="69"/>
      <c r="AY25" s="6"/>
      <c r="AZ25" s="14">
        <f t="shared" si="14"/>
        <v>0.5999850004</v>
      </c>
      <c r="BA25" s="14">
        <f t="shared" si="15"/>
        <v>0.679230545</v>
      </c>
      <c r="BB25" s="14">
        <f t="shared" si="16"/>
        <v>0.6778702758</v>
      </c>
      <c r="BC25" s="14"/>
      <c r="BD25" s="14"/>
      <c r="BE25" s="46"/>
      <c r="BF25" s="7">
        <f t="shared" ref="BF25:BH25" si="37">IF((AZ25)&gt;=50%, 2, (IF((AZ25)&lt;25%, 0, 1)))</f>
        <v>2</v>
      </c>
      <c r="BG25" s="7">
        <f t="shared" si="37"/>
        <v>2</v>
      </c>
      <c r="BH25" s="7">
        <f t="shared" si="37"/>
        <v>2</v>
      </c>
      <c r="BI25" s="7"/>
      <c r="BJ25" s="7"/>
      <c r="BK25" s="9"/>
      <c r="BL25" s="7" t="str">
        <f t="shared" ref="BL25:BN25" si="38">IF(BF25=2,"Att", (IF(BF25=0,"Not","Weak")))</f>
        <v>Att</v>
      </c>
      <c r="BM25" s="7" t="str">
        <f t="shared" si="38"/>
        <v>Att</v>
      </c>
      <c r="BN25" s="7" t="str">
        <f t="shared" si="38"/>
        <v>Att</v>
      </c>
      <c r="BO25" s="7"/>
      <c r="BP25" s="7"/>
      <c r="BR25" s="50">
        <f t="shared" si="7"/>
        <v>4</v>
      </c>
      <c r="BS25" s="50">
        <f t="shared" si="8"/>
        <v>2</v>
      </c>
    </row>
    <row r="26" ht="14.25" customHeight="1">
      <c r="A26" s="56" t="s">
        <v>90</v>
      </c>
      <c r="B26" s="56" t="s">
        <v>91</v>
      </c>
      <c r="C26" s="39">
        <v>8.0</v>
      </c>
      <c r="D26" s="56">
        <v>6.0</v>
      </c>
      <c r="E26" s="56">
        <v>0.0</v>
      </c>
      <c r="F26" s="57">
        <v>6.0</v>
      </c>
      <c r="G26" s="58">
        <f t="shared" si="36"/>
        <v>12</v>
      </c>
      <c r="H26" s="59">
        <v>10.0</v>
      </c>
      <c r="I26" s="60">
        <v>8.0</v>
      </c>
      <c r="J26" s="8"/>
      <c r="K26" s="39"/>
      <c r="L26" s="61"/>
      <c r="M26" s="61"/>
      <c r="N26" s="61"/>
      <c r="O26" s="39"/>
      <c r="P26" s="39"/>
      <c r="Q26" s="39"/>
      <c r="R26" s="7"/>
      <c r="S26" s="62">
        <v>1.0</v>
      </c>
      <c r="T26" s="8">
        <v>4.0</v>
      </c>
      <c r="U26" s="63">
        <v>3.0</v>
      </c>
      <c r="V26" s="7"/>
      <c r="W26" s="62">
        <v>5.0</v>
      </c>
      <c r="X26" s="8">
        <v>0.0</v>
      </c>
      <c r="Y26" s="66" t="s">
        <v>68</v>
      </c>
      <c r="Z26" s="67"/>
      <c r="AA26" s="64" t="s">
        <v>67</v>
      </c>
      <c r="AB26" s="65" t="s">
        <v>67</v>
      </c>
      <c r="AC26" s="66" t="s">
        <v>67</v>
      </c>
      <c r="AD26" s="7"/>
      <c r="AE26" s="64" t="s">
        <v>67</v>
      </c>
      <c r="AF26" s="65" t="s">
        <v>67</v>
      </c>
      <c r="AG26" s="66" t="s">
        <v>67</v>
      </c>
      <c r="AH26" s="67"/>
      <c r="AI26" s="62">
        <v>0.0</v>
      </c>
      <c r="AJ26" s="8">
        <v>3.0</v>
      </c>
      <c r="AK26" s="66" t="s">
        <v>68</v>
      </c>
      <c r="AL26" s="7"/>
      <c r="AM26" s="62">
        <v>2.0</v>
      </c>
      <c r="AN26" s="8">
        <v>4.0</v>
      </c>
      <c r="AO26" s="67"/>
      <c r="AP26" s="67"/>
      <c r="AQ26" s="7">
        <f t="shared" si="9"/>
        <v>22</v>
      </c>
      <c r="AR26" s="68">
        <f t="shared" si="10"/>
        <v>46</v>
      </c>
      <c r="AS26" s="2"/>
      <c r="AT26" s="69">
        <f t="shared" si="11"/>
        <v>16</v>
      </c>
      <c r="AU26" s="69">
        <f t="shared" si="12"/>
        <v>18</v>
      </c>
      <c r="AV26" s="69">
        <f t="shared" si="13"/>
        <v>12</v>
      </c>
      <c r="AW26" s="69"/>
      <c r="AX26" s="69"/>
      <c r="AY26" s="6"/>
      <c r="AZ26" s="14">
        <f t="shared" si="14"/>
        <v>0.7999800005</v>
      </c>
      <c r="BA26" s="14">
        <f t="shared" si="15"/>
        <v>0.5094229087</v>
      </c>
      <c r="BB26" s="14">
        <f t="shared" si="16"/>
        <v>0.3461465238</v>
      </c>
      <c r="BC26" s="14"/>
      <c r="BD26" s="14"/>
      <c r="BE26" s="46"/>
      <c r="BF26" s="7">
        <f t="shared" ref="BF26:BH26" si="39">IF((AZ26)&gt;=50%, 2, (IF((AZ26)&lt;25%, 0, 1)))</f>
        <v>2</v>
      </c>
      <c r="BG26" s="7">
        <f t="shared" si="39"/>
        <v>2</v>
      </c>
      <c r="BH26" s="7">
        <f t="shared" si="39"/>
        <v>1</v>
      </c>
      <c r="BI26" s="7"/>
      <c r="BJ26" s="7"/>
      <c r="BK26" s="9"/>
      <c r="BL26" s="7" t="str">
        <f t="shared" ref="BL26:BN26" si="40">IF(BF26=2,"Att", (IF(BF26=0,"Not","Weak")))</f>
        <v>Att</v>
      </c>
      <c r="BM26" s="7" t="str">
        <f t="shared" si="40"/>
        <v>Att</v>
      </c>
      <c r="BN26" s="7" t="str">
        <f t="shared" si="40"/>
        <v>Weak</v>
      </c>
      <c r="BO26" s="7"/>
      <c r="BP26" s="7"/>
      <c r="BR26" s="50">
        <f t="shared" si="7"/>
        <v>4</v>
      </c>
      <c r="BS26" s="50">
        <f t="shared" si="8"/>
        <v>1</v>
      </c>
    </row>
    <row r="27" ht="14.25" customHeight="1">
      <c r="A27" s="56" t="s">
        <v>92</v>
      </c>
      <c r="B27" s="56" t="s">
        <v>93</v>
      </c>
      <c r="C27" s="39">
        <v>6.0</v>
      </c>
      <c r="D27" s="56">
        <v>0.0</v>
      </c>
      <c r="E27" s="56">
        <v>0.5</v>
      </c>
      <c r="F27" s="57">
        <v>0.5</v>
      </c>
      <c r="G27" s="58">
        <f t="shared" si="36"/>
        <v>1</v>
      </c>
      <c r="H27" s="59">
        <v>10.0</v>
      </c>
      <c r="I27" s="60">
        <v>13.0</v>
      </c>
      <c r="J27" s="8"/>
      <c r="K27" s="39"/>
      <c r="L27" s="61"/>
      <c r="M27" s="61"/>
      <c r="N27" s="61"/>
      <c r="O27" s="39"/>
      <c r="P27" s="39"/>
      <c r="Q27" s="39"/>
      <c r="R27" s="7"/>
      <c r="S27" s="62" t="s">
        <v>68</v>
      </c>
      <c r="T27" s="8">
        <v>4.0</v>
      </c>
      <c r="U27" s="63">
        <v>3.0</v>
      </c>
      <c r="V27" s="7"/>
      <c r="W27" s="62">
        <v>4.0</v>
      </c>
      <c r="X27" s="8" t="s">
        <v>68</v>
      </c>
      <c r="Y27" s="63" t="s">
        <v>68</v>
      </c>
      <c r="Z27" s="67"/>
      <c r="AA27" s="64" t="s">
        <v>67</v>
      </c>
      <c r="AB27" s="65" t="s">
        <v>67</v>
      </c>
      <c r="AC27" s="66" t="s">
        <v>67</v>
      </c>
      <c r="AD27" s="7"/>
      <c r="AE27" s="64" t="s">
        <v>67</v>
      </c>
      <c r="AF27" s="65" t="s">
        <v>67</v>
      </c>
      <c r="AG27" s="66" t="s">
        <v>67</v>
      </c>
      <c r="AH27" s="67"/>
      <c r="AI27" s="62">
        <v>0.0</v>
      </c>
      <c r="AJ27" s="8">
        <v>2.0</v>
      </c>
      <c r="AK27" s="63" t="s">
        <v>68</v>
      </c>
      <c r="AL27" s="7"/>
      <c r="AM27" s="62">
        <v>4.0</v>
      </c>
      <c r="AN27" s="8">
        <v>4.0</v>
      </c>
      <c r="AO27" s="67"/>
      <c r="AP27" s="67"/>
      <c r="AQ27" s="7">
        <f t="shared" si="9"/>
        <v>21</v>
      </c>
      <c r="AR27" s="68">
        <f t="shared" si="10"/>
        <v>44.5</v>
      </c>
      <c r="AS27" s="2"/>
      <c r="AT27" s="70">
        <f t="shared" si="11"/>
        <v>8</v>
      </c>
      <c r="AU27" s="70">
        <f t="shared" si="12"/>
        <v>22</v>
      </c>
      <c r="AV27" s="70">
        <f t="shared" si="13"/>
        <v>14.5</v>
      </c>
      <c r="AW27" s="70"/>
      <c r="AX27" s="70"/>
      <c r="AY27" s="6"/>
      <c r="AZ27" s="71">
        <f t="shared" si="14"/>
        <v>0.3999900002</v>
      </c>
      <c r="BA27" s="71">
        <f t="shared" si="15"/>
        <v>0.6226279996</v>
      </c>
      <c r="BB27" s="71">
        <f t="shared" si="16"/>
        <v>0.418260383</v>
      </c>
      <c r="BC27" s="71"/>
      <c r="BD27" s="71"/>
      <c r="BE27" s="46"/>
      <c r="BF27" s="72">
        <f t="shared" ref="BF27:BH27" si="41">IF((AZ27)&gt;=50%, 2, (IF((AZ27)&lt;25%, 0, 1)))</f>
        <v>1</v>
      </c>
      <c r="BG27" s="72">
        <f t="shared" si="41"/>
        <v>2</v>
      </c>
      <c r="BH27" s="72">
        <f t="shared" si="41"/>
        <v>1</v>
      </c>
      <c r="BI27" s="72"/>
      <c r="BJ27" s="72"/>
      <c r="BK27" s="9"/>
      <c r="BL27" s="72" t="str">
        <f t="shared" ref="BL27:BN27" si="42">IF(BF27=2,"Att", (IF(BF27=0,"Not","Weak")))</f>
        <v>Weak</v>
      </c>
      <c r="BM27" s="72" t="str">
        <f t="shared" si="42"/>
        <v>Att</v>
      </c>
      <c r="BN27" s="72" t="str">
        <f t="shared" si="42"/>
        <v>Weak</v>
      </c>
      <c r="BO27" s="72"/>
      <c r="BP27" s="72"/>
      <c r="BR27" s="50">
        <f t="shared" si="7"/>
        <v>3</v>
      </c>
      <c r="BS27" s="50">
        <f t="shared" si="8"/>
        <v>1</v>
      </c>
    </row>
    <row r="28" ht="14.25" customHeight="1">
      <c r="A28" s="56" t="s">
        <v>94</v>
      </c>
      <c r="B28" s="56" t="s">
        <v>95</v>
      </c>
      <c r="C28" s="39">
        <v>10.0</v>
      </c>
      <c r="D28" s="56" t="s">
        <v>66</v>
      </c>
      <c r="E28" s="56">
        <v>3.0</v>
      </c>
      <c r="F28" s="57">
        <v>3.0</v>
      </c>
      <c r="G28" s="58">
        <f t="shared" si="36"/>
        <v>6</v>
      </c>
      <c r="H28" s="59">
        <v>10.0</v>
      </c>
      <c r="I28" s="60">
        <v>16.0</v>
      </c>
      <c r="J28" s="8"/>
      <c r="K28" s="39"/>
      <c r="L28" s="61"/>
      <c r="M28" s="61"/>
      <c r="N28" s="61"/>
      <c r="O28" s="39"/>
      <c r="P28" s="39"/>
      <c r="Q28" s="39"/>
      <c r="R28" s="7"/>
      <c r="S28" s="62">
        <v>0.0</v>
      </c>
      <c r="T28" s="8">
        <v>3.0</v>
      </c>
      <c r="U28" s="63">
        <v>3.0</v>
      </c>
      <c r="V28" s="7"/>
      <c r="W28" s="62">
        <v>5.0</v>
      </c>
      <c r="X28" s="8">
        <v>0.0</v>
      </c>
      <c r="Y28" s="63">
        <v>2.0</v>
      </c>
      <c r="Z28" s="67"/>
      <c r="AA28" s="62">
        <v>1.0</v>
      </c>
      <c r="AB28" s="8">
        <v>1.0</v>
      </c>
      <c r="AC28" s="63" t="s">
        <v>68</v>
      </c>
      <c r="AD28" s="7"/>
      <c r="AE28" s="64" t="s">
        <v>67</v>
      </c>
      <c r="AF28" s="65" t="s">
        <v>67</v>
      </c>
      <c r="AG28" s="66" t="s">
        <v>67</v>
      </c>
      <c r="AH28" s="67"/>
      <c r="AI28" s="64" t="s">
        <v>67</v>
      </c>
      <c r="AJ28" s="65" t="s">
        <v>67</v>
      </c>
      <c r="AK28" s="66" t="s">
        <v>67</v>
      </c>
      <c r="AL28" s="7"/>
      <c r="AM28" s="62">
        <v>4.0</v>
      </c>
      <c r="AN28" s="8">
        <v>4.0</v>
      </c>
      <c r="AO28" s="67"/>
      <c r="AP28" s="67"/>
      <c r="AQ28" s="7">
        <f t="shared" si="9"/>
        <v>23</v>
      </c>
      <c r="AR28" s="68">
        <f t="shared" si="10"/>
        <v>52</v>
      </c>
      <c r="AS28" s="2"/>
      <c r="AT28" s="69">
        <f t="shared" si="11"/>
        <v>9</v>
      </c>
      <c r="AU28" s="69">
        <f t="shared" si="12"/>
        <v>23</v>
      </c>
      <c r="AV28" s="69">
        <f t="shared" si="13"/>
        <v>20</v>
      </c>
      <c r="AW28" s="69"/>
      <c r="AX28" s="69"/>
      <c r="AY28" s="6"/>
      <c r="AZ28" s="14">
        <f t="shared" si="14"/>
        <v>0.4499887503</v>
      </c>
      <c r="BA28" s="14">
        <f t="shared" si="15"/>
        <v>0.6509292723</v>
      </c>
      <c r="BB28" s="14">
        <f t="shared" si="16"/>
        <v>0.576910873</v>
      </c>
      <c r="BC28" s="14"/>
      <c r="BD28" s="14"/>
      <c r="BE28" s="46"/>
      <c r="BF28" s="7">
        <f t="shared" ref="BF28:BH28" si="43">IF((AZ28)&gt;=50%, 2, (IF((AZ28)&lt;25%, 0, 1)))</f>
        <v>1</v>
      </c>
      <c r="BG28" s="7">
        <f t="shared" si="43"/>
        <v>2</v>
      </c>
      <c r="BH28" s="7">
        <f t="shared" si="43"/>
        <v>2</v>
      </c>
      <c r="BI28" s="7"/>
      <c r="BJ28" s="7"/>
      <c r="BK28" s="9"/>
      <c r="BL28" s="7" t="str">
        <f t="shared" ref="BL28:BN28" si="44">IF(BF28=2,"Att", (IF(BF28=0,"Not","Weak")))</f>
        <v>Weak</v>
      </c>
      <c r="BM28" s="7" t="str">
        <f t="shared" si="44"/>
        <v>Att</v>
      </c>
      <c r="BN28" s="7" t="str">
        <f t="shared" si="44"/>
        <v>Att</v>
      </c>
      <c r="BO28" s="7"/>
      <c r="BP28" s="7"/>
      <c r="BR28" s="50">
        <f t="shared" si="7"/>
        <v>3</v>
      </c>
      <c r="BS28" s="50">
        <f t="shared" si="8"/>
        <v>2</v>
      </c>
    </row>
    <row r="29" ht="14.25" customHeight="1">
      <c r="A29" s="56" t="s">
        <v>96</v>
      </c>
      <c r="B29" s="56" t="s">
        <v>97</v>
      </c>
      <c r="C29" s="39">
        <v>10.0</v>
      </c>
      <c r="D29" s="56">
        <v>6.0</v>
      </c>
      <c r="E29" s="73">
        <v>8.0</v>
      </c>
      <c r="F29" s="57">
        <v>14.0</v>
      </c>
      <c r="G29" s="58">
        <f t="shared" si="36"/>
        <v>22</v>
      </c>
      <c r="H29" s="59">
        <v>10.0</v>
      </c>
      <c r="I29" s="60">
        <v>13.0</v>
      </c>
      <c r="J29" s="8"/>
      <c r="K29" s="39"/>
      <c r="L29" s="61"/>
      <c r="M29" s="61"/>
      <c r="N29" s="61"/>
      <c r="O29" s="39"/>
      <c r="P29" s="39"/>
      <c r="Q29" s="39"/>
      <c r="R29" s="7"/>
      <c r="S29" s="62" t="s">
        <v>68</v>
      </c>
      <c r="T29" s="8">
        <v>4.0</v>
      </c>
      <c r="U29" s="63">
        <v>3.0</v>
      </c>
      <c r="V29" s="7"/>
      <c r="W29" s="62">
        <v>4.0</v>
      </c>
      <c r="X29" s="8" t="s">
        <v>68</v>
      </c>
      <c r="Y29" s="63">
        <v>0.0</v>
      </c>
      <c r="Z29" s="67"/>
      <c r="AA29" s="64" t="s">
        <v>67</v>
      </c>
      <c r="AB29" s="65" t="s">
        <v>67</v>
      </c>
      <c r="AC29" s="66" t="s">
        <v>67</v>
      </c>
      <c r="AD29" s="7"/>
      <c r="AE29" s="64" t="s">
        <v>67</v>
      </c>
      <c r="AF29" s="65" t="s">
        <v>67</v>
      </c>
      <c r="AG29" s="66" t="s">
        <v>67</v>
      </c>
      <c r="AH29" s="67"/>
      <c r="AI29" s="64" t="s">
        <v>67</v>
      </c>
      <c r="AJ29" s="65" t="s">
        <v>67</v>
      </c>
      <c r="AK29" s="66" t="s">
        <v>67</v>
      </c>
      <c r="AL29" s="7"/>
      <c r="AM29" s="62">
        <v>6.0</v>
      </c>
      <c r="AN29" s="8">
        <v>4.0</v>
      </c>
      <c r="AO29" s="67"/>
      <c r="AP29" s="67"/>
      <c r="AQ29" s="7">
        <f t="shared" si="9"/>
        <v>21</v>
      </c>
      <c r="AR29" s="68">
        <f t="shared" si="10"/>
        <v>58</v>
      </c>
      <c r="AS29" s="2"/>
      <c r="AT29" s="69">
        <f t="shared" si="11"/>
        <v>14</v>
      </c>
      <c r="AU29" s="69">
        <f t="shared" si="12"/>
        <v>20</v>
      </c>
      <c r="AV29" s="69">
        <f t="shared" si="13"/>
        <v>24</v>
      </c>
      <c r="AW29" s="69"/>
      <c r="AX29" s="69"/>
      <c r="AY29" s="6"/>
      <c r="AZ29" s="14">
        <f t="shared" si="14"/>
        <v>0.6999825004</v>
      </c>
      <c r="BA29" s="14">
        <f t="shared" si="15"/>
        <v>0.5660254542</v>
      </c>
      <c r="BB29" s="14">
        <f t="shared" si="16"/>
        <v>0.6922930476</v>
      </c>
      <c r="BC29" s="14"/>
      <c r="BD29" s="14"/>
      <c r="BE29" s="46"/>
      <c r="BF29" s="7">
        <f t="shared" ref="BF29:BH29" si="45">IF((AZ29)&gt;=50%, 2, (IF((AZ29)&lt;25%, 0, 1)))</f>
        <v>2</v>
      </c>
      <c r="BG29" s="7">
        <f t="shared" si="45"/>
        <v>2</v>
      </c>
      <c r="BH29" s="7">
        <f t="shared" si="45"/>
        <v>2</v>
      </c>
      <c r="BI29" s="7"/>
      <c r="BJ29" s="7"/>
      <c r="BK29" s="9"/>
      <c r="BL29" s="7" t="str">
        <f t="shared" ref="BL29:BN29" si="46">IF(BF29=2,"Att", (IF(BF29=0,"Not","Weak")))</f>
        <v>Att</v>
      </c>
      <c r="BM29" s="7" t="str">
        <f t="shared" si="46"/>
        <v>Att</v>
      </c>
      <c r="BN29" s="7" t="str">
        <f t="shared" si="46"/>
        <v>Att</v>
      </c>
      <c r="BO29" s="7"/>
      <c r="BP29" s="7"/>
      <c r="BR29" s="50">
        <f t="shared" si="7"/>
        <v>4</v>
      </c>
      <c r="BS29" s="50">
        <f t="shared" si="8"/>
        <v>2</v>
      </c>
    </row>
    <row r="30" ht="14.25" customHeight="1">
      <c r="A30" s="56" t="s">
        <v>98</v>
      </c>
      <c r="B30" s="56" t="s">
        <v>99</v>
      </c>
      <c r="C30" s="39">
        <v>7.0</v>
      </c>
      <c r="D30" s="73">
        <v>2.0</v>
      </c>
      <c r="E30" s="56">
        <v>0.5</v>
      </c>
      <c r="F30" s="57">
        <v>2.5</v>
      </c>
      <c r="G30" s="58">
        <f t="shared" si="36"/>
        <v>4.5</v>
      </c>
      <c r="H30" s="59">
        <v>10.0</v>
      </c>
      <c r="I30" s="60">
        <v>6.0</v>
      </c>
      <c r="J30" s="8"/>
      <c r="K30" s="39"/>
      <c r="L30" s="61"/>
      <c r="M30" s="61"/>
      <c r="N30" s="61"/>
      <c r="O30" s="39"/>
      <c r="P30" s="39"/>
      <c r="Q30" s="39"/>
      <c r="R30" s="7"/>
      <c r="S30" s="62">
        <v>0.0</v>
      </c>
      <c r="T30" s="8">
        <v>2.0</v>
      </c>
      <c r="U30" s="63">
        <v>0.0</v>
      </c>
      <c r="V30" s="7"/>
      <c r="W30" s="64" t="s">
        <v>67</v>
      </c>
      <c r="X30" s="65" t="s">
        <v>67</v>
      </c>
      <c r="Y30" s="66" t="s">
        <v>67</v>
      </c>
      <c r="Z30" s="67"/>
      <c r="AA30" s="62" t="s">
        <v>68</v>
      </c>
      <c r="AB30" s="8">
        <v>3.0</v>
      </c>
      <c r="AC30" s="63" t="s">
        <v>68</v>
      </c>
      <c r="AD30" s="7"/>
      <c r="AE30" s="64" t="s">
        <v>67</v>
      </c>
      <c r="AF30" s="65" t="s">
        <v>67</v>
      </c>
      <c r="AG30" s="66" t="s">
        <v>67</v>
      </c>
      <c r="AH30" s="67"/>
      <c r="AI30" s="64" t="s">
        <v>68</v>
      </c>
      <c r="AJ30" s="8">
        <v>2.0</v>
      </c>
      <c r="AK30" s="66" t="s">
        <v>68</v>
      </c>
      <c r="AL30" s="7"/>
      <c r="AM30" s="62">
        <v>4.0</v>
      </c>
      <c r="AN30" s="8">
        <v>0.0</v>
      </c>
      <c r="AO30" s="67"/>
      <c r="AP30" s="67"/>
      <c r="AQ30" s="7">
        <f t="shared" si="9"/>
        <v>11</v>
      </c>
      <c r="AR30" s="68">
        <f t="shared" si="10"/>
        <v>29.5</v>
      </c>
      <c r="AS30" s="2"/>
      <c r="AT30" s="69">
        <f t="shared" si="11"/>
        <v>4</v>
      </c>
      <c r="AU30" s="69">
        <f t="shared" si="12"/>
        <v>8</v>
      </c>
      <c r="AV30" s="69">
        <f t="shared" si="13"/>
        <v>17.5</v>
      </c>
      <c r="AW30" s="69"/>
      <c r="AX30" s="69"/>
      <c r="AY30" s="6"/>
      <c r="AZ30" s="14">
        <f t="shared" si="14"/>
        <v>0.1999950001</v>
      </c>
      <c r="BA30" s="14">
        <f t="shared" si="15"/>
        <v>0.2264101817</v>
      </c>
      <c r="BB30" s="14">
        <f t="shared" si="16"/>
        <v>0.5047970139</v>
      </c>
      <c r="BC30" s="14"/>
      <c r="BD30" s="14"/>
      <c r="BE30" s="46"/>
      <c r="BF30" s="7">
        <f t="shared" ref="BF30:BH30" si="47">IF((AZ30)&gt;=50%, 2, (IF((AZ30)&lt;25%, 0, 1)))</f>
        <v>0</v>
      </c>
      <c r="BG30" s="7">
        <f t="shared" si="47"/>
        <v>0</v>
      </c>
      <c r="BH30" s="7">
        <f t="shared" si="47"/>
        <v>2</v>
      </c>
      <c r="BI30" s="7"/>
      <c r="BJ30" s="7"/>
      <c r="BK30" s="9"/>
      <c r="BL30" s="7" t="str">
        <f t="shared" ref="BL30:BN30" si="48">IF(BF30=2,"Att", (IF(BF30=0,"Not","Weak")))</f>
        <v>Not</v>
      </c>
      <c r="BM30" s="7" t="str">
        <f t="shared" si="48"/>
        <v>Not</v>
      </c>
      <c r="BN30" s="7" t="str">
        <f t="shared" si="48"/>
        <v>Att</v>
      </c>
      <c r="BO30" s="7"/>
      <c r="BP30" s="7"/>
      <c r="BR30" s="50">
        <f t="shared" si="7"/>
        <v>0</v>
      </c>
      <c r="BS30" s="50">
        <f t="shared" si="8"/>
        <v>2</v>
      </c>
    </row>
    <row r="31" ht="14.25" customHeight="1">
      <c r="A31" s="56" t="s">
        <v>100</v>
      </c>
      <c r="B31" s="56" t="s">
        <v>101</v>
      </c>
      <c r="C31" s="39">
        <v>10.0</v>
      </c>
      <c r="D31" s="56">
        <v>6.0</v>
      </c>
      <c r="E31" s="56">
        <v>1.0</v>
      </c>
      <c r="F31" s="57">
        <v>7.0</v>
      </c>
      <c r="G31" s="58">
        <f t="shared" si="36"/>
        <v>13</v>
      </c>
      <c r="H31" s="59">
        <v>10.0</v>
      </c>
      <c r="I31" s="60">
        <v>14.0</v>
      </c>
      <c r="J31" s="8"/>
      <c r="K31" s="39"/>
      <c r="L31" s="61"/>
      <c r="M31" s="61"/>
      <c r="N31" s="61"/>
      <c r="O31" s="39"/>
      <c r="P31" s="39"/>
      <c r="Q31" s="39"/>
      <c r="R31" s="7"/>
      <c r="S31" s="62">
        <v>1.0</v>
      </c>
      <c r="T31" s="8">
        <v>4.0</v>
      </c>
      <c r="U31" s="63">
        <v>3.0</v>
      </c>
      <c r="V31" s="7"/>
      <c r="W31" s="62">
        <v>5.0</v>
      </c>
      <c r="X31" s="8">
        <v>0.0</v>
      </c>
      <c r="Y31" s="63">
        <v>0.0</v>
      </c>
      <c r="Z31" s="67"/>
      <c r="AA31" s="62">
        <v>0.0</v>
      </c>
      <c r="AB31" s="8">
        <v>0.0</v>
      </c>
      <c r="AC31" s="63">
        <v>0.0</v>
      </c>
      <c r="AD31" s="7"/>
      <c r="AE31" s="64" t="s">
        <v>67</v>
      </c>
      <c r="AF31" s="65" t="s">
        <v>67</v>
      </c>
      <c r="AG31" s="66" t="s">
        <v>67</v>
      </c>
      <c r="AH31" s="67"/>
      <c r="AI31" s="64" t="s">
        <v>67</v>
      </c>
      <c r="AJ31" s="65" t="s">
        <v>67</v>
      </c>
      <c r="AK31" s="66" t="s">
        <v>67</v>
      </c>
      <c r="AL31" s="7"/>
      <c r="AM31" s="62">
        <v>5.0</v>
      </c>
      <c r="AN31" s="8">
        <v>4.0</v>
      </c>
      <c r="AO31" s="67"/>
      <c r="AP31" s="67"/>
      <c r="AQ31" s="7">
        <f t="shared" si="9"/>
        <v>22</v>
      </c>
      <c r="AR31" s="68">
        <f t="shared" si="10"/>
        <v>53</v>
      </c>
      <c r="AS31" s="2"/>
      <c r="AT31" s="69">
        <f t="shared" si="11"/>
        <v>16</v>
      </c>
      <c r="AU31" s="69">
        <f t="shared" si="12"/>
        <v>21</v>
      </c>
      <c r="AV31" s="69">
        <f t="shared" si="13"/>
        <v>16</v>
      </c>
      <c r="AW31" s="69"/>
      <c r="AX31" s="69"/>
      <c r="AY31" s="6"/>
      <c r="AZ31" s="14">
        <f t="shared" si="14"/>
        <v>0.7999800005</v>
      </c>
      <c r="BA31" s="14">
        <f t="shared" si="15"/>
        <v>0.5943267269</v>
      </c>
      <c r="BB31" s="14">
        <f t="shared" si="16"/>
        <v>0.4615286984</v>
      </c>
      <c r="BC31" s="14"/>
      <c r="BD31" s="14"/>
      <c r="BE31" s="46"/>
      <c r="BF31" s="7">
        <f t="shared" ref="BF31:BH31" si="49">IF((AZ31)&gt;=50%, 2, (IF((AZ31)&lt;25%, 0, 1)))</f>
        <v>2</v>
      </c>
      <c r="BG31" s="7">
        <f t="shared" si="49"/>
        <v>2</v>
      </c>
      <c r="BH31" s="7">
        <f t="shared" si="49"/>
        <v>1</v>
      </c>
      <c r="BI31" s="7"/>
      <c r="BJ31" s="7"/>
      <c r="BK31" s="9"/>
      <c r="BL31" s="7" t="str">
        <f t="shared" ref="BL31:BN31" si="50">IF(BF31=2,"Att", (IF(BF31=0,"Not","Weak")))</f>
        <v>Att</v>
      </c>
      <c r="BM31" s="7" t="str">
        <f t="shared" si="50"/>
        <v>Att</v>
      </c>
      <c r="BN31" s="7" t="str">
        <f t="shared" si="50"/>
        <v>Weak</v>
      </c>
      <c r="BO31" s="7"/>
      <c r="BP31" s="7"/>
      <c r="BR31" s="50">
        <f t="shared" si="7"/>
        <v>4</v>
      </c>
      <c r="BS31" s="50">
        <f t="shared" si="8"/>
        <v>1</v>
      </c>
    </row>
    <row r="32" ht="14.25" customHeight="1">
      <c r="A32" s="56" t="s">
        <v>102</v>
      </c>
      <c r="B32" s="56" t="s">
        <v>103</v>
      </c>
      <c r="C32" s="39">
        <v>10.0</v>
      </c>
      <c r="D32" s="56">
        <v>0.0</v>
      </c>
      <c r="E32" s="56">
        <v>0.0</v>
      </c>
      <c r="F32" s="57">
        <v>0.0</v>
      </c>
      <c r="G32" s="58">
        <f t="shared" si="36"/>
        <v>0</v>
      </c>
      <c r="H32" s="59">
        <v>10.0</v>
      </c>
      <c r="I32" s="60">
        <v>3.0</v>
      </c>
      <c r="J32" s="8"/>
      <c r="K32" s="39"/>
      <c r="L32" s="61"/>
      <c r="M32" s="61"/>
      <c r="N32" s="61"/>
      <c r="O32" s="39"/>
      <c r="P32" s="39"/>
      <c r="Q32" s="39"/>
      <c r="R32" s="7"/>
      <c r="S32" s="64" t="s">
        <v>67</v>
      </c>
      <c r="T32" s="65" t="s">
        <v>67</v>
      </c>
      <c r="U32" s="66" t="s">
        <v>67</v>
      </c>
      <c r="V32" s="7"/>
      <c r="W32" s="62">
        <v>0.0</v>
      </c>
      <c r="X32" s="8">
        <v>0.0</v>
      </c>
      <c r="Y32" s="63">
        <v>0.0</v>
      </c>
      <c r="Z32" s="67"/>
      <c r="AA32" s="62">
        <v>0.0</v>
      </c>
      <c r="AB32" s="8" t="s">
        <v>68</v>
      </c>
      <c r="AC32" s="63">
        <v>0.0</v>
      </c>
      <c r="AD32" s="7"/>
      <c r="AE32" s="62">
        <v>0.0</v>
      </c>
      <c r="AF32" s="8">
        <v>0.0</v>
      </c>
      <c r="AG32" s="66" t="s">
        <v>68</v>
      </c>
      <c r="AH32" s="67"/>
      <c r="AI32" s="62">
        <v>0.0</v>
      </c>
      <c r="AJ32" s="65" t="s">
        <v>68</v>
      </c>
      <c r="AK32" s="66" t="s">
        <v>68</v>
      </c>
      <c r="AL32" s="7"/>
      <c r="AM32" s="64" t="s">
        <v>67</v>
      </c>
      <c r="AN32" s="65" t="s">
        <v>67</v>
      </c>
      <c r="AO32" s="67"/>
      <c r="AP32" s="67"/>
      <c r="AQ32" s="7">
        <f t="shared" si="9"/>
        <v>0</v>
      </c>
      <c r="AR32" s="68">
        <f t="shared" si="10"/>
        <v>13</v>
      </c>
      <c r="AS32" s="2"/>
      <c r="AT32" s="70">
        <f t="shared" si="11"/>
        <v>0</v>
      </c>
      <c r="AU32" s="70">
        <f t="shared" si="12"/>
        <v>3</v>
      </c>
      <c r="AV32" s="70">
        <f t="shared" si="13"/>
        <v>10</v>
      </c>
      <c r="AW32" s="70"/>
      <c r="AX32" s="70"/>
      <c r="AY32" s="6"/>
      <c r="AZ32" s="71">
        <f t="shared" si="14"/>
        <v>0</v>
      </c>
      <c r="BA32" s="71">
        <f t="shared" si="15"/>
        <v>0.08490381812</v>
      </c>
      <c r="BB32" s="71">
        <f t="shared" si="16"/>
        <v>0.2884554365</v>
      </c>
      <c r="BC32" s="71"/>
      <c r="BD32" s="71"/>
      <c r="BE32" s="46"/>
      <c r="BF32" s="72">
        <f t="shared" ref="BF32:BH32" si="51">IF((AZ32)&gt;=50%, 2, (IF((AZ32)&lt;25%, 0, 1)))</f>
        <v>0</v>
      </c>
      <c r="BG32" s="72">
        <f t="shared" si="51"/>
        <v>0</v>
      </c>
      <c r="BH32" s="72">
        <f t="shared" si="51"/>
        <v>1</v>
      </c>
      <c r="BI32" s="72"/>
      <c r="BJ32" s="72"/>
      <c r="BK32" s="9"/>
      <c r="BL32" s="72" t="str">
        <f t="shared" ref="BL32:BN32" si="52">IF(BF32=2,"Att", (IF(BF32=0,"Not","Weak")))</f>
        <v>Not</v>
      </c>
      <c r="BM32" s="72" t="str">
        <f t="shared" si="52"/>
        <v>Not</v>
      </c>
      <c r="BN32" s="72" t="str">
        <f t="shared" si="52"/>
        <v>Weak</v>
      </c>
      <c r="BO32" s="72"/>
      <c r="BP32" s="72"/>
      <c r="BR32" s="50">
        <f t="shared" si="7"/>
        <v>0</v>
      </c>
      <c r="BS32" s="50">
        <f t="shared" si="8"/>
        <v>1</v>
      </c>
    </row>
    <row r="33" ht="14.25" customHeight="1">
      <c r="A33" s="56" t="s">
        <v>104</v>
      </c>
      <c r="B33" s="56" t="s">
        <v>105</v>
      </c>
      <c r="C33" s="39">
        <v>10.0</v>
      </c>
      <c r="D33" s="56">
        <v>6.0</v>
      </c>
      <c r="E33" s="73">
        <v>7.0</v>
      </c>
      <c r="F33" s="57">
        <v>13.0</v>
      </c>
      <c r="G33" s="58">
        <f t="shared" si="36"/>
        <v>20</v>
      </c>
      <c r="H33" s="59">
        <v>10.0</v>
      </c>
      <c r="I33" s="60">
        <v>16.0</v>
      </c>
      <c r="J33" s="8"/>
      <c r="K33" s="39"/>
      <c r="L33" s="61"/>
      <c r="M33" s="61"/>
      <c r="N33" s="61"/>
      <c r="O33" s="39"/>
      <c r="P33" s="39"/>
      <c r="Q33" s="39"/>
      <c r="R33" s="7"/>
      <c r="S33" s="62">
        <v>2.0</v>
      </c>
      <c r="T33" s="8">
        <v>4.0</v>
      </c>
      <c r="U33" s="63">
        <v>3.0</v>
      </c>
      <c r="V33" s="7"/>
      <c r="W33" s="62">
        <v>5.0</v>
      </c>
      <c r="X33" s="8">
        <v>0.0</v>
      </c>
      <c r="Y33" s="63">
        <v>0.0</v>
      </c>
      <c r="Z33" s="67"/>
      <c r="AA33" s="62">
        <v>0.0</v>
      </c>
      <c r="AB33" s="8">
        <v>0.0</v>
      </c>
      <c r="AC33" s="63">
        <v>0.0</v>
      </c>
      <c r="AD33" s="7"/>
      <c r="AE33" s="64" t="s">
        <v>67</v>
      </c>
      <c r="AF33" s="65" t="s">
        <v>67</v>
      </c>
      <c r="AG33" s="66" t="s">
        <v>67</v>
      </c>
      <c r="AH33" s="67"/>
      <c r="AI33" s="64" t="s">
        <v>67</v>
      </c>
      <c r="AJ33" s="65" t="s">
        <v>67</v>
      </c>
      <c r="AK33" s="66" t="s">
        <v>67</v>
      </c>
      <c r="AL33" s="7"/>
      <c r="AM33" s="62">
        <v>5.0</v>
      </c>
      <c r="AN33" s="8">
        <v>4.0</v>
      </c>
      <c r="AO33" s="67"/>
      <c r="AP33" s="67"/>
      <c r="AQ33" s="7">
        <f t="shared" si="9"/>
        <v>23</v>
      </c>
      <c r="AR33" s="68">
        <f t="shared" si="10"/>
        <v>62</v>
      </c>
      <c r="AS33" s="2"/>
      <c r="AT33" s="69">
        <f t="shared" si="11"/>
        <v>17</v>
      </c>
      <c r="AU33" s="69">
        <f t="shared" si="12"/>
        <v>23</v>
      </c>
      <c r="AV33" s="69">
        <f t="shared" si="13"/>
        <v>22</v>
      </c>
      <c r="AW33" s="69"/>
      <c r="AX33" s="69"/>
      <c r="AY33" s="6"/>
      <c r="AZ33" s="14">
        <f t="shared" si="14"/>
        <v>0.8499787505</v>
      </c>
      <c r="BA33" s="14">
        <f t="shared" si="15"/>
        <v>0.6509292723</v>
      </c>
      <c r="BB33" s="14">
        <f t="shared" si="16"/>
        <v>0.6346019603</v>
      </c>
      <c r="BC33" s="14"/>
      <c r="BD33" s="14"/>
      <c r="BE33" s="46"/>
      <c r="BF33" s="7">
        <f t="shared" ref="BF33:BH33" si="53">IF((AZ33)&gt;=50%, 2, (IF((AZ33)&lt;25%, 0, 1)))</f>
        <v>2</v>
      </c>
      <c r="BG33" s="7">
        <f t="shared" si="53"/>
        <v>2</v>
      </c>
      <c r="BH33" s="7">
        <f t="shared" si="53"/>
        <v>2</v>
      </c>
      <c r="BI33" s="7"/>
      <c r="BJ33" s="7"/>
      <c r="BK33" s="9"/>
      <c r="BL33" s="7" t="str">
        <f t="shared" ref="BL33:BN33" si="54">IF(BF33=2,"Att", (IF(BF33=0,"Not","Weak")))</f>
        <v>Att</v>
      </c>
      <c r="BM33" s="7" t="str">
        <f t="shared" si="54"/>
        <v>Att</v>
      </c>
      <c r="BN33" s="7" t="str">
        <f t="shared" si="54"/>
        <v>Att</v>
      </c>
      <c r="BO33" s="7"/>
      <c r="BP33" s="7"/>
      <c r="BR33" s="50">
        <f t="shared" si="7"/>
        <v>4</v>
      </c>
      <c r="BS33" s="50">
        <f t="shared" si="8"/>
        <v>2</v>
      </c>
    </row>
    <row r="34" ht="14.25" customHeight="1">
      <c r="A34" s="56" t="s">
        <v>106</v>
      </c>
      <c r="B34" s="56" t="s">
        <v>107</v>
      </c>
      <c r="C34" s="39">
        <v>10.0</v>
      </c>
      <c r="D34" s="56">
        <v>7.0</v>
      </c>
      <c r="E34" s="56">
        <v>2.0</v>
      </c>
      <c r="F34" s="57">
        <v>9.0</v>
      </c>
      <c r="G34" s="58">
        <f t="shared" si="36"/>
        <v>16</v>
      </c>
      <c r="H34" s="59">
        <v>10.0</v>
      </c>
      <c r="I34" s="60">
        <v>16.0</v>
      </c>
      <c r="J34" s="8"/>
      <c r="K34" s="39"/>
      <c r="L34" s="61"/>
      <c r="M34" s="61"/>
      <c r="N34" s="61"/>
      <c r="O34" s="39"/>
      <c r="P34" s="39"/>
      <c r="Q34" s="39"/>
      <c r="R34" s="7"/>
      <c r="S34" s="62">
        <v>1.0</v>
      </c>
      <c r="T34" s="8">
        <v>4.0</v>
      </c>
      <c r="U34" s="63">
        <v>0.0</v>
      </c>
      <c r="V34" s="7"/>
      <c r="W34" s="62">
        <v>4.0</v>
      </c>
      <c r="X34" s="8">
        <v>0.0</v>
      </c>
      <c r="Y34" s="63">
        <v>0.0</v>
      </c>
      <c r="Z34" s="67"/>
      <c r="AA34" s="62">
        <v>0.0</v>
      </c>
      <c r="AB34" s="8">
        <v>0.0</v>
      </c>
      <c r="AC34" s="63">
        <v>0.0</v>
      </c>
      <c r="AD34" s="7"/>
      <c r="AE34" s="64" t="s">
        <v>67</v>
      </c>
      <c r="AF34" s="65" t="s">
        <v>67</v>
      </c>
      <c r="AG34" s="66" t="s">
        <v>67</v>
      </c>
      <c r="AH34" s="67"/>
      <c r="AI34" s="64" t="s">
        <v>67</v>
      </c>
      <c r="AJ34" s="65" t="s">
        <v>67</v>
      </c>
      <c r="AK34" s="66" t="s">
        <v>67</v>
      </c>
      <c r="AL34" s="7"/>
      <c r="AM34" s="62">
        <v>3.0</v>
      </c>
      <c r="AN34" s="8">
        <v>4.0</v>
      </c>
      <c r="AO34" s="67"/>
      <c r="AP34" s="67"/>
      <c r="AQ34" s="7">
        <f t="shared" si="9"/>
        <v>16</v>
      </c>
      <c r="AR34" s="68">
        <f t="shared" si="10"/>
        <v>51</v>
      </c>
      <c r="AS34" s="2"/>
      <c r="AT34" s="69">
        <f t="shared" si="11"/>
        <v>16</v>
      </c>
      <c r="AU34" s="69">
        <f t="shared" si="12"/>
        <v>20</v>
      </c>
      <c r="AV34" s="69">
        <f t="shared" si="13"/>
        <v>15</v>
      </c>
      <c r="AW34" s="69"/>
      <c r="AX34" s="69"/>
      <c r="AY34" s="6"/>
      <c r="AZ34" s="14">
        <f t="shared" si="14"/>
        <v>0.7999800005</v>
      </c>
      <c r="BA34" s="14">
        <f t="shared" si="15"/>
        <v>0.5660254542</v>
      </c>
      <c r="BB34" s="14">
        <f t="shared" si="16"/>
        <v>0.4326831548</v>
      </c>
      <c r="BC34" s="14"/>
      <c r="BD34" s="14"/>
      <c r="BE34" s="46"/>
      <c r="BF34" s="7">
        <f t="shared" ref="BF34:BH34" si="55">IF((AZ34)&gt;=50%, 2, (IF((AZ34)&lt;25%, 0, 1)))</f>
        <v>2</v>
      </c>
      <c r="BG34" s="7">
        <f t="shared" si="55"/>
        <v>2</v>
      </c>
      <c r="BH34" s="7">
        <f t="shared" si="55"/>
        <v>1</v>
      </c>
      <c r="BI34" s="7"/>
      <c r="BJ34" s="7"/>
      <c r="BK34" s="9"/>
      <c r="BL34" s="7" t="str">
        <f t="shared" ref="BL34:BN34" si="56">IF(BF34=2,"Att", (IF(BF34=0,"Not","Weak")))</f>
        <v>Att</v>
      </c>
      <c r="BM34" s="7" t="str">
        <f t="shared" si="56"/>
        <v>Att</v>
      </c>
      <c r="BN34" s="7" t="str">
        <f t="shared" si="56"/>
        <v>Weak</v>
      </c>
      <c r="BO34" s="7"/>
      <c r="BP34" s="7"/>
      <c r="BR34" s="50">
        <f t="shared" si="7"/>
        <v>4</v>
      </c>
      <c r="BS34" s="50">
        <f t="shared" si="8"/>
        <v>1</v>
      </c>
    </row>
    <row r="35" ht="14.25" customHeight="1">
      <c r="A35" s="56" t="s">
        <v>108</v>
      </c>
      <c r="B35" s="56" t="s">
        <v>109</v>
      </c>
      <c r="C35" s="39">
        <v>10.0</v>
      </c>
      <c r="D35" s="56">
        <v>2.0</v>
      </c>
      <c r="E35" s="56">
        <v>2.0</v>
      </c>
      <c r="F35" s="57">
        <v>4.0</v>
      </c>
      <c r="G35" s="58">
        <f t="shared" si="36"/>
        <v>6</v>
      </c>
      <c r="H35" s="59">
        <v>10.0</v>
      </c>
      <c r="I35" s="60">
        <v>12.0</v>
      </c>
      <c r="J35" s="8"/>
      <c r="K35" s="39"/>
      <c r="L35" s="61"/>
      <c r="M35" s="61"/>
      <c r="N35" s="61"/>
      <c r="O35" s="39"/>
      <c r="P35" s="39"/>
      <c r="Q35" s="39"/>
      <c r="R35" s="7"/>
      <c r="S35" s="62">
        <v>1.0</v>
      </c>
      <c r="T35" s="8">
        <v>4.0</v>
      </c>
      <c r="U35" s="63">
        <v>3.0</v>
      </c>
      <c r="V35" s="7"/>
      <c r="W35" s="64" t="s">
        <v>67</v>
      </c>
      <c r="X35" s="65" t="s">
        <v>67</v>
      </c>
      <c r="Y35" s="66" t="s">
        <v>67</v>
      </c>
      <c r="Z35" s="67"/>
      <c r="AA35" s="62">
        <v>0.0</v>
      </c>
      <c r="AB35" s="8">
        <v>0.0</v>
      </c>
      <c r="AC35" s="63" t="s">
        <v>68</v>
      </c>
      <c r="AD35" s="7"/>
      <c r="AE35" s="64" t="s">
        <v>67</v>
      </c>
      <c r="AF35" s="65" t="s">
        <v>67</v>
      </c>
      <c r="AG35" s="66" t="s">
        <v>67</v>
      </c>
      <c r="AH35" s="67"/>
      <c r="AI35" s="62">
        <v>3.0</v>
      </c>
      <c r="AJ35" s="65" t="s">
        <v>68</v>
      </c>
      <c r="AK35" s="66" t="s">
        <v>68</v>
      </c>
      <c r="AL35" s="7"/>
      <c r="AM35" s="62" t="s">
        <v>68</v>
      </c>
      <c r="AN35" s="8">
        <v>3.0</v>
      </c>
      <c r="AO35" s="67"/>
      <c r="AP35" s="67"/>
      <c r="AQ35" s="7">
        <f t="shared" si="9"/>
        <v>14</v>
      </c>
      <c r="AR35" s="68">
        <f t="shared" si="10"/>
        <v>40</v>
      </c>
      <c r="AS35" s="2"/>
      <c r="AT35" s="70">
        <f t="shared" si="11"/>
        <v>7</v>
      </c>
      <c r="AU35" s="70">
        <f t="shared" si="12"/>
        <v>18</v>
      </c>
      <c r="AV35" s="70">
        <f t="shared" si="13"/>
        <v>15</v>
      </c>
      <c r="AW35" s="70"/>
      <c r="AX35" s="70"/>
      <c r="AY35" s="6"/>
      <c r="AZ35" s="71">
        <f t="shared" si="14"/>
        <v>0.3499912502</v>
      </c>
      <c r="BA35" s="71">
        <f t="shared" si="15"/>
        <v>0.5094229087</v>
      </c>
      <c r="BB35" s="71">
        <f t="shared" si="16"/>
        <v>0.4326831548</v>
      </c>
      <c r="BC35" s="71"/>
      <c r="BD35" s="71"/>
      <c r="BE35" s="46"/>
      <c r="BF35" s="72">
        <f t="shared" ref="BF35:BH35" si="57">IF((AZ35)&gt;=50%, 2, (IF((AZ35)&lt;25%, 0, 1)))</f>
        <v>1</v>
      </c>
      <c r="BG35" s="72">
        <f t="shared" si="57"/>
        <v>2</v>
      </c>
      <c r="BH35" s="72">
        <f t="shared" si="57"/>
        <v>1</v>
      </c>
      <c r="BI35" s="72"/>
      <c r="BJ35" s="72"/>
      <c r="BK35" s="9"/>
      <c r="BL35" s="72" t="str">
        <f t="shared" ref="BL35:BN35" si="58">IF(BF35=2,"Att", (IF(BF35=0,"Not","Weak")))</f>
        <v>Weak</v>
      </c>
      <c r="BM35" s="72" t="str">
        <f t="shared" si="58"/>
        <v>Att</v>
      </c>
      <c r="BN35" s="72" t="str">
        <f t="shared" si="58"/>
        <v>Weak</v>
      </c>
      <c r="BO35" s="72"/>
      <c r="BP35" s="72"/>
      <c r="BR35" s="50">
        <f t="shared" si="7"/>
        <v>3</v>
      </c>
      <c r="BS35" s="50">
        <f t="shared" si="8"/>
        <v>1</v>
      </c>
    </row>
    <row r="36" ht="14.25" customHeight="1">
      <c r="A36" s="56" t="s">
        <v>110</v>
      </c>
      <c r="B36" s="56" t="s">
        <v>111</v>
      </c>
      <c r="C36" s="39">
        <v>10.0</v>
      </c>
      <c r="D36" s="56">
        <v>5.0</v>
      </c>
      <c r="E36" s="56">
        <v>9.0</v>
      </c>
      <c r="F36" s="57">
        <v>14.0</v>
      </c>
      <c r="G36" s="58">
        <f t="shared" si="36"/>
        <v>23</v>
      </c>
      <c r="H36" s="59">
        <v>10.0</v>
      </c>
      <c r="I36" s="60">
        <v>16.0</v>
      </c>
      <c r="J36" s="8"/>
      <c r="K36" s="39"/>
      <c r="L36" s="61"/>
      <c r="M36" s="61"/>
      <c r="N36" s="61"/>
      <c r="O36" s="39"/>
      <c r="P36" s="39"/>
      <c r="Q36" s="39"/>
      <c r="R36" s="7"/>
      <c r="S36" s="62">
        <v>0.0</v>
      </c>
      <c r="T36" s="8">
        <v>4.0</v>
      </c>
      <c r="U36" s="63">
        <v>3.0</v>
      </c>
      <c r="V36" s="7"/>
      <c r="W36" s="62">
        <v>3.0</v>
      </c>
      <c r="X36" s="8">
        <v>0.0</v>
      </c>
      <c r="Y36" s="63">
        <v>0.0</v>
      </c>
      <c r="Z36" s="67"/>
      <c r="AA36" s="62">
        <v>0.0</v>
      </c>
      <c r="AB36" s="8">
        <v>0.0</v>
      </c>
      <c r="AC36" s="63">
        <v>0.0</v>
      </c>
      <c r="AD36" s="7"/>
      <c r="AE36" s="64" t="s">
        <v>67</v>
      </c>
      <c r="AF36" s="65" t="s">
        <v>67</v>
      </c>
      <c r="AG36" s="66" t="s">
        <v>67</v>
      </c>
      <c r="AH36" s="67"/>
      <c r="AI36" s="64" t="s">
        <v>67</v>
      </c>
      <c r="AJ36" s="65" t="s">
        <v>67</v>
      </c>
      <c r="AK36" s="66" t="s">
        <v>67</v>
      </c>
      <c r="AL36" s="7"/>
      <c r="AM36" s="62">
        <v>4.0</v>
      </c>
      <c r="AN36" s="8">
        <v>4.0</v>
      </c>
      <c r="AO36" s="67"/>
      <c r="AP36" s="67"/>
      <c r="AQ36" s="7">
        <f t="shared" si="9"/>
        <v>18</v>
      </c>
      <c r="AR36" s="68">
        <f t="shared" si="10"/>
        <v>58</v>
      </c>
      <c r="AS36" s="2"/>
      <c r="AT36" s="69">
        <f t="shared" si="11"/>
        <v>12</v>
      </c>
      <c r="AU36" s="69">
        <f t="shared" si="12"/>
        <v>23</v>
      </c>
      <c r="AV36" s="69">
        <f t="shared" si="13"/>
        <v>23</v>
      </c>
      <c r="AW36" s="69"/>
      <c r="AX36" s="69"/>
      <c r="AY36" s="6"/>
      <c r="AZ36" s="14">
        <f t="shared" si="14"/>
        <v>0.5999850004</v>
      </c>
      <c r="BA36" s="14">
        <f t="shared" si="15"/>
        <v>0.6509292723</v>
      </c>
      <c r="BB36" s="14">
        <f t="shared" si="16"/>
        <v>0.663447504</v>
      </c>
      <c r="BC36" s="14"/>
      <c r="BD36" s="14"/>
      <c r="BE36" s="46"/>
      <c r="BF36" s="7">
        <f t="shared" ref="BF36:BH36" si="59">IF((AZ36)&gt;=50%, 2, (IF((AZ36)&lt;25%, 0, 1)))</f>
        <v>2</v>
      </c>
      <c r="BG36" s="7">
        <f t="shared" si="59"/>
        <v>2</v>
      </c>
      <c r="BH36" s="7">
        <f t="shared" si="59"/>
        <v>2</v>
      </c>
      <c r="BI36" s="7"/>
      <c r="BJ36" s="7"/>
      <c r="BK36" s="9"/>
      <c r="BL36" s="7" t="str">
        <f t="shared" ref="BL36:BN36" si="60">IF(BF36=2,"Att", (IF(BF36=0,"Not","Weak")))</f>
        <v>Att</v>
      </c>
      <c r="BM36" s="7" t="str">
        <f t="shared" si="60"/>
        <v>Att</v>
      </c>
      <c r="BN36" s="7" t="str">
        <f t="shared" si="60"/>
        <v>Att</v>
      </c>
      <c r="BO36" s="7"/>
      <c r="BP36" s="7"/>
      <c r="BR36" s="50">
        <f t="shared" si="7"/>
        <v>4</v>
      </c>
      <c r="BS36" s="50">
        <f t="shared" si="8"/>
        <v>2</v>
      </c>
    </row>
    <row r="37" ht="14.25" customHeight="1">
      <c r="A37" s="56" t="s">
        <v>112</v>
      </c>
      <c r="B37" s="56" t="s">
        <v>113</v>
      </c>
      <c r="C37" s="39">
        <v>10.0</v>
      </c>
      <c r="D37" s="56"/>
      <c r="E37" s="56">
        <v>2.0</v>
      </c>
      <c r="F37" s="74">
        <v>2.0</v>
      </c>
      <c r="G37" s="58">
        <f t="shared" si="36"/>
        <v>4</v>
      </c>
      <c r="H37" s="59">
        <v>10.0</v>
      </c>
      <c r="I37" s="60">
        <v>14.0</v>
      </c>
      <c r="J37" s="8"/>
      <c r="K37" s="39"/>
      <c r="L37" s="61"/>
      <c r="M37" s="61"/>
      <c r="N37" s="61"/>
      <c r="O37" s="39"/>
      <c r="P37" s="39"/>
      <c r="Q37" s="39"/>
      <c r="R37" s="75"/>
      <c r="S37" s="62">
        <v>0.0</v>
      </c>
      <c r="T37" s="8">
        <v>4.0</v>
      </c>
      <c r="U37" s="63">
        <v>3.0</v>
      </c>
      <c r="V37" s="7"/>
      <c r="W37" s="64" t="s">
        <v>67</v>
      </c>
      <c r="X37" s="65" t="s">
        <v>67</v>
      </c>
      <c r="Y37" s="66" t="s">
        <v>67</v>
      </c>
      <c r="Z37" s="67"/>
      <c r="AA37" s="62">
        <v>0.0</v>
      </c>
      <c r="AB37" s="8">
        <v>0.0</v>
      </c>
      <c r="AC37" s="63">
        <v>0.0</v>
      </c>
      <c r="AD37" s="7"/>
      <c r="AE37" s="64" t="s">
        <v>67</v>
      </c>
      <c r="AF37" s="65" t="s">
        <v>67</v>
      </c>
      <c r="AG37" s="66" t="s">
        <v>67</v>
      </c>
      <c r="AH37" s="67"/>
      <c r="AI37" s="62">
        <v>1.0</v>
      </c>
      <c r="AJ37" s="8">
        <v>4.0</v>
      </c>
      <c r="AK37" s="63">
        <v>0.0</v>
      </c>
      <c r="AL37" s="7"/>
      <c r="AM37" s="62" t="s">
        <v>68</v>
      </c>
      <c r="AN37" s="8">
        <v>4.0</v>
      </c>
      <c r="AO37" s="67"/>
      <c r="AP37" s="67"/>
      <c r="AQ37" s="7">
        <f t="shared" si="9"/>
        <v>16</v>
      </c>
      <c r="AR37" s="68">
        <f t="shared" si="10"/>
        <v>42</v>
      </c>
      <c r="AS37" s="2"/>
      <c r="AT37" s="69">
        <f t="shared" si="11"/>
        <v>4</v>
      </c>
      <c r="AU37" s="69">
        <f t="shared" si="12"/>
        <v>25</v>
      </c>
      <c r="AV37" s="69">
        <f t="shared" si="13"/>
        <v>13</v>
      </c>
      <c r="AW37" s="69"/>
      <c r="AX37" s="69"/>
      <c r="AY37" s="6"/>
      <c r="AZ37" s="14">
        <f t="shared" si="14"/>
        <v>0.1999950001</v>
      </c>
      <c r="BA37" s="14">
        <f t="shared" si="15"/>
        <v>0.7075318177</v>
      </c>
      <c r="BB37" s="14">
        <f t="shared" si="16"/>
        <v>0.3749920675</v>
      </c>
      <c r="BC37" s="14"/>
      <c r="BD37" s="14"/>
      <c r="BE37" s="46"/>
      <c r="BF37" s="7">
        <f t="shared" ref="BF37:BH37" si="61">IF((AZ37)&gt;=50%, 2, (IF((AZ37)&lt;25%, 0, 1)))</f>
        <v>0</v>
      </c>
      <c r="BG37" s="7">
        <f t="shared" si="61"/>
        <v>2</v>
      </c>
      <c r="BH37" s="7">
        <f t="shared" si="61"/>
        <v>1</v>
      </c>
      <c r="BI37" s="7"/>
      <c r="BJ37" s="7"/>
      <c r="BK37" s="9"/>
      <c r="BL37" s="7" t="str">
        <f t="shared" ref="BL37:BN37" si="62">IF(BF37=2,"Att", (IF(BF37=0,"Not","Weak")))</f>
        <v>Not</v>
      </c>
      <c r="BM37" s="7" t="str">
        <f t="shared" si="62"/>
        <v>Att</v>
      </c>
      <c r="BN37" s="7" t="str">
        <f t="shared" si="62"/>
        <v>Weak</v>
      </c>
      <c r="BO37" s="7"/>
      <c r="BP37" s="7"/>
      <c r="BR37" s="50">
        <f t="shared" si="7"/>
        <v>2</v>
      </c>
      <c r="BS37" s="50">
        <f t="shared" si="8"/>
        <v>1</v>
      </c>
    </row>
    <row r="38" ht="14.25" customHeight="1">
      <c r="A38" s="56" t="s">
        <v>114</v>
      </c>
      <c r="B38" s="56" t="s">
        <v>115</v>
      </c>
      <c r="C38" s="39">
        <v>8.0</v>
      </c>
      <c r="D38" s="56">
        <v>0.0</v>
      </c>
      <c r="E38" s="56">
        <v>4.0</v>
      </c>
      <c r="F38" s="57">
        <v>4.0</v>
      </c>
      <c r="G38" s="58">
        <f t="shared" si="36"/>
        <v>8</v>
      </c>
      <c r="H38" s="59">
        <v>10.0</v>
      </c>
      <c r="I38" s="60">
        <v>14.0</v>
      </c>
      <c r="J38" s="8"/>
      <c r="K38" s="39"/>
      <c r="L38" s="61"/>
      <c r="M38" s="61"/>
      <c r="N38" s="61"/>
      <c r="O38" s="39"/>
      <c r="P38" s="39"/>
      <c r="Q38" s="39"/>
      <c r="R38" s="7"/>
      <c r="S38" s="62">
        <v>0.0</v>
      </c>
      <c r="T38" s="8">
        <v>4.0</v>
      </c>
      <c r="U38" s="63">
        <v>3.0</v>
      </c>
      <c r="V38" s="7"/>
      <c r="W38" s="64" t="s">
        <v>67</v>
      </c>
      <c r="X38" s="65" t="s">
        <v>67</v>
      </c>
      <c r="Y38" s="66" t="s">
        <v>67</v>
      </c>
      <c r="Z38" s="67"/>
      <c r="AA38" s="64" t="s">
        <v>68</v>
      </c>
      <c r="AB38" s="8">
        <v>0.0</v>
      </c>
      <c r="AC38" s="66" t="s">
        <v>68</v>
      </c>
      <c r="AD38" s="7"/>
      <c r="AE38" s="64" t="s">
        <v>67</v>
      </c>
      <c r="AF38" s="65" t="s">
        <v>67</v>
      </c>
      <c r="AG38" s="66" t="s">
        <v>67</v>
      </c>
      <c r="AH38" s="67"/>
      <c r="AI38" s="62">
        <v>0.0</v>
      </c>
      <c r="AJ38" s="8">
        <v>4.0</v>
      </c>
      <c r="AK38" s="63" t="s">
        <v>68</v>
      </c>
      <c r="AL38" s="7"/>
      <c r="AM38" s="62">
        <v>0.0</v>
      </c>
      <c r="AN38" s="8">
        <v>4.0</v>
      </c>
      <c r="AO38" s="67"/>
      <c r="AP38" s="67"/>
      <c r="AQ38" s="7">
        <f t="shared" si="9"/>
        <v>15</v>
      </c>
      <c r="AR38" s="68">
        <f t="shared" si="10"/>
        <v>43</v>
      </c>
      <c r="AS38" s="2"/>
      <c r="AT38" s="69">
        <f t="shared" si="11"/>
        <v>4</v>
      </c>
      <c r="AU38" s="69">
        <f t="shared" si="12"/>
        <v>25</v>
      </c>
      <c r="AV38" s="69">
        <f t="shared" si="13"/>
        <v>14</v>
      </c>
      <c r="AW38" s="69"/>
      <c r="AX38" s="69"/>
      <c r="AY38" s="6"/>
      <c r="AZ38" s="14">
        <f t="shared" si="14"/>
        <v>0.1999950001</v>
      </c>
      <c r="BA38" s="14">
        <f t="shared" si="15"/>
        <v>0.7075318177</v>
      </c>
      <c r="BB38" s="14">
        <f t="shared" si="16"/>
        <v>0.4038376111</v>
      </c>
      <c r="BC38" s="14"/>
      <c r="BD38" s="14"/>
      <c r="BE38" s="46"/>
      <c r="BF38" s="7">
        <f t="shared" ref="BF38:BH38" si="63">IF((AZ38)&gt;=50%, 2, (IF((AZ38)&lt;25%, 0, 1)))</f>
        <v>0</v>
      </c>
      <c r="BG38" s="7">
        <f t="shared" si="63"/>
        <v>2</v>
      </c>
      <c r="BH38" s="7">
        <f t="shared" si="63"/>
        <v>1</v>
      </c>
      <c r="BI38" s="7"/>
      <c r="BJ38" s="7"/>
      <c r="BK38" s="9"/>
      <c r="BL38" s="7" t="str">
        <f t="shared" ref="BL38:BN38" si="64">IF(BF38=2,"Att", (IF(BF38=0,"Not","Weak")))</f>
        <v>Not</v>
      </c>
      <c r="BM38" s="7" t="str">
        <f t="shared" si="64"/>
        <v>Att</v>
      </c>
      <c r="BN38" s="7" t="str">
        <f t="shared" si="64"/>
        <v>Weak</v>
      </c>
      <c r="BO38" s="7"/>
      <c r="BP38" s="7"/>
      <c r="BR38" s="50">
        <f t="shared" si="7"/>
        <v>2</v>
      </c>
      <c r="BS38" s="50">
        <f t="shared" si="8"/>
        <v>1</v>
      </c>
    </row>
    <row r="39" ht="14.25" customHeight="1">
      <c r="A39" s="56" t="s">
        <v>116</v>
      </c>
      <c r="B39" s="56" t="s">
        <v>117</v>
      </c>
      <c r="C39" s="39">
        <v>10.0</v>
      </c>
      <c r="D39" s="56">
        <v>0.0</v>
      </c>
      <c r="E39" s="56">
        <v>0.0</v>
      </c>
      <c r="F39" s="74">
        <v>0.0</v>
      </c>
      <c r="G39" s="58">
        <f t="shared" si="36"/>
        <v>0</v>
      </c>
      <c r="H39" s="59">
        <v>10.0</v>
      </c>
      <c r="I39" s="60">
        <v>6.0</v>
      </c>
      <c r="J39" s="8"/>
      <c r="K39" s="39"/>
      <c r="L39" s="61"/>
      <c r="M39" s="61"/>
      <c r="N39" s="61"/>
      <c r="O39" s="39"/>
      <c r="P39" s="39"/>
      <c r="Q39" s="39"/>
      <c r="R39" s="7"/>
      <c r="S39" s="64" t="s">
        <v>67</v>
      </c>
      <c r="T39" s="65" t="s">
        <v>67</v>
      </c>
      <c r="U39" s="66" t="s">
        <v>67</v>
      </c>
      <c r="V39" s="7"/>
      <c r="W39" s="62">
        <v>3.0</v>
      </c>
      <c r="X39" s="8">
        <v>0.0</v>
      </c>
      <c r="Y39" s="66" t="s">
        <v>68</v>
      </c>
      <c r="Z39" s="67"/>
      <c r="AA39" s="62" t="s">
        <v>68</v>
      </c>
      <c r="AB39" s="8">
        <v>2.0</v>
      </c>
      <c r="AC39" s="63">
        <v>3.0</v>
      </c>
      <c r="AD39" s="7"/>
      <c r="AE39" s="62" t="s">
        <v>68</v>
      </c>
      <c r="AF39" s="8" t="s">
        <v>68</v>
      </c>
      <c r="AG39" s="63">
        <v>2.0</v>
      </c>
      <c r="AH39" s="67"/>
      <c r="AI39" s="64" t="s">
        <v>67</v>
      </c>
      <c r="AJ39" s="65" t="s">
        <v>67</v>
      </c>
      <c r="AK39" s="66" t="s">
        <v>67</v>
      </c>
      <c r="AL39" s="7"/>
      <c r="AM39" s="62">
        <v>0.0</v>
      </c>
      <c r="AN39" s="8">
        <v>4.0</v>
      </c>
      <c r="AO39" s="67"/>
      <c r="AP39" s="67"/>
      <c r="AQ39" s="7">
        <f t="shared" si="9"/>
        <v>14</v>
      </c>
      <c r="AR39" s="68">
        <f t="shared" si="10"/>
        <v>30</v>
      </c>
      <c r="AS39" s="2"/>
      <c r="AT39" s="69">
        <f t="shared" si="11"/>
        <v>3</v>
      </c>
      <c r="AU39" s="69">
        <f t="shared" si="12"/>
        <v>13</v>
      </c>
      <c r="AV39" s="69">
        <f t="shared" si="13"/>
        <v>14</v>
      </c>
      <c r="AW39" s="69"/>
      <c r="AX39" s="69"/>
      <c r="AY39" s="6"/>
      <c r="AZ39" s="14">
        <f t="shared" si="14"/>
        <v>0.1499962501</v>
      </c>
      <c r="BA39" s="14">
        <f t="shared" si="15"/>
        <v>0.3679165452</v>
      </c>
      <c r="BB39" s="14">
        <f t="shared" si="16"/>
        <v>0.4038376111</v>
      </c>
      <c r="BC39" s="14"/>
      <c r="BD39" s="14"/>
      <c r="BE39" s="46"/>
      <c r="BF39" s="7">
        <f t="shared" ref="BF39:BH39" si="65">IF((AZ39)&gt;=50%, 2, (IF((AZ39)&lt;25%, 0, 1)))</f>
        <v>0</v>
      </c>
      <c r="BG39" s="7">
        <f t="shared" si="65"/>
        <v>1</v>
      </c>
      <c r="BH39" s="7">
        <f t="shared" si="65"/>
        <v>1</v>
      </c>
      <c r="BI39" s="7"/>
      <c r="BJ39" s="7"/>
      <c r="BK39" s="9"/>
      <c r="BL39" s="7" t="str">
        <f t="shared" ref="BL39:BN39" si="66">IF(BF39=2,"Att", (IF(BF39=0,"Not","Weak")))</f>
        <v>Not</v>
      </c>
      <c r="BM39" s="7" t="str">
        <f t="shared" si="66"/>
        <v>Weak</v>
      </c>
      <c r="BN39" s="7" t="str">
        <f t="shared" si="66"/>
        <v>Weak</v>
      </c>
      <c r="BO39" s="7"/>
      <c r="BP39" s="7"/>
      <c r="BR39" s="50">
        <f t="shared" si="7"/>
        <v>1</v>
      </c>
      <c r="BS39" s="50">
        <f t="shared" si="8"/>
        <v>1</v>
      </c>
    </row>
    <row r="40" ht="14.25" customHeight="1">
      <c r="A40" s="56" t="s">
        <v>118</v>
      </c>
      <c r="B40" s="56" t="s">
        <v>119</v>
      </c>
      <c r="C40" s="39">
        <v>10.0</v>
      </c>
      <c r="D40" s="73">
        <v>5.0</v>
      </c>
      <c r="E40" s="56">
        <v>0.0</v>
      </c>
      <c r="F40" s="57">
        <v>5.0</v>
      </c>
      <c r="G40" s="58">
        <f t="shared" si="36"/>
        <v>10</v>
      </c>
      <c r="H40" s="59">
        <v>10.0</v>
      </c>
      <c r="I40" s="60">
        <v>1.0</v>
      </c>
      <c r="J40" s="8"/>
      <c r="K40" s="39"/>
      <c r="L40" s="61"/>
      <c r="M40" s="61"/>
      <c r="N40" s="61"/>
      <c r="O40" s="39"/>
      <c r="P40" s="39"/>
      <c r="Q40" s="39"/>
      <c r="R40" s="7"/>
      <c r="S40" s="62">
        <v>0.0</v>
      </c>
      <c r="T40" s="8">
        <v>4.0</v>
      </c>
      <c r="U40" s="63">
        <v>3.0</v>
      </c>
      <c r="V40" s="7"/>
      <c r="W40" s="62">
        <v>1.0</v>
      </c>
      <c r="X40" s="8" t="s">
        <v>68</v>
      </c>
      <c r="Y40" s="63" t="s">
        <v>68</v>
      </c>
      <c r="Z40" s="67"/>
      <c r="AA40" s="64" t="s">
        <v>67</v>
      </c>
      <c r="AB40" s="65" t="s">
        <v>67</v>
      </c>
      <c r="AC40" s="66" t="s">
        <v>67</v>
      </c>
      <c r="AD40" s="7"/>
      <c r="AE40" s="64" t="s">
        <v>67</v>
      </c>
      <c r="AF40" s="65" t="s">
        <v>67</v>
      </c>
      <c r="AG40" s="66" t="s">
        <v>67</v>
      </c>
      <c r="AH40" s="67"/>
      <c r="AI40" s="62">
        <v>0.0</v>
      </c>
      <c r="AJ40" s="8">
        <v>2.0</v>
      </c>
      <c r="AK40" s="63">
        <v>0.0</v>
      </c>
      <c r="AL40" s="7"/>
      <c r="AM40" s="62">
        <v>1.0</v>
      </c>
      <c r="AN40" s="8">
        <v>4.0</v>
      </c>
      <c r="AO40" s="67"/>
      <c r="AP40" s="67"/>
      <c r="AQ40" s="7">
        <f t="shared" si="9"/>
        <v>15</v>
      </c>
      <c r="AR40" s="68">
        <f t="shared" si="10"/>
        <v>31</v>
      </c>
      <c r="AS40" s="2"/>
      <c r="AT40" s="69">
        <f t="shared" si="11"/>
        <v>10</v>
      </c>
      <c r="AU40" s="69">
        <f t="shared" si="12"/>
        <v>10</v>
      </c>
      <c r="AV40" s="69">
        <f t="shared" si="13"/>
        <v>11</v>
      </c>
      <c r="AW40" s="69"/>
      <c r="AX40" s="69"/>
      <c r="AY40" s="6"/>
      <c r="AZ40" s="14">
        <f t="shared" si="14"/>
        <v>0.4999875003</v>
      </c>
      <c r="BA40" s="14">
        <f t="shared" si="15"/>
        <v>0.2830127271</v>
      </c>
      <c r="BB40" s="14">
        <f t="shared" si="16"/>
        <v>0.3173009802</v>
      </c>
      <c r="BC40" s="14"/>
      <c r="BD40" s="14"/>
      <c r="BE40" s="46"/>
      <c r="BF40" s="7">
        <f t="shared" ref="BF40:BH40" si="67">IF((AZ40)&gt;=50%, 2, (IF((AZ40)&lt;25%, 0, 1)))</f>
        <v>1</v>
      </c>
      <c r="BG40" s="7">
        <f t="shared" si="67"/>
        <v>1</v>
      </c>
      <c r="BH40" s="7">
        <f t="shared" si="67"/>
        <v>1</v>
      </c>
      <c r="BI40" s="7"/>
      <c r="BJ40" s="7"/>
      <c r="BK40" s="9"/>
      <c r="BL40" s="7" t="str">
        <f t="shared" ref="BL40:BN40" si="68">IF(BF40=2,"Att", (IF(BF40=0,"Not","Weak")))</f>
        <v>Weak</v>
      </c>
      <c r="BM40" s="7" t="str">
        <f t="shared" si="68"/>
        <v>Weak</v>
      </c>
      <c r="BN40" s="7" t="str">
        <f t="shared" si="68"/>
        <v>Weak</v>
      </c>
      <c r="BO40" s="7"/>
      <c r="BP40" s="7"/>
      <c r="BR40" s="50">
        <f t="shared" si="7"/>
        <v>2</v>
      </c>
      <c r="BS40" s="50">
        <f t="shared" si="8"/>
        <v>1</v>
      </c>
    </row>
    <row r="41" ht="14.25" customHeight="1">
      <c r="A41" s="56" t="s">
        <v>120</v>
      </c>
      <c r="B41" s="56" t="s">
        <v>121</v>
      </c>
      <c r="C41" s="39">
        <v>10.0</v>
      </c>
      <c r="D41" s="56">
        <v>0.0</v>
      </c>
      <c r="E41" s="56">
        <v>0.0</v>
      </c>
      <c r="F41" s="57">
        <v>0.0</v>
      </c>
      <c r="G41" s="58">
        <f t="shared" si="36"/>
        <v>0</v>
      </c>
      <c r="H41" s="59">
        <v>10.0</v>
      </c>
      <c r="I41" s="60">
        <v>11.0</v>
      </c>
      <c r="J41" s="8"/>
      <c r="K41" s="39"/>
      <c r="L41" s="61"/>
      <c r="M41" s="61"/>
      <c r="N41" s="61"/>
      <c r="O41" s="39"/>
      <c r="P41" s="39"/>
      <c r="Q41" s="39"/>
      <c r="R41" s="7"/>
      <c r="S41" s="62">
        <v>0.0</v>
      </c>
      <c r="T41" s="8">
        <v>4.0</v>
      </c>
      <c r="U41" s="63">
        <v>3.0</v>
      </c>
      <c r="V41" s="7"/>
      <c r="W41" s="62">
        <v>5.0</v>
      </c>
      <c r="X41" s="8">
        <v>0.0</v>
      </c>
      <c r="Y41" s="63">
        <v>0.0</v>
      </c>
      <c r="Z41" s="67"/>
      <c r="AA41" s="62">
        <v>0.0</v>
      </c>
      <c r="AB41" s="8">
        <v>0.0</v>
      </c>
      <c r="AC41" s="63">
        <v>0.0</v>
      </c>
      <c r="AD41" s="7"/>
      <c r="AE41" s="64" t="s">
        <v>67</v>
      </c>
      <c r="AF41" s="65" t="s">
        <v>67</v>
      </c>
      <c r="AG41" s="66" t="s">
        <v>67</v>
      </c>
      <c r="AH41" s="67"/>
      <c r="AI41" s="64" t="s">
        <v>67</v>
      </c>
      <c r="AJ41" s="65" t="s">
        <v>67</v>
      </c>
      <c r="AK41" s="66" t="s">
        <v>67</v>
      </c>
      <c r="AL41" s="7"/>
      <c r="AM41" s="62">
        <v>0.0</v>
      </c>
      <c r="AN41" s="8">
        <v>3.0</v>
      </c>
      <c r="AO41" s="67"/>
      <c r="AP41" s="67"/>
      <c r="AQ41" s="7">
        <f t="shared" si="9"/>
        <v>15</v>
      </c>
      <c r="AR41" s="68">
        <f t="shared" si="10"/>
        <v>36</v>
      </c>
      <c r="AS41" s="2"/>
      <c r="AT41" s="69">
        <f t="shared" si="11"/>
        <v>9</v>
      </c>
      <c r="AU41" s="69">
        <f t="shared" si="12"/>
        <v>17</v>
      </c>
      <c r="AV41" s="69">
        <f t="shared" si="13"/>
        <v>10</v>
      </c>
      <c r="AW41" s="69"/>
      <c r="AX41" s="69"/>
      <c r="AY41" s="6"/>
      <c r="AZ41" s="14">
        <f t="shared" si="14"/>
        <v>0.4499887503</v>
      </c>
      <c r="BA41" s="14">
        <f t="shared" si="15"/>
        <v>0.481121636</v>
      </c>
      <c r="BB41" s="14">
        <f t="shared" si="16"/>
        <v>0.2884554365</v>
      </c>
      <c r="BC41" s="14"/>
      <c r="BD41" s="14"/>
      <c r="BE41" s="46"/>
      <c r="BF41" s="7">
        <f t="shared" ref="BF41:BH41" si="69">IF((AZ41)&gt;=50%, 2, (IF((AZ41)&lt;25%, 0, 1)))</f>
        <v>1</v>
      </c>
      <c r="BG41" s="7">
        <f t="shared" si="69"/>
        <v>1</v>
      </c>
      <c r="BH41" s="7">
        <f t="shared" si="69"/>
        <v>1</v>
      </c>
      <c r="BI41" s="7"/>
      <c r="BJ41" s="7"/>
      <c r="BK41" s="9"/>
      <c r="BL41" s="7" t="str">
        <f t="shared" ref="BL41:BN41" si="70">IF(BF41=2,"Att", (IF(BF41=0,"Not","Weak")))</f>
        <v>Weak</v>
      </c>
      <c r="BM41" s="7" t="str">
        <f t="shared" si="70"/>
        <v>Weak</v>
      </c>
      <c r="BN41" s="7" t="str">
        <f t="shared" si="70"/>
        <v>Weak</v>
      </c>
      <c r="BO41" s="7"/>
      <c r="BP41" s="7"/>
      <c r="BR41" s="50">
        <f t="shared" si="7"/>
        <v>2</v>
      </c>
      <c r="BS41" s="50">
        <f t="shared" si="8"/>
        <v>1</v>
      </c>
    </row>
    <row r="42" ht="14.25" customHeight="1">
      <c r="A42" s="56" t="s">
        <v>122</v>
      </c>
      <c r="B42" s="56" t="s">
        <v>123</v>
      </c>
      <c r="C42" s="39">
        <v>10.0</v>
      </c>
      <c r="D42" s="56">
        <v>0.0</v>
      </c>
      <c r="E42" s="56">
        <v>2.0</v>
      </c>
      <c r="F42" s="57">
        <v>2.0</v>
      </c>
      <c r="G42" s="58">
        <f t="shared" si="36"/>
        <v>4</v>
      </c>
      <c r="H42" s="59">
        <v>10.0</v>
      </c>
      <c r="I42" s="60">
        <v>12.0</v>
      </c>
      <c r="J42" s="8"/>
      <c r="K42" s="39"/>
      <c r="L42" s="61"/>
      <c r="M42" s="61"/>
      <c r="N42" s="61"/>
      <c r="O42" s="39"/>
      <c r="P42" s="39"/>
      <c r="Q42" s="39"/>
      <c r="R42" s="7"/>
      <c r="S42" s="62">
        <v>0.0</v>
      </c>
      <c r="T42" s="8">
        <v>4.0</v>
      </c>
      <c r="U42" s="63">
        <v>3.0</v>
      </c>
      <c r="V42" s="7"/>
      <c r="W42" s="62">
        <v>5.0</v>
      </c>
      <c r="X42" s="8">
        <v>0.0</v>
      </c>
      <c r="Y42" s="63" t="s">
        <v>68</v>
      </c>
      <c r="Z42" s="67"/>
      <c r="AA42" s="62" t="s">
        <v>68</v>
      </c>
      <c r="AB42" s="8">
        <v>0.0</v>
      </c>
      <c r="AC42" s="63">
        <v>0.0</v>
      </c>
      <c r="AD42" s="7"/>
      <c r="AE42" s="64" t="s">
        <v>67</v>
      </c>
      <c r="AF42" s="65" t="s">
        <v>67</v>
      </c>
      <c r="AG42" s="66" t="s">
        <v>67</v>
      </c>
      <c r="AH42" s="67"/>
      <c r="AI42" s="64" t="s">
        <v>67</v>
      </c>
      <c r="AJ42" s="65" t="s">
        <v>67</v>
      </c>
      <c r="AK42" s="66" t="s">
        <v>67</v>
      </c>
      <c r="AL42" s="7"/>
      <c r="AM42" s="62">
        <v>1.0</v>
      </c>
      <c r="AN42" s="8">
        <v>4.0</v>
      </c>
      <c r="AO42" s="67"/>
      <c r="AP42" s="67"/>
      <c r="AQ42" s="7">
        <f t="shared" si="9"/>
        <v>17</v>
      </c>
      <c r="AR42" s="68">
        <f t="shared" si="10"/>
        <v>41</v>
      </c>
      <c r="AS42" s="2"/>
      <c r="AT42" s="69">
        <f t="shared" si="11"/>
        <v>9</v>
      </c>
      <c r="AU42" s="69">
        <f t="shared" si="12"/>
        <v>19</v>
      </c>
      <c r="AV42" s="69">
        <f t="shared" si="13"/>
        <v>13</v>
      </c>
      <c r="AW42" s="69"/>
      <c r="AX42" s="69"/>
      <c r="AY42" s="6"/>
      <c r="AZ42" s="14">
        <f t="shared" si="14"/>
        <v>0.4499887503</v>
      </c>
      <c r="BA42" s="14">
        <f t="shared" si="15"/>
        <v>0.5377241815</v>
      </c>
      <c r="BB42" s="14">
        <f t="shared" si="16"/>
        <v>0.3749920675</v>
      </c>
      <c r="BC42" s="14"/>
      <c r="BD42" s="14"/>
      <c r="BE42" s="46"/>
      <c r="BF42" s="7">
        <f t="shared" ref="BF42:BH42" si="71">IF((AZ42)&gt;=50%, 2, (IF((AZ42)&lt;25%, 0, 1)))</f>
        <v>1</v>
      </c>
      <c r="BG42" s="7">
        <f t="shared" si="71"/>
        <v>2</v>
      </c>
      <c r="BH42" s="7">
        <f t="shared" si="71"/>
        <v>1</v>
      </c>
      <c r="BI42" s="7"/>
      <c r="BJ42" s="7"/>
      <c r="BK42" s="9"/>
      <c r="BL42" s="7" t="str">
        <f t="shared" ref="BL42:BN42" si="72">IF(BF42=2,"Att", (IF(BF42=0,"Not","Weak")))</f>
        <v>Weak</v>
      </c>
      <c r="BM42" s="7" t="str">
        <f t="shared" si="72"/>
        <v>Att</v>
      </c>
      <c r="BN42" s="7" t="str">
        <f t="shared" si="72"/>
        <v>Weak</v>
      </c>
      <c r="BO42" s="7"/>
      <c r="BP42" s="7"/>
      <c r="BR42" s="50">
        <f t="shared" si="7"/>
        <v>3</v>
      </c>
      <c r="BS42" s="50">
        <f t="shared" si="8"/>
        <v>1</v>
      </c>
    </row>
    <row r="43" ht="14.25" customHeight="1">
      <c r="A43" s="56" t="s">
        <v>124</v>
      </c>
      <c r="B43" s="56" t="s">
        <v>125</v>
      </c>
      <c r="C43" s="39">
        <v>9.0</v>
      </c>
      <c r="D43" s="56">
        <v>6.0</v>
      </c>
      <c r="E43" s="56">
        <v>0.0</v>
      </c>
      <c r="F43" s="57">
        <v>6.0</v>
      </c>
      <c r="G43" s="58">
        <f t="shared" si="36"/>
        <v>12</v>
      </c>
      <c r="H43" s="59">
        <v>10.0</v>
      </c>
      <c r="I43" s="60">
        <v>9.0</v>
      </c>
      <c r="J43" s="8"/>
      <c r="K43" s="39"/>
      <c r="L43" s="61"/>
      <c r="M43" s="61"/>
      <c r="N43" s="61"/>
      <c r="O43" s="39"/>
      <c r="P43" s="39"/>
      <c r="Q43" s="39"/>
      <c r="R43" s="7"/>
      <c r="S43" s="62">
        <v>0.0</v>
      </c>
      <c r="T43" s="8">
        <v>4.0</v>
      </c>
      <c r="U43" s="63">
        <v>3.0</v>
      </c>
      <c r="V43" s="7"/>
      <c r="W43" s="62">
        <v>5.0</v>
      </c>
      <c r="X43" s="8">
        <v>1.0</v>
      </c>
      <c r="Y43" s="63" t="s">
        <v>68</v>
      </c>
      <c r="Z43" s="67"/>
      <c r="AA43" s="64" t="s">
        <v>67</v>
      </c>
      <c r="AB43" s="65" t="s">
        <v>67</v>
      </c>
      <c r="AC43" s="66" t="s">
        <v>67</v>
      </c>
      <c r="AD43" s="7"/>
      <c r="AE43" s="64" t="s">
        <v>67</v>
      </c>
      <c r="AF43" s="65" t="s">
        <v>67</v>
      </c>
      <c r="AG43" s="66" t="s">
        <v>67</v>
      </c>
      <c r="AH43" s="67"/>
      <c r="AI43" s="62">
        <v>0.0</v>
      </c>
      <c r="AJ43" s="8">
        <v>1.0</v>
      </c>
      <c r="AK43" s="63">
        <v>0.0</v>
      </c>
      <c r="AL43" s="7"/>
      <c r="AM43" s="62">
        <v>0.0</v>
      </c>
      <c r="AN43" s="8">
        <v>4.0</v>
      </c>
      <c r="AO43" s="67"/>
      <c r="AP43" s="67"/>
      <c r="AQ43" s="7">
        <f t="shared" si="9"/>
        <v>18</v>
      </c>
      <c r="AR43" s="68">
        <f t="shared" si="10"/>
        <v>43</v>
      </c>
      <c r="AS43" s="2"/>
      <c r="AT43" s="69">
        <f t="shared" si="11"/>
        <v>15</v>
      </c>
      <c r="AU43" s="69">
        <f t="shared" si="12"/>
        <v>18</v>
      </c>
      <c r="AV43" s="69">
        <f t="shared" si="13"/>
        <v>10</v>
      </c>
      <c r="AW43" s="69"/>
      <c r="AX43" s="69"/>
      <c r="AY43" s="6"/>
      <c r="AZ43" s="14">
        <f t="shared" si="14"/>
        <v>0.7499812505</v>
      </c>
      <c r="BA43" s="14">
        <f t="shared" si="15"/>
        <v>0.5094229087</v>
      </c>
      <c r="BB43" s="14">
        <f t="shared" si="16"/>
        <v>0.2884554365</v>
      </c>
      <c r="BC43" s="14"/>
      <c r="BD43" s="14"/>
      <c r="BE43" s="46"/>
      <c r="BF43" s="7">
        <f t="shared" ref="BF43:BH43" si="73">IF((AZ43)&gt;=50%, 2, (IF((AZ43)&lt;25%, 0, 1)))</f>
        <v>2</v>
      </c>
      <c r="BG43" s="7">
        <f t="shared" si="73"/>
        <v>2</v>
      </c>
      <c r="BH43" s="7">
        <f t="shared" si="73"/>
        <v>1</v>
      </c>
      <c r="BI43" s="7"/>
      <c r="BJ43" s="7"/>
      <c r="BK43" s="9"/>
      <c r="BL43" s="7" t="str">
        <f t="shared" ref="BL43:BN43" si="74">IF(BF43=2,"Att", (IF(BF43=0,"Not","Weak")))</f>
        <v>Att</v>
      </c>
      <c r="BM43" s="7" t="str">
        <f t="shared" si="74"/>
        <v>Att</v>
      </c>
      <c r="BN43" s="7" t="str">
        <f t="shared" si="74"/>
        <v>Weak</v>
      </c>
      <c r="BO43" s="7"/>
      <c r="BP43" s="7"/>
      <c r="BR43" s="50">
        <f t="shared" si="7"/>
        <v>4</v>
      </c>
      <c r="BS43" s="50">
        <f t="shared" si="8"/>
        <v>1</v>
      </c>
    </row>
    <row r="44" ht="14.25" customHeight="1">
      <c r="A44" s="56" t="s">
        <v>126</v>
      </c>
      <c r="B44" s="56" t="s">
        <v>127</v>
      </c>
      <c r="C44" s="39">
        <v>10.0</v>
      </c>
      <c r="D44" s="56">
        <v>0.0</v>
      </c>
      <c r="E44" s="56">
        <v>0.0</v>
      </c>
      <c r="F44" s="57">
        <v>0.0</v>
      </c>
      <c r="G44" s="58">
        <f t="shared" si="36"/>
        <v>0</v>
      </c>
      <c r="H44" s="59">
        <v>10.0</v>
      </c>
      <c r="I44" s="60">
        <v>0.0</v>
      </c>
      <c r="J44" s="8"/>
      <c r="K44" s="39"/>
      <c r="L44" s="61"/>
      <c r="M44" s="61"/>
      <c r="N44" s="61"/>
      <c r="O44" s="39"/>
      <c r="P44" s="39"/>
      <c r="Q44" s="39"/>
      <c r="R44" s="7"/>
      <c r="S44" s="62">
        <v>0.0</v>
      </c>
      <c r="T44" s="8">
        <v>2.0</v>
      </c>
      <c r="U44" s="63">
        <v>3.0</v>
      </c>
      <c r="V44" s="7"/>
      <c r="W44" s="62">
        <v>5.0</v>
      </c>
      <c r="X44" s="8">
        <v>0.0</v>
      </c>
      <c r="Y44" s="63">
        <v>0.0</v>
      </c>
      <c r="Z44" s="67"/>
      <c r="AA44" s="64" t="s">
        <v>67</v>
      </c>
      <c r="AB44" s="65" t="s">
        <v>67</v>
      </c>
      <c r="AC44" s="66" t="s">
        <v>67</v>
      </c>
      <c r="AD44" s="7"/>
      <c r="AE44" s="64" t="s">
        <v>67</v>
      </c>
      <c r="AF44" s="65" t="s">
        <v>67</v>
      </c>
      <c r="AG44" s="66" t="s">
        <v>67</v>
      </c>
      <c r="AH44" s="67"/>
      <c r="AI44" s="62">
        <v>0.0</v>
      </c>
      <c r="AJ44" s="8">
        <v>3.0</v>
      </c>
      <c r="AK44" s="63">
        <v>0.0</v>
      </c>
      <c r="AL44" s="7"/>
      <c r="AM44" s="62">
        <v>4.0</v>
      </c>
      <c r="AN44" s="8">
        <v>4.0</v>
      </c>
      <c r="AO44" s="67"/>
      <c r="AP44" s="67"/>
      <c r="AQ44" s="7">
        <f t="shared" si="9"/>
        <v>21</v>
      </c>
      <c r="AR44" s="68">
        <f t="shared" si="10"/>
        <v>31</v>
      </c>
      <c r="AS44" s="2"/>
      <c r="AT44" s="69">
        <f t="shared" si="11"/>
        <v>7</v>
      </c>
      <c r="AU44" s="69">
        <f t="shared" si="12"/>
        <v>10</v>
      </c>
      <c r="AV44" s="69">
        <f t="shared" si="13"/>
        <v>14</v>
      </c>
      <c r="AW44" s="69"/>
      <c r="AX44" s="69"/>
      <c r="AY44" s="6"/>
      <c r="AZ44" s="14">
        <f t="shared" si="14"/>
        <v>0.3499912502</v>
      </c>
      <c r="BA44" s="14">
        <f t="shared" si="15"/>
        <v>0.2830127271</v>
      </c>
      <c r="BB44" s="14">
        <f t="shared" si="16"/>
        <v>0.4038376111</v>
      </c>
      <c r="BC44" s="14"/>
      <c r="BD44" s="14"/>
      <c r="BE44" s="46"/>
      <c r="BF44" s="7">
        <f t="shared" ref="BF44:BH44" si="75">IF((AZ44)&gt;=50%, 2, (IF((AZ44)&lt;25%, 0, 1)))</f>
        <v>1</v>
      </c>
      <c r="BG44" s="7">
        <f t="shared" si="75"/>
        <v>1</v>
      </c>
      <c r="BH44" s="7">
        <f t="shared" si="75"/>
        <v>1</v>
      </c>
      <c r="BI44" s="7"/>
      <c r="BJ44" s="7"/>
      <c r="BK44" s="9"/>
      <c r="BL44" s="7" t="str">
        <f t="shared" ref="BL44:BN44" si="76">IF(BF44=2,"Att", (IF(BF44=0,"Not","Weak")))</f>
        <v>Weak</v>
      </c>
      <c r="BM44" s="7" t="str">
        <f t="shared" si="76"/>
        <v>Weak</v>
      </c>
      <c r="BN44" s="7" t="str">
        <f t="shared" si="76"/>
        <v>Weak</v>
      </c>
      <c r="BO44" s="7"/>
      <c r="BP44" s="7"/>
      <c r="BR44" s="50">
        <f t="shared" si="7"/>
        <v>2</v>
      </c>
      <c r="BS44" s="50">
        <f t="shared" si="8"/>
        <v>1</v>
      </c>
    </row>
    <row r="45" ht="14.25" customHeight="1">
      <c r="A45" s="56" t="s">
        <v>128</v>
      </c>
      <c r="B45" s="56" t="s">
        <v>129</v>
      </c>
      <c r="C45" s="39">
        <v>10.0</v>
      </c>
      <c r="D45" s="73">
        <v>8.0</v>
      </c>
      <c r="E45" s="73">
        <v>6.5</v>
      </c>
      <c r="F45" s="57">
        <v>14.5</v>
      </c>
      <c r="G45" s="58">
        <f t="shared" si="36"/>
        <v>22.5</v>
      </c>
      <c r="H45" s="59">
        <v>10.0</v>
      </c>
      <c r="I45" s="60">
        <v>15.0</v>
      </c>
      <c r="J45" s="8"/>
      <c r="K45" s="39"/>
      <c r="L45" s="61"/>
      <c r="M45" s="61"/>
      <c r="N45" s="61"/>
      <c r="O45" s="39"/>
      <c r="P45" s="39"/>
      <c r="Q45" s="39"/>
      <c r="R45" s="7"/>
      <c r="S45" s="62">
        <v>2.0</v>
      </c>
      <c r="T45" s="8">
        <v>4.0</v>
      </c>
      <c r="U45" s="63">
        <v>3.0</v>
      </c>
      <c r="V45" s="7"/>
      <c r="W45" s="62">
        <v>4.0</v>
      </c>
      <c r="X45" s="8">
        <v>1.0</v>
      </c>
      <c r="Y45" s="63">
        <v>0.0</v>
      </c>
      <c r="Z45" s="67"/>
      <c r="AA45" s="62">
        <v>2.0</v>
      </c>
      <c r="AB45" s="8">
        <v>0.0</v>
      </c>
      <c r="AC45" s="66" t="s">
        <v>68</v>
      </c>
      <c r="AD45" s="7"/>
      <c r="AE45" s="64" t="s">
        <v>67</v>
      </c>
      <c r="AF45" s="65" t="s">
        <v>67</v>
      </c>
      <c r="AG45" s="66" t="s">
        <v>67</v>
      </c>
      <c r="AH45" s="67"/>
      <c r="AI45" s="64" t="s">
        <v>67</v>
      </c>
      <c r="AJ45" s="65" t="s">
        <v>67</v>
      </c>
      <c r="AK45" s="66" t="s">
        <v>67</v>
      </c>
      <c r="AL45" s="7"/>
      <c r="AM45" s="62">
        <v>0.0</v>
      </c>
      <c r="AN45" s="8">
        <v>4.0</v>
      </c>
      <c r="AO45" s="67"/>
      <c r="AP45" s="67"/>
      <c r="AQ45" s="7">
        <f t="shared" si="9"/>
        <v>20</v>
      </c>
      <c r="AR45" s="68">
        <f t="shared" si="10"/>
        <v>59.5</v>
      </c>
      <c r="AS45" s="2"/>
      <c r="AT45" s="69">
        <f t="shared" si="11"/>
        <v>20</v>
      </c>
      <c r="AU45" s="69">
        <f t="shared" si="12"/>
        <v>23</v>
      </c>
      <c r="AV45" s="69">
        <f t="shared" si="13"/>
        <v>16.5</v>
      </c>
      <c r="AW45" s="69"/>
      <c r="AX45" s="69"/>
      <c r="AY45" s="6"/>
      <c r="AZ45" s="14">
        <f t="shared" si="14"/>
        <v>0.9999750006</v>
      </c>
      <c r="BA45" s="14">
        <f t="shared" si="15"/>
        <v>0.6509292723</v>
      </c>
      <c r="BB45" s="14">
        <f t="shared" si="16"/>
        <v>0.4759514703</v>
      </c>
      <c r="BC45" s="14"/>
      <c r="BD45" s="14"/>
      <c r="BE45" s="46"/>
      <c r="BF45" s="7">
        <f t="shared" ref="BF45:BH45" si="77">IF((AZ45)&gt;=50%, 2, (IF((AZ45)&lt;25%, 0, 1)))</f>
        <v>2</v>
      </c>
      <c r="BG45" s="7">
        <f t="shared" si="77"/>
        <v>2</v>
      </c>
      <c r="BH45" s="7">
        <f t="shared" si="77"/>
        <v>1</v>
      </c>
      <c r="BI45" s="7"/>
      <c r="BJ45" s="7"/>
      <c r="BK45" s="9"/>
      <c r="BL45" s="7" t="str">
        <f t="shared" ref="BL45:BN45" si="78">IF(BF45=2,"Att", (IF(BF45=0,"Not","Weak")))</f>
        <v>Att</v>
      </c>
      <c r="BM45" s="7" t="str">
        <f t="shared" si="78"/>
        <v>Att</v>
      </c>
      <c r="BN45" s="7" t="str">
        <f t="shared" si="78"/>
        <v>Weak</v>
      </c>
      <c r="BO45" s="7"/>
      <c r="BP45" s="7"/>
      <c r="BR45" s="50">
        <f t="shared" si="7"/>
        <v>4</v>
      </c>
      <c r="BS45" s="50">
        <f t="shared" si="8"/>
        <v>1</v>
      </c>
    </row>
    <row r="46" ht="14.25" customHeight="1">
      <c r="A46" s="56" t="s">
        <v>130</v>
      </c>
      <c r="B46" s="56" t="s">
        <v>131</v>
      </c>
      <c r="C46" s="39">
        <v>10.0</v>
      </c>
      <c r="D46" s="56">
        <v>1.5</v>
      </c>
      <c r="E46" s="56">
        <v>2.0</v>
      </c>
      <c r="F46" s="57">
        <v>3.5</v>
      </c>
      <c r="G46" s="58">
        <f t="shared" si="36"/>
        <v>5.5</v>
      </c>
      <c r="H46" s="59">
        <v>10.0</v>
      </c>
      <c r="I46" s="60">
        <v>12.5</v>
      </c>
      <c r="J46" s="8"/>
      <c r="K46" s="39"/>
      <c r="L46" s="61"/>
      <c r="M46" s="61"/>
      <c r="N46" s="61"/>
      <c r="O46" s="39"/>
      <c r="P46" s="39"/>
      <c r="Q46" s="39"/>
      <c r="R46" s="7"/>
      <c r="S46" s="62">
        <v>2.0</v>
      </c>
      <c r="T46" s="8">
        <v>2.0</v>
      </c>
      <c r="U46" s="63">
        <v>3.0</v>
      </c>
      <c r="V46" s="7"/>
      <c r="W46" s="62">
        <v>3.0</v>
      </c>
      <c r="X46" s="8">
        <v>0.0</v>
      </c>
      <c r="Y46" s="63">
        <v>0.0</v>
      </c>
      <c r="Z46" s="67"/>
      <c r="AA46" s="62">
        <v>0.0</v>
      </c>
      <c r="AB46" s="8">
        <v>0.0</v>
      </c>
      <c r="AC46" s="63">
        <v>0.0</v>
      </c>
      <c r="AD46" s="7"/>
      <c r="AE46" s="64" t="s">
        <v>67</v>
      </c>
      <c r="AF46" s="65" t="s">
        <v>67</v>
      </c>
      <c r="AG46" s="66" t="s">
        <v>67</v>
      </c>
      <c r="AH46" s="67"/>
      <c r="AI46" s="64" t="s">
        <v>67</v>
      </c>
      <c r="AJ46" s="65" t="s">
        <v>67</v>
      </c>
      <c r="AK46" s="66" t="s">
        <v>67</v>
      </c>
      <c r="AL46" s="7"/>
      <c r="AM46" s="62">
        <v>0.0</v>
      </c>
      <c r="AN46" s="8">
        <v>4.0</v>
      </c>
      <c r="AO46" s="67"/>
      <c r="AP46" s="67"/>
      <c r="AQ46" s="7">
        <f t="shared" si="9"/>
        <v>14</v>
      </c>
      <c r="AR46" s="68">
        <f t="shared" si="10"/>
        <v>40</v>
      </c>
      <c r="AS46" s="2"/>
      <c r="AT46" s="69">
        <f t="shared" si="11"/>
        <v>8.5</v>
      </c>
      <c r="AU46" s="69">
        <f t="shared" si="12"/>
        <v>19.5</v>
      </c>
      <c r="AV46" s="69">
        <f t="shared" si="13"/>
        <v>12</v>
      </c>
      <c r="AW46" s="69"/>
      <c r="AX46" s="69"/>
      <c r="AY46" s="6"/>
      <c r="AZ46" s="14">
        <f t="shared" si="14"/>
        <v>0.4249893753</v>
      </c>
      <c r="BA46" s="14">
        <f t="shared" si="15"/>
        <v>0.5518748178</v>
      </c>
      <c r="BB46" s="14">
        <f t="shared" si="16"/>
        <v>0.3461465238</v>
      </c>
      <c r="BC46" s="14"/>
      <c r="BD46" s="14"/>
      <c r="BE46" s="46"/>
      <c r="BF46" s="7">
        <f t="shared" ref="BF46:BH46" si="79">IF((AZ46)&gt;=50%, 2, (IF((AZ46)&lt;25%, 0, 1)))</f>
        <v>1</v>
      </c>
      <c r="BG46" s="7">
        <f t="shared" si="79"/>
        <v>2</v>
      </c>
      <c r="BH46" s="7">
        <f t="shared" si="79"/>
        <v>1</v>
      </c>
      <c r="BI46" s="7"/>
      <c r="BJ46" s="7"/>
      <c r="BK46" s="9"/>
      <c r="BL46" s="7" t="str">
        <f t="shared" ref="BL46:BN46" si="80">IF(BF46=2,"Att", (IF(BF46=0,"Not","Weak")))</f>
        <v>Weak</v>
      </c>
      <c r="BM46" s="7" t="str">
        <f t="shared" si="80"/>
        <v>Att</v>
      </c>
      <c r="BN46" s="7" t="str">
        <f t="shared" si="80"/>
        <v>Weak</v>
      </c>
      <c r="BO46" s="7"/>
      <c r="BP46" s="7"/>
      <c r="BR46" s="50">
        <f t="shared" si="7"/>
        <v>3</v>
      </c>
      <c r="BS46" s="50">
        <f t="shared" si="8"/>
        <v>1</v>
      </c>
    </row>
    <row r="47" ht="14.25" customHeight="1">
      <c r="A47" s="56" t="s">
        <v>132</v>
      </c>
      <c r="B47" s="56" t="s">
        <v>133</v>
      </c>
      <c r="C47" s="39">
        <v>9.0</v>
      </c>
      <c r="D47" s="56">
        <v>2.0</v>
      </c>
      <c r="E47" s="56">
        <v>0.0</v>
      </c>
      <c r="F47" s="57">
        <v>2.0</v>
      </c>
      <c r="G47" s="58">
        <f t="shared" si="36"/>
        <v>4</v>
      </c>
      <c r="H47" s="59">
        <v>10.0</v>
      </c>
      <c r="I47" s="60">
        <v>16.5</v>
      </c>
      <c r="J47" s="8"/>
      <c r="K47" s="39"/>
      <c r="L47" s="61"/>
      <c r="M47" s="61"/>
      <c r="N47" s="61"/>
      <c r="O47" s="39"/>
      <c r="P47" s="39"/>
      <c r="Q47" s="39"/>
      <c r="R47" s="7"/>
      <c r="S47" s="62">
        <v>0.0</v>
      </c>
      <c r="T47" s="8">
        <v>4.0</v>
      </c>
      <c r="U47" s="63">
        <v>3.0</v>
      </c>
      <c r="V47" s="7"/>
      <c r="W47" s="64" t="s">
        <v>67</v>
      </c>
      <c r="X47" s="65" t="s">
        <v>67</v>
      </c>
      <c r="Y47" s="66" t="s">
        <v>67</v>
      </c>
      <c r="Z47" s="67"/>
      <c r="AA47" s="64" t="s">
        <v>67</v>
      </c>
      <c r="AB47" s="65" t="s">
        <v>67</v>
      </c>
      <c r="AC47" s="66" t="s">
        <v>67</v>
      </c>
      <c r="AD47" s="7"/>
      <c r="AE47" s="64" t="s">
        <v>67</v>
      </c>
      <c r="AF47" s="65" t="s">
        <v>67</v>
      </c>
      <c r="AG47" s="66" t="s">
        <v>67</v>
      </c>
      <c r="AH47" s="67"/>
      <c r="AI47" s="62">
        <v>3.0</v>
      </c>
      <c r="AJ47" s="8">
        <v>1.0</v>
      </c>
      <c r="AK47" s="63">
        <v>3.0</v>
      </c>
      <c r="AL47" s="7"/>
      <c r="AM47" s="62">
        <v>3.0</v>
      </c>
      <c r="AN47" s="8">
        <v>4.0</v>
      </c>
      <c r="AO47" s="67"/>
      <c r="AP47" s="67"/>
      <c r="AQ47" s="7">
        <f t="shared" si="9"/>
        <v>21</v>
      </c>
      <c r="AR47" s="68">
        <f t="shared" si="10"/>
        <v>49.5</v>
      </c>
      <c r="AS47" s="2"/>
      <c r="AT47" s="69">
        <f t="shared" si="11"/>
        <v>6</v>
      </c>
      <c r="AU47" s="69">
        <f t="shared" si="12"/>
        <v>27.5</v>
      </c>
      <c r="AV47" s="69">
        <f t="shared" si="13"/>
        <v>16</v>
      </c>
      <c r="AW47" s="69"/>
      <c r="AX47" s="69"/>
      <c r="AY47" s="6"/>
      <c r="AZ47" s="14">
        <f t="shared" si="14"/>
        <v>0.2999925002</v>
      </c>
      <c r="BA47" s="14">
        <f t="shared" si="15"/>
        <v>0.7782849995</v>
      </c>
      <c r="BB47" s="14">
        <f t="shared" si="16"/>
        <v>0.4615286984</v>
      </c>
      <c r="BC47" s="14"/>
      <c r="BD47" s="14"/>
      <c r="BE47" s="46"/>
      <c r="BF47" s="7">
        <f t="shared" ref="BF47:BH47" si="81">IF((AZ47)&gt;=50%, 2, (IF((AZ47)&lt;25%, 0, 1)))</f>
        <v>1</v>
      </c>
      <c r="BG47" s="7">
        <f t="shared" si="81"/>
        <v>2</v>
      </c>
      <c r="BH47" s="7">
        <f t="shared" si="81"/>
        <v>1</v>
      </c>
      <c r="BI47" s="7"/>
      <c r="BJ47" s="7"/>
      <c r="BK47" s="9"/>
      <c r="BL47" s="7" t="str">
        <f t="shared" ref="BL47:BN47" si="82">IF(BF47=2,"Att", (IF(BF47=0,"Not","Weak")))</f>
        <v>Weak</v>
      </c>
      <c r="BM47" s="7" t="str">
        <f t="shared" si="82"/>
        <v>Att</v>
      </c>
      <c r="BN47" s="7" t="str">
        <f t="shared" si="82"/>
        <v>Weak</v>
      </c>
      <c r="BO47" s="7"/>
      <c r="BP47" s="7"/>
      <c r="BR47" s="50">
        <f t="shared" si="7"/>
        <v>3</v>
      </c>
      <c r="BS47" s="50">
        <f t="shared" si="8"/>
        <v>1</v>
      </c>
    </row>
    <row r="48" ht="14.25" customHeight="1">
      <c r="A48" s="56" t="s">
        <v>134</v>
      </c>
      <c r="B48" s="56" t="s">
        <v>135</v>
      </c>
      <c r="C48" s="39">
        <v>10.0</v>
      </c>
      <c r="D48" s="73">
        <v>5.0</v>
      </c>
      <c r="E48" s="73">
        <v>5.0</v>
      </c>
      <c r="F48" s="57">
        <v>10.0</v>
      </c>
      <c r="G48" s="58">
        <f t="shared" si="36"/>
        <v>15</v>
      </c>
      <c r="H48" s="59">
        <v>10.0</v>
      </c>
      <c r="I48" s="60">
        <v>16.5</v>
      </c>
      <c r="J48" s="8"/>
      <c r="K48" s="39"/>
      <c r="L48" s="61"/>
      <c r="M48" s="61"/>
      <c r="N48" s="61"/>
      <c r="O48" s="39"/>
      <c r="P48" s="39"/>
      <c r="Q48" s="39"/>
      <c r="R48" s="7"/>
      <c r="S48" s="62">
        <v>2.0</v>
      </c>
      <c r="T48" s="8">
        <v>4.0</v>
      </c>
      <c r="U48" s="63">
        <v>3.0</v>
      </c>
      <c r="V48" s="7"/>
      <c r="W48" s="64" t="s">
        <v>67</v>
      </c>
      <c r="X48" s="65" t="s">
        <v>67</v>
      </c>
      <c r="Y48" s="66" t="s">
        <v>67</v>
      </c>
      <c r="Z48" s="67"/>
      <c r="AA48" s="62">
        <v>2.0</v>
      </c>
      <c r="AB48" s="8">
        <v>0.0</v>
      </c>
      <c r="AC48" s="63">
        <v>0.0</v>
      </c>
      <c r="AD48" s="7"/>
      <c r="AE48" s="64" t="s">
        <v>67</v>
      </c>
      <c r="AF48" s="65" t="s">
        <v>67</v>
      </c>
      <c r="AG48" s="66" t="s">
        <v>67</v>
      </c>
      <c r="AH48" s="67"/>
      <c r="AI48" s="62">
        <v>0.0</v>
      </c>
      <c r="AJ48" s="8">
        <v>4.0</v>
      </c>
      <c r="AK48" s="66" t="s">
        <v>68</v>
      </c>
      <c r="AL48" s="7"/>
      <c r="AM48" s="62">
        <v>4.0</v>
      </c>
      <c r="AN48" s="8">
        <v>4.0</v>
      </c>
      <c r="AO48" s="67"/>
      <c r="AP48" s="67"/>
      <c r="AQ48" s="7">
        <f t="shared" si="9"/>
        <v>23</v>
      </c>
      <c r="AR48" s="68">
        <f t="shared" si="10"/>
        <v>59.5</v>
      </c>
      <c r="AS48" s="2"/>
      <c r="AT48" s="69">
        <f t="shared" si="11"/>
        <v>13</v>
      </c>
      <c r="AU48" s="69">
        <f t="shared" si="12"/>
        <v>27.5</v>
      </c>
      <c r="AV48" s="69">
        <f t="shared" si="13"/>
        <v>19</v>
      </c>
      <c r="AW48" s="69"/>
      <c r="AX48" s="69"/>
      <c r="AY48" s="6"/>
      <c r="AZ48" s="14">
        <f t="shared" si="14"/>
        <v>0.6499837504</v>
      </c>
      <c r="BA48" s="14">
        <f t="shared" si="15"/>
        <v>0.7782849995</v>
      </c>
      <c r="BB48" s="14">
        <f t="shared" si="16"/>
        <v>0.5480653294</v>
      </c>
      <c r="BC48" s="14"/>
      <c r="BD48" s="14"/>
      <c r="BE48" s="46"/>
      <c r="BF48" s="7">
        <f t="shared" ref="BF48:BH48" si="83">IF((AZ48)&gt;=50%, 2, (IF((AZ48)&lt;25%, 0, 1)))</f>
        <v>2</v>
      </c>
      <c r="BG48" s="7">
        <f t="shared" si="83"/>
        <v>2</v>
      </c>
      <c r="BH48" s="7">
        <f t="shared" si="83"/>
        <v>2</v>
      </c>
      <c r="BI48" s="7"/>
      <c r="BJ48" s="7"/>
      <c r="BK48" s="9"/>
      <c r="BL48" s="7" t="str">
        <f t="shared" ref="BL48:BN48" si="84">IF(BF48=2,"Att", (IF(BF48=0,"Not","Weak")))</f>
        <v>Att</v>
      </c>
      <c r="BM48" s="7" t="str">
        <f t="shared" si="84"/>
        <v>Att</v>
      </c>
      <c r="BN48" s="7" t="str">
        <f t="shared" si="84"/>
        <v>Att</v>
      </c>
      <c r="BO48" s="7"/>
      <c r="BP48" s="7"/>
      <c r="BR48" s="50">
        <f t="shared" si="7"/>
        <v>4</v>
      </c>
      <c r="BS48" s="50">
        <f t="shared" si="8"/>
        <v>2</v>
      </c>
      <c r="BT48" s="6"/>
      <c r="BU48" s="6"/>
      <c r="BV48" s="6"/>
    </row>
    <row r="49" ht="14.25" customHeight="1">
      <c r="A49" s="56" t="s">
        <v>136</v>
      </c>
      <c r="B49" s="56" t="s">
        <v>137</v>
      </c>
      <c r="C49" s="39">
        <v>10.0</v>
      </c>
      <c r="D49" s="56">
        <v>2.0</v>
      </c>
      <c r="E49" s="56">
        <v>2.0</v>
      </c>
      <c r="F49" s="57">
        <v>4.0</v>
      </c>
      <c r="G49" s="58">
        <f t="shared" si="36"/>
        <v>6</v>
      </c>
      <c r="H49" s="59">
        <v>10.0</v>
      </c>
      <c r="I49" s="60">
        <v>8.0</v>
      </c>
      <c r="J49" s="8"/>
      <c r="K49" s="39"/>
      <c r="L49" s="61"/>
      <c r="M49" s="61"/>
      <c r="N49" s="61"/>
      <c r="O49" s="39"/>
      <c r="P49" s="39"/>
      <c r="Q49" s="39"/>
      <c r="R49" s="7"/>
      <c r="S49" s="62">
        <v>0.0</v>
      </c>
      <c r="T49" s="8">
        <v>0.0</v>
      </c>
      <c r="U49" s="63">
        <v>3.0</v>
      </c>
      <c r="V49" s="7"/>
      <c r="W49" s="62">
        <v>2.0</v>
      </c>
      <c r="X49" s="8">
        <v>0.0</v>
      </c>
      <c r="Y49" s="63">
        <v>0.0</v>
      </c>
      <c r="Z49" s="67"/>
      <c r="AA49" s="64" t="s">
        <v>67</v>
      </c>
      <c r="AB49" s="65" t="s">
        <v>67</v>
      </c>
      <c r="AC49" s="66" t="s">
        <v>67</v>
      </c>
      <c r="AD49" s="7"/>
      <c r="AE49" s="64" t="s">
        <v>67</v>
      </c>
      <c r="AF49" s="65" t="s">
        <v>67</v>
      </c>
      <c r="AG49" s="66" t="s">
        <v>67</v>
      </c>
      <c r="AH49" s="67"/>
      <c r="AI49" s="62">
        <v>0.0</v>
      </c>
      <c r="AJ49" s="8">
        <v>3.0</v>
      </c>
      <c r="AK49" s="63">
        <v>0.0</v>
      </c>
      <c r="AL49" s="7"/>
      <c r="AM49" s="62">
        <v>0.0</v>
      </c>
      <c r="AN49" s="8">
        <v>3.0</v>
      </c>
      <c r="AO49" s="67"/>
      <c r="AP49" s="67"/>
      <c r="AQ49" s="7">
        <f t="shared" si="9"/>
        <v>11</v>
      </c>
      <c r="AR49" s="68">
        <f t="shared" si="10"/>
        <v>33</v>
      </c>
      <c r="AS49" s="2"/>
      <c r="AT49" s="69">
        <f t="shared" si="11"/>
        <v>4</v>
      </c>
      <c r="AU49" s="69">
        <f t="shared" si="12"/>
        <v>17</v>
      </c>
      <c r="AV49" s="69">
        <f t="shared" si="13"/>
        <v>12</v>
      </c>
      <c r="AW49" s="69"/>
      <c r="AX49" s="69"/>
      <c r="AY49" s="6"/>
      <c r="AZ49" s="14">
        <f t="shared" si="14"/>
        <v>0.1999950001</v>
      </c>
      <c r="BA49" s="14">
        <f t="shared" si="15"/>
        <v>0.481121636</v>
      </c>
      <c r="BB49" s="14">
        <f t="shared" si="16"/>
        <v>0.3461465238</v>
      </c>
      <c r="BC49" s="14"/>
      <c r="BD49" s="14"/>
      <c r="BE49" s="46"/>
      <c r="BF49" s="7">
        <f t="shared" ref="BF49:BH49" si="85">IF((AZ49)&gt;=50%, 2, (IF((AZ49)&lt;25%, 0, 1)))</f>
        <v>0</v>
      </c>
      <c r="BG49" s="7">
        <f t="shared" si="85"/>
        <v>1</v>
      </c>
      <c r="BH49" s="7">
        <f t="shared" si="85"/>
        <v>1</v>
      </c>
      <c r="BI49" s="7"/>
      <c r="BJ49" s="7"/>
      <c r="BK49" s="9"/>
      <c r="BL49" s="7" t="str">
        <f t="shared" ref="BL49:BN49" si="86">IF(BF49=2,"Att", (IF(BF49=0,"Not","Weak")))</f>
        <v>Not</v>
      </c>
      <c r="BM49" s="7" t="str">
        <f t="shared" si="86"/>
        <v>Weak</v>
      </c>
      <c r="BN49" s="7" t="str">
        <f t="shared" si="86"/>
        <v>Weak</v>
      </c>
      <c r="BO49" s="7"/>
      <c r="BP49" s="7"/>
      <c r="BR49" s="50">
        <f t="shared" si="7"/>
        <v>1</v>
      </c>
      <c r="BS49" s="50">
        <f t="shared" si="8"/>
        <v>1</v>
      </c>
      <c r="BT49" s="6"/>
      <c r="BU49" s="6"/>
      <c r="BV49" s="6"/>
    </row>
    <row r="50" ht="14.25" customHeight="1">
      <c r="A50" s="56" t="s">
        <v>138</v>
      </c>
      <c r="B50" s="56" t="s">
        <v>139</v>
      </c>
      <c r="C50" s="39">
        <v>10.0</v>
      </c>
      <c r="D50" s="56">
        <v>1.5</v>
      </c>
      <c r="E50" s="56">
        <v>6.5</v>
      </c>
      <c r="F50" s="57">
        <v>8.0</v>
      </c>
      <c r="G50" s="58">
        <f t="shared" si="36"/>
        <v>14.5</v>
      </c>
      <c r="H50" s="59" t="s">
        <v>66</v>
      </c>
      <c r="I50" s="60">
        <v>15.0</v>
      </c>
      <c r="J50" s="8"/>
      <c r="K50" s="39"/>
      <c r="L50" s="61"/>
      <c r="M50" s="61"/>
      <c r="N50" s="61"/>
      <c r="O50" s="39"/>
      <c r="P50" s="39"/>
      <c r="Q50" s="39"/>
      <c r="R50" s="7"/>
      <c r="S50" s="62">
        <v>0.0</v>
      </c>
      <c r="T50" s="8">
        <v>2.0</v>
      </c>
      <c r="U50" s="63">
        <v>3.0</v>
      </c>
      <c r="V50" s="7"/>
      <c r="W50" s="64" t="s">
        <v>67</v>
      </c>
      <c r="X50" s="65" t="s">
        <v>67</v>
      </c>
      <c r="Y50" s="66" t="s">
        <v>67</v>
      </c>
      <c r="Z50" s="67"/>
      <c r="AA50" s="62">
        <v>0.0</v>
      </c>
      <c r="AB50" s="8">
        <v>0.0</v>
      </c>
      <c r="AC50" s="63" t="s">
        <v>68</v>
      </c>
      <c r="AD50" s="7"/>
      <c r="AE50" s="62">
        <v>0.0</v>
      </c>
      <c r="AF50" s="8">
        <v>0.0</v>
      </c>
      <c r="AG50" s="63">
        <v>2.0</v>
      </c>
      <c r="AH50" s="67"/>
      <c r="AI50" s="64" t="s">
        <v>67</v>
      </c>
      <c r="AJ50" s="65" t="s">
        <v>67</v>
      </c>
      <c r="AK50" s="66" t="s">
        <v>67</v>
      </c>
      <c r="AL50" s="7"/>
      <c r="AM50" s="62">
        <v>2.0</v>
      </c>
      <c r="AN50" s="8">
        <v>0.0</v>
      </c>
      <c r="AO50" s="67"/>
      <c r="AP50" s="67"/>
      <c r="AQ50" s="7">
        <f t="shared" si="9"/>
        <v>9</v>
      </c>
      <c r="AR50" s="68">
        <f t="shared" si="10"/>
        <v>32</v>
      </c>
      <c r="AS50" s="2"/>
      <c r="AT50" s="69">
        <f t="shared" si="11"/>
        <v>3.5</v>
      </c>
      <c r="AU50" s="69">
        <f t="shared" si="12"/>
        <v>18</v>
      </c>
      <c r="AV50" s="69">
        <f t="shared" si="13"/>
        <v>10.5</v>
      </c>
      <c r="AW50" s="69"/>
      <c r="AX50" s="69"/>
      <c r="AY50" s="6"/>
      <c r="AZ50" s="14">
        <f t="shared" si="14"/>
        <v>0.1749956251</v>
      </c>
      <c r="BA50" s="14">
        <f t="shared" si="15"/>
        <v>0.5094229087</v>
      </c>
      <c r="BB50" s="14">
        <f t="shared" si="16"/>
        <v>0.3028782083</v>
      </c>
      <c r="BC50" s="14"/>
      <c r="BD50" s="14"/>
      <c r="BE50" s="46"/>
      <c r="BF50" s="7">
        <f t="shared" ref="BF50:BH50" si="87">IF((AZ50)&gt;=50%, 2, (IF((AZ50)&lt;25%, 0, 1)))</f>
        <v>0</v>
      </c>
      <c r="BG50" s="7">
        <f t="shared" si="87"/>
        <v>2</v>
      </c>
      <c r="BH50" s="7">
        <f t="shared" si="87"/>
        <v>1</v>
      </c>
      <c r="BI50" s="7"/>
      <c r="BJ50" s="7"/>
      <c r="BK50" s="9"/>
      <c r="BL50" s="7" t="str">
        <f t="shared" ref="BL50:BN50" si="88">IF(BF50=2,"Att", (IF(BF50=0,"Not","Weak")))</f>
        <v>Not</v>
      </c>
      <c r="BM50" s="7" t="str">
        <f t="shared" si="88"/>
        <v>Att</v>
      </c>
      <c r="BN50" s="7" t="str">
        <f t="shared" si="88"/>
        <v>Weak</v>
      </c>
      <c r="BO50" s="7"/>
      <c r="BP50" s="7"/>
      <c r="BR50" s="50">
        <f t="shared" si="7"/>
        <v>2</v>
      </c>
      <c r="BS50" s="50">
        <f t="shared" si="8"/>
        <v>1</v>
      </c>
      <c r="BT50" s="6"/>
      <c r="BU50" s="6"/>
      <c r="BV50" s="6"/>
    </row>
    <row r="51" ht="14.25" customHeight="1">
      <c r="A51" s="56" t="s">
        <v>140</v>
      </c>
      <c r="B51" s="56" t="s">
        <v>141</v>
      </c>
      <c r="C51" s="39">
        <v>9.0</v>
      </c>
      <c r="D51" s="56" t="s">
        <v>66</v>
      </c>
      <c r="E51" s="73">
        <v>4.0</v>
      </c>
      <c r="F51" s="57">
        <v>4.0</v>
      </c>
      <c r="G51" s="58">
        <f t="shared" si="36"/>
        <v>8</v>
      </c>
      <c r="H51" s="59">
        <v>10.0</v>
      </c>
      <c r="I51" s="60" t="s">
        <v>66</v>
      </c>
      <c r="J51" s="8"/>
      <c r="K51" s="39"/>
      <c r="L51" s="61"/>
      <c r="M51" s="61"/>
      <c r="N51" s="61"/>
      <c r="O51" s="39"/>
      <c r="P51" s="39"/>
      <c r="Q51" s="39"/>
      <c r="R51" s="7"/>
      <c r="S51" s="62">
        <v>0.0</v>
      </c>
      <c r="T51" s="8">
        <v>3.0</v>
      </c>
      <c r="U51" s="63">
        <v>3.0</v>
      </c>
      <c r="V51" s="7"/>
      <c r="W51" s="62">
        <v>3.0</v>
      </c>
      <c r="X51" s="8">
        <v>0.0</v>
      </c>
      <c r="Y51" s="63">
        <v>0.0</v>
      </c>
      <c r="Z51" s="67"/>
      <c r="AA51" s="64" t="s">
        <v>67</v>
      </c>
      <c r="AB51" s="65" t="s">
        <v>67</v>
      </c>
      <c r="AC51" s="66" t="s">
        <v>67</v>
      </c>
      <c r="AD51" s="7"/>
      <c r="AE51" s="64" t="s">
        <v>67</v>
      </c>
      <c r="AF51" s="65" t="s">
        <v>67</v>
      </c>
      <c r="AG51" s="66" t="s">
        <v>67</v>
      </c>
      <c r="AH51" s="67"/>
      <c r="AI51" s="64" t="s">
        <v>68</v>
      </c>
      <c r="AJ51" s="8">
        <v>3.0</v>
      </c>
      <c r="AK51" s="63">
        <v>0.0</v>
      </c>
      <c r="AL51" s="7"/>
      <c r="AM51" s="62">
        <v>0.0</v>
      </c>
      <c r="AN51" s="8">
        <v>4.0</v>
      </c>
      <c r="AO51" s="67"/>
      <c r="AP51" s="67"/>
      <c r="AQ51" s="7">
        <f t="shared" si="9"/>
        <v>16</v>
      </c>
      <c r="AR51" s="68">
        <f t="shared" si="10"/>
        <v>30</v>
      </c>
      <c r="AS51" s="2"/>
      <c r="AT51" s="69">
        <f t="shared" si="11"/>
        <v>6</v>
      </c>
      <c r="AU51" s="69">
        <f t="shared" si="12"/>
        <v>10</v>
      </c>
      <c r="AV51" s="69">
        <f t="shared" si="13"/>
        <v>14</v>
      </c>
      <c r="AW51" s="69"/>
      <c r="AX51" s="69"/>
      <c r="AY51" s="6"/>
      <c r="AZ51" s="14">
        <f t="shared" si="14"/>
        <v>0.2999925002</v>
      </c>
      <c r="BA51" s="14">
        <f t="shared" si="15"/>
        <v>0.2830127271</v>
      </c>
      <c r="BB51" s="14">
        <f t="shared" si="16"/>
        <v>0.4038376111</v>
      </c>
      <c r="BC51" s="14"/>
      <c r="BD51" s="14"/>
      <c r="BE51" s="46"/>
      <c r="BF51" s="7">
        <f t="shared" ref="BF51:BH51" si="89">IF((AZ51)&gt;=50%, 2, (IF((AZ51)&lt;25%, 0, 1)))</f>
        <v>1</v>
      </c>
      <c r="BG51" s="7">
        <f t="shared" si="89"/>
        <v>1</v>
      </c>
      <c r="BH51" s="7">
        <f t="shared" si="89"/>
        <v>1</v>
      </c>
      <c r="BI51" s="7"/>
      <c r="BJ51" s="7"/>
      <c r="BK51" s="9"/>
      <c r="BL51" s="7" t="str">
        <f t="shared" ref="BL51:BN51" si="90">IF(BF51=2,"Att", (IF(BF51=0,"Not","Weak")))</f>
        <v>Weak</v>
      </c>
      <c r="BM51" s="7" t="str">
        <f t="shared" si="90"/>
        <v>Weak</v>
      </c>
      <c r="BN51" s="7" t="str">
        <f t="shared" si="90"/>
        <v>Weak</v>
      </c>
      <c r="BO51" s="7"/>
      <c r="BP51" s="7"/>
      <c r="BR51" s="50">
        <f t="shared" si="7"/>
        <v>2</v>
      </c>
      <c r="BS51" s="50">
        <f t="shared" si="8"/>
        <v>1</v>
      </c>
      <c r="BT51" s="6"/>
      <c r="BU51" s="6"/>
      <c r="BV51" s="6"/>
    </row>
    <row r="52" ht="14.25" customHeight="1">
      <c r="A52" s="56" t="s">
        <v>142</v>
      </c>
      <c r="B52" s="56" t="s">
        <v>143</v>
      </c>
      <c r="C52" s="39">
        <v>10.0</v>
      </c>
      <c r="D52" s="56">
        <v>0.0</v>
      </c>
      <c r="E52" s="56">
        <v>10.0</v>
      </c>
      <c r="F52" s="57">
        <v>10.0</v>
      </c>
      <c r="G52" s="58">
        <f t="shared" si="36"/>
        <v>20</v>
      </c>
      <c r="H52" s="59">
        <v>10.0</v>
      </c>
      <c r="I52" s="60">
        <v>0.0</v>
      </c>
      <c r="J52" s="8"/>
      <c r="K52" s="39"/>
      <c r="L52" s="61"/>
      <c r="M52" s="76"/>
      <c r="N52" s="61"/>
      <c r="O52" s="39"/>
      <c r="P52" s="39"/>
      <c r="Q52" s="39"/>
      <c r="R52" s="7"/>
      <c r="S52" s="62">
        <v>0.0</v>
      </c>
      <c r="T52" s="8">
        <v>4.0</v>
      </c>
      <c r="U52" s="63">
        <v>3.0</v>
      </c>
      <c r="V52" s="7"/>
      <c r="W52" s="62">
        <v>3.0</v>
      </c>
      <c r="X52" s="8">
        <v>0.0</v>
      </c>
      <c r="Y52" s="63">
        <v>0.0</v>
      </c>
      <c r="Z52" s="67"/>
      <c r="AA52" s="64" t="s">
        <v>68</v>
      </c>
      <c r="AB52" s="8">
        <v>0.0</v>
      </c>
      <c r="AC52" s="66" t="s">
        <v>68</v>
      </c>
      <c r="AD52" s="7"/>
      <c r="AE52" s="64" t="s">
        <v>67</v>
      </c>
      <c r="AF52" s="65" t="s">
        <v>67</v>
      </c>
      <c r="AG52" s="66" t="s">
        <v>67</v>
      </c>
      <c r="AH52" s="67"/>
      <c r="AI52" s="64" t="s">
        <v>67</v>
      </c>
      <c r="AJ52" s="65" t="s">
        <v>67</v>
      </c>
      <c r="AK52" s="66" t="s">
        <v>67</v>
      </c>
      <c r="AL52" s="7"/>
      <c r="AM52" s="62">
        <v>0.0</v>
      </c>
      <c r="AN52" s="8" t="s">
        <v>68</v>
      </c>
      <c r="AO52" s="67"/>
      <c r="AP52" s="67"/>
      <c r="AQ52" s="7">
        <f t="shared" si="9"/>
        <v>10</v>
      </c>
      <c r="AR52" s="68">
        <f t="shared" si="10"/>
        <v>30</v>
      </c>
      <c r="AS52" s="2"/>
      <c r="AT52" s="69">
        <f t="shared" si="11"/>
        <v>7</v>
      </c>
      <c r="AU52" s="69">
        <f t="shared" si="12"/>
        <v>3</v>
      </c>
      <c r="AV52" s="69">
        <f t="shared" si="13"/>
        <v>20</v>
      </c>
      <c r="AW52" s="69"/>
      <c r="AX52" s="69"/>
      <c r="AY52" s="6"/>
      <c r="AZ52" s="14">
        <f t="shared" si="14"/>
        <v>0.3499912502</v>
      </c>
      <c r="BA52" s="14">
        <f t="shared" si="15"/>
        <v>0.08490381812</v>
      </c>
      <c r="BB52" s="14">
        <f t="shared" si="16"/>
        <v>0.576910873</v>
      </c>
      <c r="BC52" s="14"/>
      <c r="BD52" s="14"/>
      <c r="BE52" s="46"/>
      <c r="BF52" s="7">
        <f t="shared" ref="BF52:BH52" si="91">IF((AZ52)&gt;=50%, 2, (IF((AZ52)&lt;25%, 0, 1)))</f>
        <v>1</v>
      </c>
      <c r="BG52" s="7">
        <f t="shared" si="91"/>
        <v>0</v>
      </c>
      <c r="BH52" s="7">
        <f t="shared" si="91"/>
        <v>2</v>
      </c>
      <c r="BI52" s="7"/>
      <c r="BJ52" s="7"/>
      <c r="BK52" s="9"/>
      <c r="BL52" s="7" t="str">
        <f t="shared" ref="BL52:BN52" si="92">IF(BF52=2,"Att", (IF(BF52=0,"Not","Weak")))</f>
        <v>Weak</v>
      </c>
      <c r="BM52" s="7" t="str">
        <f t="shared" si="92"/>
        <v>Not</v>
      </c>
      <c r="BN52" s="7" t="str">
        <f t="shared" si="92"/>
        <v>Att</v>
      </c>
      <c r="BO52" s="7"/>
      <c r="BP52" s="7"/>
      <c r="BR52" s="50">
        <f t="shared" si="7"/>
        <v>1</v>
      </c>
      <c r="BS52" s="50">
        <f t="shared" si="8"/>
        <v>2</v>
      </c>
      <c r="BT52" s="6"/>
      <c r="BU52" s="6"/>
      <c r="BV52" s="6"/>
    </row>
    <row r="53" ht="14.25" customHeight="1">
      <c r="A53" s="56" t="s">
        <v>144</v>
      </c>
      <c r="B53" s="56" t="s">
        <v>145</v>
      </c>
      <c r="C53" s="39">
        <v>10.0</v>
      </c>
      <c r="D53" s="56">
        <v>1.0</v>
      </c>
      <c r="E53" s="56">
        <v>2.0</v>
      </c>
      <c r="F53" s="57">
        <v>3.0</v>
      </c>
      <c r="G53" s="58">
        <f t="shared" si="36"/>
        <v>5</v>
      </c>
      <c r="H53" s="59">
        <v>10.0</v>
      </c>
      <c r="I53" s="60">
        <v>9.0</v>
      </c>
      <c r="J53" s="77"/>
      <c r="K53" s="78"/>
      <c r="L53" s="76"/>
      <c r="M53" s="61"/>
      <c r="N53" s="76"/>
      <c r="O53" s="78"/>
      <c r="P53" s="78"/>
      <c r="Q53" s="78"/>
      <c r="R53" s="7"/>
      <c r="S53" s="62">
        <v>0.0</v>
      </c>
      <c r="T53" s="8">
        <v>0.0</v>
      </c>
      <c r="U53" s="63">
        <v>0.0</v>
      </c>
      <c r="V53" s="25"/>
      <c r="W53" s="62">
        <v>4.0</v>
      </c>
      <c r="X53" s="8">
        <v>0.0</v>
      </c>
      <c r="Y53" s="63">
        <v>0.0</v>
      </c>
      <c r="Z53" s="79"/>
      <c r="AA53" s="62">
        <v>0.0</v>
      </c>
      <c r="AB53" s="8">
        <v>0.0</v>
      </c>
      <c r="AC53" s="63">
        <v>0.0</v>
      </c>
      <c r="AD53" s="25"/>
      <c r="AE53" s="64" t="s">
        <v>67</v>
      </c>
      <c r="AF53" s="65" t="s">
        <v>67</v>
      </c>
      <c r="AG53" s="66" t="s">
        <v>67</v>
      </c>
      <c r="AH53" s="79"/>
      <c r="AI53" s="64" t="s">
        <v>67</v>
      </c>
      <c r="AJ53" s="65" t="s">
        <v>67</v>
      </c>
      <c r="AK53" s="66" t="s">
        <v>67</v>
      </c>
      <c r="AL53" s="25"/>
      <c r="AM53" s="62">
        <v>2.0</v>
      </c>
      <c r="AN53" s="8">
        <v>4.0</v>
      </c>
      <c r="AO53" s="67"/>
      <c r="AP53" s="67"/>
      <c r="AQ53" s="7">
        <f t="shared" si="9"/>
        <v>10</v>
      </c>
      <c r="AR53" s="68">
        <f t="shared" si="10"/>
        <v>32</v>
      </c>
      <c r="AS53" s="2"/>
      <c r="AT53" s="69">
        <f t="shared" si="11"/>
        <v>5</v>
      </c>
      <c r="AU53" s="69">
        <f t="shared" si="12"/>
        <v>13</v>
      </c>
      <c r="AV53" s="69">
        <f t="shared" si="13"/>
        <v>14</v>
      </c>
      <c r="AW53" s="69"/>
      <c r="AX53" s="69"/>
      <c r="AY53" s="6"/>
      <c r="AZ53" s="14">
        <f t="shared" si="14"/>
        <v>0.2499937502</v>
      </c>
      <c r="BA53" s="14">
        <f t="shared" si="15"/>
        <v>0.3679165452</v>
      </c>
      <c r="BB53" s="14">
        <f t="shared" si="16"/>
        <v>0.4038376111</v>
      </c>
      <c r="BC53" s="14"/>
      <c r="BD53" s="14"/>
      <c r="BE53" s="46"/>
      <c r="BF53" s="7">
        <f t="shared" ref="BF53:BH53" si="93">IF((AZ53)&gt;=50%, 2, (IF((AZ53)&lt;25%, 0, 1)))</f>
        <v>0</v>
      </c>
      <c r="BG53" s="7">
        <f t="shared" si="93"/>
        <v>1</v>
      </c>
      <c r="BH53" s="7">
        <f t="shared" si="93"/>
        <v>1</v>
      </c>
      <c r="BI53" s="7"/>
      <c r="BJ53" s="7"/>
      <c r="BK53" s="9"/>
      <c r="BL53" s="7" t="str">
        <f t="shared" ref="BL53:BN53" si="94">IF(BF53=2,"Att", (IF(BF53=0,"Not","Weak")))</f>
        <v>Not</v>
      </c>
      <c r="BM53" s="7" t="str">
        <f t="shared" si="94"/>
        <v>Weak</v>
      </c>
      <c r="BN53" s="7" t="str">
        <f t="shared" si="94"/>
        <v>Weak</v>
      </c>
      <c r="BO53" s="7"/>
      <c r="BP53" s="7"/>
      <c r="BR53" s="50">
        <f t="shared" si="7"/>
        <v>1</v>
      </c>
      <c r="BS53" s="50">
        <f t="shared" si="8"/>
        <v>1</v>
      </c>
      <c r="BT53" s="6"/>
      <c r="BU53" s="6"/>
      <c r="BV53" s="6"/>
    </row>
    <row r="54" ht="14.25" customHeight="1">
      <c r="A54" s="56" t="s">
        <v>146</v>
      </c>
      <c r="B54" s="56" t="s">
        <v>147</v>
      </c>
      <c r="C54" s="39">
        <v>10.0</v>
      </c>
      <c r="D54" s="56">
        <v>6.0</v>
      </c>
      <c r="E54" s="73">
        <v>5.0</v>
      </c>
      <c r="F54" s="80">
        <v>11.0</v>
      </c>
      <c r="G54" s="58">
        <f t="shared" si="36"/>
        <v>17</v>
      </c>
      <c r="H54" s="59">
        <v>10.0</v>
      </c>
      <c r="I54" s="60">
        <v>14.0</v>
      </c>
      <c r="J54" s="39"/>
      <c r="K54" s="39"/>
      <c r="L54" s="61"/>
      <c r="M54" s="61"/>
      <c r="N54" s="61"/>
      <c r="O54" s="39"/>
      <c r="P54" s="39"/>
      <c r="Q54" s="39"/>
      <c r="R54" s="7"/>
      <c r="S54" s="62">
        <v>2.0</v>
      </c>
      <c r="T54" s="8">
        <v>4.0</v>
      </c>
      <c r="U54" s="63">
        <v>0.0</v>
      </c>
      <c r="V54" s="39"/>
      <c r="W54" s="62">
        <v>5.0</v>
      </c>
      <c r="X54" s="8">
        <v>0.0</v>
      </c>
      <c r="Y54" s="63">
        <v>0.0</v>
      </c>
      <c r="Z54" s="81"/>
      <c r="AA54" s="64" t="s">
        <v>67</v>
      </c>
      <c r="AB54" s="65" t="s">
        <v>67</v>
      </c>
      <c r="AC54" s="66" t="s">
        <v>67</v>
      </c>
      <c r="AD54" s="39"/>
      <c r="AE54" s="64" t="s">
        <v>67</v>
      </c>
      <c r="AF54" s="65" t="s">
        <v>67</v>
      </c>
      <c r="AG54" s="66" t="s">
        <v>67</v>
      </c>
      <c r="AH54" s="81"/>
      <c r="AI54" s="62">
        <v>0.0</v>
      </c>
      <c r="AJ54" s="8">
        <v>4.0</v>
      </c>
      <c r="AK54" s="63">
        <v>0.0</v>
      </c>
      <c r="AL54" s="39"/>
      <c r="AM54" s="62">
        <v>2.0</v>
      </c>
      <c r="AN54" s="8">
        <v>3.0</v>
      </c>
      <c r="AO54" s="67"/>
      <c r="AP54" s="67"/>
      <c r="AQ54" s="7">
        <f t="shared" si="9"/>
        <v>20</v>
      </c>
      <c r="AR54" s="68">
        <f t="shared" si="10"/>
        <v>55</v>
      </c>
      <c r="AS54" s="2"/>
      <c r="AT54" s="69">
        <f t="shared" si="11"/>
        <v>17</v>
      </c>
      <c r="AU54" s="69">
        <f t="shared" si="12"/>
        <v>21</v>
      </c>
      <c r="AV54" s="69">
        <f t="shared" si="13"/>
        <v>17</v>
      </c>
      <c r="AW54" s="69"/>
      <c r="AX54" s="69"/>
      <c r="AY54" s="6"/>
      <c r="AZ54" s="14">
        <f t="shared" si="14"/>
        <v>0.8499787505</v>
      </c>
      <c r="BA54" s="14">
        <f t="shared" si="15"/>
        <v>0.5943267269</v>
      </c>
      <c r="BB54" s="14">
        <f t="shared" si="16"/>
        <v>0.4903742421</v>
      </c>
      <c r="BC54" s="14"/>
      <c r="BD54" s="14"/>
      <c r="BE54" s="46"/>
      <c r="BF54" s="7">
        <f t="shared" ref="BF54:BH54" si="95">IF((AZ54)&gt;=50%, 2, (IF((AZ54)&lt;25%, 0, 1)))</f>
        <v>2</v>
      </c>
      <c r="BG54" s="7">
        <f t="shared" si="95"/>
        <v>2</v>
      </c>
      <c r="BH54" s="7">
        <f t="shared" si="95"/>
        <v>1</v>
      </c>
      <c r="BI54" s="7"/>
      <c r="BJ54" s="7"/>
      <c r="BK54" s="9"/>
      <c r="BL54" s="7" t="str">
        <f t="shared" ref="BL54:BN54" si="96">IF(BF54=2,"Att", (IF(BF54=0,"Not","Weak")))</f>
        <v>Att</v>
      </c>
      <c r="BM54" s="7" t="str">
        <f t="shared" si="96"/>
        <v>Att</v>
      </c>
      <c r="BN54" s="7" t="str">
        <f t="shared" si="96"/>
        <v>Weak</v>
      </c>
      <c r="BO54" s="7"/>
      <c r="BP54" s="7"/>
      <c r="BR54" s="50">
        <f t="shared" si="7"/>
        <v>4</v>
      </c>
      <c r="BS54" s="50">
        <f t="shared" si="8"/>
        <v>1</v>
      </c>
      <c r="BT54" s="6"/>
      <c r="BU54" s="6"/>
      <c r="BV54" s="6"/>
    </row>
    <row r="55" ht="14.25" customHeight="1">
      <c r="A55" s="56" t="s">
        <v>148</v>
      </c>
      <c r="B55" s="56" t="s">
        <v>149</v>
      </c>
      <c r="C55" s="39">
        <v>10.0</v>
      </c>
      <c r="D55" s="56">
        <v>0.0</v>
      </c>
      <c r="E55" s="56">
        <v>0.0</v>
      </c>
      <c r="F55" s="82">
        <v>0.0</v>
      </c>
      <c r="G55" s="58">
        <f t="shared" si="36"/>
        <v>0</v>
      </c>
      <c r="H55" s="59">
        <v>10.0</v>
      </c>
      <c r="I55" s="60">
        <v>0.0</v>
      </c>
      <c r="J55" s="39"/>
      <c r="K55" s="39"/>
      <c r="L55" s="61"/>
      <c r="M55" s="83"/>
      <c r="N55" s="61"/>
      <c r="O55" s="39"/>
      <c r="P55" s="39"/>
      <c r="Q55" s="39"/>
      <c r="R55" s="75"/>
      <c r="S55" s="62" t="s">
        <v>68</v>
      </c>
      <c r="T55" s="8">
        <v>2.0</v>
      </c>
      <c r="U55" s="63" t="s">
        <v>68</v>
      </c>
      <c r="V55" s="39"/>
      <c r="W55" s="64" t="s">
        <v>67</v>
      </c>
      <c r="X55" s="65" t="s">
        <v>67</v>
      </c>
      <c r="Y55" s="66" t="s">
        <v>67</v>
      </c>
      <c r="Z55" s="81"/>
      <c r="AA55" s="62">
        <v>0.0</v>
      </c>
      <c r="AB55" s="8">
        <v>4.0</v>
      </c>
      <c r="AC55" s="66" t="s">
        <v>68</v>
      </c>
      <c r="AD55" s="39"/>
      <c r="AE55" s="64" t="s">
        <v>67</v>
      </c>
      <c r="AF55" s="65" t="s">
        <v>67</v>
      </c>
      <c r="AG55" s="66" t="s">
        <v>67</v>
      </c>
      <c r="AH55" s="81"/>
      <c r="AI55" s="64" t="s">
        <v>67</v>
      </c>
      <c r="AJ55" s="65" t="s">
        <v>67</v>
      </c>
      <c r="AK55" s="66" t="s">
        <v>67</v>
      </c>
      <c r="AL55" s="39"/>
      <c r="AM55" s="62" t="s">
        <v>68</v>
      </c>
      <c r="AN55" s="8">
        <v>4.0</v>
      </c>
      <c r="AO55" s="67"/>
      <c r="AP55" s="67"/>
      <c r="AQ55" s="7">
        <f t="shared" si="9"/>
        <v>10</v>
      </c>
      <c r="AR55" s="68">
        <f t="shared" si="10"/>
        <v>20</v>
      </c>
      <c r="AS55" s="2"/>
      <c r="AT55" s="69">
        <f t="shared" si="11"/>
        <v>2</v>
      </c>
      <c r="AU55" s="69">
        <f t="shared" si="12"/>
        <v>4</v>
      </c>
      <c r="AV55" s="69">
        <f t="shared" si="13"/>
        <v>14</v>
      </c>
      <c r="AW55" s="69"/>
      <c r="AX55" s="69"/>
      <c r="AY55" s="6"/>
      <c r="AZ55" s="14">
        <f t="shared" si="14"/>
        <v>0.09999750006</v>
      </c>
      <c r="BA55" s="14">
        <f t="shared" si="15"/>
        <v>0.1132050908</v>
      </c>
      <c r="BB55" s="14">
        <f t="shared" si="16"/>
        <v>0.4038376111</v>
      </c>
      <c r="BC55" s="14"/>
      <c r="BD55" s="14"/>
      <c r="BE55" s="46"/>
      <c r="BF55" s="7">
        <f t="shared" ref="BF55:BH55" si="97">IF((AZ55)&gt;=50%, 2, (IF((AZ55)&lt;25%, 0, 1)))</f>
        <v>0</v>
      </c>
      <c r="BG55" s="7">
        <f t="shared" si="97"/>
        <v>0</v>
      </c>
      <c r="BH55" s="7">
        <f t="shared" si="97"/>
        <v>1</v>
      </c>
      <c r="BI55" s="7"/>
      <c r="BJ55" s="7"/>
      <c r="BK55" s="9"/>
      <c r="BL55" s="7" t="str">
        <f t="shared" ref="BL55:BN55" si="98">IF(BF55=2,"Att", (IF(BF55=0,"Not","Weak")))</f>
        <v>Not</v>
      </c>
      <c r="BM55" s="7" t="str">
        <f t="shared" si="98"/>
        <v>Not</v>
      </c>
      <c r="BN55" s="7" t="str">
        <f t="shared" si="98"/>
        <v>Weak</v>
      </c>
      <c r="BO55" s="7"/>
      <c r="BP55" s="7"/>
      <c r="BR55" s="50">
        <f t="shared" si="7"/>
        <v>0</v>
      </c>
      <c r="BS55" s="50">
        <f t="shared" si="8"/>
        <v>1</v>
      </c>
      <c r="BT55" s="6"/>
      <c r="BU55" s="6"/>
      <c r="BV55" s="6"/>
    </row>
    <row r="56" ht="14.25" customHeight="1">
      <c r="A56" s="56" t="s">
        <v>150</v>
      </c>
      <c r="B56" s="56" t="s">
        <v>151</v>
      </c>
      <c r="C56" s="39">
        <v>10.0</v>
      </c>
      <c r="D56" s="56">
        <v>0.0</v>
      </c>
      <c r="E56" s="56">
        <v>0.0</v>
      </c>
      <c r="F56" s="84">
        <v>0.0</v>
      </c>
      <c r="G56" s="58">
        <f t="shared" si="36"/>
        <v>0</v>
      </c>
      <c r="H56" s="59">
        <v>10.0</v>
      </c>
      <c r="I56" s="60">
        <v>1.0</v>
      </c>
      <c r="J56" s="7"/>
      <c r="K56" s="7"/>
      <c r="L56" s="83"/>
      <c r="M56" s="61"/>
      <c r="N56" s="83"/>
      <c r="O56" s="7"/>
      <c r="P56" s="7"/>
      <c r="Q56" s="7"/>
      <c r="R56" s="7"/>
      <c r="S56" s="62">
        <v>0.0</v>
      </c>
      <c r="T56" s="8">
        <v>0.0</v>
      </c>
      <c r="U56" s="63" t="s">
        <v>68</v>
      </c>
      <c r="V56" s="7"/>
      <c r="W56" s="64" t="s">
        <v>67</v>
      </c>
      <c r="X56" s="65" t="s">
        <v>67</v>
      </c>
      <c r="Y56" s="66" t="s">
        <v>67</v>
      </c>
      <c r="Z56" s="67"/>
      <c r="AA56" s="64" t="s">
        <v>67</v>
      </c>
      <c r="AB56" s="65" t="s">
        <v>67</v>
      </c>
      <c r="AC56" s="66" t="s">
        <v>67</v>
      </c>
      <c r="AD56" s="7"/>
      <c r="AE56" s="62">
        <v>0.0</v>
      </c>
      <c r="AF56" s="8">
        <v>0.0</v>
      </c>
      <c r="AG56" s="63" t="s">
        <v>68</v>
      </c>
      <c r="AH56" s="67"/>
      <c r="AI56" s="64" t="s">
        <v>67</v>
      </c>
      <c r="AJ56" s="65" t="s">
        <v>67</v>
      </c>
      <c r="AK56" s="66" t="s">
        <v>67</v>
      </c>
      <c r="AL56" s="7"/>
      <c r="AM56" s="64" t="s">
        <v>67</v>
      </c>
      <c r="AN56" s="65" t="s">
        <v>67</v>
      </c>
      <c r="AO56" s="67"/>
      <c r="AP56" s="67"/>
      <c r="AQ56" s="7">
        <f t="shared" si="9"/>
        <v>0</v>
      </c>
      <c r="AR56" s="68">
        <f t="shared" si="10"/>
        <v>11</v>
      </c>
      <c r="AS56" s="2"/>
      <c r="AT56" s="69">
        <f t="shared" si="11"/>
        <v>0</v>
      </c>
      <c r="AU56" s="69">
        <f t="shared" si="12"/>
        <v>1</v>
      </c>
      <c r="AV56" s="69">
        <f t="shared" si="13"/>
        <v>10</v>
      </c>
      <c r="AW56" s="69"/>
      <c r="AX56" s="69"/>
      <c r="AY56" s="6"/>
      <c r="AZ56" s="14">
        <f t="shared" si="14"/>
        <v>0</v>
      </c>
      <c r="BA56" s="14">
        <f t="shared" si="15"/>
        <v>0.02830127271</v>
      </c>
      <c r="BB56" s="14">
        <f t="shared" si="16"/>
        <v>0.2884554365</v>
      </c>
      <c r="BC56" s="14"/>
      <c r="BD56" s="14"/>
      <c r="BE56" s="46"/>
      <c r="BF56" s="7">
        <f t="shared" ref="BF56:BH56" si="99">IF((AZ56)&gt;=50%, 2, (IF((AZ56)&lt;25%, 0, 1)))</f>
        <v>0</v>
      </c>
      <c r="BG56" s="7">
        <f t="shared" si="99"/>
        <v>0</v>
      </c>
      <c r="BH56" s="7">
        <f t="shared" si="99"/>
        <v>1</v>
      </c>
      <c r="BI56" s="7"/>
      <c r="BJ56" s="7"/>
      <c r="BK56" s="9"/>
      <c r="BL56" s="7" t="str">
        <f t="shared" ref="BL56:BN56" si="100">IF(BF56=2,"Att", (IF(BF56=0,"Not","Weak")))</f>
        <v>Not</v>
      </c>
      <c r="BM56" s="7" t="str">
        <f t="shared" si="100"/>
        <v>Not</v>
      </c>
      <c r="BN56" s="7" t="str">
        <f t="shared" si="100"/>
        <v>Weak</v>
      </c>
      <c r="BO56" s="7"/>
      <c r="BP56" s="7"/>
      <c r="BR56" s="50">
        <f t="shared" si="7"/>
        <v>0</v>
      </c>
      <c r="BS56" s="50">
        <f t="shared" si="8"/>
        <v>1</v>
      </c>
      <c r="BT56" s="6"/>
      <c r="BU56" s="6"/>
      <c r="BV56" s="6"/>
    </row>
    <row r="57" ht="14.25" customHeight="1">
      <c r="A57" s="56" t="s">
        <v>152</v>
      </c>
      <c r="B57" s="56" t="s">
        <v>153</v>
      </c>
      <c r="C57" s="39">
        <v>10.0</v>
      </c>
      <c r="D57" s="56">
        <v>0.0</v>
      </c>
      <c r="E57" s="56"/>
      <c r="F57" s="80">
        <v>0.0</v>
      </c>
      <c r="G57" s="58">
        <f t="shared" si="36"/>
        <v>0</v>
      </c>
      <c r="H57" s="59">
        <v>10.0</v>
      </c>
      <c r="I57" s="60">
        <v>1.0</v>
      </c>
      <c r="J57" s="39"/>
      <c r="K57" s="39"/>
      <c r="L57" s="61"/>
      <c r="M57" s="61"/>
      <c r="N57" s="61"/>
      <c r="O57" s="39"/>
      <c r="P57" s="39"/>
      <c r="Q57" s="39"/>
      <c r="R57" s="7"/>
      <c r="S57" s="62">
        <v>0.0</v>
      </c>
      <c r="T57" s="8">
        <v>0.0</v>
      </c>
      <c r="U57" s="63" t="s">
        <v>68</v>
      </c>
      <c r="V57" s="39"/>
      <c r="W57" s="62">
        <v>0.0</v>
      </c>
      <c r="X57" s="8">
        <v>0.0</v>
      </c>
      <c r="Y57" s="63" t="s">
        <v>68</v>
      </c>
      <c r="Z57" s="81"/>
      <c r="AA57" s="64" t="s">
        <v>67</v>
      </c>
      <c r="AB57" s="65" t="s">
        <v>67</v>
      </c>
      <c r="AC57" s="66" t="s">
        <v>67</v>
      </c>
      <c r="AD57" s="39"/>
      <c r="AE57" s="62">
        <v>0.0</v>
      </c>
      <c r="AF57" s="8">
        <v>0.0</v>
      </c>
      <c r="AG57" s="63" t="s">
        <v>68</v>
      </c>
      <c r="AH57" s="81"/>
      <c r="AI57" s="64" t="s">
        <v>67</v>
      </c>
      <c r="AJ57" s="65" t="s">
        <v>67</v>
      </c>
      <c r="AK57" s="66" t="s">
        <v>67</v>
      </c>
      <c r="AL57" s="39"/>
      <c r="AM57" s="64" t="s">
        <v>68</v>
      </c>
      <c r="AN57" s="8">
        <v>4.0</v>
      </c>
      <c r="AO57" s="67"/>
      <c r="AP57" s="67"/>
      <c r="AQ57" s="7">
        <f t="shared" si="9"/>
        <v>4</v>
      </c>
      <c r="AR57" s="68">
        <f t="shared" si="10"/>
        <v>15</v>
      </c>
      <c r="AS57" s="2"/>
      <c r="AT57" s="69">
        <f t="shared" si="11"/>
        <v>0</v>
      </c>
      <c r="AU57" s="69">
        <f t="shared" si="12"/>
        <v>5</v>
      </c>
      <c r="AV57" s="69">
        <f t="shared" si="13"/>
        <v>10</v>
      </c>
      <c r="AW57" s="69"/>
      <c r="AX57" s="69"/>
      <c r="AY57" s="6"/>
      <c r="AZ57" s="14">
        <f t="shared" si="14"/>
        <v>0</v>
      </c>
      <c r="BA57" s="14">
        <f t="shared" si="15"/>
        <v>0.1415063635</v>
      </c>
      <c r="BB57" s="14">
        <f t="shared" si="16"/>
        <v>0.2884554365</v>
      </c>
      <c r="BC57" s="14"/>
      <c r="BD57" s="14"/>
      <c r="BE57" s="46"/>
      <c r="BF57" s="7">
        <f t="shared" ref="BF57:BH57" si="101">IF((AZ57)&gt;=50%, 2, (IF((AZ57)&lt;25%, 0, 1)))</f>
        <v>0</v>
      </c>
      <c r="BG57" s="7">
        <f t="shared" si="101"/>
        <v>0</v>
      </c>
      <c r="BH57" s="7">
        <f t="shared" si="101"/>
        <v>1</v>
      </c>
      <c r="BI57" s="7"/>
      <c r="BJ57" s="7"/>
      <c r="BK57" s="9"/>
      <c r="BL57" s="7" t="str">
        <f t="shared" ref="BL57:BN57" si="102">IF(BF57=2,"Att", (IF(BF57=0,"Not","Weak")))</f>
        <v>Not</v>
      </c>
      <c r="BM57" s="7" t="str">
        <f t="shared" si="102"/>
        <v>Not</v>
      </c>
      <c r="BN57" s="7" t="str">
        <f t="shared" si="102"/>
        <v>Weak</v>
      </c>
      <c r="BO57" s="7"/>
      <c r="BP57" s="7"/>
      <c r="BR57" s="50">
        <f t="shared" si="7"/>
        <v>0</v>
      </c>
      <c r="BS57" s="50">
        <f t="shared" si="8"/>
        <v>1</v>
      </c>
      <c r="BT57" s="6"/>
      <c r="BU57" s="6"/>
      <c r="BV57" s="6"/>
    </row>
    <row r="58" ht="14.25" customHeight="1">
      <c r="A58" s="56" t="s">
        <v>154</v>
      </c>
      <c r="B58" s="56" t="s">
        <v>155</v>
      </c>
      <c r="C58" s="39">
        <v>10.0</v>
      </c>
      <c r="D58" s="73">
        <v>5.0</v>
      </c>
      <c r="E58" s="56">
        <v>2.0</v>
      </c>
      <c r="F58" s="80">
        <v>7.0</v>
      </c>
      <c r="G58" s="58">
        <f t="shared" si="36"/>
        <v>12</v>
      </c>
      <c r="H58" s="59">
        <v>10.0</v>
      </c>
      <c r="I58" s="60">
        <v>14.0</v>
      </c>
      <c r="J58" s="39"/>
      <c r="K58" s="39"/>
      <c r="L58" s="61"/>
      <c r="M58" s="61"/>
      <c r="N58" s="61"/>
      <c r="O58" s="39"/>
      <c r="P58" s="39"/>
      <c r="Q58" s="39"/>
      <c r="R58" s="7"/>
      <c r="S58" s="62">
        <v>0.0</v>
      </c>
      <c r="T58" s="8">
        <v>3.0</v>
      </c>
      <c r="U58" s="63">
        <v>3.0</v>
      </c>
      <c r="V58" s="39"/>
      <c r="W58" s="64" t="s">
        <v>67</v>
      </c>
      <c r="X58" s="65" t="s">
        <v>67</v>
      </c>
      <c r="Y58" s="66" t="s">
        <v>67</v>
      </c>
      <c r="Z58" s="81"/>
      <c r="AA58" s="64" t="s">
        <v>68</v>
      </c>
      <c r="AB58" s="8">
        <v>1.0</v>
      </c>
      <c r="AC58" s="66" t="s">
        <v>68</v>
      </c>
      <c r="AD58" s="39"/>
      <c r="AE58" s="62" t="s">
        <v>68</v>
      </c>
      <c r="AF58" s="8">
        <v>2.0</v>
      </c>
      <c r="AG58" s="63">
        <v>0.0</v>
      </c>
      <c r="AH58" s="81"/>
      <c r="AI58" s="64" t="s">
        <v>67</v>
      </c>
      <c r="AJ58" s="65" t="s">
        <v>67</v>
      </c>
      <c r="AK58" s="66" t="s">
        <v>67</v>
      </c>
      <c r="AL58" s="39"/>
      <c r="AM58" s="62">
        <v>2.0</v>
      </c>
      <c r="AN58" s="8">
        <v>3.0</v>
      </c>
      <c r="AO58" s="67"/>
      <c r="AP58" s="67"/>
      <c r="AQ58" s="7">
        <f t="shared" si="9"/>
        <v>14</v>
      </c>
      <c r="AR58" s="68">
        <f t="shared" si="10"/>
        <v>45</v>
      </c>
      <c r="AS58" s="2"/>
      <c r="AT58" s="69">
        <f t="shared" si="11"/>
        <v>8</v>
      </c>
      <c r="AU58" s="69">
        <f t="shared" si="12"/>
        <v>22</v>
      </c>
      <c r="AV58" s="69">
        <f t="shared" si="13"/>
        <v>15</v>
      </c>
      <c r="AW58" s="69"/>
      <c r="AX58" s="69"/>
      <c r="AY58" s="6"/>
      <c r="AZ58" s="14">
        <f t="shared" si="14"/>
        <v>0.3999900002</v>
      </c>
      <c r="BA58" s="14">
        <f t="shared" si="15"/>
        <v>0.6226279996</v>
      </c>
      <c r="BB58" s="14">
        <f t="shared" si="16"/>
        <v>0.4326831548</v>
      </c>
      <c r="BC58" s="14"/>
      <c r="BD58" s="14"/>
      <c r="BE58" s="46"/>
      <c r="BF58" s="7">
        <f t="shared" ref="BF58:BH58" si="103">IF((AZ58)&gt;=50%, 2, (IF((AZ58)&lt;25%, 0, 1)))</f>
        <v>1</v>
      </c>
      <c r="BG58" s="7">
        <f t="shared" si="103"/>
        <v>2</v>
      </c>
      <c r="BH58" s="7">
        <f t="shared" si="103"/>
        <v>1</v>
      </c>
      <c r="BI58" s="7"/>
      <c r="BJ58" s="7"/>
      <c r="BK58" s="9"/>
      <c r="BL58" s="7" t="str">
        <f t="shared" ref="BL58:BN58" si="104">IF(BF58=2,"Att", (IF(BF58=0,"Not","Weak")))</f>
        <v>Weak</v>
      </c>
      <c r="BM58" s="7" t="str">
        <f t="shared" si="104"/>
        <v>Att</v>
      </c>
      <c r="BN58" s="7" t="str">
        <f t="shared" si="104"/>
        <v>Weak</v>
      </c>
      <c r="BO58" s="7"/>
      <c r="BP58" s="7"/>
      <c r="BR58" s="50">
        <f t="shared" si="7"/>
        <v>3</v>
      </c>
      <c r="BS58" s="50">
        <f t="shared" si="8"/>
        <v>1</v>
      </c>
      <c r="BT58" s="6"/>
      <c r="BU58" s="6"/>
      <c r="BV58" s="6"/>
    </row>
    <row r="59" ht="14.25" customHeight="1">
      <c r="A59" s="85" t="s">
        <v>156</v>
      </c>
      <c r="B59" s="85" t="s">
        <v>157</v>
      </c>
      <c r="C59" s="39">
        <v>10.0</v>
      </c>
      <c r="D59" s="56">
        <v>4.0</v>
      </c>
      <c r="E59" s="73">
        <v>5.0</v>
      </c>
      <c r="F59" s="80">
        <v>9.0</v>
      </c>
      <c r="G59" s="58">
        <f t="shared" si="36"/>
        <v>14</v>
      </c>
      <c r="H59" s="59">
        <v>10.0</v>
      </c>
      <c r="I59" s="60">
        <v>16.5</v>
      </c>
      <c r="J59" s="39"/>
      <c r="K59" s="39"/>
      <c r="L59" s="61"/>
      <c r="M59" s="61"/>
      <c r="N59" s="61"/>
      <c r="O59" s="39"/>
      <c r="P59" s="39"/>
      <c r="Q59" s="39"/>
      <c r="R59" s="7"/>
      <c r="S59" s="86">
        <v>0.0</v>
      </c>
      <c r="T59" s="87">
        <v>3.0</v>
      </c>
      <c r="U59" s="88">
        <v>3.0</v>
      </c>
      <c r="V59" s="39"/>
      <c r="W59" s="86">
        <v>4.0</v>
      </c>
      <c r="X59" s="87">
        <v>0.0</v>
      </c>
      <c r="Y59" s="88">
        <v>0.0</v>
      </c>
      <c r="Z59" s="81"/>
      <c r="AA59" s="86">
        <v>1.0</v>
      </c>
      <c r="AB59" s="87">
        <v>0.0</v>
      </c>
      <c r="AC59" s="88">
        <v>0.0</v>
      </c>
      <c r="AD59" s="39"/>
      <c r="AE59" s="89" t="s">
        <v>67</v>
      </c>
      <c r="AF59" s="90" t="s">
        <v>67</v>
      </c>
      <c r="AG59" s="91" t="s">
        <v>67</v>
      </c>
      <c r="AH59" s="81"/>
      <c r="AI59" s="89" t="s">
        <v>67</v>
      </c>
      <c r="AJ59" s="90" t="s">
        <v>67</v>
      </c>
      <c r="AK59" s="91" t="s">
        <v>67</v>
      </c>
      <c r="AL59" s="39"/>
      <c r="AM59" s="86">
        <v>0.0</v>
      </c>
      <c r="AN59" s="87">
        <v>4.0</v>
      </c>
      <c r="AO59" s="67"/>
      <c r="AP59" s="67"/>
      <c r="AQ59" s="7">
        <f t="shared" si="9"/>
        <v>15</v>
      </c>
      <c r="AR59" s="68">
        <f t="shared" si="10"/>
        <v>50.5</v>
      </c>
      <c r="AS59" s="2"/>
      <c r="AT59" s="69">
        <f t="shared" si="11"/>
        <v>12</v>
      </c>
      <c r="AU59" s="69">
        <f t="shared" si="12"/>
        <v>23.5</v>
      </c>
      <c r="AV59" s="69">
        <f t="shared" si="13"/>
        <v>15</v>
      </c>
      <c r="AW59" s="69"/>
      <c r="AX59" s="69"/>
      <c r="AY59" s="6"/>
      <c r="AZ59" s="14">
        <f t="shared" si="14"/>
        <v>0.5999850004</v>
      </c>
      <c r="BA59" s="14">
        <f t="shared" si="15"/>
        <v>0.6650799086</v>
      </c>
      <c r="BB59" s="14">
        <f t="shared" si="16"/>
        <v>0.4326831548</v>
      </c>
      <c r="BC59" s="14"/>
      <c r="BD59" s="14"/>
      <c r="BE59" s="46"/>
      <c r="BF59" s="7">
        <f t="shared" ref="BF59:BH59" si="105">IF((AZ59)&gt;=50%, 2, (IF((AZ59)&lt;25%, 0, 1)))</f>
        <v>2</v>
      </c>
      <c r="BG59" s="7">
        <f t="shared" si="105"/>
        <v>2</v>
      </c>
      <c r="BH59" s="7">
        <f t="shared" si="105"/>
        <v>1</v>
      </c>
      <c r="BI59" s="7"/>
      <c r="BJ59" s="7"/>
      <c r="BK59" s="9"/>
      <c r="BL59" s="7" t="str">
        <f t="shared" ref="BL59:BN59" si="106">IF(BF59=2,"Att", (IF(BF59=0,"Not","Weak")))</f>
        <v>Att</v>
      </c>
      <c r="BM59" s="7" t="str">
        <f t="shared" si="106"/>
        <v>Att</v>
      </c>
      <c r="BN59" s="7" t="str">
        <f t="shared" si="106"/>
        <v>Weak</v>
      </c>
      <c r="BO59" s="7"/>
      <c r="BP59" s="7"/>
      <c r="BR59" s="50">
        <f t="shared" si="7"/>
        <v>4</v>
      </c>
      <c r="BS59" s="50">
        <f t="shared" si="8"/>
        <v>1</v>
      </c>
      <c r="BT59" s="6"/>
      <c r="BU59" s="6"/>
      <c r="BV59" s="6"/>
    </row>
    <row r="60" ht="14.25" customHeight="1">
      <c r="A60" s="56"/>
      <c r="B60" s="92"/>
      <c r="C60" s="39"/>
      <c r="D60" s="56"/>
      <c r="E60" s="56"/>
      <c r="F60" s="39"/>
      <c r="G60" s="58"/>
      <c r="H60" s="93"/>
      <c r="I60" s="60"/>
      <c r="J60" s="39"/>
      <c r="K60" s="39"/>
      <c r="L60" s="61"/>
      <c r="M60" s="61"/>
      <c r="N60" s="61"/>
      <c r="O60" s="39"/>
      <c r="P60" s="39"/>
      <c r="Q60" s="39"/>
      <c r="R60" s="7"/>
      <c r="S60" s="24"/>
      <c r="T60" s="24"/>
      <c r="U60" s="24"/>
      <c r="V60" s="24"/>
      <c r="W60" s="94"/>
      <c r="X60" s="94"/>
      <c r="Y60" s="94"/>
      <c r="Z60" s="94"/>
      <c r="AA60" s="62"/>
      <c r="AB60" s="8"/>
      <c r="AC60" s="63"/>
      <c r="AD60" s="24"/>
      <c r="AE60" s="62"/>
      <c r="AF60" s="8"/>
      <c r="AG60" s="63"/>
      <c r="AH60" s="94"/>
      <c r="AI60" s="62"/>
      <c r="AJ60" s="8"/>
      <c r="AK60" s="63"/>
      <c r="AL60" s="24"/>
      <c r="AM60" s="62"/>
      <c r="AN60" s="8"/>
      <c r="AO60" s="67"/>
      <c r="AP60" s="67"/>
      <c r="AQ60" s="7"/>
      <c r="AR60" s="68"/>
      <c r="AS60" s="2"/>
      <c r="AT60" s="69"/>
      <c r="AU60" s="69"/>
      <c r="AV60" s="69"/>
      <c r="AW60" s="69"/>
      <c r="AX60" s="69"/>
      <c r="AY60" s="6"/>
      <c r="AZ60" s="14"/>
      <c r="BA60" s="14"/>
      <c r="BB60" s="14"/>
      <c r="BC60" s="14"/>
      <c r="BD60" s="14"/>
      <c r="BE60" s="46"/>
      <c r="BF60" s="7"/>
      <c r="BG60" s="7"/>
      <c r="BH60" s="7"/>
      <c r="BI60" s="7"/>
      <c r="BJ60" s="7"/>
      <c r="BK60" s="9"/>
      <c r="BL60" s="7"/>
      <c r="BM60" s="7"/>
      <c r="BN60" s="7"/>
      <c r="BO60" s="7"/>
      <c r="BP60" s="7"/>
      <c r="BR60" s="6"/>
      <c r="BS60" s="6"/>
      <c r="BT60" s="6"/>
      <c r="BU60" s="6"/>
      <c r="BV60" s="6"/>
    </row>
    <row r="61" ht="14.25" customHeight="1">
      <c r="A61" s="56"/>
      <c r="B61" s="92"/>
      <c r="C61" s="39"/>
      <c r="D61" s="56"/>
      <c r="E61" s="56"/>
      <c r="F61" s="39"/>
      <c r="G61" s="58"/>
      <c r="H61" s="93"/>
      <c r="I61" s="60"/>
      <c r="J61" s="39"/>
      <c r="K61" s="39"/>
      <c r="L61" s="61"/>
      <c r="M61" s="61"/>
      <c r="N61" s="61"/>
      <c r="O61" s="39"/>
      <c r="P61" s="39"/>
      <c r="Q61" s="39"/>
      <c r="R61" s="75"/>
      <c r="S61" s="39"/>
      <c r="T61" s="39"/>
      <c r="U61" s="39"/>
      <c r="V61" s="39"/>
      <c r="W61" s="81"/>
      <c r="X61" s="81"/>
      <c r="Y61" s="81"/>
      <c r="Z61" s="81"/>
      <c r="AA61" s="62"/>
      <c r="AB61" s="8"/>
      <c r="AC61" s="63"/>
      <c r="AD61" s="39"/>
      <c r="AE61" s="62"/>
      <c r="AF61" s="8"/>
      <c r="AG61" s="63"/>
      <c r="AH61" s="81"/>
      <c r="AI61" s="62"/>
      <c r="AJ61" s="8"/>
      <c r="AK61" s="63"/>
      <c r="AL61" s="39"/>
      <c r="AM61" s="62"/>
      <c r="AN61" s="8"/>
      <c r="AO61" s="79"/>
      <c r="AP61" s="79"/>
      <c r="AQ61" s="7"/>
      <c r="AR61" s="68"/>
      <c r="AS61" s="2"/>
      <c r="AT61" s="69"/>
      <c r="AU61" s="69"/>
      <c r="AV61" s="69"/>
      <c r="AW61" s="69"/>
      <c r="AX61" s="69"/>
      <c r="AY61" s="6"/>
      <c r="AZ61" s="14"/>
      <c r="BA61" s="14"/>
      <c r="BB61" s="14"/>
      <c r="BC61" s="14"/>
      <c r="BD61" s="14"/>
      <c r="BE61" s="46"/>
      <c r="BF61" s="7"/>
      <c r="BG61" s="7"/>
      <c r="BH61" s="7"/>
      <c r="BI61" s="7"/>
      <c r="BJ61" s="7"/>
      <c r="BK61" s="9"/>
      <c r="BL61" s="7"/>
      <c r="BM61" s="7"/>
      <c r="BN61" s="7"/>
      <c r="BO61" s="7"/>
      <c r="BP61" s="7"/>
      <c r="BR61" s="6"/>
      <c r="BS61" s="6"/>
      <c r="BT61" s="6"/>
      <c r="BU61" s="6"/>
      <c r="BV61" s="6"/>
    </row>
    <row r="62" ht="14.25" customHeight="1">
      <c r="A62" s="56"/>
      <c r="B62" s="92"/>
      <c r="C62" s="39"/>
      <c r="D62" s="56"/>
      <c r="E62" s="56"/>
      <c r="F62" s="39"/>
      <c r="G62" s="58"/>
      <c r="H62" s="93"/>
      <c r="I62" s="60"/>
      <c r="J62" s="39"/>
      <c r="K62" s="39"/>
      <c r="L62" s="61"/>
      <c r="M62" s="61"/>
      <c r="N62" s="61"/>
      <c r="O62" s="39"/>
      <c r="P62" s="39"/>
      <c r="Q62" s="39"/>
      <c r="R62" s="7"/>
      <c r="S62" s="39"/>
      <c r="T62" s="39"/>
      <c r="U62" s="39"/>
      <c r="V62" s="39"/>
      <c r="W62" s="81"/>
      <c r="X62" s="81"/>
      <c r="Y62" s="81"/>
      <c r="Z62" s="81"/>
      <c r="AA62" s="62"/>
      <c r="AB62" s="8"/>
      <c r="AC62" s="63"/>
      <c r="AD62" s="39"/>
      <c r="AE62" s="62"/>
      <c r="AF62" s="8"/>
      <c r="AG62" s="63"/>
      <c r="AH62" s="81"/>
      <c r="AI62" s="62"/>
      <c r="AJ62" s="8"/>
      <c r="AK62" s="63"/>
      <c r="AL62" s="39"/>
      <c r="AM62" s="62"/>
      <c r="AN62" s="8"/>
      <c r="AO62" s="81"/>
      <c r="AP62" s="94"/>
      <c r="AQ62" s="7"/>
      <c r="AR62" s="68"/>
      <c r="AS62" s="2"/>
      <c r="AT62" s="69"/>
      <c r="AU62" s="69"/>
      <c r="AV62" s="69"/>
      <c r="AW62" s="69"/>
      <c r="AX62" s="69"/>
      <c r="AY62" s="6"/>
      <c r="AZ62" s="14"/>
      <c r="BA62" s="14"/>
      <c r="BB62" s="14"/>
      <c r="BC62" s="14"/>
      <c r="BD62" s="14"/>
      <c r="BE62" s="46"/>
      <c r="BF62" s="7"/>
      <c r="BG62" s="7"/>
      <c r="BH62" s="7"/>
      <c r="BI62" s="7"/>
      <c r="BJ62" s="7"/>
      <c r="BK62" s="9"/>
      <c r="BL62" s="7"/>
      <c r="BM62" s="7"/>
      <c r="BN62" s="7"/>
      <c r="BO62" s="7"/>
      <c r="BP62" s="7"/>
      <c r="BR62" s="6"/>
      <c r="BS62" s="6"/>
      <c r="BT62" s="6"/>
      <c r="BU62" s="6"/>
      <c r="BV62" s="6"/>
    </row>
    <row r="63" ht="14.25" customHeight="1">
      <c r="A63" s="56"/>
      <c r="B63" s="92"/>
      <c r="C63" s="39"/>
      <c r="D63" s="56"/>
      <c r="E63" s="56"/>
      <c r="F63" s="39"/>
      <c r="G63" s="58"/>
      <c r="H63" s="93"/>
      <c r="I63" s="60"/>
      <c r="J63" s="39"/>
      <c r="K63" s="39"/>
      <c r="L63" s="61"/>
      <c r="M63" s="61"/>
      <c r="N63" s="61"/>
      <c r="O63" s="39"/>
      <c r="P63" s="39"/>
      <c r="Q63" s="39"/>
      <c r="R63" s="7"/>
      <c r="S63" s="39"/>
      <c r="T63" s="39"/>
      <c r="U63" s="39"/>
      <c r="V63" s="39"/>
      <c r="W63" s="81"/>
      <c r="X63" s="81"/>
      <c r="Y63" s="81"/>
      <c r="Z63" s="81"/>
      <c r="AA63" s="62"/>
      <c r="AB63" s="8"/>
      <c r="AC63" s="63"/>
      <c r="AD63" s="39"/>
      <c r="AE63" s="62"/>
      <c r="AF63" s="8"/>
      <c r="AG63" s="63"/>
      <c r="AH63" s="81"/>
      <c r="AI63" s="62"/>
      <c r="AJ63" s="8"/>
      <c r="AK63" s="63"/>
      <c r="AL63" s="39"/>
      <c r="AM63" s="62"/>
      <c r="AN63" s="8"/>
      <c r="AO63" s="81"/>
      <c r="AP63" s="94"/>
      <c r="AQ63" s="7"/>
      <c r="AR63" s="68"/>
      <c r="AS63" s="2"/>
      <c r="AT63" s="69"/>
      <c r="AU63" s="69"/>
      <c r="AV63" s="69"/>
      <c r="AW63" s="69"/>
      <c r="AX63" s="69"/>
      <c r="AY63" s="6"/>
      <c r="AZ63" s="14"/>
      <c r="BA63" s="14"/>
      <c r="BB63" s="14"/>
      <c r="BC63" s="14"/>
      <c r="BD63" s="14"/>
      <c r="BE63" s="46"/>
      <c r="BF63" s="7"/>
      <c r="BG63" s="7"/>
      <c r="BH63" s="7"/>
      <c r="BI63" s="7"/>
      <c r="BJ63" s="7"/>
      <c r="BK63" s="9"/>
      <c r="BL63" s="7"/>
      <c r="BM63" s="7"/>
      <c r="BN63" s="7"/>
      <c r="BO63" s="7"/>
      <c r="BP63" s="7"/>
    </row>
    <row r="64" ht="14.25" customHeight="1">
      <c r="A64" s="56"/>
      <c r="B64" s="92"/>
      <c r="C64" s="39"/>
      <c r="D64" s="56"/>
      <c r="E64" s="56"/>
      <c r="F64" s="39"/>
      <c r="G64" s="58"/>
      <c r="H64" s="93"/>
      <c r="I64" s="60"/>
      <c r="J64" s="39"/>
      <c r="K64" s="39"/>
      <c r="L64" s="61"/>
      <c r="M64" s="61"/>
      <c r="N64" s="61"/>
      <c r="O64" s="39"/>
      <c r="P64" s="39"/>
      <c r="Q64" s="39"/>
      <c r="R64" s="7"/>
      <c r="S64" s="39"/>
      <c r="T64" s="39"/>
      <c r="U64" s="39"/>
      <c r="V64" s="39"/>
      <c r="W64" s="81"/>
      <c r="X64" s="81"/>
      <c r="Y64" s="81"/>
      <c r="Z64" s="81"/>
      <c r="AA64" s="62"/>
      <c r="AB64" s="8"/>
      <c r="AC64" s="63"/>
      <c r="AD64" s="39"/>
      <c r="AE64" s="62"/>
      <c r="AF64" s="8"/>
      <c r="AG64" s="63"/>
      <c r="AH64" s="81"/>
      <c r="AI64" s="62"/>
      <c r="AJ64" s="8"/>
      <c r="AK64" s="63"/>
      <c r="AL64" s="39"/>
      <c r="AM64" s="62"/>
      <c r="AN64" s="8"/>
      <c r="AO64" s="67"/>
      <c r="AP64" s="67"/>
      <c r="AQ64" s="7"/>
      <c r="AR64" s="68"/>
      <c r="AS64" s="2"/>
      <c r="AT64" s="69"/>
      <c r="AU64" s="69"/>
      <c r="AV64" s="69"/>
      <c r="AW64" s="69"/>
      <c r="AX64" s="69"/>
      <c r="AY64" s="95"/>
      <c r="AZ64" s="14"/>
      <c r="BA64" s="14"/>
      <c r="BB64" s="14"/>
      <c r="BC64" s="14"/>
      <c r="BD64" s="14"/>
      <c r="BE64" s="46"/>
      <c r="BF64" s="7"/>
      <c r="BG64" s="7"/>
      <c r="BH64" s="7"/>
      <c r="BI64" s="7"/>
      <c r="BJ64" s="7"/>
      <c r="BK64" s="9"/>
      <c r="BL64" s="7"/>
      <c r="BM64" s="7"/>
      <c r="BN64" s="7"/>
      <c r="BO64" s="7"/>
      <c r="BP64" s="7"/>
      <c r="BQ64" s="95"/>
    </row>
    <row r="65" ht="14.25" customHeight="1">
      <c r="A65" s="56"/>
      <c r="B65" s="92"/>
      <c r="C65" s="39"/>
      <c r="D65" s="56"/>
      <c r="E65" s="56"/>
      <c r="F65" s="39"/>
      <c r="G65" s="58"/>
      <c r="H65" s="93"/>
      <c r="I65" s="60"/>
      <c r="J65" s="39"/>
      <c r="K65" s="39"/>
      <c r="L65" s="61"/>
      <c r="M65" s="61"/>
      <c r="N65" s="61"/>
      <c r="O65" s="39"/>
      <c r="P65" s="39"/>
      <c r="Q65" s="39"/>
      <c r="R65" s="7"/>
      <c r="S65" s="39"/>
      <c r="T65" s="39"/>
      <c r="U65" s="39"/>
      <c r="V65" s="39"/>
      <c r="W65" s="81"/>
      <c r="X65" s="81"/>
      <c r="Y65" s="81"/>
      <c r="Z65" s="81"/>
      <c r="AA65" s="62"/>
      <c r="AB65" s="8"/>
      <c r="AC65" s="63"/>
      <c r="AD65" s="39"/>
      <c r="AE65" s="62"/>
      <c r="AF65" s="8"/>
      <c r="AG65" s="63"/>
      <c r="AH65" s="81"/>
      <c r="AI65" s="62"/>
      <c r="AJ65" s="8"/>
      <c r="AK65" s="63"/>
      <c r="AL65" s="39"/>
      <c r="AM65" s="62"/>
      <c r="AN65" s="8"/>
      <c r="AO65" s="81"/>
      <c r="AP65" s="94"/>
      <c r="AQ65" s="7"/>
      <c r="AR65" s="68"/>
      <c r="AS65" s="2"/>
      <c r="AT65" s="69"/>
      <c r="AU65" s="69"/>
      <c r="AV65" s="69"/>
      <c r="AW65" s="69"/>
      <c r="AX65" s="69"/>
      <c r="AY65" s="6"/>
      <c r="AZ65" s="14"/>
      <c r="BA65" s="14"/>
      <c r="BB65" s="14"/>
      <c r="BC65" s="14"/>
      <c r="BD65" s="14"/>
      <c r="BE65" s="46"/>
      <c r="BF65" s="7"/>
      <c r="BG65" s="7"/>
      <c r="BH65" s="7"/>
      <c r="BI65" s="7"/>
      <c r="BJ65" s="7"/>
      <c r="BK65" s="9"/>
      <c r="BL65" s="7"/>
      <c r="BM65" s="7"/>
      <c r="BN65" s="7"/>
      <c r="BO65" s="7"/>
      <c r="BP65" s="7"/>
    </row>
    <row r="66" ht="14.25" customHeight="1">
      <c r="A66" s="56"/>
      <c r="B66" s="92"/>
      <c r="D66" s="56"/>
      <c r="E66" s="56"/>
      <c r="H66" s="93"/>
      <c r="I66" s="60"/>
      <c r="AA66" s="62"/>
      <c r="AB66" s="8"/>
      <c r="AC66" s="63"/>
      <c r="AD66" s="6"/>
      <c r="AE66" s="62"/>
      <c r="AF66" s="8"/>
      <c r="AG66" s="63"/>
      <c r="AH66" s="6"/>
      <c r="AI66" s="62"/>
      <c r="AJ66" s="8"/>
      <c r="AK66" s="63"/>
      <c r="AL66" s="6"/>
      <c r="AM66" s="62"/>
      <c r="AN66" s="8"/>
      <c r="AO66" s="81"/>
      <c r="AP66" s="94"/>
      <c r="AQ66" s="7"/>
      <c r="AR66" s="68"/>
      <c r="AS66" s="2"/>
      <c r="AT66" s="69"/>
      <c r="AU66" s="69"/>
      <c r="AV66" s="69"/>
      <c r="AW66" s="69"/>
      <c r="AX66" s="69"/>
      <c r="AY66" s="6"/>
      <c r="AZ66" s="14"/>
      <c r="BA66" s="14"/>
      <c r="BB66" s="14"/>
      <c r="BC66" s="14"/>
      <c r="BD66" s="14"/>
      <c r="BE66" s="46"/>
      <c r="BF66" s="7"/>
      <c r="BG66" s="7"/>
      <c r="BH66" s="7"/>
      <c r="BI66" s="7"/>
      <c r="BJ66" s="7"/>
      <c r="BK66" s="9"/>
      <c r="BL66" s="7"/>
      <c r="BM66" s="7"/>
      <c r="BN66" s="7"/>
      <c r="BO66" s="7"/>
      <c r="BP66" s="7"/>
    </row>
    <row r="67" ht="14.25" customHeight="1">
      <c r="A67" s="56"/>
      <c r="B67" s="92"/>
      <c r="D67" s="56"/>
      <c r="E67" s="56"/>
      <c r="H67" s="93"/>
      <c r="I67" s="93"/>
      <c r="AA67" s="62"/>
      <c r="AB67" s="8"/>
      <c r="AC67" s="63"/>
      <c r="AD67" s="6"/>
      <c r="AE67" s="62"/>
      <c r="AF67" s="8"/>
      <c r="AG67" s="63"/>
      <c r="AH67" s="6"/>
      <c r="AI67" s="62"/>
      <c r="AJ67" s="8"/>
      <c r="AK67" s="63"/>
      <c r="AL67" s="6"/>
      <c r="AM67" s="62"/>
      <c r="AN67" s="8"/>
      <c r="AO67" s="81"/>
      <c r="AP67" s="81"/>
      <c r="AQ67" s="7"/>
      <c r="AR67" s="68"/>
      <c r="AS67" s="2"/>
      <c r="AT67" s="69"/>
      <c r="AU67" s="69"/>
      <c r="AV67" s="69"/>
      <c r="AW67" s="69"/>
      <c r="AX67" s="69"/>
      <c r="AY67" s="6"/>
      <c r="AZ67" s="14"/>
      <c r="BA67" s="14"/>
      <c r="BB67" s="14"/>
      <c r="BC67" s="14"/>
      <c r="BD67" s="14"/>
      <c r="BE67" s="46"/>
      <c r="BF67" s="7"/>
      <c r="BG67" s="7"/>
      <c r="BH67" s="7"/>
      <c r="BI67" s="7"/>
      <c r="BJ67" s="7"/>
      <c r="BK67" s="9"/>
      <c r="BL67" s="7"/>
      <c r="BM67" s="7"/>
      <c r="BN67" s="7"/>
      <c r="BO67" s="7"/>
      <c r="BP67" s="7"/>
    </row>
    <row r="68" ht="14.25" customHeight="1">
      <c r="A68" s="56"/>
      <c r="B68" s="92"/>
      <c r="D68" s="56"/>
      <c r="E68" s="56"/>
      <c r="F68" s="2"/>
      <c r="G68" s="2"/>
      <c r="H68" s="93"/>
      <c r="I68" s="93"/>
      <c r="AA68" s="86"/>
      <c r="AB68" s="87"/>
      <c r="AC68" s="88"/>
      <c r="AE68" s="86"/>
      <c r="AF68" s="87"/>
      <c r="AG68" s="88"/>
      <c r="AI68" s="62"/>
      <c r="AJ68" s="8"/>
      <c r="AK68" s="63"/>
      <c r="AM68" s="86"/>
      <c r="AN68" s="96"/>
      <c r="AO68" s="94"/>
      <c r="AP68" s="94"/>
      <c r="AQ68" s="7"/>
      <c r="AR68" s="68"/>
      <c r="AS68" s="2"/>
      <c r="AT68" s="69"/>
      <c r="AU68" s="69"/>
      <c r="AV68" s="69"/>
      <c r="AW68" s="69"/>
      <c r="AX68" s="69"/>
      <c r="AY68" s="6"/>
      <c r="AZ68" s="14"/>
      <c r="BA68" s="14"/>
      <c r="BB68" s="14"/>
      <c r="BC68" s="14"/>
      <c r="BD68" s="14"/>
      <c r="BE68" s="46"/>
      <c r="BF68" s="7"/>
      <c r="BG68" s="7"/>
      <c r="BH68" s="7"/>
      <c r="BI68" s="7"/>
      <c r="BJ68" s="7"/>
      <c r="BK68" s="9"/>
      <c r="BL68" s="7"/>
      <c r="BM68" s="7"/>
      <c r="BN68" s="7"/>
      <c r="BO68" s="7"/>
      <c r="BP68" s="7"/>
    </row>
    <row r="69" ht="14.25" customHeight="1">
      <c r="A69" s="97"/>
      <c r="B69" s="92"/>
      <c r="C69" s="39"/>
      <c r="D69" s="39"/>
      <c r="E69" s="39"/>
      <c r="F69" s="39"/>
      <c r="G69" s="58"/>
      <c r="H69" s="39"/>
      <c r="I69" s="39"/>
      <c r="J69" s="39"/>
      <c r="K69" s="39"/>
      <c r="L69" s="61"/>
      <c r="M69" s="61"/>
      <c r="N69" s="61"/>
      <c r="O69" s="39"/>
      <c r="P69" s="39"/>
      <c r="Q69" s="39"/>
      <c r="R69" s="7"/>
      <c r="S69" s="39"/>
      <c r="T69" s="39"/>
      <c r="U69" s="39"/>
      <c r="V69" s="39"/>
      <c r="W69" s="81"/>
      <c r="X69" s="81"/>
      <c r="Y69" s="81"/>
      <c r="Z69" s="81"/>
      <c r="AA69" s="8"/>
      <c r="AB69" s="39"/>
      <c r="AC69" s="39"/>
      <c r="AD69" s="39"/>
      <c r="AE69" s="81"/>
      <c r="AF69" s="81"/>
      <c r="AG69" s="81"/>
      <c r="AH69" s="81"/>
      <c r="AI69" s="62"/>
      <c r="AJ69" s="8"/>
      <c r="AK69" s="63"/>
      <c r="AL69" s="39"/>
      <c r="AM69" s="81"/>
      <c r="AN69" s="81"/>
      <c r="AO69" s="81"/>
      <c r="AP69" s="98"/>
      <c r="AQ69" s="7"/>
      <c r="AR69" s="68"/>
      <c r="AS69" s="2"/>
      <c r="AT69" s="69"/>
      <c r="AU69" s="69"/>
      <c r="AV69" s="69"/>
      <c r="AW69" s="69"/>
      <c r="AX69" s="69"/>
      <c r="AY69" s="6"/>
      <c r="AZ69" s="14"/>
      <c r="BA69" s="14"/>
      <c r="BB69" s="14"/>
      <c r="BC69" s="14"/>
      <c r="BD69" s="14"/>
      <c r="BE69" s="46"/>
      <c r="BF69" s="7"/>
      <c r="BG69" s="7"/>
      <c r="BH69" s="7"/>
      <c r="BI69" s="7"/>
      <c r="BJ69" s="7"/>
      <c r="BK69" s="9"/>
      <c r="BL69" s="7"/>
      <c r="BM69" s="7"/>
      <c r="BN69" s="7"/>
      <c r="BO69" s="7"/>
      <c r="BP69" s="7"/>
    </row>
    <row r="70" ht="14.25" customHeight="1">
      <c r="A70" s="97"/>
      <c r="B70" s="92"/>
      <c r="C70" s="39"/>
      <c r="D70" s="39"/>
      <c r="E70" s="39"/>
      <c r="F70" s="39"/>
      <c r="G70" s="58"/>
      <c r="H70" s="39"/>
      <c r="I70" s="39"/>
      <c r="J70" s="39"/>
      <c r="K70" s="39"/>
      <c r="L70" s="61"/>
      <c r="M70" s="61"/>
      <c r="N70" s="61"/>
      <c r="O70" s="39"/>
      <c r="P70" s="39"/>
      <c r="Q70" s="39"/>
      <c r="R70" s="7"/>
      <c r="S70" s="39"/>
      <c r="T70" s="39"/>
      <c r="U70" s="39"/>
      <c r="V70" s="39"/>
      <c r="W70" s="81"/>
      <c r="X70" s="81"/>
      <c r="Y70" s="81"/>
      <c r="Z70" s="81"/>
      <c r="AA70" s="8"/>
      <c r="AB70" s="39"/>
      <c r="AC70" s="39"/>
      <c r="AD70" s="39"/>
      <c r="AE70" s="81"/>
      <c r="AF70" s="81"/>
      <c r="AG70" s="81"/>
      <c r="AH70" s="81"/>
      <c r="AI70" s="62"/>
      <c r="AJ70" s="8"/>
      <c r="AK70" s="63"/>
      <c r="AL70" s="39"/>
      <c r="AM70" s="81"/>
      <c r="AN70" s="81"/>
      <c r="AO70" s="81"/>
      <c r="AP70" s="98"/>
      <c r="AQ70" s="7"/>
      <c r="AR70" s="68"/>
      <c r="AS70" s="2"/>
      <c r="AT70" s="69"/>
      <c r="AU70" s="69"/>
      <c r="AV70" s="69"/>
      <c r="AW70" s="69"/>
      <c r="AX70" s="69"/>
      <c r="AY70" s="6"/>
      <c r="AZ70" s="14"/>
      <c r="BA70" s="14"/>
      <c r="BB70" s="14"/>
      <c r="BC70" s="14"/>
      <c r="BD70" s="14"/>
      <c r="BE70" s="46"/>
      <c r="BF70" s="7"/>
      <c r="BG70" s="7"/>
      <c r="BH70" s="7"/>
      <c r="BI70" s="7"/>
      <c r="BJ70" s="7"/>
      <c r="BK70" s="9"/>
      <c r="BL70" s="7"/>
      <c r="BM70" s="7"/>
      <c r="BN70" s="7"/>
      <c r="BO70" s="7"/>
      <c r="BP70" s="7"/>
    </row>
    <row r="71" ht="14.25" customHeight="1">
      <c r="A71" s="97"/>
      <c r="B71" s="92"/>
      <c r="C71" s="39"/>
      <c r="D71" s="39"/>
      <c r="E71" s="39"/>
      <c r="F71" s="39"/>
      <c r="G71" s="58"/>
      <c r="H71" s="39"/>
      <c r="I71" s="39"/>
      <c r="J71" s="39"/>
      <c r="K71" s="39"/>
      <c r="L71" s="61"/>
      <c r="M71" s="61"/>
      <c r="N71" s="61"/>
      <c r="O71" s="39"/>
      <c r="P71" s="39"/>
      <c r="Q71" s="39"/>
      <c r="R71" s="7"/>
      <c r="S71" s="39"/>
      <c r="T71" s="39"/>
      <c r="U71" s="39"/>
      <c r="V71" s="39"/>
      <c r="W71" s="81"/>
      <c r="X71" s="81"/>
      <c r="Y71" s="81"/>
      <c r="Z71" s="81"/>
      <c r="AA71" s="39"/>
      <c r="AB71" s="39"/>
      <c r="AC71" s="39"/>
      <c r="AD71" s="39"/>
      <c r="AE71" s="81"/>
      <c r="AF71" s="81"/>
      <c r="AG71" s="81"/>
      <c r="AH71" s="81"/>
      <c r="AI71" s="62"/>
      <c r="AJ71" s="8"/>
      <c r="AK71" s="63"/>
      <c r="AL71" s="39"/>
      <c r="AM71" s="81"/>
      <c r="AN71" s="81"/>
      <c r="AO71" s="81"/>
      <c r="AP71" s="98"/>
      <c r="AQ71" s="7"/>
      <c r="AR71" s="68"/>
      <c r="AS71" s="2"/>
      <c r="AT71" s="69"/>
      <c r="AU71" s="69"/>
      <c r="AV71" s="69"/>
      <c r="AW71" s="69"/>
      <c r="AX71" s="69"/>
      <c r="AY71" s="6"/>
      <c r="AZ71" s="14"/>
      <c r="BA71" s="14"/>
      <c r="BB71" s="14"/>
      <c r="BC71" s="14"/>
      <c r="BD71" s="14"/>
      <c r="BE71" s="46"/>
      <c r="BF71" s="7"/>
      <c r="BG71" s="7"/>
      <c r="BH71" s="7"/>
      <c r="BI71" s="7"/>
      <c r="BJ71" s="7"/>
      <c r="BK71" s="9"/>
      <c r="BL71" s="7"/>
      <c r="BM71" s="7"/>
      <c r="BN71" s="7"/>
      <c r="BO71" s="7"/>
      <c r="BP71" s="7"/>
    </row>
    <row r="72" ht="14.25" customHeight="1">
      <c r="A72" s="97"/>
      <c r="B72" s="92"/>
      <c r="C72" s="39"/>
      <c r="D72" s="39"/>
      <c r="E72" s="39"/>
      <c r="F72" s="39"/>
      <c r="G72" s="58"/>
      <c r="H72" s="39"/>
      <c r="I72" s="39"/>
      <c r="J72" s="39"/>
      <c r="K72" s="39"/>
      <c r="L72" s="61"/>
      <c r="M72" s="61"/>
      <c r="N72" s="61"/>
      <c r="O72" s="39"/>
      <c r="P72" s="39"/>
      <c r="Q72" s="39"/>
      <c r="R72" s="7"/>
      <c r="S72" s="39"/>
      <c r="T72" s="39"/>
      <c r="U72" s="39"/>
      <c r="V72" s="39"/>
      <c r="W72" s="81"/>
      <c r="X72" s="81"/>
      <c r="Y72" s="81"/>
      <c r="Z72" s="81"/>
      <c r="AA72" s="39"/>
      <c r="AB72" s="39"/>
      <c r="AC72" s="39"/>
      <c r="AD72" s="39"/>
      <c r="AE72" s="81"/>
      <c r="AF72" s="81"/>
      <c r="AG72" s="81"/>
      <c r="AH72" s="81"/>
      <c r="AI72" s="62"/>
      <c r="AJ72" s="8"/>
      <c r="AK72" s="63"/>
      <c r="AL72" s="39"/>
      <c r="AM72" s="81"/>
      <c r="AN72" s="81"/>
      <c r="AO72" s="81"/>
      <c r="AP72" s="98"/>
      <c r="AQ72" s="7"/>
      <c r="AR72" s="68"/>
      <c r="AS72" s="2"/>
      <c r="AT72" s="69"/>
      <c r="AU72" s="69"/>
      <c r="AV72" s="69"/>
      <c r="AW72" s="69"/>
      <c r="AX72" s="69"/>
      <c r="AY72" s="6"/>
      <c r="AZ72" s="14"/>
      <c r="BA72" s="14"/>
      <c r="BB72" s="14"/>
      <c r="BC72" s="14"/>
      <c r="BD72" s="14"/>
      <c r="BE72" s="46"/>
      <c r="BF72" s="7"/>
      <c r="BG72" s="7"/>
      <c r="BH72" s="7"/>
      <c r="BI72" s="7"/>
      <c r="BJ72" s="7"/>
      <c r="BK72" s="9"/>
      <c r="BL72" s="7"/>
      <c r="BM72" s="7"/>
      <c r="BN72" s="7"/>
      <c r="BO72" s="7"/>
      <c r="BP72" s="7"/>
    </row>
    <row r="73" ht="14.25" customHeight="1">
      <c r="A73" s="99"/>
      <c r="B73" s="92"/>
      <c r="C73" s="39"/>
      <c r="D73" s="39"/>
      <c r="E73" s="39"/>
      <c r="F73" s="39"/>
      <c r="G73" s="58"/>
      <c r="H73" s="39"/>
      <c r="I73" s="39"/>
      <c r="J73" s="39"/>
      <c r="K73" s="39"/>
      <c r="L73" s="61"/>
      <c r="M73" s="61"/>
      <c r="N73" s="61"/>
      <c r="O73" s="39"/>
      <c r="P73" s="39"/>
      <c r="Q73" s="39"/>
      <c r="R73" s="7"/>
      <c r="S73" s="39"/>
      <c r="T73" s="39"/>
      <c r="U73" s="39"/>
      <c r="V73" s="39"/>
      <c r="W73" s="81"/>
      <c r="X73" s="81"/>
      <c r="Y73" s="81"/>
      <c r="Z73" s="81"/>
      <c r="AA73" s="39"/>
      <c r="AB73" s="39"/>
      <c r="AC73" s="39"/>
      <c r="AD73" s="39"/>
      <c r="AE73" s="81"/>
      <c r="AF73" s="81"/>
      <c r="AG73" s="81"/>
      <c r="AH73" s="81"/>
      <c r="AI73" s="62"/>
      <c r="AJ73" s="8"/>
      <c r="AK73" s="63"/>
      <c r="AL73" s="39"/>
      <c r="AM73" s="81"/>
      <c r="AN73" s="81"/>
      <c r="AO73" s="81"/>
      <c r="AP73" s="98"/>
      <c r="AQ73" s="7"/>
      <c r="AR73" s="68"/>
      <c r="AS73" s="2"/>
      <c r="AT73" s="69"/>
      <c r="AU73" s="69"/>
      <c r="AV73" s="69"/>
      <c r="AW73" s="69"/>
      <c r="AX73" s="69"/>
      <c r="AY73" s="6"/>
      <c r="AZ73" s="14"/>
      <c r="BA73" s="14"/>
      <c r="BB73" s="14"/>
      <c r="BC73" s="14"/>
      <c r="BD73" s="14"/>
      <c r="BE73" s="46"/>
      <c r="BF73" s="7"/>
      <c r="BG73" s="7"/>
      <c r="BH73" s="7"/>
      <c r="BI73" s="7"/>
      <c r="BJ73" s="7"/>
      <c r="BK73" s="9"/>
      <c r="BL73" s="7"/>
      <c r="BM73" s="7"/>
      <c r="BN73" s="7"/>
      <c r="BO73" s="7"/>
      <c r="BP73" s="7"/>
    </row>
    <row r="74" ht="14.25" customHeight="1">
      <c r="H74" s="2"/>
      <c r="I74" s="2"/>
      <c r="AB74" s="6"/>
      <c r="AC74" s="6"/>
      <c r="AD74" s="6"/>
      <c r="AE74" s="6"/>
      <c r="AF74" s="6"/>
      <c r="AG74" s="6"/>
      <c r="AH74" s="6"/>
      <c r="AI74" s="62"/>
      <c r="AJ74" s="8"/>
      <c r="AK74" s="63"/>
      <c r="AL74" s="6"/>
      <c r="AM74" s="6"/>
      <c r="AN74" s="6"/>
      <c r="AO74" s="6"/>
      <c r="AP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ht="14.25" customHeight="1">
      <c r="H75" s="2"/>
      <c r="I75" s="2"/>
      <c r="AB75" s="6"/>
      <c r="AC75" s="6"/>
      <c r="AD75" s="6"/>
      <c r="AE75" s="6"/>
      <c r="AF75" s="6"/>
      <c r="AG75" s="6"/>
      <c r="AH75" s="6"/>
      <c r="AI75" s="62"/>
      <c r="AJ75" s="8"/>
      <c r="AK75" s="63"/>
      <c r="AL75" s="6"/>
      <c r="AM75" s="6"/>
      <c r="AN75" s="6"/>
      <c r="AO75" s="6"/>
      <c r="AP75" s="6"/>
      <c r="AQ75" s="100" t="s">
        <v>158</v>
      </c>
      <c r="AR75" s="4"/>
      <c r="AS75" s="4"/>
      <c r="AT75" s="4"/>
      <c r="AU75" s="4"/>
      <c r="AV75" s="4"/>
      <c r="AW75" s="4"/>
      <c r="AX75" s="4"/>
      <c r="AY75" s="5"/>
      <c r="AZ75" s="7">
        <f t="shared" ref="AZ75:BB75" si="107">COUNT(AZ15:AZ73)</f>
        <v>45</v>
      </c>
      <c r="BA75" s="7">
        <f t="shared" si="107"/>
        <v>45</v>
      </c>
      <c r="BB75" s="7">
        <f t="shared" si="107"/>
        <v>45</v>
      </c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ht="14.25" customHeight="1">
      <c r="D76" s="2"/>
      <c r="F76" s="2"/>
      <c r="G76" s="2"/>
      <c r="H76" s="2"/>
      <c r="I76" s="2"/>
      <c r="AI76" s="62"/>
      <c r="AJ76" s="8"/>
      <c r="AK76" s="63"/>
      <c r="AQ76" s="100" t="s">
        <v>159</v>
      </c>
      <c r="AR76" s="4"/>
      <c r="AS76" s="4"/>
      <c r="AT76" s="4"/>
      <c r="AU76" s="4"/>
      <c r="AV76" s="4"/>
      <c r="AW76" s="4"/>
      <c r="AX76" s="4"/>
      <c r="AY76" s="5"/>
      <c r="AZ76" s="7">
        <f t="shared" ref="AZ76:BB76" si="108">COUNTIF(AZ15:AZ73,"&gt;=25%")</f>
        <v>28</v>
      </c>
      <c r="BA76" s="7">
        <f t="shared" si="108"/>
        <v>34</v>
      </c>
      <c r="BB76" s="7">
        <f t="shared" si="108"/>
        <v>42</v>
      </c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ht="14.25" customHeight="1">
      <c r="H77" s="2"/>
      <c r="I77" s="2"/>
      <c r="AI77" s="62"/>
      <c r="AJ77" s="8"/>
      <c r="AK77" s="63"/>
      <c r="AQ77" s="100" t="s">
        <v>160</v>
      </c>
      <c r="AR77" s="4"/>
      <c r="AS77" s="4"/>
      <c r="AT77" s="4"/>
      <c r="AU77" s="4"/>
      <c r="AV77" s="4"/>
      <c r="AW77" s="4"/>
      <c r="AX77" s="4"/>
      <c r="AY77" s="5"/>
      <c r="AZ77" s="14">
        <f t="shared" ref="AZ77:BB77" si="109">AZ76/(AZ75)</f>
        <v>0.6222222222</v>
      </c>
      <c r="BA77" s="14">
        <f t="shared" si="109"/>
        <v>0.7555555556</v>
      </c>
      <c r="BB77" s="14">
        <f t="shared" si="109"/>
        <v>0.9333333333</v>
      </c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 ht="14.25" customHeight="1">
      <c r="H78" s="2"/>
      <c r="I78" s="2"/>
      <c r="AI78" s="62"/>
      <c r="AJ78" s="8"/>
      <c r="AK78" s="63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ht="14.25" customHeight="1">
      <c r="H79" s="2"/>
      <c r="I79" s="2"/>
      <c r="AI79" s="62"/>
      <c r="AJ79" s="8"/>
      <c r="AK79" s="63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ht="14.25" customHeight="1">
      <c r="H80" s="2"/>
      <c r="I80" s="2"/>
      <c r="AI80" s="62"/>
      <c r="AJ80" s="8"/>
      <c r="AK80" s="63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ht="14.25" customHeight="1">
      <c r="H81" s="2"/>
      <c r="I81" s="2"/>
      <c r="AI81" s="62"/>
      <c r="AJ81" s="8"/>
      <c r="AK81" s="63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ht="14.25" customHeight="1">
      <c r="H82" s="2"/>
      <c r="I82" s="2"/>
      <c r="AI82" s="62"/>
      <c r="AJ82" s="8"/>
      <c r="AK82" s="63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ht="14.25" customHeight="1">
      <c r="H83" s="2"/>
      <c r="I83" s="2"/>
      <c r="AI83" s="62"/>
      <c r="AJ83" s="8"/>
      <c r="AK83" s="63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ht="14.25" customHeight="1">
      <c r="H84" s="2"/>
      <c r="I84" s="2"/>
      <c r="AI84" s="62"/>
      <c r="AJ84" s="8"/>
      <c r="AK84" s="63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ht="14.25" customHeight="1">
      <c r="H85" s="2"/>
      <c r="I85" s="2"/>
      <c r="AI85" s="62"/>
      <c r="AJ85" s="8"/>
      <c r="AK85" s="63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ht="14.25" customHeight="1">
      <c r="H86" s="2"/>
      <c r="I86" s="2"/>
      <c r="AI86" s="62"/>
      <c r="AJ86" s="8"/>
      <c r="AK86" s="63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ht="14.25" customHeight="1">
      <c r="H87" s="2"/>
      <c r="I87" s="2"/>
      <c r="AI87" s="62"/>
      <c r="AJ87" s="8"/>
      <c r="AK87" s="63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ht="14.25" customHeight="1">
      <c r="H88" s="2"/>
      <c r="I88" s="2"/>
      <c r="AI88" s="62"/>
      <c r="AJ88" s="8"/>
      <c r="AK88" s="63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ht="14.25" customHeight="1">
      <c r="H89" s="2"/>
      <c r="I89" s="2"/>
      <c r="AI89" s="62"/>
      <c r="AJ89" s="8"/>
      <c r="AK89" s="63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ht="14.25" customHeight="1">
      <c r="H90" s="2"/>
      <c r="I90" s="2"/>
      <c r="AI90" s="62"/>
      <c r="AJ90" s="8"/>
      <c r="AK90" s="63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ht="14.25" customHeight="1">
      <c r="H91" s="2"/>
      <c r="I91" s="2"/>
      <c r="AI91" s="62"/>
      <c r="AJ91" s="8"/>
      <c r="AK91" s="63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ht="14.25" customHeight="1">
      <c r="H92" s="2"/>
      <c r="I92" s="2"/>
      <c r="AI92" s="62"/>
      <c r="AJ92" s="8"/>
      <c r="AK92" s="63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ht="14.25" customHeight="1">
      <c r="H93" s="2"/>
      <c r="I93" s="2"/>
      <c r="AI93" s="86"/>
      <c r="AJ93" s="87"/>
      <c r="AK93" s="88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ht="14.25" customHeight="1">
      <c r="H94" s="2"/>
      <c r="I94" s="2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ht="14.25" customHeight="1">
      <c r="H95" s="2"/>
      <c r="I95" s="2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ht="14.25" customHeight="1">
      <c r="H96" s="2"/>
      <c r="I96" s="2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ht="14.25" customHeight="1">
      <c r="H97" s="2"/>
      <c r="I97" s="2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ht="14.25" customHeight="1">
      <c r="H98" s="2"/>
      <c r="I98" s="2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ht="14.25" customHeight="1">
      <c r="H99" s="2"/>
      <c r="I99" s="2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ht="14.25" customHeight="1">
      <c r="H100" s="2"/>
      <c r="I100" s="2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ht="14.25" customHeight="1">
      <c r="H101" s="2"/>
      <c r="I101" s="2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ht="14.25" customHeight="1">
      <c r="H102" s="2"/>
      <c r="I102" s="2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ht="14.25" customHeight="1">
      <c r="H103" s="2"/>
      <c r="I103" s="2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ht="14.25" customHeight="1">
      <c r="H104" s="2"/>
      <c r="I104" s="2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ht="14.25" customHeight="1">
      <c r="H105" s="2"/>
      <c r="I105" s="2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ht="14.25" customHeight="1">
      <c r="H106" s="2"/>
      <c r="I106" s="2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ht="14.25" customHeight="1">
      <c r="H107" s="2"/>
      <c r="I107" s="2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ht="14.25" customHeight="1">
      <c r="H108" s="2"/>
      <c r="I108" s="2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ht="14.25" customHeight="1">
      <c r="H109" s="2"/>
      <c r="I109" s="2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ht="14.25" customHeight="1">
      <c r="H110" s="2"/>
      <c r="I110" s="2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ht="14.25" customHeight="1">
      <c r="H111" s="2"/>
      <c r="I111" s="2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ht="14.25" customHeight="1">
      <c r="H112" s="2"/>
      <c r="I112" s="2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ht="14.25" customHeight="1">
      <c r="H113" s="2"/>
      <c r="I113" s="2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ht="14.25" customHeight="1">
      <c r="H114" s="2"/>
      <c r="I114" s="2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ht="14.25" customHeight="1">
      <c r="H115" s="2"/>
      <c r="I115" s="2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ht="14.25" customHeight="1">
      <c r="H116" s="2"/>
      <c r="I116" s="2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ht="14.25" customHeight="1">
      <c r="H117" s="2"/>
      <c r="I117" s="2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ht="14.25" customHeight="1">
      <c r="H118" s="2"/>
      <c r="I118" s="2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ht="14.25" customHeight="1">
      <c r="H119" s="2"/>
      <c r="I119" s="2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ht="14.25" customHeight="1">
      <c r="H120" s="2"/>
      <c r="I120" s="2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ht="14.25" customHeight="1">
      <c r="H121" s="2"/>
      <c r="I121" s="2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ht="14.25" customHeight="1">
      <c r="H122" s="2"/>
      <c r="I122" s="2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ht="14.25" customHeight="1">
      <c r="H123" s="2"/>
      <c r="I123" s="2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ht="14.25" customHeight="1">
      <c r="H124" s="2"/>
      <c r="I124" s="2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ht="14.25" customHeight="1">
      <c r="H125" s="2"/>
      <c r="I125" s="2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ht="14.25" customHeight="1">
      <c r="H126" s="2"/>
      <c r="I126" s="2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ht="14.25" customHeight="1">
      <c r="H127" s="2"/>
      <c r="I127" s="2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ht="14.25" customHeight="1">
      <c r="H128" s="2"/>
      <c r="I128" s="2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ht="14.25" customHeight="1">
      <c r="H129" s="2"/>
      <c r="I129" s="2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ht="14.25" customHeight="1">
      <c r="H130" s="2"/>
      <c r="I130" s="2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ht="14.25" customHeight="1">
      <c r="H131" s="2"/>
      <c r="I131" s="2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ht="14.25" customHeight="1">
      <c r="H132" s="2"/>
      <c r="I132" s="2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ht="14.25" customHeight="1">
      <c r="H133" s="2"/>
      <c r="I133" s="2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ht="14.25" customHeight="1">
      <c r="H134" s="2"/>
      <c r="I134" s="2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ht="14.25" customHeight="1">
      <c r="H135" s="2"/>
      <c r="I135" s="2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ht="14.25" customHeight="1">
      <c r="H136" s="2"/>
      <c r="I136" s="2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ht="14.25" customHeight="1">
      <c r="H137" s="2"/>
      <c r="I137" s="2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ht="14.25" customHeight="1">
      <c r="H138" s="2"/>
      <c r="I138" s="2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ht="14.25" customHeight="1">
      <c r="H139" s="2"/>
      <c r="I139" s="2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ht="14.25" customHeight="1">
      <c r="H140" s="2"/>
      <c r="I140" s="2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ht="14.25" customHeight="1">
      <c r="H141" s="2"/>
      <c r="I141" s="2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ht="14.25" customHeight="1">
      <c r="H142" s="2"/>
      <c r="I142" s="2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ht="14.25" customHeight="1">
      <c r="H143" s="2"/>
      <c r="I143" s="2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ht="14.25" customHeight="1">
      <c r="H144" s="2"/>
      <c r="I144" s="2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ht="14.25" customHeight="1">
      <c r="H145" s="2"/>
      <c r="I145" s="2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ht="14.25" customHeight="1">
      <c r="H146" s="2"/>
      <c r="I146" s="2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ht="14.25" customHeight="1">
      <c r="H147" s="2"/>
      <c r="I147" s="2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ht="14.25" customHeight="1">
      <c r="H148" s="2"/>
      <c r="I148" s="2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ht="14.25" customHeight="1">
      <c r="H149" s="2"/>
      <c r="I149" s="2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ht="14.25" customHeight="1">
      <c r="H150" s="2"/>
      <c r="I150" s="2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ht="14.25" customHeight="1">
      <c r="H151" s="2"/>
      <c r="I151" s="2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ht="14.25" customHeight="1">
      <c r="H152" s="2"/>
      <c r="I152" s="2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ht="14.25" customHeight="1">
      <c r="H153" s="2"/>
      <c r="I153" s="2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ht="14.25" customHeight="1">
      <c r="H154" s="2"/>
      <c r="I154" s="2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ht="14.25" customHeight="1">
      <c r="H155" s="2"/>
      <c r="I155" s="2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ht="14.25" customHeight="1">
      <c r="H156" s="2"/>
      <c r="I156" s="2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ht="14.25" customHeight="1">
      <c r="H157" s="2"/>
      <c r="I157" s="2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ht="14.25" customHeight="1">
      <c r="H158" s="2"/>
      <c r="I158" s="2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ht="14.25" customHeight="1">
      <c r="H159" s="2"/>
      <c r="I159" s="2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ht="14.25" customHeight="1">
      <c r="H160" s="2"/>
      <c r="I160" s="2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ht="14.25" customHeight="1">
      <c r="H161" s="2"/>
      <c r="I161" s="2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ht="14.25" customHeight="1">
      <c r="H162" s="2"/>
      <c r="I162" s="2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ht="14.25" customHeight="1">
      <c r="H163" s="2"/>
      <c r="I163" s="2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ht="14.25" customHeight="1">
      <c r="H164" s="2"/>
      <c r="I164" s="2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ht="14.25" customHeight="1">
      <c r="H165" s="2"/>
      <c r="I165" s="2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ht="14.25" customHeight="1">
      <c r="H166" s="2"/>
      <c r="I166" s="2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ht="14.25" customHeight="1">
      <c r="H167" s="2"/>
      <c r="I167" s="2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ht="14.25" customHeight="1">
      <c r="H168" s="2"/>
      <c r="I168" s="2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ht="14.25" customHeight="1">
      <c r="H169" s="2"/>
      <c r="I169" s="2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ht="14.25" customHeight="1">
      <c r="H170" s="2"/>
      <c r="I170" s="2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ht="14.25" customHeight="1">
      <c r="H171" s="2"/>
      <c r="I171" s="2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ht="14.25" customHeight="1">
      <c r="H172" s="2"/>
      <c r="I172" s="2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ht="14.25" customHeight="1">
      <c r="H173" s="2"/>
      <c r="I173" s="2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ht="14.25" customHeight="1">
      <c r="H174" s="2"/>
      <c r="I174" s="2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ht="14.25" customHeight="1">
      <c r="H175" s="2"/>
      <c r="I175" s="2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ht="14.25" customHeight="1">
      <c r="H176" s="2"/>
      <c r="I176" s="2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ht="14.25" customHeight="1">
      <c r="H177" s="2"/>
      <c r="I177" s="2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ht="14.25" customHeight="1">
      <c r="H178" s="2"/>
      <c r="I178" s="2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ht="14.25" customHeight="1">
      <c r="H179" s="2"/>
      <c r="I179" s="2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ht="14.25" customHeight="1">
      <c r="H180" s="2"/>
      <c r="I180" s="2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ht="14.25" customHeight="1">
      <c r="H181" s="2"/>
      <c r="I181" s="2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ht="14.25" customHeight="1">
      <c r="H182" s="2"/>
      <c r="I182" s="2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ht="14.25" customHeight="1">
      <c r="H183" s="2"/>
      <c r="I183" s="2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ht="14.25" customHeight="1">
      <c r="H184" s="2"/>
      <c r="I184" s="2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ht="14.25" customHeight="1">
      <c r="H185" s="2"/>
      <c r="I185" s="2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ht="14.25" customHeight="1">
      <c r="H186" s="2"/>
      <c r="I186" s="2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ht="14.25" customHeight="1">
      <c r="H187" s="2"/>
      <c r="I187" s="2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ht="14.25" customHeight="1">
      <c r="H188" s="2"/>
      <c r="I188" s="2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ht="14.25" customHeight="1">
      <c r="H189" s="2"/>
      <c r="I189" s="2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ht="14.25" customHeight="1">
      <c r="H190" s="2"/>
      <c r="I190" s="2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ht="14.25" customHeight="1">
      <c r="H191" s="2"/>
      <c r="I191" s="2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ht="14.25" customHeight="1">
      <c r="H192" s="2"/>
      <c r="I192" s="2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ht="14.25" customHeight="1">
      <c r="H193" s="2"/>
      <c r="I193" s="2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ht="14.25" customHeight="1">
      <c r="H194" s="2"/>
      <c r="I194" s="2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ht="14.25" customHeight="1">
      <c r="H195" s="2"/>
      <c r="I195" s="2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ht="14.25" customHeight="1">
      <c r="H196" s="2"/>
      <c r="I196" s="2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ht="14.25" customHeight="1">
      <c r="H197" s="2"/>
      <c r="I197" s="2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ht="14.25" customHeight="1">
      <c r="H198" s="2"/>
      <c r="I198" s="2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ht="14.25" customHeight="1">
      <c r="H199" s="2"/>
      <c r="I199" s="2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ht="14.25" customHeight="1">
      <c r="H200" s="2"/>
      <c r="I200" s="2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ht="14.25" customHeight="1">
      <c r="H201" s="2"/>
      <c r="I201" s="2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ht="14.25" customHeight="1">
      <c r="H202" s="2"/>
      <c r="I202" s="2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ht="14.25" customHeight="1">
      <c r="H203" s="2"/>
      <c r="I203" s="2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ht="14.25" customHeight="1">
      <c r="H204" s="2"/>
      <c r="I204" s="2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ht="14.25" customHeight="1">
      <c r="H205" s="2"/>
      <c r="I205" s="2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ht="14.25" customHeight="1">
      <c r="H206" s="2"/>
      <c r="I206" s="2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ht="14.25" customHeight="1">
      <c r="H207" s="2"/>
      <c r="I207" s="2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ht="14.25" customHeight="1">
      <c r="H208" s="2"/>
      <c r="I208" s="2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ht="14.25" customHeight="1">
      <c r="H209" s="2"/>
      <c r="I209" s="2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ht="14.25" customHeight="1">
      <c r="H210" s="2"/>
      <c r="I210" s="2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ht="14.25" customHeight="1">
      <c r="H211" s="2"/>
      <c r="I211" s="2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ht="14.25" customHeight="1">
      <c r="H212" s="2"/>
      <c r="I212" s="2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ht="14.25" customHeight="1">
      <c r="H213" s="2"/>
      <c r="I213" s="2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ht="14.25" customHeight="1">
      <c r="H214" s="2"/>
      <c r="I214" s="2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ht="14.25" customHeight="1">
      <c r="H215" s="2"/>
      <c r="I215" s="2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ht="14.25" customHeight="1">
      <c r="H216" s="2"/>
      <c r="I216" s="2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ht="14.25" customHeight="1">
      <c r="H217" s="2"/>
      <c r="I217" s="2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ht="14.25" customHeight="1">
      <c r="H218" s="2"/>
      <c r="I218" s="2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ht="14.25" customHeight="1">
      <c r="H219" s="2"/>
      <c r="I219" s="2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ht="14.25" customHeight="1">
      <c r="H220" s="2"/>
      <c r="I220" s="2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ht="14.25" customHeight="1">
      <c r="H221" s="2"/>
      <c r="I221" s="2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ht="14.25" customHeight="1">
      <c r="H222" s="2"/>
      <c r="I222" s="2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ht="14.25" customHeight="1">
      <c r="H223" s="2"/>
      <c r="I223" s="2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ht="14.25" customHeight="1">
      <c r="H224" s="2"/>
      <c r="I224" s="2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ht="14.25" customHeight="1">
      <c r="H225" s="2"/>
      <c r="I225" s="2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ht="14.25" customHeight="1">
      <c r="H226" s="2"/>
      <c r="I226" s="2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ht="14.25" customHeight="1">
      <c r="H227" s="2"/>
      <c r="I227" s="2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ht="14.25" customHeight="1">
      <c r="H228" s="2"/>
      <c r="I228" s="2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ht="14.25" customHeight="1">
      <c r="H229" s="2"/>
      <c r="I229" s="2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ht="14.25" customHeight="1">
      <c r="H230" s="2"/>
      <c r="I230" s="2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ht="14.25" customHeight="1">
      <c r="H231" s="2"/>
      <c r="I231" s="2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ht="14.25" customHeight="1">
      <c r="H232" s="2"/>
      <c r="I232" s="2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ht="14.25" customHeight="1">
      <c r="H233" s="2"/>
      <c r="I233" s="2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ht="14.25" customHeight="1">
      <c r="H234" s="2"/>
      <c r="I234" s="2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ht="14.25" customHeight="1">
      <c r="H235" s="2"/>
      <c r="I235" s="2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ht="14.25" customHeight="1">
      <c r="H236" s="2"/>
      <c r="I236" s="2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ht="14.25" customHeight="1">
      <c r="H237" s="2"/>
      <c r="I237" s="2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ht="14.25" customHeight="1">
      <c r="H238" s="2"/>
      <c r="I238" s="2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ht="14.25" customHeight="1">
      <c r="H239" s="2"/>
      <c r="I239" s="2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ht="14.25" customHeight="1">
      <c r="H240" s="2"/>
      <c r="I240" s="2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ht="14.25" customHeight="1">
      <c r="H241" s="2"/>
      <c r="I241" s="2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ht="14.25" customHeight="1">
      <c r="H242" s="2"/>
      <c r="I242" s="2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ht="14.25" customHeight="1">
      <c r="H243" s="2"/>
      <c r="I243" s="2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ht="14.25" customHeight="1">
      <c r="H244" s="2"/>
      <c r="I244" s="2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ht="14.25" customHeight="1">
      <c r="H245" s="2"/>
      <c r="I245" s="2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ht="14.25" customHeight="1">
      <c r="H246" s="2"/>
      <c r="I246" s="2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ht="14.25" customHeight="1">
      <c r="H247" s="2"/>
      <c r="I247" s="2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ht="14.25" customHeight="1">
      <c r="H248" s="2"/>
      <c r="I248" s="2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ht="14.25" customHeight="1">
      <c r="H249" s="2"/>
      <c r="I249" s="2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ht="14.25" customHeight="1">
      <c r="H250" s="2"/>
      <c r="I250" s="2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ht="14.25" customHeight="1">
      <c r="H251" s="2"/>
      <c r="I251" s="2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ht="14.25" customHeight="1">
      <c r="H252" s="2"/>
      <c r="I252" s="2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ht="14.25" customHeight="1">
      <c r="H253" s="2"/>
      <c r="I253" s="2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ht="14.25" customHeight="1">
      <c r="H254" s="2"/>
      <c r="I254" s="2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ht="14.25" customHeight="1">
      <c r="H255" s="2"/>
      <c r="I255" s="2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ht="14.25" customHeight="1">
      <c r="H256" s="2"/>
      <c r="I256" s="2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ht="14.25" customHeight="1">
      <c r="H257" s="2"/>
      <c r="I257" s="2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ht="14.25" customHeight="1">
      <c r="H258" s="2"/>
      <c r="I258" s="2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ht="14.25" customHeight="1">
      <c r="H259" s="2"/>
      <c r="I259" s="2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ht="14.25" customHeight="1">
      <c r="H260" s="2"/>
      <c r="I260" s="2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ht="14.25" customHeight="1">
      <c r="H261" s="2"/>
      <c r="I261" s="2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ht="14.25" customHeight="1">
      <c r="H262" s="2"/>
      <c r="I262" s="2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ht="14.25" customHeight="1">
      <c r="H263" s="2"/>
      <c r="I263" s="2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ht="14.25" customHeight="1">
      <c r="H264" s="2"/>
      <c r="I264" s="2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ht="14.25" customHeight="1">
      <c r="H265" s="2"/>
      <c r="I265" s="2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ht="14.25" customHeight="1">
      <c r="H266" s="2"/>
      <c r="I266" s="2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ht="14.25" customHeight="1">
      <c r="H267" s="2"/>
      <c r="I267" s="2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ht="14.25" customHeight="1">
      <c r="H268" s="2"/>
      <c r="I268" s="2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ht="14.25" customHeight="1">
      <c r="H269" s="2"/>
      <c r="I269" s="2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</row>
    <row r="270" ht="14.25" customHeight="1">
      <c r="H270" s="2"/>
      <c r="I270" s="2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</row>
    <row r="271" ht="14.25" customHeight="1">
      <c r="H271" s="2"/>
      <c r="I271" s="2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</row>
    <row r="272" ht="14.25" customHeight="1">
      <c r="H272" s="2"/>
      <c r="I272" s="2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</row>
    <row r="273" ht="14.25" customHeight="1">
      <c r="H273" s="2"/>
      <c r="I273" s="2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</row>
    <row r="274" ht="14.25" customHeight="1">
      <c r="H274" s="2"/>
      <c r="I274" s="2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</row>
    <row r="275" ht="14.25" customHeight="1">
      <c r="H275" s="2"/>
      <c r="I275" s="2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</row>
    <row r="276" ht="14.25" customHeight="1">
      <c r="H276" s="2"/>
      <c r="I276" s="2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</row>
    <row r="277" ht="14.25" customHeight="1">
      <c r="H277" s="2"/>
      <c r="I277" s="2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</row>
    <row r="278" ht="14.25" customHeight="1">
      <c r="H278" s="2"/>
      <c r="I278" s="2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</row>
    <row r="279" ht="14.25" customHeight="1">
      <c r="H279" s="2"/>
      <c r="I279" s="2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</row>
    <row r="280" ht="14.25" customHeight="1">
      <c r="H280" s="2"/>
      <c r="I280" s="2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</row>
    <row r="281" ht="14.25" customHeight="1">
      <c r="H281" s="2"/>
      <c r="I281" s="2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</row>
    <row r="282" ht="14.25" customHeight="1">
      <c r="H282" s="2"/>
      <c r="I282" s="2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</row>
    <row r="283" ht="14.25" customHeight="1">
      <c r="H283" s="2"/>
      <c r="I283" s="2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</row>
    <row r="284" ht="14.25" customHeight="1">
      <c r="H284" s="2"/>
      <c r="I284" s="2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</row>
    <row r="285" ht="14.25" customHeight="1">
      <c r="H285" s="2"/>
      <c r="I285" s="2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</row>
    <row r="286" ht="14.25" customHeight="1">
      <c r="H286" s="2"/>
      <c r="I286" s="2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</row>
    <row r="287" ht="14.25" customHeight="1">
      <c r="H287" s="2"/>
      <c r="I287" s="2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</row>
    <row r="288" ht="14.25" customHeight="1">
      <c r="H288" s="2"/>
      <c r="I288" s="2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</row>
    <row r="289" ht="14.25" customHeight="1">
      <c r="H289" s="2"/>
      <c r="I289" s="2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</row>
    <row r="290" ht="14.25" customHeight="1">
      <c r="H290" s="2"/>
      <c r="I290" s="2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</row>
    <row r="291" ht="14.25" customHeight="1">
      <c r="H291" s="2"/>
      <c r="I291" s="2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</row>
    <row r="292" ht="14.25" customHeight="1">
      <c r="H292" s="2"/>
      <c r="I292" s="2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</row>
    <row r="293" ht="14.25" customHeight="1">
      <c r="H293" s="2"/>
      <c r="I293" s="2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</row>
    <row r="294" ht="14.25" customHeight="1">
      <c r="H294" s="2"/>
      <c r="I294" s="2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</row>
    <row r="295" ht="14.25" customHeight="1">
      <c r="H295" s="2"/>
      <c r="I295" s="2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</row>
    <row r="296" ht="14.25" customHeight="1">
      <c r="H296" s="2"/>
      <c r="I296" s="2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</row>
    <row r="297" ht="14.25" customHeight="1">
      <c r="H297" s="2"/>
      <c r="I297" s="2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</row>
    <row r="298" ht="14.25" customHeight="1">
      <c r="H298" s="2"/>
      <c r="I298" s="2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</row>
    <row r="299" ht="14.25" customHeight="1">
      <c r="H299" s="2"/>
      <c r="I299" s="2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</row>
    <row r="300" ht="14.25" customHeight="1">
      <c r="H300" s="2"/>
      <c r="I300" s="2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</row>
    <row r="301" ht="14.25" customHeight="1">
      <c r="H301" s="2"/>
      <c r="I301" s="2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</row>
    <row r="302" ht="14.25" customHeight="1">
      <c r="H302" s="2"/>
      <c r="I302" s="2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</row>
    <row r="303" ht="14.25" customHeight="1">
      <c r="H303" s="2"/>
      <c r="I303" s="2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</row>
    <row r="304" ht="14.25" customHeight="1">
      <c r="H304" s="2"/>
      <c r="I304" s="2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</row>
    <row r="305" ht="14.25" customHeight="1">
      <c r="H305" s="2"/>
      <c r="I305" s="2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</row>
    <row r="306" ht="14.25" customHeight="1">
      <c r="H306" s="2"/>
      <c r="I306" s="2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</row>
    <row r="307" ht="14.25" customHeight="1">
      <c r="H307" s="2"/>
      <c r="I307" s="2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</row>
    <row r="308" ht="14.25" customHeight="1">
      <c r="H308" s="2"/>
      <c r="I308" s="2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</row>
    <row r="309" ht="14.25" customHeight="1">
      <c r="H309" s="2"/>
      <c r="I309" s="2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</row>
    <row r="310" ht="14.25" customHeight="1">
      <c r="H310" s="2"/>
      <c r="I310" s="2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</row>
    <row r="311" ht="14.25" customHeight="1">
      <c r="H311" s="2"/>
      <c r="I311" s="2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</row>
    <row r="312" ht="14.25" customHeight="1">
      <c r="H312" s="2"/>
      <c r="I312" s="2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</row>
    <row r="313" ht="14.25" customHeight="1">
      <c r="H313" s="2"/>
      <c r="I313" s="2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</row>
    <row r="314" ht="14.25" customHeight="1">
      <c r="H314" s="2"/>
      <c r="I314" s="2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</row>
    <row r="315" ht="14.25" customHeight="1">
      <c r="H315" s="2"/>
      <c r="I315" s="2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</row>
    <row r="316" ht="14.25" customHeight="1">
      <c r="H316" s="2"/>
      <c r="I316" s="2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</row>
    <row r="317" ht="14.25" customHeight="1">
      <c r="H317" s="2"/>
      <c r="I317" s="2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</row>
    <row r="318" ht="14.25" customHeight="1">
      <c r="H318" s="2"/>
      <c r="I318" s="2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</row>
    <row r="319" ht="14.25" customHeight="1">
      <c r="H319" s="2"/>
      <c r="I319" s="2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</row>
    <row r="320" ht="14.25" customHeight="1">
      <c r="H320" s="2"/>
      <c r="I320" s="2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</row>
    <row r="321" ht="14.25" customHeight="1">
      <c r="H321" s="2"/>
      <c r="I321" s="2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</row>
    <row r="322" ht="14.25" customHeight="1">
      <c r="H322" s="2"/>
      <c r="I322" s="2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</row>
    <row r="323" ht="14.25" customHeight="1">
      <c r="H323" s="2"/>
      <c r="I323" s="2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</row>
    <row r="324" ht="14.25" customHeight="1">
      <c r="H324" s="2"/>
      <c r="I324" s="2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</row>
    <row r="325" ht="14.25" customHeight="1">
      <c r="H325" s="2"/>
      <c r="I325" s="2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</row>
    <row r="326" ht="14.25" customHeight="1">
      <c r="H326" s="2"/>
      <c r="I326" s="2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</row>
    <row r="327" ht="14.25" customHeight="1">
      <c r="H327" s="2"/>
      <c r="I327" s="2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</row>
    <row r="328" ht="14.25" customHeight="1">
      <c r="H328" s="2"/>
      <c r="I328" s="2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</row>
    <row r="329" ht="14.25" customHeight="1">
      <c r="H329" s="2"/>
      <c r="I329" s="2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</row>
    <row r="330" ht="14.25" customHeight="1">
      <c r="H330" s="2"/>
      <c r="I330" s="2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</row>
    <row r="331" ht="14.25" customHeight="1">
      <c r="H331" s="2"/>
      <c r="I331" s="2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</row>
    <row r="332" ht="14.25" customHeight="1">
      <c r="H332" s="2"/>
      <c r="I332" s="2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</row>
    <row r="333" ht="14.25" customHeight="1">
      <c r="H333" s="2"/>
      <c r="I333" s="2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</row>
    <row r="334" ht="14.25" customHeight="1">
      <c r="H334" s="2"/>
      <c r="I334" s="2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</row>
    <row r="335" ht="14.25" customHeight="1">
      <c r="H335" s="2"/>
      <c r="I335" s="2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</row>
    <row r="336" ht="14.25" customHeight="1">
      <c r="H336" s="2"/>
      <c r="I336" s="2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</row>
    <row r="337" ht="14.25" customHeight="1">
      <c r="H337" s="2"/>
      <c r="I337" s="2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</row>
    <row r="338" ht="14.25" customHeight="1">
      <c r="H338" s="2"/>
      <c r="I338" s="2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</row>
    <row r="339" ht="14.25" customHeight="1">
      <c r="H339" s="2"/>
      <c r="I339" s="2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</row>
    <row r="340" ht="14.25" customHeight="1">
      <c r="H340" s="2"/>
      <c r="I340" s="2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</row>
    <row r="341" ht="14.25" customHeight="1">
      <c r="H341" s="2"/>
      <c r="I341" s="2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</row>
    <row r="342" ht="14.25" customHeight="1">
      <c r="H342" s="2"/>
      <c r="I342" s="2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</row>
    <row r="343" ht="14.25" customHeight="1">
      <c r="H343" s="2"/>
      <c r="I343" s="2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</row>
    <row r="344" ht="14.25" customHeight="1">
      <c r="H344" s="2"/>
      <c r="I344" s="2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</row>
    <row r="345" ht="14.25" customHeight="1">
      <c r="H345" s="2"/>
      <c r="I345" s="2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</row>
    <row r="346" ht="14.25" customHeight="1">
      <c r="H346" s="2"/>
      <c r="I346" s="2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</row>
    <row r="347" ht="14.25" customHeight="1">
      <c r="H347" s="2"/>
      <c r="I347" s="2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</row>
    <row r="348" ht="14.25" customHeight="1">
      <c r="H348" s="2"/>
      <c r="I348" s="2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</row>
    <row r="349" ht="14.25" customHeight="1">
      <c r="H349" s="2"/>
      <c r="I349" s="2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</row>
    <row r="350" ht="14.25" customHeight="1">
      <c r="H350" s="2"/>
      <c r="I350" s="2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</row>
    <row r="351" ht="14.25" customHeight="1">
      <c r="H351" s="2"/>
      <c r="I351" s="2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</row>
    <row r="352" ht="14.25" customHeight="1">
      <c r="H352" s="2"/>
      <c r="I352" s="2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</row>
    <row r="353" ht="14.25" customHeight="1">
      <c r="H353" s="2"/>
      <c r="I353" s="2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</row>
    <row r="354" ht="14.25" customHeight="1">
      <c r="H354" s="2"/>
      <c r="I354" s="2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</row>
    <row r="355" ht="14.25" customHeight="1">
      <c r="H355" s="2"/>
      <c r="I355" s="2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</row>
    <row r="356" ht="14.25" customHeight="1">
      <c r="H356" s="2"/>
      <c r="I356" s="2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</row>
    <row r="357" ht="14.25" customHeight="1">
      <c r="H357" s="2"/>
      <c r="I357" s="2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</row>
    <row r="358" ht="14.25" customHeight="1">
      <c r="H358" s="2"/>
      <c r="I358" s="2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</row>
    <row r="359" ht="14.25" customHeight="1">
      <c r="H359" s="2"/>
      <c r="I359" s="2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</row>
    <row r="360" ht="14.25" customHeight="1">
      <c r="H360" s="2"/>
      <c r="I360" s="2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</row>
    <row r="361" ht="14.25" customHeight="1">
      <c r="H361" s="2"/>
      <c r="I361" s="2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</row>
    <row r="362" ht="14.25" customHeight="1">
      <c r="H362" s="2"/>
      <c r="I362" s="2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</row>
    <row r="363" ht="14.25" customHeight="1">
      <c r="H363" s="2"/>
      <c r="I363" s="2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</row>
    <row r="364" ht="14.25" customHeight="1">
      <c r="H364" s="2"/>
      <c r="I364" s="2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</row>
    <row r="365" ht="14.25" customHeight="1">
      <c r="H365" s="2"/>
      <c r="I365" s="2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</row>
    <row r="366" ht="14.25" customHeight="1">
      <c r="H366" s="2"/>
      <c r="I366" s="2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</row>
    <row r="367" ht="14.25" customHeight="1">
      <c r="H367" s="2"/>
      <c r="I367" s="2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</row>
    <row r="368" ht="14.25" customHeight="1">
      <c r="H368" s="2"/>
      <c r="I368" s="2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</row>
    <row r="369" ht="14.25" customHeight="1">
      <c r="H369" s="2"/>
      <c r="I369" s="2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</row>
    <row r="370" ht="14.25" customHeight="1">
      <c r="H370" s="2"/>
      <c r="I370" s="2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</row>
    <row r="371" ht="14.25" customHeight="1">
      <c r="H371" s="2"/>
      <c r="I371" s="2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</row>
    <row r="372" ht="14.25" customHeight="1">
      <c r="H372" s="2"/>
      <c r="I372" s="2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</row>
    <row r="373" ht="14.25" customHeight="1">
      <c r="H373" s="2"/>
      <c r="I373" s="2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</row>
    <row r="374" ht="14.25" customHeight="1">
      <c r="H374" s="2"/>
      <c r="I374" s="2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</row>
    <row r="375" ht="14.25" customHeight="1">
      <c r="H375" s="2"/>
      <c r="I375" s="2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</row>
    <row r="376" ht="14.25" customHeight="1">
      <c r="H376" s="2"/>
      <c r="I376" s="2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</row>
    <row r="377" ht="14.25" customHeight="1">
      <c r="H377" s="2"/>
      <c r="I377" s="2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</row>
    <row r="378" ht="14.25" customHeight="1">
      <c r="H378" s="2"/>
      <c r="I378" s="2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</row>
    <row r="379" ht="14.25" customHeight="1">
      <c r="H379" s="2"/>
      <c r="I379" s="2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</row>
    <row r="380" ht="14.25" customHeight="1">
      <c r="H380" s="2"/>
      <c r="I380" s="2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</row>
    <row r="381" ht="14.25" customHeight="1">
      <c r="H381" s="2"/>
      <c r="I381" s="2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</row>
    <row r="382" ht="14.25" customHeight="1">
      <c r="H382" s="2"/>
      <c r="I382" s="2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</row>
    <row r="383" ht="14.25" customHeight="1">
      <c r="H383" s="2"/>
      <c r="I383" s="2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</row>
    <row r="384" ht="14.25" customHeight="1">
      <c r="H384" s="2"/>
      <c r="I384" s="2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</row>
    <row r="385" ht="14.25" customHeight="1">
      <c r="H385" s="2"/>
      <c r="I385" s="2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</row>
    <row r="386" ht="14.25" customHeight="1">
      <c r="H386" s="2"/>
      <c r="I386" s="2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</row>
    <row r="387" ht="14.25" customHeight="1">
      <c r="H387" s="2"/>
      <c r="I387" s="2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</row>
    <row r="388" ht="14.25" customHeight="1">
      <c r="H388" s="2"/>
      <c r="I388" s="2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</row>
    <row r="389" ht="14.25" customHeight="1">
      <c r="H389" s="2"/>
      <c r="I389" s="2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</row>
    <row r="390" ht="14.25" customHeight="1">
      <c r="H390" s="2"/>
      <c r="I390" s="2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</row>
    <row r="391" ht="14.25" customHeight="1">
      <c r="H391" s="2"/>
      <c r="I391" s="2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</row>
    <row r="392" ht="14.25" customHeight="1">
      <c r="H392" s="2"/>
      <c r="I392" s="2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</row>
    <row r="393" ht="14.25" customHeight="1">
      <c r="H393" s="2"/>
      <c r="I393" s="2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</row>
    <row r="394" ht="14.25" customHeight="1">
      <c r="H394" s="2"/>
      <c r="I394" s="2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</row>
    <row r="395" ht="14.25" customHeight="1">
      <c r="H395" s="2"/>
      <c r="I395" s="2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</row>
    <row r="396" ht="14.25" customHeight="1">
      <c r="H396" s="2"/>
      <c r="I396" s="2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</row>
    <row r="397" ht="14.25" customHeight="1">
      <c r="H397" s="2"/>
      <c r="I397" s="2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</row>
    <row r="398" ht="14.25" customHeight="1">
      <c r="H398" s="2"/>
      <c r="I398" s="2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</row>
    <row r="399" ht="14.25" customHeight="1">
      <c r="H399" s="2"/>
      <c r="I399" s="2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</row>
    <row r="400" ht="14.25" customHeight="1">
      <c r="H400" s="2"/>
      <c r="I400" s="2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</row>
    <row r="401" ht="14.25" customHeight="1">
      <c r="H401" s="2"/>
      <c r="I401" s="2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</row>
    <row r="402" ht="14.25" customHeight="1">
      <c r="H402" s="2"/>
      <c r="I402" s="2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</row>
    <row r="403" ht="14.25" customHeight="1">
      <c r="H403" s="2"/>
      <c r="I403" s="2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</row>
    <row r="404" ht="14.25" customHeight="1">
      <c r="H404" s="2"/>
      <c r="I404" s="2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</row>
    <row r="405" ht="14.25" customHeight="1">
      <c r="H405" s="2"/>
      <c r="I405" s="2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</row>
    <row r="406" ht="14.25" customHeight="1">
      <c r="H406" s="2"/>
      <c r="I406" s="2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</row>
    <row r="407" ht="14.25" customHeight="1">
      <c r="H407" s="2"/>
      <c r="I407" s="2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</row>
    <row r="408" ht="14.25" customHeight="1">
      <c r="H408" s="2"/>
      <c r="I408" s="2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</row>
    <row r="409" ht="14.25" customHeight="1">
      <c r="H409" s="2"/>
      <c r="I409" s="2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</row>
    <row r="410" ht="14.25" customHeight="1">
      <c r="H410" s="2"/>
      <c r="I410" s="2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</row>
    <row r="411" ht="14.25" customHeight="1">
      <c r="H411" s="2"/>
      <c r="I411" s="2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</row>
    <row r="412" ht="14.25" customHeight="1">
      <c r="H412" s="2"/>
      <c r="I412" s="2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</row>
    <row r="413" ht="14.25" customHeight="1">
      <c r="H413" s="2"/>
      <c r="I413" s="2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</row>
    <row r="414" ht="14.25" customHeight="1">
      <c r="H414" s="2"/>
      <c r="I414" s="2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</row>
    <row r="415" ht="14.25" customHeight="1">
      <c r="H415" s="2"/>
      <c r="I415" s="2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</row>
    <row r="416" ht="14.25" customHeight="1">
      <c r="H416" s="2"/>
      <c r="I416" s="2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</row>
    <row r="417" ht="14.25" customHeight="1">
      <c r="H417" s="2"/>
      <c r="I417" s="2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</row>
    <row r="418" ht="14.25" customHeight="1">
      <c r="H418" s="2"/>
      <c r="I418" s="2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</row>
    <row r="419" ht="14.25" customHeight="1">
      <c r="H419" s="2"/>
      <c r="I419" s="2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</row>
    <row r="420" ht="14.25" customHeight="1">
      <c r="H420" s="2"/>
      <c r="I420" s="2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</row>
    <row r="421" ht="14.25" customHeight="1">
      <c r="H421" s="2"/>
      <c r="I421" s="2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</row>
    <row r="422" ht="14.25" customHeight="1">
      <c r="H422" s="2"/>
      <c r="I422" s="2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</row>
    <row r="423" ht="14.25" customHeight="1">
      <c r="H423" s="2"/>
      <c r="I423" s="2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</row>
    <row r="424" ht="14.25" customHeight="1">
      <c r="H424" s="2"/>
      <c r="I424" s="2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</row>
    <row r="425" ht="14.25" customHeight="1">
      <c r="H425" s="2"/>
      <c r="I425" s="2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</row>
    <row r="426" ht="14.25" customHeight="1">
      <c r="H426" s="2"/>
      <c r="I426" s="2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</row>
    <row r="427" ht="14.25" customHeight="1">
      <c r="H427" s="2"/>
      <c r="I427" s="2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</row>
    <row r="428" ht="14.25" customHeight="1">
      <c r="H428" s="2"/>
      <c r="I428" s="2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</row>
    <row r="429" ht="14.25" customHeight="1">
      <c r="H429" s="2"/>
      <c r="I429" s="2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</row>
    <row r="430" ht="14.25" customHeight="1">
      <c r="H430" s="2"/>
      <c r="I430" s="2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</row>
    <row r="431" ht="14.25" customHeight="1">
      <c r="H431" s="2"/>
      <c r="I431" s="2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</row>
    <row r="432" ht="14.25" customHeight="1">
      <c r="H432" s="2"/>
      <c r="I432" s="2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</row>
    <row r="433" ht="14.25" customHeight="1">
      <c r="H433" s="2"/>
      <c r="I433" s="2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</row>
    <row r="434" ht="14.25" customHeight="1">
      <c r="H434" s="2"/>
      <c r="I434" s="2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</row>
    <row r="435" ht="14.25" customHeight="1">
      <c r="H435" s="2"/>
      <c r="I435" s="2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</row>
    <row r="436" ht="14.25" customHeight="1">
      <c r="H436" s="2"/>
      <c r="I436" s="2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</row>
    <row r="437" ht="14.25" customHeight="1">
      <c r="H437" s="2"/>
      <c r="I437" s="2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</row>
    <row r="438" ht="14.25" customHeight="1">
      <c r="H438" s="2"/>
      <c r="I438" s="2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</row>
    <row r="439" ht="14.25" customHeight="1">
      <c r="H439" s="2"/>
      <c r="I439" s="2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</row>
    <row r="440" ht="14.25" customHeight="1">
      <c r="H440" s="2"/>
      <c r="I440" s="2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</row>
    <row r="441" ht="14.25" customHeight="1">
      <c r="H441" s="2"/>
      <c r="I441" s="2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</row>
    <row r="442" ht="14.25" customHeight="1">
      <c r="H442" s="2"/>
      <c r="I442" s="2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</row>
    <row r="443" ht="14.25" customHeight="1">
      <c r="H443" s="2"/>
      <c r="I443" s="2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</row>
    <row r="444" ht="14.25" customHeight="1">
      <c r="H444" s="2"/>
      <c r="I444" s="2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</row>
    <row r="445" ht="14.25" customHeight="1">
      <c r="H445" s="2"/>
      <c r="I445" s="2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</row>
    <row r="446" ht="14.25" customHeight="1">
      <c r="H446" s="2"/>
      <c r="I446" s="2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</row>
    <row r="447" ht="14.25" customHeight="1">
      <c r="H447" s="2"/>
      <c r="I447" s="2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</row>
    <row r="448" ht="14.25" customHeight="1">
      <c r="H448" s="2"/>
      <c r="I448" s="2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</row>
    <row r="449" ht="14.25" customHeight="1">
      <c r="H449" s="2"/>
      <c r="I449" s="2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</row>
    <row r="450" ht="14.25" customHeight="1">
      <c r="H450" s="2"/>
      <c r="I450" s="2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</row>
    <row r="451" ht="14.25" customHeight="1">
      <c r="H451" s="2"/>
      <c r="I451" s="2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</row>
    <row r="452" ht="14.25" customHeight="1">
      <c r="H452" s="2"/>
      <c r="I452" s="2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</row>
    <row r="453" ht="14.25" customHeight="1">
      <c r="H453" s="2"/>
      <c r="I453" s="2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</row>
    <row r="454" ht="14.25" customHeight="1">
      <c r="H454" s="2"/>
      <c r="I454" s="2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</row>
    <row r="455" ht="14.25" customHeight="1">
      <c r="H455" s="2"/>
      <c r="I455" s="2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</row>
    <row r="456" ht="14.25" customHeight="1">
      <c r="H456" s="2"/>
      <c r="I456" s="2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</row>
    <row r="457" ht="14.25" customHeight="1">
      <c r="H457" s="2"/>
      <c r="I457" s="2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</row>
    <row r="458" ht="14.25" customHeight="1">
      <c r="H458" s="2"/>
      <c r="I458" s="2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</row>
    <row r="459" ht="14.25" customHeight="1">
      <c r="H459" s="2"/>
      <c r="I459" s="2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</row>
    <row r="460" ht="14.25" customHeight="1">
      <c r="H460" s="2"/>
      <c r="I460" s="2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</row>
    <row r="461" ht="14.25" customHeight="1">
      <c r="H461" s="2"/>
      <c r="I461" s="2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</row>
    <row r="462" ht="14.25" customHeight="1">
      <c r="H462" s="2"/>
      <c r="I462" s="2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</row>
    <row r="463" ht="14.25" customHeight="1">
      <c r="H463" s="2"/>
      <c r="I463" s="2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</row>
    <row r="464" ht="14.25" customHeight="1">
      <c r="H464" s="2"/>
      <c r="I464" s="2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</row>
    <row r="465" ht="14.25" customHeight="1">
      <c r="H465" s="2"/>
      <c r="I465" s="2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</row>
    <row r="466" ht="14.25" customHeight="1">
      <c r="H466" s="2"/>
      <c r="I466" s="2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</row>
    <row r="467" ht="14.25" customHeight="1">
      <c r="H467" s="2"/>
      <c r="I467" s="2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</row>
    <row r="468" ht="14.25" customHeight="1">
      <c r="H468" s="2"/>
      <c r="I468" s="2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</row>
    <row r="469" ht="14.25" customHeight="1">
      <c r="H469" s="2"/>
      <c r="I469" s="2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</row>
    <row r="470" ht="14.25" customHeight="1">
      <c r="H470" s="2"/>
      <c r="I470" s="2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</row>
    <row r="471" ht="14.25" customHeight="1">
      <c r="H471" s="2"/>
      <c r="I471" s="2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</row>
    <row r="472" ht="14.25" customHeight="1">
      <c r="H472" s="2"/>
      <c r="I472" s="2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</row>
    <row r="473" ht="14.25" customHeight="1">
      <c r="H473" s="2"/>
      <c r="I473" s="2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</row>
    <row r="474" ht="14.25" customHeight="1">
      <c r="H474" s="2"/>
      <c r="I474" s="2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</row>
    <row r="475" ht="14.25" customHeight="1">
      <c r="H475" s="2"/>
      <c r="I475" s="2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</row>
    <row r="476" ht="14.25" customHeight="1">
      <c r="H476" s="2"/>
      <c r="I476" s="2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</row>
    <row r="477" ht="14.25" customHeight="1">
      <c r="H477" s="2"/>
      <c r="I477" s="2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</row>
    <row r="478" ht="14.25" customHeight="1">
      <c r="H478" s="2"/>
      <c r="I478" s="2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</row>
    <row r="479" ht="14.25" customHeight="1">
      <c r="H479" s="2"/>
      <c r="I479" s="2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</row>
    <row r="480" ht="14.25" customHeight="1">
      <c r="H480" s="2"/>
      <c r="I480" s="2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</row>
    <row r="481" ht="14.25" customHeight="1">
      <c r="H481" s="2"/>
      <c r="I481" s="2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</row>
    <row r="482" ht="14.25" customHeight="1">
      <c r="H482" s="2"/>
      <c r="I482" s="2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</row>
    <row r="483" ht="14.25" customHeight="1">
      <c r="H483" s="2"/>
      <c r="I483" s="2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</row>
    <row r="484" ht="14.25" customHeight="1">
      <c r="H484" s="2"/>
      <c r="I484" s="2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</row>
    <row r="485" ht="14.25" customHeight="1">
      <c r="H485" s="2"/>
      <c r="I485" s="2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</row>
    <row r="486" ht="14.25" customHeight="1">
      <c r="H486" s="2"/>
      <c r="I486" s="2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</row>
    <row r="487" ht="14.25" customHeight="1">
      <c r="H487" s="2"/>
      <c r="I487" s="2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</row>
    <row r="488" ht="14.25" customHeight="1">
      <c r="H488" s="2"/>
      <c r="I488" s="2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</row>
    <row r="489" ht="14.25" customHeight="1">
      <c r="H489" s="2"/>
      <c r="I489" s="2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</row>
    <row r="490" ht="14.25" customHeight="1">
      <c r="H490" s="2"/>
      <c r="I490" s="2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</row>
    <row r="491" ht="14.25" customHeight="1">
      <c r="H491" s="2"/>
      <c r="I491" s="2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</row>
    <row r="492" ht="14.25" customHeight="1">
      <c r="H492" s="2"/>
      <c r="I492" s="2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</row>
    <row r="493" ht="14.25" customHeight="1">
      <c r="H493" s="2"/>
      <c r="I493" s="2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</row>
    <row r="494" ht="14.25" customHeight="1">
      <c r="H494" s="2"/>
      <c r="I494" s="2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</row>
    <row r="495" ht="14.25" customHeight="1">
      <c r="H495" s="2"/>
      <c r="I495" s="2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</row>
    <row r="496" ht="14.25" customHeight="1">
      <c r="H496" s="2"/>
      <c r="I496" s="2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</row>
    <row r="497" ht="14.25" customHeight="1">
      <c r="H497" s="2"/>
      <c r="I497" s="2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</row>
    <row r="498" ht="14.25" customHeight="1">
      <c r="H498" s="2"/>
      <c r="I498" s="2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</row>
    <row r="499" ht="14.25" customHeight="1">
      <c r="H499" s="2"/>
      <c r="I499" s="2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</row>
    <row r="500" ht="14.25" customHeight="1">
      <c r="H500" s="2"/>
      <c r="I500" s="2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</row>
    <row r="501" ht="14.25" customHeight="1">
      <c r="H501" s="2"/>
      <c r="I501" s="2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</row>
    <row r="502" ht="14.25" customHeight="1">
      <c r="H502" s="2"/>
      <c r="I502" s="2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</row>
    <row r="503" ht="14.25" customHeight="1">
      <c r="H503" s="2"/>
      <c r="I503" s="2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</row>
    <row r="504" ht="14.25" customHeight="1">
      <c r="H504" s="2"/>
      <c r="I504" s="2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</row>
    <row r="505" ht="14.25" customHeight="1">
      <c r="H505" s="2"/>
      <c r="I505" s="2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</row>
    <row r="506" ht="14.25" customHeight="1">
      <c r="H506" s="2"/>
      <c r="I506" s="2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</row>
    <row r="507" ht="14.25" customHeight="1">
      <c r="H507" s="2"/>
      <c r="I507" s="2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</row>
    <row r="508" ht="14.25" customHeight="1">
      <c r="H508" s="2"/>
      <c r="I508" s="2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</row>
    <row r="509" ht="14.25" customHeight="1">
      <c r="H509" s="2"/>
      <c r="I509" s="2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</row>
    <row r="510" ht="14.25" customHeight="1">
      <c r="H510" s="2"/>
      <c r="I510" s="2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</row>
    <row r="511" ht="14.25" customHeight="1">
      <c r="H511" s="2"/>
      <c r="I511" s="2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</row>
    <row r="512" ht="14.25" customHeight="1">
      <c r="H512" s="2"/>
      <c r="I512" s="2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</row>
    <row r="513" ht="14.25" customHeight="1">
      <c r="H513" s="2"/>
      <c r="I513" s="2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</row>
    <row r="514" ht="14.25" customHeight="1">
      <c r="H514" s="2"/>
      <c r="I514" s="2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</row>
    <row r="515" ht="14.25" customHeight="1">
      <c r="H515" s="2"/>
      <c r="I515" s="2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</row>
    <row r="516" ht="14.25" customHeight="1">
      <c r="H516" s="2"/>
      <c r="I516" s="2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</row>
    <row r="517" ht="14.25" customHeight="1">
      <c r="H517" s="2"/>
      <c r="I517" s="2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</row>
    <row r="518" ht="14.25" customHeight="1">
      <c r="H518" s="2"/>
      <c r="I518" s="2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</row>
    <row r="519" ht="14.25" customHeight="1">
      <c r="H519" s="2"/>
      <c r="I519" s="2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</row>
    <row r="520" ht="14.25" customHeight="1">
      <c r="H520" s="2"/>
      <c r="I520" s="2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</row>
    <row r="521" ht="14.25" customHeight="1">
      <c r="H521" s="2"/>
      <c r="I521" s="2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</row>
    <row r="522" ht="14.25" customHeight="1">
      <c r="H522" s="2"/>
      <c r="I522" s="2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</row>
    <row r="523" ht="14.25" customHeight="1">
      <c r="H523" s="2"/>
      <c r="I523" s="2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</row>
    <row r="524" ht="14.25" customHeight="1">
      <c r="H524" s="2"/>
      <c r="I524" s="2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</row>
    <row r="525" ht="14.25" customHeight="1">
      <c r="H525" s="2"/>
      <c r="I525" s="2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</row>
    <row r="526" ht="14.25" customHeight="1">
      <c r="H526" s="2"/>
      <c r="I526" s="2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</row>
    <row r="527" ht="14.25" customHeight="1">
      <c r="H527" s="2"/>
      <c r="I527" s="2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</row>
    <row r="528" ht="14.25" customHeight="1">
      <c r="H528" s="2"/>
      <c r="I528" s="2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</row>
    <row r="529" ht="14.25" customHeight="1">
      <c r="H529" s="2"/>
      <c r="I529" s="2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</row>
    <row r="530" ht="14.25" customHeight="1">
      <c r="H530" s="2"/>
      <c r="I530" s="2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</row>
    <row r="531" ht="14.25" customHeight="1">
      <c r="H531" s="2"/>
      <c r="I531" s="2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</row>
    <row r="532" ht="14.25" customHeight="1">
      <c r="H532" s="2"/>
      <c r="I532" s="2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</row>
    <row r="533" ht="14.25" customHeight="1">
      <c r="H533" s="2"/>
      <c r="I533" s="2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</row>
    <row r="534" ht="14.25" customHeight="1">
      <c r="H534" s="2"/>
      <c r="I534" s="2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</row>
    <row r="535" ht="14.25" customHeight="1">
      <c r="H535" s="2"/>
      <c r="I535" s="2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</row>
    <row r="536" ht="14.25" customHeight="1">
      <c r="H536" s="2"/>
      <c r="I536" s="2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</row>
    <row r="537" ht="14.25" customHeight="1">
      <c r="H537" s="2"/>
      <c r="I537" s="2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</row>
    <row r="538" ht="14.25" customHeight="1">
      <c r="H538" s="2"/>
      <c r="I538" s="2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</row>
    <row r="539" ht="14.25" customHeight="1">
      <c r="H539" s="2"/>
      <c r="I539" s="2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</row>
    <row r="540" ht="14.25" customHeight="1">
      <c r="H540" s="2"/>
      <c r="I540" s="2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</row>
    <row r="541" ht="14.25" customHeight="1">
      <c r="H541" s="2"/>
      <c r="I541" s="2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</row>
    <row r="542" ht="14.25" customHeight="1">
      <c r="H542" s="2"/>
      <c r="I542" s="2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</row>
    <row r="543" ht="14.25" customHeight="1">
      <c r="H543" s="2"/>
      <c r="I543" s="2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</row>
    <row r="544" ht="14.25" customHeight="1">
      <c r="H544" s="2"/>
      <c r="I544" s="2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</row>
    <row r="545" ht="14.25" customHeight="1">
      <c r="H545" s="2"/>
      <c r="I545" s="2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</row>
    <row r="546" ht="14.25" customHeight="1">
      <c r="H546" s="2"/>
      <c r="I546" s="2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</row>
    <row r="547" ht="14.25" customHeight="1">
      <c r="H547" s="2"/>
      <c r="I547" s="2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</row>
    <row r="548" ht="14.25" customHeight="1">
      <c r="H548" s="2"/>
      <c r="I548" s="2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</row>
    <row r="549" ht="14.25" customHeight="1">
      <c r="H549" s="2"/>
      <c r="I549" s="2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</row>
    <row r="550" ht="14.25" customHeight="1">
      <c r="H550" s="2"/>
      <c r="I550" s="2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</row>
    <row r="551" ht="14.25" customHeight="1">
      <c r="H551" s="2"/>
      <c r="I551" s="2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</row>
    <row r="552" ht="14.25" customHeight="1">
      <c r="H552" s="2"/>
      <c r="I552" s="2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</row>
    <row r="553" ht="14.25" customHeight="1">
      <c r="H553" s="2"/>
      <c r="I553" s="2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</row>
    <row r="554" ht="14.25" customHeight="1">
      <c r="H554" s="2"/>
      <c r="I554" s="2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</row>
    <row r="555" ht="14.25" customHeight="1">
      <c r="H555" s="2"/>
      <c r="I555" s="2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</row>
    <row r="556" ht="14.25" customHeight="1">
      <c r="H556" s="2"/>
      <c r="I556" s="2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</row>
    <row r="557" ht="14.25" customHeight="1">
      <c r="H557" s="2"/>
      <c r="I557" s="2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</row>
    <row r="558" ht="14.25" customHeight="1">
      <c r="H558" s="2"/>
      <c r="I558" s="2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</row>
    <row r="559" ht="14.25" customHeight="1">
      <c r="H559" s="2"/>
      <c r="I559" s="2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</row>
    <row r="560" ht="14.25" customHeight="1">
      <c r="H560" s="2"/>
      <c r="I560" s="2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</row>
    <row r="561" ht="14.25" customHeight="1">
      <c r="H561" s="2"/>
      <c r="I561" s="2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</row>
    <row r="562" ht="14.25" customHeight="1">
      <c r="H562" s="2"/>
      <c r="I562" s="2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</row>
    <row r="563" ht="14.25" customHeight="1">
      <c r="H563" s="2"/>
      <c r="I563" s="2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</row>
    <row r="564" ht="14.25" customHeight="1">
      <c r="H564" s="2"/>
      <c r="I564" s="2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</row>
    <row r="565" ht="14.25" customHeight="1">
      <c r="H565" s="2"/>
      <c r="I565" s="2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</row>
    <row r="566" ht="14.25" customHeight="1">
      <c r="H566" s="2"/>
      <c r="I566" s="2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</row>
    <row r="567" ht="14.25" customHeight="1">
      <c r="H567" s="2"/>
      <c r="I567" s="2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</row>
    <row r="568" ht="14.25" customHeight="1">
      <c r="H568" s="2"/>
      <c r="I568" s="2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</row>
    <row r="569" ht="14.25" customHeight="1">
      <c r="H569" s="2"/>
      <c r="I569" s="2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</row>
    <row r="570" ht="14.25" customHeight="1">
      <c r="H570" s="2"/>
      <c r="I570" s="2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</row>
    <row r="571" ht="14.25" customHeight="1">
      <c r="H571" s="2"/>
      <c r="I571" s="2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</row>
    <row r="572" ht="14.25" customHeight="1">
      <c r="H572" s="2"/>
      <c r="I572" s="2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</row>
    <row r="573" ht="14.25" customHeight="1">
      <c r="H573" s="2"/>
      <c r="I573" s="2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</row>
    <row r="574" ht="14.25" customHeight="1">
      <c r="H574" s="2"/>
      <c r="I574" s="2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</row>
    <row r="575" ht="14.25" customHeight="1">
      <c r="H575" s="2"/>
      <c r="I575" s="2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</row>
    <row r="576" ht="14.25" customHeight="1">
      <c r="H576" s="2"/>
      <c r="I576" s="2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</row>
    <row r="577" ht="14.25" customHeight="1">
      <c r="H577" s="2"/>
      <c r="I577" s="2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</row>
    <row r="578" ht="14.25" customHeight="1">
      <c r="H578" s="2"/>
      <c r="I578" s="2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</row>
    <row r="579" ht="14.25" customHeight="1">
      <c r="H579" s="2"/>
      <c r="I579" s="2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</row>
    <row r="580" ht="14.25" customHeight="1">
      <c r="H580" s="2"/>
      <c r="I580" s="2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</row>
    <row r="581" ht="14.25" customHeight="1">
      <c r="H581" s="2"/>
      <c r="I581" s="2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</row>
    <row r="582" ht="14.25" customHeight="1">
      <c r="H582" s="2"/>
      <c r="I582" s="2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</row>
    <row r="583" ht="14.25" customHeight="1">
      <c r="H583" s="2"/>
      <c r="I583" s="2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</row>
    <row r="584" ht="14.25" customHeight="1">
      <c r="H584" s="2"/>
      <c r="I584" s="2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</row>
    <row r="585" ht="14.25" customHeight="1">
      <c r="H585" s="2"/>
      <c r="I585" s="2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</row>
    <row r="586" ht="14.25" customHeight="1">
      <c r="H586" s="2"/>
      <c r="I586" s="2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</row>
    <row r="587" ht="14.25" customHeight="1">
      <c r="H587" s="2"/>
      <c r="I587" s="2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</row>
    <row r="588" ht="14.25" customHeight="1">
      <c r="H588" s="2"/>
      <c r="I588" s="2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</row>
    <row r="589" ht="14.25" customHeight="1">
      <c r="H589" s="2"/>
      <c r="I589" s="2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</row>
    <row r="590" ht="14.25" customHeight="1">
      <c r="H590" s="2"/>
      <c r="I590" s="2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</row>
    <row r="591" ht="14.25" customHeight="1">
      <c r="H591" s="2"/>
      <c r="I591" s="2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</row>
    <row r="592" ht="14.25" customHeight="1">
      <c r="H592" s="2"/>
      <c r="I592" s="2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</row>
    <row r="593" ht="14.25" customHeight="1">
      <c r="H593" s="2"/>
      <c r="I593" s="2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</row>
    <row r="594" ht="14.25" customHeight="1">
      <c r="H594" s="2"/>
      <c r="I594" s="2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</row>
    <row r="595" ht="14.25" customHeight="1">
      <c r="H595" s="2"/>
      <c r="I595" s="2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</row>
    <row r="596" ht="14.25" customHeight="1">
      <c r="H596" s="2"/>
      <c r="I596" s="2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</row>
    <row r="597" ht="14.25" customHeight="1">
      <c r="H597" s="2"/>
      <c r="I597" s="2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</row>
    <row r="598" ht="14.25" customHeight="1">
      <c r="H598" s="2"/>
      <c r="I598" s="2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</row>
    <row r="599" ht="14.25" customHeight="1">
      <c r="H599" s="2"/>
      <c r="I599" s="2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</row>
    <row r="600" ht="14.25" customHeight="1">
      <c r="H600" s="2"/>
      <c r="I600" s="2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</row>
    <row r="601" ht="14.25" customHeight="1">
      <c r="H601" s="2"/>
      <c r="I601" s="2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</row>
    <row r="602" ht="14.25" customHeight="1">
      <c r="H602" s="2"/>
      <c r="I602" s="2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</row>
    <row r="603" ht="14.25" customHeight="1">
      <c r="H603" s="2"/>
      <c r="I603" s="2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</row>
    <row r="604" ht="14.25" customHeight="1">
      <c r="H604" s="2"/>
      <c r="I604" s="2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</row>
    <row r="605" ht="14.25" customHeight="1">
      <c r="H605" s="2"/>
      <c r="I605" s="2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</row>
    <row r="606" ht="14.25" customHeight="1">
      <c r="H606" s="2"/>
      <c r="I606" s="2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</row>
    <row r="607" ht="14.25" customHeight="1">
      <c r="H607" s="2"/>
      <c r="I607" s="2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</row>
    <row r="608" ht="14.25" customHeight="1">
      <c r="H608" s="2"/>
      <c r="I608" s="2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</row>
    <row r="609" ht="14.25" customHeight="1">
      <c r="H609" s="2"/>
      <c r="I609" s="2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</row>
    <row r="610" ht="14.25" customHeight="1">
      <c r="H610" s="2"/>
      <c r="I610" s="2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</row>
    <row r="611" ht="14.25" customHeight="1">
      <c r="H611" s="2"/>
      <c r="I611" s="2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</row>
    <row r="612" ht="14.25" customHeight="1">
      <c r="H612" s="2"/>
      <c r="I612" s="2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</row>
    <row r="613" ht="14.25" customHeight="1">
      <c r="H613" s="2"/>
      <c r="I613" s="2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</row>
    <row r="614" ht="14.25" customHeight="1">
      <c r="H614" s="2"/>
      <c r="I614" s="2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</row>
    <row r="615" ht="14.25" customHeight="1">
      <c r="H615" s="2"/>
      <c r="I615" s="2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</row>
    <row r="616" ht="14.25" customHeight="1">
      <c r="H616" s="2"/>
      <c r="I616" s="2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</row>
    <row r="617" ht="14.25" customHeight="1">
      <c r="H617" s="2"/>
      <c r="I617" s="2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</row>
    <row r="618" ht="14.25" customHeight="1">
      <c r="H618" s="2"/>
      <c r="I618" s="2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</row>
    <row r="619" ht="14.25" customHeight="1">
      <c r="H619" s="2"/>
      <c r="I619" s="2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</row>
    <row r="620" ht="14.25" customHeight="1">
      <c r="H620" s="2"/>
      <c r="I620" s="2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</row>
    <row r="621" ht="14.25" customHeight="1">
      <c r="H621" s="2"/>
      <c r="I621" s="2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</row>
    <row r="622" ht="14.25" customHeight="1">
      <c r="H622" s="2"/>
      <c r="I622" s="2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</row>
    <row r="623" ht="14.25" customHeight="1">
      <c r="H623" s="2"/>
      <c r="I623" s="2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</row>
    <row r="624" ht="14.25" customHeight="1">
      <c r="H624" s="2"/>
      <c r="I624" s="2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</row>
    <row r="625" ht="14.25" customHeight="1">
      <c r="H625" s="2"/>
      <c r="I625" s="2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</row>
    <row r="626" ht="14.25" customHeight="1">
      <c r="H626" s="2"/>
      <c r="I626" s="2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</row>
    <row r="627" ht="14.25" customHeight="1">
      <c r="H627" s="2"/>
      <c r="I627" s="2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</row>
    <row r="628" ht="14.25" customHeight="1">
      <c r="H628" s="2"/>
      <c r="I628" s="2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</row>
    <row r="629" ht="14.25" customHeight="1">
      <c r="H629" s="2"/>
      <c r="I629" s="2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</row>
    <row r="630" ht="14.25" customHeight="1">
      <c r="H630" s="2"/>
      <c r="I630" s="2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</row>
    <row r="631" ht="14.25" customHeight="1">
      <c r="H631" s="2"/>
      <c r="I631" s="2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</row>
    <row r="632" ht="14.25" customHeight="1">
      <c r="H632" s="2"/>
      <c r="I632" s="2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</row>
    <row r="633" ht="14.25" customHeight="1">
      <c r="H633" s="2"/>
      <c r="I633" s="2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</row>
    <row r="634" ht="14.25" customHeight="1">
      <c r="H634" s="2"/>
      <c r="I634" s="2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</row>
    <row r="635" ht="14.25" customHeight="1">
      <c r="H635" s="2"/>
      <c r="I635" s="2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</row>
    <row r="636" ht="14.25" customHeight="1">
      <c r="H636" s="2"/>
      <c r="I636" s="2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</row>
    <row r="637" ht="14.25" customHeight="1">
      <c r="H637" s="2"/>
      <c r="I637" s="2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</row>
    <row r="638" ht="14.25" customHeight="1">
      <c r="H638" s="2"/>
      <c r="I638" s="2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</row>
    <row r="639" ht="14.25" customHeight="1">
      <c r="H639" s="2"/>
      <c r="I639" s="2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</row>
    <row r="640" ht="14.25" customHeight="1">
      <c r="H640" s="2"/>
      <c r="I640" s="2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</row>
    <row r="641" ht="14.25" customHeight="1">
      <c r="H641" s="2"/>
      <c r="I641" s="2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</row>
    <row r="642" ht="14.25" customHeight="1">
      <c r="H642" s="2"/>
      <c r="I642" s="2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</row>
    <row r="643" ht="14.25" customHeight="1">
      <c r="H643" s="2"/>
      <c r="I643" s="2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</row>
    <row r="644" ht="14.25" customHeight="1">
      <c r="H644" s="2"/>
      <c r="I644" s="2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</row>
    <row r="645" ht="14.25" customHeight="1">
      <c r="H645" s="2"/>
      <c r="I645" s="2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</row>
    <row r="646" ht="14.25" customHeight="1">
      <c r="H646" s="2"/>
      <c r="I646" s="2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</row>
    <row r="647" ht="14.25" customHeight="1">
      <c r="H647" s="2"/>
      <c r="I647" s="2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</row>
    <row r="648" ht="14.25" customHeight="1">
      <c r="H648" s="2"/>
      <c r="I648" s="2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</row>
    <row r="649" ht="14.25" customHeight="1">
      <c r="H649" s="2"/>
      <c r="I649" s="2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</row>
    <row r="650" ht="14.25" customHeight="1">
      <c r="H650" s="2"/>
      <c r="I650" s="2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</row>
    <row r="651" ht="14.25" customHeight="1">
      <c r="H651" s="2"/>
      <c r="I651" s="2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</row>
    <row r="652" ht="14.25" customHeight="1">
      <c r="H652" s="2"/>
      <c r="I652" s="2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</row>
    <row r="653" ht="14.25" customHeight="1">
      <c r="H653" s="2"/>
      <c r="I653" s="2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</row>
    <row r="654" ht="14.25" customHeight="1">
      <c r="H654" s="2"/>
      <c r="I654" s="2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</row>
    <row r="655" ht="14.25" customHeight="1">
      <c r="H655" s="2"/>
      <c r="I655" s="2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</row>
    <row r="656" ht="14.25" customHeight="1">
      <c r="H656" s="2"/>
      <c r="I656" s="2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</row>
    <row r="657" ht="14.25" customHeight="1">
      <c r="H657" s="2"/>
      <c r="I657" s="2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</row>
    <row r="658" ht="14.25" customHeight="1">
      <c r="H658" s="2"/>
      <c r="I658" s="2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</row>
    <row r="659" ht="14.25" customHeight="1">
      <c r="H659" s="2"/>
      <c r="I659" s="2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</row>
    <row r="660" ht="14.25" customHeight="1">
      <c r="H660" s="2"/>
      <c r="I660" s="2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</row>
    <row r="661" ht="14.25" customHeight="1">
      <c r="H661" s="2"/>
      <c r="I661" s="2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</row>
    <row r="662" ht="14.25" customHeight="1">
      <c r="H662" s="2"/>
      <c r="I662" s="2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</row>
    <row r="663" ht="14.25" customHeight="1">
      <c r="H663" s="2"/>
      <c r="I663" s="2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</row>
    <row r="664" ht="14.25" customHeight="1">
      <c r="H664" s="2"/>
      <c r="I664" s="2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</row>
    <row r="665" ht="14.25" customHeight="1">
      <c r="H665" s="2"/>
      <c r="I665" s="2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</row>
    <row r="666" ht="14.25" customHeight="1">
      <c r="H666" s="2"/>
      <c r="I666" s="2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</row>
    <row r="667" ht="14.25" customHeight="1">
      <c r="H667" s="2"/>
      <c r="I667" s="2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</row>
    <row r="668" ht="14.25" customHeight="1">
      <c r="H668" s="2"/>
      <c r="I668" s="2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</row>
    <row r="669" ht="14.25" customHeight="1">
      <c r="H669" s="2"/>
      <c r="I669" s="2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</row>
    <row r="670" ht="14.25" customHeight="1">
      <c r="H670" s="2"/>
      <c r="I670" s="2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</row>
    <row r="671" ht="14.25" customHeight="1">
      <c r="H671" s="2"/>
      <c r="I671" s="2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</row>
    <row r="672" ht="14.25" customHeight="1">
      <c r="H672" s="2"/>
      <c r="I672" s="2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</row>
    <row r="673" ht="14.25" customHeight="1">
      <c r="H673" s="2"/>
      <c r="I673" s="2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</row>
    <row r="674" ht="14.25" customHeight="1">
      <c r="H674" s="2"/>
      <c r="I674" s="2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</row>
    <row r="675" ht="14.25" customHeight="1">
      <c r="H675" s="2"/>
      <c r="I675" s="2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</row>
    <row r="676" ht="14.25" customHeight="1">
      <c r="H676" s="2"/>
      <c r="I676" s="2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</row>
    <row r="677" ht="14.25" customHeight="1">
      <c r="H677" s="2"/>
      <c r="I677" s="2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</row>
    <row r="678" ht="14.25" customHeight="1">
      <c r="H678" s="2"/>
      <c r="I678" s="2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</row>
    <row r="679" ht="14.25" customHeight="1">
      <c r="H679" s="2"/>
      <c r="I679" s="2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</row>
    <row r="680" ht="14.25" customHeight="1">
      <c r="H680" s="2"/>
      <c r="I680" s="2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</row>
    <row r="681" ht="14.25" customHeight="1">
      <c r="H681" s="2"/>
      <c r="I681" s="2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</row>
    <row r="682" ht="14.25" customHeight="1">
      <c r="H682" s="2"/>
      <c r="I682" s="2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</row>
    <row r="683" ht="14.25" customHeight="1">
      <c r="H683" s="2"/>
      <c r="I683" s="2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</row>
    <row r="684" ht="14.25" customHeight="1">
      <c r="H684" s="2"/>
      <c r="I684" s="2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</row>
    <row r="685" ht="14.25" customHeight="1">
      <c r="H685" s="2"/>
      <c r="I685" s="2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</row>
    <row r="686" ht="14.25" customHeight="1">
      <c r="H686" s="2"/>
      <c r="I686" s="2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</row>
    <row r="687" ht="14.25" customHeight="1">
      <c r="H687" s="2"/>
      <c r="I687" s="2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</row>
    <row r="688" ht="14.25" customHeight="1">
      <c r="H688" s="2"/>
      <c r="I688" s="2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</row>
    <row r="689" ht="14.25" customHeight="1">
      <c r="H689" s="2"/>
      <c r="I689" s="2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</row>
    <row r="690" ht="14.25" customHeight="1">
      <c r="H690" s="2"/>
      <c r="I690" s="2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</row>
    <row r="691" ht="14.25" customHeight="1">
      <c r="H691" s="2"/>
      <c r="I691" s="2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</row>
    <row r="692" ht="14.25" customHeight="1">
      <c r="H692" s="2"/>
      <c r="I692" s="2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</row>
    <row r="693" ht="14.25" customHeight="1">
      <c r="H693" s="2"/>
      <c r="I693" s="2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</row>
    <row r="694" ht="14.25" customHeight="1">
      <c r="H694" s="2"/>
      <c r="I694" s="2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</row>
    <row r="695" ht="14.25" customHeight="1">
      <c r="H695" s="2"/>
      <c r="I695" s="2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</row>
    <row r="696" ht="14.25" customHeight="1">
      <c r="H696" s="2"/>
      <c r="I696" s="2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</row>
    <row r="697" ht="14.25" customHeight="1">
      <c r="H697" s="2"/>
      <c r="I697" s="2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</row>
    <row r="698" ht="14.25" customHeight="1">
      <c r="H698" s="2"/>
      <c r="I698" s="2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</row>
    <row r="699" ht="14.25" customHeight="1">
      <c r="H699" s="2"/>
      <c r="I699" s="2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</row>
    <row r="700" ht="14.25" customHeight="1">
      <c r="H700" s="2"/>
      <c r="I700" s="2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</row>
    <row r="701" ht="14.25" customHeight="1">
      <c r="H701" s="2"/>
      <c r="I701" s="2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</row>
    <row r="702" ht="14.25" customHeight="1">
      <c r="H702" s="2"/>
      <c r="I702" s="2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</row>
    <row r="703" ht="14.25" customHeight="1">
      <c r="H703" s="2"/>
      <c r="I703" s="2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</row>
    <row r="704" ht="14.25" customHeight="1">
      <c r="H704" s="2"/>
      <c r="I704" s="2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</row>
    <row r="705" ht="14.25" customHeight="1">
      <c r="H705" s="2"/>
      <c r="I705" s="2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</row>
    <row r="706" ht="14.25" customHeight="1">
      <c r="H706" s="2"/>
      <c r="I706" s="2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</row>
    <row r="707" ht="14.25" customHeight="1">
      <c r="H707" s="2"/>
      <c r="I707" s="2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</row>
    <row r="708" ht="14.25" customHeight="1">
      <c r="H708" s="2"/>
      <c r="I708" s="2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</row>
    <row r="709" ht="14.25" customHeight="1">
      <c r="H709" s="2"/>
      <c r="I709" s="2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</row>
    <row r="710" ht="14.25" customHeight="1">
      <c r="H710" s="2"/>
      <c r="I710" s="2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</row>
    <row r="711" ht="14.25" customHeight="1">
      <c r="H711" s="2"/>
      <c r="I711" s="2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</row>
    <row r="712" ht="14.25" customHeight="1">
      <c r="H712" s="2"/>
      <c r="I712" s="2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</row>
    <row r="713" ht="14.25" customHeight="1">
      <c r="H713" s="2"/>
      <c r="I713" s="2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</row>
    <row r="714" ht="14.25" customHeight="1">
      <c r="H714" s="2"/>
      <c r="I714" s="2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</row>
    <row r="715" ht="14.25" customHeight="1">
      <c r="H715" s="2"/>
      <c r="I715" s="2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</row>
    <row r="716" ht="14.25" customHeight="1">
      <c r="H716" s="2"/>
      <c r="I716" s="2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</row>
    <row r="717" ht="14.25" customHeight="1">
      <c r="H717" s="2"/>
      <c r="I717" s="2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</row>
    <row r="718" ht="14.25" customHeight="1">
      <c r="H718" s="2"/>
      <c r="I718" s="2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</row>
    <row r="719" ht="14.25" customHeight="1">
      <c r="H719" s="2"/>
      <c r="I719" s="2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</row>
    <row r="720" ht="14.25" customHeight="1">
      <c r="H720" s="2"/>
      <c r="I720" s="2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</row>
    <row r="721" ht="14.25" customHeight="1">
      <c r="H721" s="2"/>
      <c r="I721" s="2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</row>
    <row r="722" ht="14.25" customHeight="1">
      <c r="H722" s="2"/>
      <c r="I722" s="2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</row>
    <row r="723" ht="14.25" customHeight="1">
      <c r="H723" s="2"/>
      <c r="I723" s="2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</row>
    <row r="724" ht="14.25" customHeight="1">
      <c r="H724" s="2"/>
      <c r="I724" s="2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</row>
    <row r="725" ht="14.25" customHeight="1">
      <c r="H725" s="2"/>
      <c r="I725" s="2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</row>
    <row r="726" ht="14.25" customHeight="1">
      <c r="H726" s="2"/>
      <c r="I726" s="2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</row>
    <row r="727" ht="14.25" customHeight="1">
      <c r="H727" s="2"/>
      <c r="I727" s="2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</row>
    <row r="728" ht="14.25" customHeight="1">
      <c r="H728" s="2"/>
      <c r="I728" s="2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</row>
    <row r="729" ht="14.25" customHeight="1">
      <c r="H729" s="2"/>
      <c r="I729" s="2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</row>
    <row r="730" ht="14.25" customHeight="1">
      <c r="H730" s="2"/>
      <c r="I730" s="2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</row>
    <row r="731" ht="14.25" customHeight="1">
      <c r="H731" s="2"/>
      <c r="I731" s="2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</row>
    <row r="732" ht="14.25" customHeight="1">
      <c r="H732" s="2"/>
      <c r="I732" s="2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</row>
    <row r="733" ht="14.25" customHeight="1">
      <c r="H733" s="2"/>
      <c r="I733" s="2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</row>
    <row r="734" ht="14.25" customHeight="1">
      <c r="H734" s="2"/>
      <c r="I734" s="2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</row>
    <row r="735" ht="14.25" customHeight="1">
      <c r="H735" s="2"/>
      <c r="I735" s="2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</row>
    <row r="736" ht="14.25" customHeight="1">
      <c r="H736" s="2"/>
      <c r="I736" s="2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</row>
    <row r="737" ht="14.25" customHeight="1">
      <c r="H737" s="2"/>
      <c r="I737" s="2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</row>
    <row r="738" ht="14.25" customHeight="1">
      <c r="H738" s="2"/>
      <c r="I738" s="2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</row>
    <row r="739" ht="14.25" customHeight="1">
      <c r="H739" s="2"/>
      <c r="I739" s="2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</row>
    <row r="740" ht="14.25" customHeight="1">
      <c r="H740" s="2"/>
      <c r="I740" s="2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</row>
    <row r="741" ht="14.25" customHeight="1">
      <c r="H741" s="2"/>
      <c r="I741" s="2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</row>
    <row r="742" ht="14.25" customHeight="1">
      <c r="H742" s="2"/>
      <c r="I742" s="2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</row>
    <row r="743" ht="14.25" customHeight="1">
      <c r="H743" s="2"/>
      <c r="I743" s="2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</row>
    <row r="744" ht="14.25" customHeight="1">
      <c r="H744" s="2"/>
      <c r="I744" s="2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</row>
    <row r="745" ht="14.25" customHeight="1">
      <c r="H745" s="2"/>
      <c r="I745" s="2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</row>
    <row r="746" ht="14.25" customHeight="1">
      <c r="H746" s="2"/>
      <c r="I746" s="2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</row>
    <row r="747" ht="14.25" customHeight="1">
      <c r="H747" s="2"/>
      <c r="I747" s="2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</row>
    <row r="748" ht="14.25" customHeight="1">
      <c r="H748" s="2"/>
      <c r="I748" s="2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</row>
    <row r="749" ht="14.25" customHeight="1">
      <c r="H749" s="2"/>
      <c r="I749" s="2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</row>
    <row r="750" ht="14.25" customHeight="1">
      <c r="H750" s="2"/>
      <c r="I750" s="2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</row>
    <row r="751" ht="14.25" customHeight="1">
      <c r="H751" s="2"/>
      <c r="I751" s="2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</row>
    <row r="752" ht="14.25" customHeight="1">
      <c r="H752" s="2"/>
      <c r="I752" s="2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</row>
    <row r="753" ht="14.25" customHeight="1">
      <c r="H753" s="2"/>
      <c r="I753" s="2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</row>
    <row r="754" ht="14.25" customHeight="1">
      <c r="H754" s="2"/>
      <c r="I754" s="2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</row>
    <row r="755" ht="14.25" customHeight="1">
      <c r="H755" s="2"/>
      <c r="I755" s="2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</row>
    <row r="756" ht="14.25" customHeight="1">
      <c r="H756" s="2"/>
      <c r="I756" s="2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</row>
    <row r="757" ht="14.25" customHeight="1">
      <c r="H757" s="2"/>
      <c r="I757" s="2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</row>
    <row r="758" ht="14.25" customHeight="1">
      <c r="H758" s="2"/>
      <c r="I758" s="2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</row>
    <row r="759" ht="14.25" customHeight="1">
      <c r="H759" s="2"/>
      <c r="I759" s="2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</row>
    <row r="760" ht="14.25" customHeight="1">
      <c r="H760" s="2"/>
      <c r="I760" s="2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</row>
    <row r="761" ht="14.25" customHeight="1">
      <c r="H761" s="2"/>
      <c r="I761" s="2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</row>
    <row r="762" ht="14.25" customHeight="1">
      <c r="H762" s="2"/>
      <c r="I762" s="2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</row>
    <row r="763" ht="14.25" customHeight="1">
      <c r="H763" s="2"/>
      <c r="I763" s="2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</row>
    <row r="764" ht="14.25" customHeight="1">
      <c r="H764" s="2"/>
      <c r="I764" s="2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</row>
    <row r="765" ht="14.25" customHeight="1">
      <c r="H765" s="2"/>
      <c r="I765" s="2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</row>
    <row r="766" ht="14.25" customHeight="1">
      <c r="H766" s="2"/>
      <c r="I766" s="2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</row>
    <row r="767" ht="14.25" customHeight="1">
      <c r="H767" s="2"/>
      <c r="I767" s="2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</row>
    <row r="768" ht="14.25" customHeight="1">
      <c r="H768" s="2"/>
      <c r="I768" s="2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</row>
    <row r="769" ht="14.25" customHeight="1">
      <c r="H769" s="2"/>
      <c r="I769" s="2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</row>
    <row r="770" ht="14.25" customHeight="1">
      <c r="H770" s="2"/>
      <c r="I770" s="2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</row>
    <row r="771" ht="14.25" customHeight="1">
      <c r="H771" s="2"/>
      <c r="I771" s="2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</row>
    <row r="772" ht="14.25" customHeight="1">
      <c r="H772" s="2"/>
      <c r="I772" s="2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</row>
    <row r="773" ht="14.25" customHeight="1">
      <c r="H773" s="2"/>
      <c r="I773" s="2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</row>
    <row r="774" ht="14.25" customHeight="1">
      <c r="H774" s="2"/>
      <c r="I774" s="2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</row>
    <row r="775" ht="14.25" customHeight="1">
      <c r="H775" s="2"/>
      <c r="I775" s="2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</row>
    <row r="776" ht="14.25" customHeight="1">
      <c r="H776" s="2"/>
      <c r="I776" s="2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</row>
    <row r="777" ht="14.25" customHeight="1">
      <c r="H777" s="2"/>
      <c r="I777" s="2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</row>
    <row r="778" ht="14.25" customHeight="1">
      <c r="H778" s="2"/>
      <c r="I778" s="2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</row>
    <row r="779" ht="14.25" customHeight="1">
      <c r="H779" s="2"/>
      <c r="I779" s="2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</row>
    <row r="780" ht="14.25" customHeight="1">
      <c r="H780" s="2"/>
      <c r="I780" s="2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</row>
    <row r="781" ht="14.25" customHeight="1">
      <c r="H781" s="2"/>
      <c r="I781" s="2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</row>
    <row r="782" ht="14.25" customHeight="1">
      <c r="H782" s="2"/>
      <c r="I782" s="2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</row>
    <row r="783" ht="14.25" customHeight="1">
      <c r="H783" s="2"/>
      <c r="I783" s="2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</row>
    <row r="784" ht="14.25" customHeight="1">
      <c r="H784" s="2"/>
      <c r="I784" s="2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</row>
    <row r="785" ht="14.25" customHeight="1">
      <c r="H785" s="2"/>
      <c r="I785" s="2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</row>
    <row r="786" ht="14.25" customHeight="1">
      <c r="H786" s="2"/>
      <c r="I786" s="2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</row>
    <row r="787" ht="14.25" customHeight="1">
      <c r="H787" s="2"/>
      <c r="I787" s="2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</row>
    <row r="788" ht="14.25" customHeight="1">
      <c r="H788" s="2"/>
      <c r="I788" s="2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</row>
    <row r="789" ht="14.25" customHeight="1">
      <c r="H789" s="2"/>
      <c r="I789" s="2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</row>
    <row r="790" ht="14.25" customHeight="1">
      <c r="H790" s="2"/>
      <c r="I790" s="2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</row>
    <row r="791" ht="14.25" customHeight="1">
      <c r="H791" s="2"/>
      <c r="I791" s="2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</row>
    <row r="792" ht="14.25" customHeight="1">
      <c r="H792" s="2"/>
      <c r="I792" s="2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</row>
    <row r="793" ht="14.25" customHeight="1">
      <c r="H793" s="2"/>
      <c r="I793" s="2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</row>
    <row r="794" ht="14.25" customHeight="1">
      <c r="H794" s="2"/>
      <c r="I794" s="2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</row>
    <row r="795" ht="14.25" customHeight="1">
      <c r="H795" s="2"/>
      <c r="I795" s="2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</row>
    <row r="796" ht="14.25" customHeight="1">
      <c r="H796" s="2"/>
      <c r="I796" s="2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</row>
    <row r="797" ht="14.25" customHeight="1">
      <c r="H797" s="2"/>
      <c r="I797" s="2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</row>
    <row r="798" ht="14.25" customHeight="1">
      <c r="H798" s="2"/>
      <c r="I798" s="2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</row>
    <row r="799" ht="14.25" customHeight="1">
      <c r="H799" s="2"/>
      <c r="I799" s="2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</row>
    <row r="800" ht="14.25" customHeight="1">
      <c r="H800" s="2"/>
      <c r="I800" s="2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</row>
    <row r="801" ht="14.25" customHeight="1">
      <c r="H801" s="2"/>
      <c r="I801" s="2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</row>
    <row r="802" ht="14.25" customHeight="1">
      <c r="H802" s="2"/>
      <c r="I802" s="2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</row>
    <row r="803" ht="14.25" customHeight="1">
      <c r="H803" s="2"/>
      <c r="I803" s="2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</row>
    <row r="804" ht="14.25" customHeight="1">
      <c r="H804" s="2"/>
      <c r="I804" s="2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</row>
    <row r="805" ht="14.25" customHeight="1">
      <c r="H805" s="2"/>
      <c r="I805" s="2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</row>
    <row r="806" ht="14.25" customHeight="1">
      <c r="H806" s="2"/>
      <c r="I806" s="2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</row>
    <row r="807" ht="14.25" customHeight="1">
      <c r="H807" s="2"/>
      <c r="I807" s="2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</row>
    <row r="808" ht="14.25" customHeight="1">
      <c r="H808" s="2"/>
      <c r="I808" s="2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</row>
    <row r="809" ht="14.25" customHeight="1">
      <c r="H809" s="2"/>
      <c r="I809" s="2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</row>
    <row r="810" ht="14.25" customHeight="1">
      <c r="H810" s="2"/>
      <c r="I810" s="2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</row>
    <row r="811" ht="14.25" customHeight="1">
      <c r="H811" s="2"/>
      <c r="I811" s="2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</row>
    <row r="812" ht="14.25" customHeight="1">
      <c r="H812" s="2"/>
      <c r="I812" s="2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</row>
    <row r="813" ht="14.25" customHeight="1">
      <c r="H813" s="2"/>
      <c r="I813" s="2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</row>
    <row r="814" ht="14.25" customHeight="1">
      <c r="H814" s="2"/>
      <c r="I814" s="2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</row>
    <row r="815" ht="14.25" customHeight="1">
      <c r="H815" s="2"/>
      <c r="I815" s="2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</row>
    <row r="816" ht="14.25" customHeight="1">
      <c r="H816" s="2"/>
      <c r="I816" s="2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</row>
    <row r="817" ht="14.25" customHeight="1">
      <c r="H817" s="2"/>
      <c r="I817" s="2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</row>
    <row r="818" ht="14.25" customHeight="1">
      <c r="H818" s="2"/>
      <c r="I818" s="2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</row>
    <row r="819" ht="14.25" customHeight="1">
      <c r="H819" s="2"/>
      <c r="I819" s="2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</row>
    <row r="820" ht="14.25" customHeight="1">
      <c r="H820" s="2"/>
      <c r="I820" s="2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</row>
    <row r="821" ht="14.25" customHeight="1">
      <c r="H821" s="2"/>
      <c r="I821" s="2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</row>
    <row r="822" ht="14.25" customHeight="1">
      <c r="H822" s="2"/>
      <c r="I822" s="2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</row>
    <row r="823" ht="14.25" customHeight="1">
      <c r="H823" s="2"/>
      <c r="I823" s="2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</row>
    <row r="824" ht="14.25" customHeight="1">
      <c r="H824" s="2"/>
      <c r="I824" s="2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</row>
    <row r="825" ht="14.25" customHeight="1">
      <c r="H825" s="2"/>
      <c r="I825" s="2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</row>
    <row r="826" ht="14.25" customHeight="1">
      <c r="H826" s="2"/>
      <c r="I826" s="2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</row>
    <row r="827" ht="14.25" customHeight="1">
      <c r="H827" s="2"/>
      <c r="I827" s="2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</row>
    <row r="828" ht="14.25" customHeight="1">
      <c r="H828" s="2"/>
      <c r="I828" s="2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</row>
    <row r="829" ht="14.25" customHeight="1">
      <c r="H829" s="2"/>
      <c r="I829" s="2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</row>
    <row r="830" ht="14.25" customHeight="1">
      <c r="H830" s="2"/>
      <c r="I830" s="2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</row>
    <row r="831" ht="14.25" customHeight="1">
      <c r="H831" s="2"/>
      <c r="I831" s="2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</row>
    <row r="832" ht="14.25" customHeight="1">
      <c r="H832" s="2"/>
      <c r="I832" s="2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</row>
    <row r="833" ht="14.25" customHeight="1">
      <c r="H833" s="2"/>
      <c r="I833" s="2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</row>
    <row r="834" ht="14.25" customHeight="1">
      <c r="H834" s="2"/>
      <c r="I834" s="2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</row>
    <row r="835" ht="14.25" customHeight="1">
      <c r="H835" s="2"/>
      <c r="I835" s="2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</row>
    <row r="836" ht="14.25" customHeight="1">
      <c r="H836" s="2"/>
      <c r="I836" s="2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</row>
    <row r="837" ht="14.25" customHeight="1">
      <c r="H837" s="2"/>
      <c r="I837" s="2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</row>
    <row r="838" ht="14.25" customHeight="1">
      <c r="H838" s="2"/>
      <c r="I838" s="2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</row>
    <row r="839" ht="14.25" customHeight="1">
      <c r="H839" s="2"/>
      <c r="I839" s="2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</row>
    <row r="840" ht="14.25" customHeight="1">
      <c r="H840" s="2"/>
      <c r="I840" s="2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</row>
    <row r="841" ht="14.25" customHeight="1">
      <c r="H841" s="2"/>
      <c r="I841" s="2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</row>
    <row r="842" ht="14.25" customHeight="1">
      <c r="H842" s="2"/>
      <c r="I842" s="2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</row>
    <row r="843" ht="14.25" customHeight="1">
      <c r="H843" s="2"/>
      <c r="I843" s="2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</row>
    <row r="844" ht="14.25" customHeight="1">
      <c r="H844" s="2"/>
      <c r="I844" s="2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</row>
    <row r="845" ht="14.25" customHeight="1">
      <c r="H845" s="2"/>
      <c r="I845" s="2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</row>
    <row r="846" ht="14.25" customHeight="1">
      <c r="H846" s="2"/>
      <c r="I846" s="2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</row>
    <row r="847" ht="14.25" customHeight="1">
      <c r="H847" s="2"/>
      <c r="I847" s="2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</row>
    <row r="848" ht="14.25" customHeight="1">
      <c r="H848" s="2"/>
      <c r="I848" s="2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</row>
    <row r="849" ht="14.25" customHeight="1">
      <c r="H849" s="2"/>
      <c r="I849" s="2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</row>
    <row r="850" ht="14.25" customHeight="1">
      <c r="H850" s="2"/>
      <c r="I850" s="2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</row>
    <row r="851" ht="14.25" customHeight="1">
      <c r="H851" s="2"/>
      <c r="I851" s="2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</row>
    <row r="852" ht="14.25" customHeight="1">
      <c r="H852" s="2"/>
      <c r="I852" s="2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</row>
    <row r="853" ht="14.25" customHeight="1">
      <c r="H853" s="2"/>
      <c r="I853" s="2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</row>
    <row r="854" ht="14.25" customHeight="1">
      <c r="H854" s="2"/>
      <c r="I854" s="2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</row>
    <row r="855" ht="14.25" customHeight="1">
      <c r="H855" s="2"/>
      <c r="I855" s="2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</row>
    <row r="856" ht="14.25" customHeight="1">
      <c r="H856" s="2"/>
      <c r="I856" s="2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</row>
    <row r="857" ht="14.25" customHeight="1">
      <c r="H857" s="2"/>
      <c r="I857" s="2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</row>
    <row r="858" ht="14.25" customHeight="1">
      <c r="H858" s="2"/>
      <c r="I858" s="2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</row>
    <row r="859" ht="14.25" customHeight="1">
      <c r="H859" s="2"/>
      <c r="I859" s="2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</row>
    <row r="860" ht="14.25" customHeight="1">
      <c r="H860" s="2"/>
      <c r="I860" s="2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</row>
    <row r="861" ht="14.25" customHeight="1">
      <c r="H861" s="2"/>
      <c r="I861" s="2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</row>
    <row r="862" ht="14.25" customHeight="1">
      <c r="H862" s="2"/>
      <c r="I862" s="2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</row>
    <row r="863" ht="14.25" customHeight="1">
      <c r="H863" s="2"/>
      <c r="I863" s="2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</row>
    <row r="864" ht="14.25" customHeight="1">
      <c r="H864" s="2"/>
      <c r="I864" s="2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</row>
    <row r="865" ht="14.25" customHeight="1">
      <c r="H865" s="2"/>
      <c r="I865" s="2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</row>
    <row r="866" ht="14.25" customHeight="1">
      <c r="H866" s="2"/>
      <c r="I866" s="2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</row>
    <row r="867" ht="14.25" customHeight="1">
      <c r="H867" s="2"/>
      <c r="I867" s="2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</row>
    <row r="868" ht="14.25" customHeight="1">
      <c r="H868" s="2"/>
      <c r="I868" s="2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</row>
    <row r="869" ht="14.25" customHeight="1">
      <c r="H869" s="2"/>
      <c r="I869" s="2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</row>
    <row r="870" ht="14.25" customHeight="1">
      <c r="H870" s="2"/>
      <c r="I870" s="2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</row>
    <row r="871" ht="14.25" customHeight="1">
      <c r="H871" s="2"/>
      <c r="I871" s="2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</row>
    <row r="872" ht="14.25" customHeight="1">
      <c r="H872" s="2"/>
      <c r="I872" s="2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</row>
    <row r="873" ht="14.25" customHeight="1">
      <c r="H873" s="2"/>
      <c r="I873" s="2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</row>
    <row r="874" ht="14.25" customHeight="1">
      <c r="H874" s="2"/>
      <c r="I874" s="2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</row>
    <row r="875" ht="14.25" customHeight="1">
      <c r="H875" s="2"/>
      <c r="I875" s="2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</row>
    <row r="876" ht="14.25" customHeight="1">
      <c r="H876" s="2"/>
      <c r="I876" s="2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</row>
    <row r="877" ht="14.25" customHeight="1">
      <c r="H877" s="2"/>
      <c r="I877" s="2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</row>
    <row r="878" ht="14.25" customHeight="1">
      <c r="H878" s="2"/>
      <c r="I878" s="2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</row>
    <row r="879" ht="14.25" customHeight="1">
      <c r="H879" s="2"/>
      <c r="I879" s="2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</row>
    <row r="880" ht="14.25" customHeight="1">
      <c r="H880" s="2"/>
      <c r="I880" s="2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</row>
    <row r="881" ht="14.25" customHeight="1">
      <c r="H881" s="2"/>
      <c r="I881" s="2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</row>
    <row r="882" ht="14.25" customHeight="1">
      <c r="H882" s="2"/>
      <c r="I882" s="2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</row>
    <row r="883" ht="14.25" customHeight="1">
      <c r="H883" s="2"/>
      <c r="I883" s="2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</row>
    <row r="884" ht="14.25" customHeight="1">
      <c r="H884" s="2"/>
      <c r="I884" s="2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</row>
    <row r="885" ht="14.25" customHeight="1">
      <c r="H885" s="2"/>
      <c r="I885" s="2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</row>
    <row r="886" ht="14.25" customHeight="1">
      <c r="H886" s="2"/>
      <c r="I886" s="2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</row>
    <row r="887" ht="14.25" customHeight="1">
      <c r="H887" s="2"/>
      <c r="I887" s="2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</row>
    <row r="888" ht="14.25" customHeight="1">
      <c r="H888" s="2"/>
      <c r="I888" s="2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</row>
    <row r="889" ht="14.25" customHeight="1">
      <c r="H889" s="2"/>
      <c r="I889" s="2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</row>
    <row r="890" ht="14.25" customHeight="1">
      <c r="H890" s="2"/>
      <c r="I890" s="2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</row>
    <row r="891" ht="14.25" customHeight="1">
      <c r="H891" s="2"/>
      <c r="I891" s="2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</row>
    <row r="892" ht="14.25" customHeight="1">
      <c r="H892" s="2"/>
      <c r="I892" s="2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</row>
    <row r="893" ht="14.25" customHeight="1">
      <c r="H893" s="2"/>
      <c r="I893" s="2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</row>
    <row r="894" ht="14.25" customHeight="1">
      <c r="H894" s="2"/>
      <c r="I894" s="2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</row>
    <row r="895" ht="14.25" customHeight="1">
      <c r="H895" s="2"/>
      <c r="I895" s="2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</row>
    <row r="896" ht="14.25" customHeight="1">
      <c r="H896" s="2"/>
      <c r="I896" s="2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</row>
    <row r="897" ht="14.25" customHeight="1">
      <c r="H897" s="2"/>
      <c r="I897" s="2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</row>
    <row r="898" ht="14.25" customHeight="1">
      <c r="H898" s="2"/>
      <c r="I898" s="2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</row>
    <row r="899" ht="14.25" customHeight="1">
      <c r="H899" s="2"/>
      <c r="I899" s="2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</row>
    <row r="900" ht="14.25" customHeight="1">
      <c r="H900" s="2"/>
      <c r="I900" s="2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</row>
    <row r="901" ht="14.25" customHeight="1">
      <c r="H901" s="2"/>
      <c r="I901" s="2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</row>
    <row r="902" ht="14.25" customHeight="1">
      <c r="H902" s="2"/>
      <c r="I902" s="2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</row>
    <row r="903" ht="14.25" customHeight="1">
      <c r="H903" s="2"/>
      <c r="I903" s="2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</row>
    <row r="904" ht="14.25" customHeight="1">
      <c r="H904" s="2"/>
      <c r="I904" s="2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</row>
    <row r="905" ht="14.25" customHeight="1">
      <c r="H905" s="2"/>
      <c r="I905" s="2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</row>
    <row r="906" ht="14.25" customHeight="1">
      <c r="H906" s="2"/>
      <c r="I906" s="2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</row>
    <row r="907" ht="14.25" customHeight="1">
      <c r="H907" s="2"/>
      <c r="I907" s="2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</row>
    <row r="908" ht="14.25" customHeight="1">
      <c r="H908" s="2"/>
      <c r="I908" s="2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</row>
    <row r="909" ht="14.25" customHeight="1">
      <c r="H909" s="2"/>
      <c r="I909" s="2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</row>
    <row r="910" ht="14.25" customHeight="1">
      <c r="H910" s="2"/>
      <c r="I910" s="2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</row>
    <row r="911" ht="14.25" customHeight="1">
      <c r="H911" s="2"/>
      <c r="I911" s="2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</row>
    <row r="912" ht="14.25" customHeight="1">
      <c r="H912" s="2"/>
      <c r="I912" s="2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</row>
    <row r="913" ht="14.25" customHeight="1">
      <c r="H913" s="2"/>
      <c r="I913" s="2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</row>
    <row r="914" ht="14.25" customHeight="1">
      <c r="H914" s="2"/>
      <c r="I914" s="2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</row>
    <row r="915" ht="14.25" customHeight="1">
      <c r="H915" s="2"/>
      <c r="I915" s="2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</row>
    <row r="916" ht="14.25" customHeight="1">
      <c r="H916" s="2"/>
      <c r="I916" s="2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</row>
    <row r="917" ht="14.25" customHeight="1">
      <c r="H917" s="2"/>
      <c r="I917" s="2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</row>
    <row r="918" ht="14.25" customHeight="1">
      <c r="H918" s="2"/>
      <c r="I918" s="2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</row>
    <row r="919" ht="14.25" customHeight="1">
      <c r="H919" s="2"/>
      <c r="I919" s="2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</row>
    <row r="920" ht="14.25" customHeight="1">
      <c r="H920" s="2"/>
      <c r="I920" s="2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</row>
    <row r="921" ht="14.25" customHeight="1">
      <c r="H921" s="2"/>
      <c r="I921" s="2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</row>
    <row r="922" ht="14.25" customHeight="1">
      <c r="H922" s="2"/>
      <c r="I922" s="2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</row>
    <row r="923" ht="14.25" customHeight="1">
      <c r="H923" s="2"/>
      <c r="I923" s="2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</row>
    <row r="924" ht="14.25" customHeight="1">
      <c r="H924" s="2"/>
      <c r="I924" s="2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</row>
    <row r="925" ht="14.25" customHeight="1">
      <c r="H925" s="2"/>
      <c r="I925" s="2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</row>
    <row r="926" ht="14.25" customHeight="1">
      <c r="H926" s="2"/>
      <c r="I926" s="2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</row>
    <row r="927" ht="14.25" customHeight="1">
      <c r="H927" s="2"/>
      <c r="I927" s="2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</row>
    <row r="928" ht="14.25" customHeight="1">
      <c r="H928" s="2"/>
      <c r="I928" s="2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</row>
    <row r="929" ht="14.25" customHeight="1">
      <c r="H929" s="2"/>
      <c r="I929" s="2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</row>
    <row r="930" ht="14.25" customHeight="1">
      <c r="H930" s="2"/>
      <c r="I930" s="2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</row>
    <row r="931" ht="14.25" customHeight="1">
      <c r="H931" s="2"/>
      <c r="I931" s="2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</row>
    <row r="932" ht="14.25" customHeight="1">
      <c r="H932" s="2"/>
      <c r="I932" s="2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</row>
    <row r="933" ht="14.25" customHeight="1">
      <c r="H933" s="2"/>
      <c r="I933" s="2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</row>
    <row r="934" ht="14.25" customHeight="1">
      <c r="H934" s="2"/>
      <c r="I934" s="2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</row>
    <row r="935" ht="14.25" customHeight="1">
      <c r="H935" s="2"/>
      <c r="I935" s="2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</row>
    <row r="936" ht="14.25" customHeight="1">
      <c r="H936" s="2"/>
      <c r="I936" s="2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</row>
    <row r="937" ht="14.25" customHeight="1">
      <c r="H937" s="2"/>
      <c r="I937" s="2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</row>
    <row r="938" ht="14.25" customHeight="1">
      <c r="H938" s="2"/>
      <c r="I938" s="2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</row>
    <row r="939" ht="14.25" customHeight="1">
      <c r="H939" s="2"/>
      <c r="I939" s="2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</row>
    <row r="940" ht="14.25" customHeight="1">
      <c r="H940" s="2"/>
      <c r="I940" s="2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</row>
    <row r="941" ht="14.25" customHeight="1">
      <c r="H941" s="2"/>
      <c r="I941" s="2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</row>
    <row r="942" ht="14.25" customHeight="1">
      <c r="H942" s="2"/>
      <c r="I942" s="2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</row>
    <row r="943" ht="14.25" customHeight="1">
      <c r="H943" s="2"/>
      <c r="I943" s="2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</row>
    <row r="944" ht="14.25" customHeight="1">
      <c r="H944" s="2"/>
      <c r="I944" s="2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</row>
    <row r="945" ht="14.25" customHeight="1">
      <c r="H945" s="2"/>
      <c r="I945" s="2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</row>
    <row r="946" ht="14.25" customHeight="1">
      <c r="H946" s="2"/>
      <c r="I946" s="2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</row>
    <row r="947" ht="14.25" customHeight="1">
      <c r="H947" s="2"/>
      <c r="I947" s="2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</row>
    <row r="948" ht="14.25" customHeight="1">
      <c r="H948" s="2"/>
      <c r="I948" s="2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</row>
    <row r="949" ht="14.25" customHeight="1">
      <c r="H949" s="2"/>
      <c r="I949" s="2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</row>
    <row r="950" ht="14.25" customHeight="1">
      <c r="H950" s="2"/>
      <c r="I950" s="2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</row>
    <row r="951" ht="14.25" customHeight="1">
      <c r="H951" s="2"/>
      <c r="I951" s="2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</row>
    <row r="952" ht="14.25" customHeight="1">
      <c r="H952" s="2"/>
      <c r="I952" s="2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</row>
    <row r="953" ht="14.25" customHeight="1">
      <c r="H953" s="2"/>
      <c r="I953" s="2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</row>
    <row r="954" ht="14.25" customHeight="1">
      <c r="H954" s="2"/>
      <c r="I954" s="2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</row>
    <row r="955" ht="14.25" customHeight="1">
      <c r="H955" s="2"/>
      <c r="I955" s="2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</row>
    <row r="956" ht="14.25" customHeight="1">
      <c r="H956" s="2"/>
      <c r="I956" s="2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</row>
    <row r="957" ht="14.25" customHeight="1">
      <c r="H957" s="2"/>
      <c r="I957" s="2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</row>
    <row r="958" ht="14.25" customHeight="1">
      <c r="H958" s="2"/>
      <c r="I958" s="2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</row>
    <row r="959" ht="14.25" customHeight="1">
      <c r="H959" s="2"/>
      <c r="I959" s="2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</row>
    <row r="960" ht="14.25" customHeight="1">
      <c r="H960" s="2"/>
      <c r="I960" s="2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</row>
    <row r="961" ht="14.25" customHeight="1">
      <c r="H961" s="2"/>
      <c r="I961" s="2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</row>
    <row r="962" ht="14.25" customHeight="1">
      <c r="H962" s="2"/>
      <c r="I962" s="2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</row>
    <row r="963" ht="14.25" customHeight="1">
      <c r="H963" s="2"/>
      <c r="I963" s="2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</row>
    <row r="964" ht="14.25" customHeight="1">
      <c r="H964" s="2"/>
      <c r="I964" s="2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</row>
    <row r="965" ht="14.25" customHeight="1">
      <c r="H965" s="2"/>
      <c r="I965" s="2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</row>
    <row r="966" ht="14.25" customHeight="1">
      <c r="H966" s="2"/>
      <c r="I966" s="2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</row>
    <row r="967" ht="14.25" customHeight="1">
      <c r="H967" s="2"/>
      <c r="I967" s="2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</row>
    <row r="968" ht="14.25" customHeight="1">
      <c r="H968" s="2"/>
      <c r="I968" s="2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</row>
    <row r="969" ht="14.25" customHeight="1">
      <c r="H969" s="2"/>
      <c r="I969" s="2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</row>
    <row r="970" ht="14.25" customHeight="1">
      <c r="H970" s="2"/>
      <c r="I970" s="2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</row>
    <row r="971" ht="14.25" customHeight="1">
      <c r="H971" s="2"/>
      <c r="I971" s="2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</row>
    <row r="972" ht="14.25" customHeight="1">
      <c r="H972" s="2"/>
      <c r="I972" s="2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</row>
    <row r="973" ht="14.25" customHeight="1">
      <c r="H973" s="2"/>
      <c r="I973" s="2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</row>
    <row r="974" ht="14.25" customHeight="1">
      <c r="H974" s="2"/>
      <c r="I974" s="2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</row>
    <row r="975" ht="14.25" customHeight="1">
      <c r="H975" s="2"/>
      <c r="I975" s="2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</row>
    <row r="976" ht="14.25" customHeight="1">
      <c r="H976" s="2"/>
      <c r="I976" s="2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</row>
    <row r="977" ht="14.25" customHeight="1">
      <c r="H977" s="2"/>
      <c r="I977" s="2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</row>
    <row r="978" ht="14.25" customHeight="1">
      <c r="H978" s="2"/>
      <c r="I978" s="2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</row>
    <row r="979" ht="14.25" customHeight="1">
      <c r="H979" s="2"/>
      <c r="I979" s="2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</row>
    <row r="980" ht="14.25" customHeight="1">
      <c r="H980" s="2"/>
      <c r="I980" s="2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</row>
    <row r="981" ht="14.25" customHeight="1">
      <c r="H981" s="2"/>
      <c r="I981" s="2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</row>
    <row r="982" ht="14.25" customHeight="1">
      <c r="H982" s="2"/>
      <c r="I982" s="2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</row>
    <row r="983" ht="14.25" customHeight="1">
      <c r="H983" s="2"/>
      <c r="I983" s="2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</row>
    <row r="984" ht="14.25" customHeight="1">
      <c r="H984" s="2"/>
      <c r="I984" s="2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</row>
    <row r="985" ht="14.25" customHeight="1">
      <c r="H985" s="2"/>
      <c r="I985" s="2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</row>
    <row r="986" ht="14.25" customHeight="1">
      <c r="H986" s="2"/>
      <c r="I986" s="2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</row>
    <row r="987" ht="14.25" customHeight="1">
      <c r="H987" s="2"/>
      <c r="I987" s="2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</row>
    <row r="988" ht="14.25" customHeight="1">
      <c r="H988" s="2"/>
      <c r="I988" s="2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</row>
    <row r="989" ht="14.25" customHeight="1">
      <c r="H989" s="2"/>
      <c r="I989" s="2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</row>
    <row r="990" ht="14.25" customHeight="1">
      <c r="H990" s="2"/>
      <c r="I990" s="2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</row>
    <row r="991" ht="14.25" customHeight="1">
      <c r="H991" s="2"/>
      <c r="I991" s="2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</row>
    <row r="992" ht="14.25" customHeight="1">
      <c r="H992" s="2"/>
      <c r="I992" s="2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</row>
    <row r="993" ht="14.25" customHeight="1">
      <c r="H993" s="2"/>
      <c r="I993" s="2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</row>
    <row r="994" ht="14.25" customHeight="1">
      <c r="H994" s="2"/>
      <c r="I994" s="2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</row>
    <row r="995" ht="14.25" customHeight="1">
      <c r="H995" s="2"/>
      <c r="I995" s="2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</row>
    <row r="996" ht="14.25" customHeight="1">
      <c r="H996" s="2"/>
      <c r="I996" s="2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</row>
    <row r="997" ht="14.25" customHeight="1">
      <c r="H997" s="2"/>
      <c r="I997" s="2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</row>
    <row r="998" ht="14.25" customHeight="1">
      <c r="H998" s="2"/>
      <c r="I998" s="2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</row>
    <row r="999" ht="14.25" customHeight="1">
      <c r="H999" s="2"/>
      <c r="I999" s="2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</row>
    <row r="1000" ht="14.25" customHeight="1">
      <c r="H1000" s="2"/>
      <c r="I1000" s="2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</row>
  </sheetData>
  <mergeCells count="28">
    <mergeCell ref="AR10:AR13"/>
    <mergeCell ref="AT10:AX11"/>
    <mergeCell ref="AZ10:BD11"/>
    <mergeCell ref="BF10:BJ11"/>
    <mergeCell ref="BL10:BP11"/>
    <mergeCell ref="BR10:BS11"/>
    <mergeCell ref="I11:K11"/>
    <mergeCell ref="L11:N11"/>
    <mergeCell ref="D76:E76"/>
    <mergeCell ref="O11:Q11"/>
    <mergeCell ref="R11:R13"/>
    <mergeCell ref="S11:V11"/>
    <mergeCell ref="W11:Z11"/>
    <mergeCell ref="AA11:AD11"/>
    <mergeCell ref="AE11:AH11"/>
    <mergeCell ref="AI11:AL11"/>
    <mergeCell ref="AM11:AP11"/>
    <mergeCell ref="AQ75:AY75"/>
    <mergeCell ref="AQ76:AY76"/>
    <mergeCell ref="AQ77:AY77"/>
    <mergeCell ref="I1:O1"/>
    <mergeCell ref="T2:T3"/>
    <mergeCell ref="U2:AF2"/>
    <mergeCell ref="A10:A14"/>
    <mergeCell ref="B10:B14"/>
    <mergeCell ref="I10:R10"/>
    <mergeCell ref="S10:AQ10"/>
    <mergeCell ref="AQ11:AQ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