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N-C (Fall,2022)" sheetId="1" r:id="rId4"/>
  </sheets>
  <definedNames/>
  <calcPr/>
  <extLst>
    <ext uri="GoogleSheetsCustomDataVersion2">
      <go:sheetsCustomData xmlns:go="http://customooxmlschemas.google.com/" r:id="rId5" roundtripDataChecksum="7w6JAIffr8lh+7dJTtqz1I7hOqSPOS/muC4An5TX3kc="/>
    </ext>
  </extLst>
</workbook>
</file>

<file path=xl/sharedStrings.xml><?xml version="1.0" encoding="utf-8"?>
<sst xmlns="http://schemas.openxmlformats.org/spreadsheetml/2006/main" count="411" uniqueCount="144">
  <si>
    <t>Course Code</t>
  </si>
  <si>
    <t>CSE 367</t>
  </si>
  <si>
    <t xml:space="preserve">        CO-Question Matrix</t>
  </si>
  <si>
    <t>Mapping of Course Outcomes to Program Outcomes</t>
  </si>
  <si>
    <t>Course Title</t>
  </si>
  <si>
    <t>Computer Network</t>
  </si>
  <si>
    <t>CT</t>
  </si>
  <si>
    <t>Assign
ment</t>
  </si>
  <si>
    <t>MT</t>
  </si>
  <si>
    <t>Final</t>
  </si>
  <si>
    <t>Total</t>
  </si>
  <si>
    <t>%</t>
  </si>
  <si>
    <t>Final 
Weighted</t>
  </si>
  <si>
    <t>PLO1</t>
  </si>
  <si>
    <t>PLO2</t>
  </si>
  <si>
    <t>PLO3</t>
  </si>
  <si>
    <t>PLO4</t>
  </si>
  <si>
    <t>PLO5</t>
  </si>
  <si>
    <t>PLO6</t>
  </si>
  <si>
    <t>PLO7</t>
  </si>
  <si>
    <t>PLO8</t>
  </si>
  <si>
    <t>PLO9</t>
  </si>
  <si>
    <t>PLO10</t>
  </si>
  <si>
    <t>PLO11</t>
  </si>
  <si>
    <t>PLO12</t>
  </si>
  <si>
    <t>Session</t>
  </si>
  <si>
    <t>Fall 2022</t>
  </si>
  <si>
    <t>CO1</t>
  </si>
  <si>
    <t>CLO1</t>
  </si>
  <si>
    <t>√</t>
  </si>
  <si>
    <t>No of students</t>
  </si>
  <si>
    <t>CO2</t>
  </si>
  <si>
    <t>CLO2</t>
  </si>
  <si>
    <t>CO3</t>
  </si>
  <si>
    <t>CLO3</t>
  </si>
  <si>
    <t>CLO4</t>
  </si>
  <si>
    <t>CLO5</t>
  </si>
  <si>
    <t>Roll</t>
  </si>
  <si>
    <t>Students' Name</t>
  </si>
  <si>
    <t>Att</t>
  </si>
  <si>
    <t>CT1</t>
  </si>
  <si>
    <t>CT2</t>
  </si>
  <si>
    <t>CT Best</t>
  </si>
  <si>
    <t>CT BEST</t>
  </si>
  <si>
    <t>Assignment</t>
  </si>
  <si>
    <t>Mid Term</t>
  </si>
  <si>
    <t>CO Attainment</t>
  </si>
  <si>
    <t xml:space="preserve">PO Attainment </t>
  </si>
  <si>
    <t>Q1</t>
  </si>
  <si>
    <t>Q2</t>
  </si>
  <si>
    <t>Q3</t>
  </si>
  <si>
    <t>Q4</t>
  </si>
  <si>
    <t>Q5</t>
  </si>
  <si>
    <t>Q6</t>
  </si>
  <si>
    <t>Sub-Total</t>
  </si>
  <si>
    <t>a</t>
  </si>
  <si>
    <t>b</t>
  </si>
  <si>
    <t>c</t>
  </si>
  <si>
    <t>d</t>
  </si>
  <si>
    <t xml:space="preserve">CO1 </t>
  </si>
  <si>
    <t xml:space="preserve">CO2 </t>
  </si>
  <si>
    <t xml:space="preserve">CO3 </t>
  </si>
  <si>
    <t>CO4</t>
  </si>
  <si>
    <t>CO5</t>
  </si>
  <si>
    <t>PO1</t>
  </si>
  <si>
    <t>PO3</t>
  </si>
  <si>
    <t>Durjoy Dey &lt;R&gt;</t>
  </si>
  <si>
    <t>R</t>
  </si>
  <si>
    <t>Saadmaan Tousif &lt;R&gt;</t>
  </si>
  <si>
    <t>Lipa Das &lt;R&gt;</t>
  </si>
  <si>
    <t>Mohammad Imran Momen Sabbir &lt;R&gt;</t>
  </si>
  <si>
    <t>Antika Das &lt;R&gt;</t>
  </si>
  <si>
    <t>Piku Datta &lt;R&gt;</t>
  </si>
  <si>
    <t>Toukir Ahmed &lt;R&gt;</t>
  </si>
  <si>
    <t>A</t>
  </si>
  <si>
    <t>Shawny Diya Mitra &lt;R&gt;</t>
  </si>
  <si>
    <t>Tania Chowdhury &lt;R&gt;</t>
  </si>
  <si>
    <t>Nishita Mazumder (Sunny) &lt;R&gt;</t>
  </si>
  <si>
    <t>Tanvir Anzum &lt;R&gt;</t>
  </si>
  <si>
    <t>Anurupa Barua &lt;R&gt;</t>
  </si>
  <si>
    <t>Any Das &lt;R&gt;</t>
  </si>
  <si>
    <t>Shanthu Shil &lt;R&gt;</t>
  </si>
  <si>
    <t>ABDULLAH AL-MOHAMMAD ADAR &lt;R&gt;</t>
  </si>
  <si>
    <t>MD. Moinul Ahtesam Chowdhury &lt;R&gt;</t>
  </si>
  <si>
    <t>TONMOY CHAKRABORTY &lt;R&gt;</t>
  </si>
  <si>
    <t>Mohammed Hamid Goni &lt;R&gt;</t>
  </si>
  <si>
    <t>MD. Shah Meharaz Jamshed &lt;R&gt;</t>
  </si>
  <si>
    <t>Md. Imran Khan*</t>
  </si>
  <si>
    <t>Moon Sen</t>
  </si>
  <si>
    <t>Shuvashish Acharjee</t>
  </si>
  <si>
    <t>Shahinur Shahin Jihad</t>
  </si>
  <si>
    <t>Rishat Jahan</t>
  </si>
  <si>
    <t>Tirtha Barua</t>
  </si>
  <si>
    <t>Prathik Ghosh</t>
  </si>
  <si>
    <t>Pritam Das Gupta</t>
  </si>
  <si>
    <t>Badhan Chakraborty</t>
  </si>
  <si>
    <t>Swagota Das</t>
  </si>
  <si>
    <t>Swagatashree Sudha</t>
  </si>
  <si>
    <t>Apurba Ghosh</t>
  </si>
  <si>
    <t>Ritu Dhar</t>
  </si>
  <si>
    <t>Shahida Harun Ekra</t>
  </si>
  <si>
    <t>Joya Chowdhury</t>
  </si>
  <si>
    <t>Asraful Islam</t>
  </si>
  <si>
    <t>Wazih Ullah Tanzim</t>
  </si>
  <si>
    <t>Mohammad Mehedi Hasan</t>
  </si>
  <si>
    <t>Nazmul Hoque Tosher</t>
  </si>
  <si>
    <t>MD. Saroare Bhuiyan</t>
  </si>
  <si>
    <t>Syek Mohammed Moin Uddin</t>
  </si>
  <si>
    <t>Mahi Chowdhury</t>
  </si>
  <si>
    <t>MD. Imtiaz Rahman Khan</t>
  </si>
  <si>
    <t>MD. Tayeb Mahmud</t>
  </si>
  <si>
    <t>Mossammat Nilufa Yeasmin</t>
  </si>
  <si>
    <t>Tonmoy Bose</t>
  </si>
  <si>
    <t>Niloy Barua Supta</t>
  </si>
  <si>
    <t>Tajin Mabud Emon</t>
  </si>
  <si>
    <t>Nevil Chowdhury</t>
  </si>
  <si>
    <t>Prionkar Barua</t>
  </si>
  <si>
    <t>Hur-E-Jannath</t>
  </si>
  <si>
    <t>Abdus Salam</t>
  </si>
  <si>
    <t>Mohammad Arif Hasan Rashid</t>
  </si>
  <si>
    <t>Ramisa Arafath Jerin</t>
  </si>
  <si>
    <t>Preya Deb</t>
  </si>
  <si>
    <t>Mohammed Yonose</t>
  </si>
  <si>
    <t>Kothiza Begum Ayrin</t>
  </si>
  <si>
    <t>Maher Afroz</t>
  </si>
  <si>
    <t>Farial Robama</t>
  </si>
  <si>
    <t>Sayeda Farhana Absar</t>
  </si>
  <si>
    <t>Sanjana Hannan</t>
  </si>
  <si>
    <t>Tanjid Masum Emu</t>
  </si>
  <si>
    <t>Saira Jahan</t>
  </si>
  <si>
    <t>Rukshedul Islam</t>
  </si>
  <si>
    <t>Ava Rahman</t>
  </si>
  <si>
    <t>MD. Abdullah Rahman Dipu</t>
  </si>
  <si>
    <t>Fahima Akter</t>
  </si>
  <si>
    <t>MD. Simon Alam Sakib</t>
  </si>
  <si>
    <t>Partha Shill</t>
  </si>
  <si>
    <t>H.M. Tarequl Karim</t>
  </si>
  <si>
    <t>Maksudur Rahman Rafi</t>
  </si>
  <si>
    <t>Kazi Muntaha Ahasan</t>
  </si>
  <si>
    <t>Mohammad Saad Uddin Chowdhury</t>
  </si>
  <si>
    <t>Hasnat Ara Naim</t>
  </si>
  <si>
    <t># Students Attempted CO</t>
  </si>
  <si>
    <t># Students Achieved CO</t>
  </si>
  <si>
    <t>% Students Achieved CO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</si>
</sst>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color theme="1"/>
      <name val="Calibri"/>
    </font>
    <font>
      <sz val="11.0"/>
      <color theme="1"/>
      <name val="Calibri"/>
    </font>
    <font/>
    <font>
      <b/>
      <sz val="11.0"/>
      <color theme="1"/>
      <name val="Calibri"/>
    </font>
    <font>
      <b/>
      <sz val="10.0"/>
      <color theme="1"/>
      <name val="Calibri"/>
    </font>
    <font>
      <sz val="11.0"/>
      <color theme="1"/>
      <name val="Times New Roman"/>
    </font>
    <font>
      <b/>
      <i/>
      <sz val="11.0"/>
      <color theme="1"/>
      <name val="Calibri"/>
    </font>
    <font>
      <sz val="8.0"/>
      <color rgb="FF000000"/>
      <name val="Verdana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FEF2CB"/>
        <bgColor rgb="FFFEF2CB"/>
      </patternFill>
    </fill>
    <fill>
      <patternFill patternType="solid">
        <fgColor rgb="FFC5E0B3"/>
        <bgColor rgb="FFC5E0B3"/>
      </patternFill>
    </fill>
  </fills>
  <borders count="2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0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right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1" fillId="0" fontId="2" numFmtId="49" xfId="0" applyAlignment="1" applyBorder="1" applyFont="1" applyNumberFormat="1">
      <alignment horizontal="center" vertical="bottom"/>
    </xf>
    <xf borderId="4" fillId="0" fontId="2" numFmtId="0" xfId="0" applyAlignment="1" applyBorder="1" applyFont="1">
      <alignment horizontal="center" vertical="center"/>
    </xf>
    <xf borderId="4" fillId="0" fontId="2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vertical="center"/>
    </xf>
    <xf borderId="5" fillId="0" fontId="2" numFmtId="49" xfId="0" applyAlignment="1" applyBorder="1" applyFont="1" applyNumberFormat="1">
      <alignment vertical="bottom"/>
    </xf>
    <xf borderId="6" fillId="0" fontId="2" numFmtId="9" xfId="0" applyAlignment="1" applyBorder="1" applyFont="1" applyNumberFormat="1">
      <alignment vertical="bottom"/>
    </xf>
    <xf borderId="6" fillId="0" fontId="2" numFmtId="0" xfId="0" applyAlignment="1" applyBorder="1" applyFont="1">
      <alignment vertical="bottom"/>
    </xf>
    <xf borderId="4" fillId="0" fontId="2" numFmtId="9" xfId="0" applyAlignment="1" applyBorder="1" applyFont="1" applyNumberFormat="1">
      <alignment horizontal="center" vertical="center"/>
    </xf>
    <xf borderId="4" fillId="0" fontId="2" numFmtId="1" xfId="0" applyAlignment="1" applyBorder="1" applyFont="1" applyNumberFormat="1">
      <alignment horizontal="center" vertical="center"/>
    </xf>
    <xf borderId="6" fillId="0" fontId="2" numFmtId="9" xfId="0" applyAlignment="1" applyBorder="1" applyFont="1" applyNumberFormat="1">
      <alignment horizontal="center" vertical="bottom"/>
    </xf>
    <xf borderId="0" fillId="0" fontId="2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9" xfId="0" applyAlignment="1" applyFont="1" applyNumberFormat="1">
      <alignment horizontal="left"/>
    </xf>
    <xf borderId="4" fillId="0" fontId="2" numFmtId="0" xfId="0" applyBorder="1" applyFont="1"/>
    <xf borderId="0" fillId="0" fontId="2" numFmtId="9" xfId="0" applyFont="1" applyNumberFormat="1"/>
    <xf borderId="7" fillId="0" fontId="2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right" vertical="center"/>
    </xf>
    <xf borderId="4" fillId="0" fontId="5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vertical="center"/>
    </xf>
    <xf borderId="1" fillId="0" fontId="4" numFmtId="0" xfId="0" applyAlignment="1" applyBorder="1" applyFont="1">
      <alignment horizontal="center"/>
    </xf>
    <xf borderId="7" fillId="0" fontId="4" numFmtId="0" xfId="0" applyAlignment="1" applyBorder="1" applyFont="1">
      <alignment horizontal="center" vertical="center"/>
    </xf>
    <xf borderId="0" fillId="0" fontId="4" numFmtId="0" xfId="0" applyAlignment="1" applyFont="1">
      <alignment horizontal="center" vertical="center"/>
    </xf>
    <xf borderId="8" fillId="0" fontId="4" numFmtId="9" xfId="0" applyAlignment="1" applyBorder="1" applyFont="1" applyNumberFormat="1">
      <alignment horizontal="center" vertical="center"/>
    </xf>
    <xf borderId="9" fillId="0" fontId="3" numFmtId="0" xfId="0" applyBorder="1" applyFont="1"/>
    <xf borderId="10" fillId="0" fontId="3" numFmtId="0" xfId="0" applyBorder="1" applyFont="1"/>
    <xf borderId="0" fillId="0" fontId="4" numFmtId="9" xfId="0" applyAlignment="1" applyFont="1" applyNumberFormat="1">
      <alignment horizontal="center" vertical="center"/>
    </xf>
    <xf borderId="8" fillId="0" fontId="2" numFmtId="0" xfId="0" applyAlignment="1" applyBorder="1" applyFont="1">
      <alignment horizontal="center"/>
    </xf>
    <xf borderId="11" fillId="0" fontId="3" numFmtId="0" xfId="0" applyBorder="1" applyFont="1"/>
    <xf borderId="4" fillId="0" fontId="2" numFmtId="0" xfId="0" applyAlignment="1" applyBorder="1" applyFont="1">
      <alignment horizontal="right"/>
    </xf>
    <xf borderId="4" fillId="0" fontId="2" numFmtId="0" xfId="0" applyAlignment="1" applyBorder="1" applyFont="1">
      <alignment horizontal="center"/>
    </xf>
    <xf borderId="8" fillId="0" fontId="4" numFmtId="0" xfId="0" applyAlignment="1" applyBorder="1" applyFont="1">
      <alignment horizontal="center" vertical="center"/>
    </xf>
    <xf borderId="7" fillId="0" fontId="4" numFmtId="0" xfId="0" applyAlignment="1" applyBorder="1" applyFont="1">
      <alignment horizontal="center" shrinkToFit="0" vertical="center" wrapText="1"/>
    </xf>
    <xf borderId="12" fillId="0" fontId="3" numFmtId="0" xfId="0" applyBorder="1" applyFont="1"/>
    <xf borderId="13" fillId="0" fontId="3" numFmtId="0" xfId="0" applyBorder="1" applyFont="1"/>
    <xf borderId="6" fillId="0" fontId="3" numFmtId="0" xfId="0" applyBorder="1" applyFont="1"/>
    <xf borderId="4" fillId="0" fontId="2" numFmtId="49" xfId="0" applyAlignment="1" applyBorder="1" applyFont="1" applyNumberFormat="1">
      <alignment horizontal="center" vertical="center"/>
    </xf>
    <xf borderId="0" fillId="0" fontId="2" numFmtId="9" xfId="0" applyAlignment="1" applyFont="1" applyNumberFormat="1">
      <alignment horizontal="center" vertical="center"/>
    </xf>
    <xf borderId="5" fillId="0" fontId="2" numFmtId="0" xfId="0" applyAlignment="1" applyBorder="1" applyFont="1">
      <alignment vertical="bottom"/>
    </xf>
    <xf borderId="10" fillId="0" fontId="6" numFmtId="0" xfId="0" applyAlignment="1" applyBorder="1" applyFont="1">
      <alignment horizontal="right" vertical="center"/>
    </xf>
    <xf borderId="4" fillId="0" fontId="2" numFmtId="0" xfId="0" applyAlignment="1" applyBorder="1" applyFont="1">
      <alignment horizontal="right" vertical="center"/>
    </xf>
    <xf borderId="5" fillId="0" fontId="3" numFmtId="0" xfId="0" applyBorder="1" applyFont="1"/>
    <xf borderId="0" fillId="0" fontId="2" numFmtId="0" xfId="0" applyFont="1"/>
    <xf borderId="4" fillId="2" fontId="7" numFmtId="0" xfId="0" applyAlignment="1" applyBorder="1" applyFill="1" applyFont="1">
      <alignment horizontal="right" vertical="center"/>
    </xf>
    <xf borderId="4" fillId="2" fontId="7" numFmtId="0" xfId="0" applyAlignment="1" applyBorder="1" applyFont="1">
      <alignment horizontal="center" vertical="center"/>
    </xf>
    <xf borderId="4" fillId="2" fontId="7" numFmtId="0" xfId="0" applyAlignment="1" applyBorder="1" applyFont="1">
      <alignment horizontal="center"/>
    </xf>
    <xf borderId="4" fillId="2" fontId="2" numFmtId="1" xfId="0" applyAlignment="1" applyBorder="1" applyFont="1" applyNumberFormat="1">
      <alignment horizontal="center" vertical="center"/>
    </xf>
    <xf borderId="14" fillId="2" fontId="2" numFmtId="2" xfId="0" applyAlignment="1" applyBorder="1" applyFont="1" applyNumberFormat="1">
      <alignment horizontal="center" vertical="center"/>
    </xf>
    <xf borderId="4" fillId="2" fontId="2" numFmtId="1" xfId="0" applyAlignment="1" applyBorder="1" applyFont="1" applyNumberFormat="1">
      <alignment horizontal="center" readingOrder="0" vertical="center"/>
    </xf>
    <xf borderId="5" fillId="0" fontId="2" numFmtId="1" xfId="0" applyAlignment="1" applyBorder="1" applyFont="1" applyNumberFormat="1">
      <alignment horizontal="right" vertical="bottom"/>
    </xf>
    <xf borderId="6" fillId="0" fontId="2" numFmtId="1" xfId="0" applyAlignment="1" applyBorder="1" applyFont="1" applyNumberFormat="1">
      <alignment horizontal="right" vertical="bottom"/>
    </xf>
    <xf borderId="4" fillId="0" fontId="2" numFmtId="0" xfId="0" applyAlignment="1" applyBorder="1" applyFont="1">
      <alignment shrinkToFit="0" wrapText="1"/>
    </xf>
    <xf borderId="1" fillId="0" fontId="2" numFmtId="0" xfId="0" applyAlignment="1" applyBorder="1" applyFont="1">
      <alignment shrinkToFit="0" wrapText="1"/>
    </xf>
    <xf borderId="4" fillId="0" fontId="2" numFmtId="0" xfId="0" applyAlignment="1" applyBorder="1" applyFont="1">
      <alignment horizontal="right" shrinkToFit="0" wrapText="1"/>
    </xf>
    <xf borderId="4" fillId="3" fontId="2" numFmtId="0" xfId="0" applyAlignment="1" applyBorder="1" applyFill="1" applyFont="1">
      <alignment horizontal="center" shrinkToFit="0" vertical="center" wrapText="1"/>
    </xf>
    <xf borderId="4" fillId="0" fontId="2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horizontal="center" shrinkToFit="0" wrapText="1"/>
    </xf>
    <xf borderId="4" fillId="4" fontId="2" numFmtId="0" xfId="0" applyAlignment="1" applyBorder="1" applyFill="1" applyFont="1">
      <alignment horizontal="center"/>
    </xf>
    <xf borderId="4" fillId="5" fontId="2" numFmtId="0" xfId="0" applyAlignment="1" applyBorder="1" applyFill="1" applyFont="1">
      <alignment horizontal="center" vertical="center"/>
    </xf>
    <xf borderId="15" fillId="0" fontId="2" numFmtId="0" xfId="0" applyAlignment="1" applyBorder="1" applyFont="1">
      <alignment horizontal="center" shrinkToFit="0" vertical="center" wrapText="1"/>
    </xf>
    <xf borderId="16" fillId="0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/>
    </xf>
    <xf borderId="4" fillId="0" fontId="2" numFmtId="2" xfId="0" applyAlignment="1" applyBorder="1" applyFont="1" applyNumberFormat="1">
      <alignment horizontal="center"/>
    </xf>
    <xf borderId="3" fillId="0" fontId="2" numFmtId="2" xfId="0" applyAlignment="1" applyBorder="1" applyFont="1" applyNumberFormat="1">
      <alignment horizontal="center"/>
    </xf>
    <xf borderId="4" fillId="0" fontId="2" numFmtId="2" xfId="0" applyAlignment="1" applyBorder="1" applyFont="1" applyNumberFormat="1">
      <alignment horizontal="center" vertical="center"/>
    </xf>
    <xf borderId="4" fillId="0" fontId="2" numFmtId="9" xfId="0" applyAlignment="1" applyBorder="1" applyFont="1" applyNumberFormat="1">
      <alignment horizontal="center"/>
    </xf>
    <xf borderId="3" fillId="0" fontId="2" numFmtId="9" xfId="0" applyAlignment="1" applyBorder="1" applyFont="1" applyNumberFormat="1">
      <alignment horizontal="center"/>
    </xf>
    <xf borderId="3" fillId="0" fontId="2" numFmtId="0" xfId="0" applyAlignment="1" applyBorder="1" applyFont="1">
      <alignment horizontal="center"/>
    </xf>
    <xf borderId="1" fillId="0" fontId="2" numFmtId="0" xfId="0" applyAlignment="1" applyBorder="1" applyFont="1">
      <alignment readingOrder="0" shrinkToFit="0" wrapText="1"/>
    </xf>
    <xf borderId="4" fillId="0" fontId="8" numFmtId="0" xfId="0" applyAlignment="1" applyBorder="1" applyFont="1">
      <alignment horizontal="center" shrinkToFit="0" vertical="top" wrapText="0"/>
    </xf>
    <xf borderId="4" fillId="0" fontId="8" numFmtId="0" xfId="0" applyAlignment="1" applyBorder="1" applyFont="1">
      <alignment horizontal="left" shrinkToFit="0" vertical="top" wrapText="0"/>
    </xf>
    <xf borderId="5" fillId="0" fontId="8" numFmtId="0" xfId="0" applyAlignment="1" applyBorder="1" applyFont="1">
      <alignment horizontal="center" shrinkToFit="0" vertical="top" wrapText="0"/>
    </xf>
    <xf borderId="5" fillId="0" fontId="8" numFmtId="0" xfId="0" applyAlignment="1" applyBorder="1" applyFont="1">
      <alignment horizontal="left" shrinkToFit="0" vertical="top" wrapText="0"/>
    </xf>
    <xf borderId="4" fillId="6" fontId="2" numFmtId="0" xfId="0" applyAlignment="1" applyBorder="1" applyFill="1" applyFont="1">
      <alignment horizontal="center" shrinkToFit="0" vertical="center" wrapText="1"/>
    </xf>
    <xf borderId="4" fillId="6" fontId="2" numFmtId="0" xfId="0" applyAlignment="1" applyBorder="1" applyFont="1">
      <alignment horizontal="center" vertical="center"/>
    </xf>
    <xf borderId="17" fillId="4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 shrinkToFit="0" vertical="center" wrapText="1"/>
    </xf>
    <xf borderId="7" fillId="0" fontId="2" numFmtId="0" xfId="0" applyAlignment="1" applyBorder="1" applyFont="1">
      <alignment horizontal="center"/>
    </xf>
    <xf borderId="17" fillId="5" fontId="2" numFmtId="0" xfId="0" applyAlignment="1" applyBorder="1" applyFont="1">
      <alignment horizontal="center" vertical="center"/>
    </xf>
    <xf borderId="4" fillId="5" fontId="2" numFmtId="0" xfId="0" applyAlignment="1" applyBorder="1" applyFont="1">
      <alignment horizontal="center"/>
    </xf>
    <xf borderId="4" fillId="6" fontId="2" numFmtId="0" xfId="0" applyAlignment="1" applyBorder="1" applyFont="1">
      <alignment horizontal="center"/>
    </xf>
    <xf borderId="4" fillId="4" fontId="2" numFmtId="0" xfId="0" applyAlignment="1" applyBorder="1" applyFont="1">
      <alignment horizontal="center" vertical="center"/>
    </xf>
    <xf borderId="4" fillId="5" fontId="2" numFmtId="0" xfId="0" applyBorder="1" applyFont="1"/>
    <xf borderId="0" fillId="0" fontId="2" numFmtId="1" xfId="0" applyFont="1" applyNumberFormat="1"/>
    <xf borderId="18" fillId="0" fontId="2" numFmtId="0" xfId="0" applyAlignment="1" applyBorder="1" applyFont="1">
      <alignment horizontal="center" shrinkToFit="0" vertical="center" wrapText="1"/>
    </xf>
    <xf borderId="19" fillId="0" fontId="2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4" fillId="0" fontId="2" numFmtId="1" xfId="0" applyAlignment="1" applyBorder="1" applyFont="1" applyNumberFormat="1">
      <alignment horizontal="right" shrinkToFit="0" wrapText="1"/>
    </xf>
    <xf borderId="3" fillId="5" fontId="2" numFmtId="0" xfId="0" applyAlignment="1" applyBorder="1" applyFont="1">
      <alignment horizontal="center"/>
    </xf>
    <xf borderId="4" fillId="5" fontId="2" numFmtId="9" xfId="0" applyBorder="1" applyFont="1" applyNumberFormat="1"/>
    <xf borderId="5" fillId="0" fontId="8" numFmtId="0" xfId="0" applyAlignment="1" applyBorder="1" applyFont="1">
      <alignment horizontal="center" shrinkToFit="0" wrapText="0"/>
    </xf>
    <xf borderId="5" fillId="0" fontId="8" numFmtId="0" xfId="0" applyAlignment="1" applyBorder="1" applyFont="1">
      <alignment horizontal="left" shrinkToFit="0" wrapText="0"/>
    </xf>
    <xf borderId="1" fillId="0" fontId="2" numFmtId="9" xfId="0" applyAlignment="1" applyBorder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rgbClr val="757575"/>
                </a:solidFill>
                <a:latin typeface="+mn-lt"/>
              </a:defRPr>
            </a:pPr>
            <a:r>
              <a:rPr b="1" i="0" sz="1400">
                <a:solidFill>
                  <a:srgbClr val="757575"/>
                </a:solidFill>
                <a:latin typeface="+mn-lt"/>
              </a:rPr>
              <a:t>CSE 367: Computer Networks (CN) 
SECTION - C - FALL 2022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472C4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1"/>
          </c:dLbls>
          <c:cat>
            <c:strRef>
              <c:f>'CN-C (Fall,2022)'!$AZ$12:$BB$12</c:f>
            </c:strRef>
          </c:cat>
          <c:val>
            <c:numRef>
              <c:f>'CN-C (Fall,2022)'!$AZ$91:$BB$91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61</xdr:col>
      <xdr:colOff>295275</xdr:colOff>
      <xdr:row>88</xdr:row>
      <xdr:rowOff>19050</xdr:rowOff>
    </xdr:from>
    <xdr:ext cx="4591050" cy="2895600"/>
    <xdr:graphicFrame>
      <xdr:nvGraphicFramePr>
        <xdr:cNvPr id="40060243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3.0" topLeftCell="B14" activePane="bottomRight" state="frozen"/>
      <selection activeCell="B1" sqref="B1" pane="topRight"/>
      <selection activeCell="A14" sqref="A14" pane="bottomLeft"/>
      <selection activeCell="B14" sqref="B14" pane="bottomRight"/>
    </sheetView>
  </sheetViews>
  <sheetFormatPr customHeight="1" defaultColWidth="14.43" defaultRowHeight="15.0"/>
  <cols>
    <col customWidth="1" min="1" max="1" width="18.43"/>
    <col customWidth="1" min="2" max="2" width="36.0"/>
    <col customWidth="1" hidden="1" min="3" max="3" width="7.14"/>
    <col customWidth="1" min="4" max="4" width="4.43"/>
    <col customWidth="1" min="5" max="5" width="4.71"/>
    <col customWidth="1" min="6" max="6" width="4.43"/>
    <col customWidth="1" hidden="1" min="7" max="7" width="13.0"/>
    <col customWidth="1" min="8" max="8" width="11.14"/>
    <col customWidth="1" min="9" max="10" width="4.43"/>
    <col customWidth="1" min="11" max="11" width="6.57"/>
    <col customWidth="1" min="12" max="12" width="4.43"/>
    <col customWidth="1" min="13" max="14" width="5.14"/>
    <col customWidth="1" min="15" max="15" width="5.29"/>
    <col customWidth="1" min="16" max="16" width="7.0"/>
    <col customWidth="1" min="17" max="17" width="10.14"/>
    <col customWidth="1" min="18" max="18" width="5.29"/>
    <col customWidth="1" min="19" max="19" width="9.43"/>
    <col customWidth="1" min="20" max="20" width="5.29"/>
    <col customWidth="1" min="21" max="24" width="4.43"/>
    <col customWidth="1" min="25" max="25" width="6.14"/>
    <col customWidth="1" min="26" max="26" width="5.43"/>
    <col customWidth="1" min="27" max="27" width="6.0"/>
    <col customWidth="1" min="28" max="28" width="5.43"/>
    <col customWidth="1" min="29" max="29" width="6.14"/>
    <col customWidth="1" min="30" max="30" width="5.57"/>
    <col customWidth="1" min="31" max="31" width="6.57"/>
    <col customWidth="1" min="32" max="32" width="6.14"/>
    <col customWidth="1" min="33" max="33" width="6.29"/>
    <col customWidth="1" min="34" max="34" width="6.14"/>
    <col customWidth="1" min="35" max="35" width="5.57"/>
    <col customWidth="1" min="36" max="36" width="6.43"/>
    <col customWidth="1" min="37" max="37" width="5.43"/>
    <col customWidth="1" min="38" max="42" width="4.43"/>
    <col customWidth="1" min="43" max="43" width="8.71"/>
    <col customWidth="1" min="44" max="45" width="5.29"/>
    <col customWidth="1" min="46" max="50" width="8.29"/>
    <col customWidth="1" min="51" max="51" width="9.71"/>
    <col customWidth="1" min="52" max="52" width="8.29"/>
    <col customWidth="1" min="53" max="68" width="7.71"/>
    <col customWidth="1" min="69" max="69" width="11.0"/>
    <col customWidth="1" min="70" max="71" width="8.71"/>
  </cols>
  <sheetData>
    <row r="1" ht="14.25" customHeight="1">
      <c r="A1" s="1" t="s">
        <v>0</v>
      </c>
      <c r="B1" s="1" t="s">
        <v>1</v>
      </c>
      <c r="D1" s="2"/>
      <c r="E1" s="2"/>
      <c r="H1" s="3"/>
      <c r="I1" s="4" t="s">
        <v>2</v>
      </c>
      <c r="J1" s="5"/>
      <c r="K1" s="5"/>
      <c r="L1" s="5"/>
      <c r="M1" s="5"/>
      <c r="N1" s="5"/>
      <c r="O1" s="6"/>
      <c r="Y1" s="7" t="s">
        <v>3</v>
      </c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6"/>
    </row>
    <row r="2" ht="14.25" customHeight="1">
      <c r="A2" s="1" t="s">
        <v>4</v>
      </c>
      <c r="B2" s="1" t="s">
        <v>5</v>
      </c>
      <c r="D2" s="2"/>
      <c r="E2" s="2"/>
      <c r="H2" s="3"/>
      <c r="I2" s="8"/>
      <c r="J2" s="8" t="s">
        <v>6</v>
      </c>
      <c r="K2" s="9" t="s">
        <v>7</v>
      </c>
      <c r="L2" s="8" t="s">
        <v>8</v>
      </c>
      <c r="M2" s="8" t="s">
        <v>9</v>
      </c>
      <c r="N2" s="8" t="s">
        <v>10</v>
      </c>
      <c r="O2" s="8" t="s">
        <v>11</v>
      </c>
      <c r="P2" s="10"/>
      <c r="Q2" s="9" t="s">
        <v>12</v>
      </c>
      <c r="R2" s="8" t="s">
        <v>10</v>
      </c>
      <c r="Y2" s="11"/>
      <c r="Z2" s="12" t="s">
        <v>13</v>
      </c>
      <c r="AA2" s="13" t="s">
        <v>14</v>
      </c>
      <c r="AB2" s="13" t="s">
        <v>15</v>
      </c>
      <c r="AC2" s="13" t="s">
        <v>16</v>
      </c>
      <c r="AD2" s="13" t="s">
        <v>17</v>
      </c>
      <c r="AE2" s="13" t="s">
        <v>18</v>
      </c>
      <c r="AF2" s="13" t="s">
        <v>19</v>
      </c>
      <c r="AG2" s="13" t="s">
        <v>20</v>
      </c>
      <c r="AH2" s="13" t="s">
        <v>21</v>
      </c>
      <c r="AI2" s="13" t="s">
        <v>22</v>
      </c>
      <c r="AJ2" s="13" t="s">
        <v>23</v>
      </c>
      <c r="AK2" s="13" t="s">
        <v>24</v>
      </c>
    </row>
    <row r="3" ht="14.25" customHeight="1">
      <c r="A3" s="1" t="s">
        <v>25</v>
      </c>
      <c r="B3" s="1" t="s">
        <v>26</v>
      </c>
      <c r="D3" s="2"/>
      <c r="E3" s="2"/>
      <c r="H3" s="3"/>
      <c r="I3" s="8" t="s">
        <v>27</v>
      </c>
      <c r="J3" s="8">
        <v>20.0</v>
      </c>
      <c r="K3" s="8"/>
      <c r="L3" s="8">
        <v>0.0</v>
      </c>
      <c r="M3" s="8">
        <v>15.0</v>
      </c>
      <c r="N3" s="8">
        <f t="shared" ref="N3:N5" si="1">SUM(J3:M3)</f>
        <v>35</v>
      </c>
      <c r="O3" s="14">
        <f>N3/N7</f>
        <v>0.2692307692</v>
      </c>
      <c r="P3" s="10"/>
      <c r="Q3" s="15">
        <f t="shared" ref="Q3:Q5" si="2">(M3*66.67)/100</f>
        <v>10.0005</v>
      </c>
      <c r="R3" s="15">
        <f t="shared" ref="R3:R5" si="3">(J3+K3+L3+Q3)</f>
        <v>30.0005</v>
      </c>
      <c r="Y3" s="11" t="s">
        <v>28</v>
      </c>
      <c r="Z3" s="16" t="s">
        <v>29</v>
      </c>
      <c r="AA3" s="16"/>
      <c r="AB3" s="16"/>
      <c r="AC3" s="13"/>
      <c r="AD3" s="13"/>
      <c r="AE3" s="13"/>
      <c r="AF3" s="13"/>
      <c r="AG3" s="13"/>
      <c r="AH3" s="13"/>
      <c r="AI3" s="13"/>
      <c r="AJ3" s="13"/>
      <c r="AK3" s="13"/>
    </row>
    <row r="4" ht="14.25" customHeight="1">
      <c r="A4" s="1" t="s">
        <v>30</v>
      </c>
      <c r="B4" s="17">
        <v>73.0</v>
      </c>
      <c r="C4" s="18"/>
      <c r="D4" s="2"/>
      <c r="E4" s="2"/>
      <c r="H4" s="3"/>
      <c r="I4" s="8" t="s">
        <v>31</v>
      </c>
      <c r="J4" s="8">
        <v>20.0</v>
      </c>
      <c r="K4" s="8"/>
      <c r="L4" s="8">
        <v>20.0</v>
      </c>
      <c r="M4" s="8">
        <v>23.0</v>
      </c>
      <c r="N4" s="8">
        <f t="shared" si="1"/>
        <v>63</v>
      </c>
      <c r="O4" s="14">
        <f>N4/N7</f>
        <v>0.4846153846</v>
      </c>
      <c r="P4" s="10"/>
      <c r="Q4" s="15">
        <f t="shared" si="2"/>
        <v>15.3341</v>
      </c>
      <c r="R4" s="15">
        <f t="shared" si="3"/>
        <v>55.3341</v>
      </c>
      <c r="Y4" s="11" t="s">
        <v>32</v>
      </c>
      <c r="Z4" s="16" t="s">
        <v>29</v>
      </c>
      <c r="AA4" s="16"/>
      <c r="AB4" s="16"/>
      <c r="AC4" s="13"/>
      <c r="AD4" s="13"/>
      <c r="AE4" s="13"/>
      <c r="AF4" s="13"/>
      <c r="AG4" s="13"/>
      <c r="AH4" s="13"/>
      <c r="AI4" s="13"/>
      <c r="AJ4" s="13"/>
      <c r="AK4" s="13"/>
    </row>
    <row r="5" ht="14.25" customHeight="1">
      <c r="B5" s="19"/>
      <c r="C5" s="19"/>
      <c r="D5" s="2"/>
      <c r="E5" s="2"/>
      <c r="H5" s="3"/>
      <c r="I5" s="8" t="s">
        <v>33</v>
      </c>
      <c r="J5" s="8">
        <v>0.0</v>
      </c>
      <c r="K5" s="8">
        <v>10.0</v>
      </c>
      <c r="L5" s="8"/>
      <c r="M5" s="8">
        <v>22.0</v>
      </c>
      <c r="N5" s="8">
        <f t="shared" si="1"/>
        <v>32</v>
      </c>
      <c r="O5" s="14">
        <f>N5/N7</f>
        <v>0.2461538462</v>
      </c>
      <c r="P5" s="10"/>
      <c r="Q5" s="15">
        <f t="shared" si="2"/>
        <v>14.6674</v>
      </c>
      <c r="R5" s="15">
        <f t="shared" si="3"/>
        <v>24.6674</v>
      </c>
      <c r="Y5" s="11" t="s">
        <v>34</v>
      </c>
      <c r="Z5" s="16"/>
      <c r="AA5" s="16"/>
      <c r="AB5" s="16"/>
      <c r="AC5" s="13"/>
      <c r="AD5" s="13"/>
      <c r="AE5" s="13"/>
      <c r="AF5" s="13"/>
      <c r="AG5" s="16" t="s">
        <v>29</v>
      </c>
      <c r="AH5" s="13"/>
      <c r="AI5" s="13"/>
      <c r="AJ5" s="13"/>
      <c r="AK5" s="13"/>
    </row>
    <row r="6" ht="14.25" customHeight="1">
      <c r="B6" s="19"/>
      <c r="C6" s="19"/>
      <c r="D6" s="2"/>
      <c r="E6" s="2"/>
      <c r="H6" s="3"/>
      <c r="I6" s="8"/>
      <c r="J6" s="8"/>
      <c r="K6" s="8"/>
      <c r="L6" s="8"/>
      <c r="M6" s="8"/>
      <c r="N6" s="8"/>
      <c r="O6" s="14"/>
      <c r="P6" s="10"/>
      <c r="Q6" s="15"/>
      <c r="R6" s="15"/>
      <c r="Y6" s="11" t="s">
        <v>35</v>
      </c>
      <c r="Z6" s="16"/>
      <c r="AA6" s="16"/>
      <c r="AB6" s="16"/>
      <c r="AC6" s="12"/>
      <c r="AD6" s="16" t="s">
        <v>29</v>
      </c>
      <c r="AE6" s="13"/>
      <c r="AF6" s="13"/>
      <c r="AG6" s="13"/>
      <c r="AH6" s="13"/>
      <c r="AI6" s="13"/>
      <c r="AJ6" s="13"/>
      <c r="AK6" s="13"/>
    </row>
    <row r="7" ht="14.25" customHeight="1">
      <c r="D7" s="2"/>
      <c r="E7" s="2"/>
      <c r="H7" s="3"/>
      <c r="I7" s="8"/>
      <c r="J7" s="8"/>
      <c r="K7" s="8"/>
      <c r="L7" s="8"/>
      <c r="M7" s="8"/>
      <c r="N7" s="8">
        <f t="shared" ref="N7:O7" si="4">SUM(N3:N5)</f>
        <v>130</v>
      </c>
      <c r="O7" s="14">
        <f t="shared" si="4"/>
        <v>1</v>
      </c>
      <c r="P7" s="10"/>
      <c r="Q7" s="8"/>
      <c r="R7" s="20"/>
      <c r="Y7" s="11" t="s">
        <v>36</v>
      </c>
      <c r="Z7" s="16"/>
      <c r="AA7" s="16"/>
      <c r="AB7" s="16"/>
      <c r="AC7" s="12"/>
      <c r="AD7" s="16" t="s">
        <v>29</v>
      </c>
      <c r="AE7" s="13"/>
      <c r="AF7" s="13"/>
      <c r="AG7" s="13"/>
      <c r="AH7" s="13"/>
      <c r="AI7" s="13"/>
      <c r="AJ7" s="13"/>
      <c r="AK7" s="13"/>
    </row>
    <row r="8" ht="14.25" customHeight="1">
      <c r="D8" s="2"/>
      <c r="E8" s="2"/>
      <c r="H8" s="3"/>
      <c r="I8" s="3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</row>
    <row r="9" ht="14.25" customHeight="1">
      <c r="D9" s="2"/>
      <c r="E9" s="2"/>
      <c r="H9" s="3"/>
      <c r="I9" s="3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</row>
    <row r="10" ht="14.25" customHeight="1">
      <c r="A10" s="22" t="s">
        <v>37</v>
      </c>
      <c r="B10" s="22" t="s">
        <v>38</v>
      </c>
      <c r="C10" s="23" t="s">
        <v>39</v>
      </c>
      <c r="D10" s="24" t="s">
        <v>40</v>
      </c>
      <c r="E10" s="24" t="s">
        <v>41</v>
      </c>
      <c r="F10" s="25" t="s">
        <v>42</v>
      </c>
      <c r="G10" s="23" t="s">
        <v>43</v>
      </c>
      <c r="H10" s="23" t="s">
        <v>44</v>
      </c>
      <c r="I10" s="26" t="s">
        <v>45</v>
      </c>
      <c r="J10" s="5"/>
      <c r="K10" s="5"/>
      <c r="L10" s="5"/>
      <c r="M10" s="5"/>
      <c r="N10" s="5"/>
      <c r="O10" s="5"/>
      <c r="P10" s="5"/>
      <c r="Q10" s="5"/>
      <c r="R10" s="6"/>
      <c r="S10" s="27" t="s">
        <v>9</v>
      </c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6"/>
      <c r="AR10" s="28" t="s">
        <v>10</v>
      </c>
      <c r="AS10" s="29"/>
      <c r="AT10" s="30" t="s">
        <v>46</v>
      </c>
      <c r="AU10" s="31"/>
      <c r="AV10" s="31"/>
      <c r="AW10" s="31"/>
      <c r="AX10" s="32"/>
      <c r="AY10" s="21"/>
      <c r="AZ10" s="30" t="s">
        <v>46</v>
      </c>
      <c r="BA10" s="31"/>
      <c r="BB10" s="31"/>
      <c r="BC10" s="31"/>
      <c r="BD10" s="32"/>
      <c r="BE10" s="33"/>
      <c r="BF10" s="30" t="s">
        <v>46</v>
      </c>
      <c r="BG10" s="31"/>
      <c r="BH10" s="31"/>
      <c r="BI10" s="31"/>
      <c r="BJ10" s="32"/>
      <c r="BK10" s="33"/>
      <c r="BL10" s="30" t="s">
        <v>46</v>
      </c>
      <c r="BM10" s="31"/>
      <c r="BN10" s="31"/>
      <c r="BO10" s="31"/>
      <c r="BP10" s="32"/>
      <c r="BQ10" s="21"/>
      <c r="BR10" s="34" t="s">
        <v>47</v>
      </c>
      <c r="BS10" s="32"/>
    </row>
    <row r="11" ht="14.25" customHeight="1">
      <c r="A11" s="35"/>
      <c r="B11" s="35"/>
      <c r="C11" s="8"/>
      <c r="D11" s="36"/>
      <c r="E11" s="36"/>
      <c r="F11" s="20"/>
      <c r="G11" s="20"/>
      <c r="H11" s="37"/>
      <c r="I11" s="26" t="s">
        <v>48</v>
      </c>
      <c r="J11" s="5"/>
      <c r="K11" s="6"/>
      <c r="L11" s="26"/>
      <c r="M11" s="5"/>
      <c r="N11" s="6"/>
      <c r="O11" s="38"/>
      <c r="P11" s="31"/>
      <c r="Q11" s="32"/>
      <c r="R11" s="39"/>
      <c r="S11" s="27" t="s">
        <v>48</v>
      </c>
      <c r="T11" s="5"/>
      <c r="U11" s="5"/>
      <c r="V11" s="6"/>
      <c r="W11" s="27" t="s">
        <v>49</v>
      </c>
      <c r="X11" s="5"/>
      <c r="Y11" s="5"/>
      <c r="Z11" s="6"/>
      <c r="AA11" s="27" t="s">
        <v>50</v>
      </c>
      <c r="AB11" s="5"/>
      <c r="AC11" s="5"/>
      <c r="AD11" s="6"/>
      <c r="AE11" s="27" t="s">
        <v>51</v>
      </c>
      <c r="AF11" s="5"/>
      <c r="AG11" s="5"/>
      <c r="AH11" s="6"/>
      <c r="AI11" s="27" t="s">
        <v>52</v>
      </c>
      <c r="AJ11" s="5"/>
      <c r="AK11" s="5"/>
      <c r="AL11" s="6"/>
      <c r="AM11" s="27" t="s">
        <v>53</v>
      </c>
      <c r="AN11" s="5"/>
      <c r="AO11" s="5"/>
      <c r="AP11" s="6"/>
      <c r="AQ11" s="28" t="s">
        <v>54</v>
      </c>
      <c r="AR11" s="35"/>
      <c r="AS11" s="29"/>
      <c r="AT11" s="40"/>
      <c r="AU11" s="41"/>
      <c r="AV11" s="41"/>
      <c r="AW11" s="41"/>
      <c r="AX11" s="42"/>
      <c r="AY11" s="21"/>
      <c r="AZ11" s="40"/>
      <c r="BA11" s="41"/>
      <c r="BB11" s="41"/>
      <c r="BC11" s="41"/>
      <c r="BD11" s="42"/>
      <c r="BE11" s="33"/>
      <c r="BF11" s="40"/>
      <c r="BG11" s="41"/>
      <c r="BH11" s="41"/>
      <c r="BI11" s="41"/>
      <c r="BJ11" s="42"/>
      <c r="BK11" s="33"/>
      <c r="BL11" s="40"/>
      <c r="BM11" s="41"/>
      <c r="BN11" s="41"/>
      <c r="BO11" s="41"/>
      <c r="BP11" s="42"/>
      <c r="BQ11" s="21"/>
      <c r="BR11" s="40"/>
      <c r="BS11" s="42"/>
    </row>
    <row r="12" ht="14.25" customHeight="1">
      <c r="A12" s="35"/>
      <c r="B12" s="35"/>
      <c r="C12" s="8"/>
      <c r="D12" s="36"/>
      <c r="E12" s="36"/>
      <c r="F12" s="20"/>
      <c r="G12" s="20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5"/>
      <c r="S12" s="8" t="s">
        <v>55</v>
      </c>
      <c r="T12" s="8" t="s">
        <v>56</v>
      </c>
      <c r="U12" s="8" t="s">
        <v>57</v>
      </c>
      <c r="V12" s="8" t="s">
        <v>58</v>
      </c>
      <c r="W12" s="8" t="s">
        <v>55</v>
      </c>
      <c r="X12" s="8" t="s">
        <v>56</v>
      </c>
      <c r="Y12" s="8" t="s">
        <v>57</v>
      </c>
      <c r="Z12" s="8" t="s">
        <v>58</v>
      </c>
      <c r="AA12" s="8" t="s">
        <v>55</v>
      </c>
      <c r="AB12" s="8" t="s">
        <v>56</v>
      </c>
      <c r="AC12" s="8" t="s">
        <v>57</v>
      </c>
      <c r="AD12" s="8" t="s">
        <v>58</v>
      </c>
      <c r="AE12" s="8" t="s">
        <v>55</v>
      </c>
      <c r="AF12" s="8" t="s">
        <v>56</v>
      </c>
      <c r="AG12" s="8" t="s">
        <v>57</v>
      </c>
      <c r="AH12" s="8" t="s">
        <v>58</v>
      </c>
      <c r="AI12" s="8" t="s">
        <v>55</v>
      </c>
      <c r="AJ12" s="8" t="s">
        <v>56</v>
      </c>
      <c r="AK12" s="8" t="s">
        <v>57</v>
      </c>
      <c r="AL12" s="8" t="s">
        <v>58</v>
      </c>
      <c r="AM12" s="8" t="s">
        <v>55</v>
      </c>
      <c r="AN12" s="8" t="s">
        <v>56</v>
      </c>
      <c r="AO12" s="8" t="s">
        <v>57</v>
      </c>
      <c r="AP12" s="8" t="s">
        <v>58</v>
      </c>
      <c r="AQ12" s="35"/>
      <c r="AR12" s="35"/>
      <c r="AS12" s="29"/>
      <c r="AT12" s="43" t="s">
        <v>59</v>
      </c>
      <c r="AU12" s="43" t="s">
        <v>60</v>
      </c>
      <c r="AV12" s="43" t="s">
        <v>61</v>
      </c>
      <c r="AW12" s="43" t="s">
        <v>62</v>
      </c>
      <c r="AX12" s="43" t="s">
        <v>63</v>
      </c>
      <c r="AY12" s="21"/>
      <c r="AZ12" s="43" t="s">
        <v>59</v>
      </c>
      <c r="BA12" s="43" t="s">
        <v>60</v>
      </c>
      <c r="BB12" s="43" t="s">
        <v>61</v>
      </c>
      <c r="BC12" s="43" t="s">
        <v>62</v>
      </c>
      <c r="BD12" s="43" t="s">
        <v>63</v>
      </c>
      <c r="BE12" s="44"/>
      <c r="BF12" s="14" t="s">
        <v>59</v>
      </c>
      <c r="BG12" s="14" t="s">
        <v>31</v>
      </c>
      <c r="BH12" s="14" t="s">
        <v>61</v>
      </c>
      <c r="BI12" s="14" t="s">
        <v>62</v>
      </c>
      <c r="BJ12" s="14" t="s">
        <v>63</v>
      </c>
      <c r="BK12" s="44"/>
      <c r="BL12" s="14" t="s">
        <v>59</v>
      </c>
      <c r="BM12" s="14" t="s">
        <v>31</v>
      </c>
      <c r="BN12" s="14" t="s">
        <v>61</v>
      </c>
      <c r="BO12" s="14" t="s">
        <v>62</v>
      </c>
      <c r="BP12" s="14" t="s">
        <v>63</v>
      </c>
      <c r="BQ12" s="21"/>
      <c r="BR12" s="45" t="s">
        <v>64</v>
      </c>
      <c r="BS12" s="13" t="s">
        <v>65</v>
      </c>
    </row>
    <row r="13" ht="14.25" customHeight="1">
      <c r="A13" s="35"/>
      <c r="B13" s="35"/>
      <c r="C13" s="8"/>
      <c r="D13" s="46" t="s">
        <v>27</v>
      </c>
      <c r="E13" s="47" t="s">
        <v>31</v>
      </c>
      <c r="F13" s="8"/>
      <c r="G13" s="8"/>
      <c r="H13" s="8" t="s">
        <v>33</v>
      </c>
      <c r="I13" s="8" t="s">
        <v>31</v>
      </c>
      <c r="J13" s="8"/>
      <c r="K13" s="8"/>
      <c r="L13" s="8"/>
      <c r="M13" s="8"/>
      <c r="N13" s="8"/>
      <c r="O13" s="8"/>
      <c r="P13" s="8"/>
      <c r="Q13" s="8"/>
      <c r="R13" s="48"/>
      <c r="S13" s="8" t="s">
        <v>27</v>
      </c>
      <c r="T13" s="8" t="s">
        <v>27</v>
      </c>
      <c r="U13" s="8" t="s">
        <v>31</v>
      </c>
      <c r="V13" s="8"/>
      <c r="W13" s="8" t="s">
        <v>27</v>
      </c>
      <c r="X13" s="37" t="s">
        <v>31</v>
      </c>
      <c r="Y13" s="8" t="s">
        <v>33</v>
      </c>
      <c r="Z13" s="8"/>
      <c r="AA13" s="8" t="s">
        <v>27</v>
      </c>
      <c r="AB13" s="8" t="s">
        <v>33</v>
      </c>
      <c r="AC13" s="8" t="s">
        <v>31</v>
      </c>
      <c r="AD13" s="8"/>
      <c r="AE13" s="8" t="s">
        <v>31</v>
      </c>
      <c r="AF13" s="8" t="s">
        <v>31</v>
      </c>
      <c r="AG13" s="37" t="s">
        <v>33</v>
      </c>
      <c r="AH13" s="37"/>
      <c r="AI13" s="8" t="s">
        <v>33</v>
      </c>
      <c r="AJ13" s="8" t="s">
        <v>31</v>
      </c>
      <c r="AK13" s="49" t="s">
        <v>31</v>
      </c>
      <c r="AL13" s="8"/>
      <c r="AM13" s="8" t="s">
        <v>33</v>
      </c>
      <c r="AN13" s="8" t="s">
        <v>31</v>
      </c>
      <c r="AO13" s="8"/>
      <c r="AP13" s="8"/>
      <c r="AQ13" s="48"/>
      <c r="AR13" s="48"/>
      <c r="AS13" s="29"/>
      <c r="AT13" s="8"/>
      <c r="AU13" s="8"/>
      <c r="AV13" s="8"/>
      <c r="AW13" s="8"/>
      <c r="AX13" s="8"/>
      <c r="AY13" s="21"/>
      <c r="AZ13" s="8"/>
      <c r="BA13" s="8"/>
      <c r="BB13" s="8"/>
      <c r="BC13" s="8"/>
      <c r="BD13" s="8"/>
      <c r="BE13" s="44"/>
      <c r="BF13" s="14"/>
      <c r="BG13" s="14"/>
      <c r="BH13" s="14"/>
      <c r="BI13" s="14"/>
      <c r="BJ13" s="14"/>
      <c r="BK13" s="44"/>
      <c r="BL13" s="14"/>
      <c r="BM13" s="14"/>
      <c r="BN13" s="14"/>
      <c r="BO13" s="14"/>
      <c r="BP13" s="14"/>
      <c r="BR13" s="45"/>
      <c r="BS13" s="13"/>
    </row>
    <row r="14" ht="14.25" customHeight="1">
      <c r="A14" s="48"/>
      <c r="B14" s="48"/>
      <c r="C14" s="8"/>
      <c r="D14" s="50">
        <v>20.0</v>
      </c>
      <c r="E14" s="50">
        <v>20.0</v>
      </c>
      <c r="F14" s="51"/>
      <c r="G14" s="51"/>
      <c r="H14" s="51">
        <v>10.0</v>
      </c>
      <c r="I14" s="52">
        <v>20.0</v>
      </c>
      <c r="J14" s="52"/>
      <c r="K14" s="52"/>
      <c r="L14" s="52"/>
      <c r="M14" s="52"/>
      <c r="N14" s="52"/>
      <c r="O14" s="52"/>
      <c r="P14" s="52"/>
      <c r="Q14" s="52"/>
      <c r="R14" s="51"/>
      <c r="S14" s="52">
        <v>3.0</v>
      </c>
      <c r="T14" s="52">
        <v>4.0</v>
      </c>
      <c r="U14" s="52">
        <v>3.0</v>
      </c>
      <c r="V14" s="52"/>
      <c r="W14" s="52">
        <v>5.0</v>
      </c>
      <c r="X14" s="52">
        <v>2.0</v>
      </c>
      <c r="Y14" s="52">
        <v>3.0</v>
      </c>
      <c r="Z14" s="52"/>
      <c r="AA14" s="52">
        <v>3.0</v>
      </c>
      <c r="AB14" s="52">
        <v>5.0</v>
      </c>
      <c r="AC14" s="52">
        <v>2.0</v>
      </c>
      <c r="AD14" s="52"/>
      <c r="AE14" s="52">
        <v>2.0</v>
      </c>
      <c r="AF14" s="52">
        <v>3.0</v>
      </c>
      <c r="AG14" s="52">
        <v>5.0</v>
      </c>
      <c r="AH14" s="52"/>
      <c r="AI14" s="52">
        <v>3.0</v>
      </c>
      <c r="AJ14" s="52">
        <v>4.0</v>
      </c>
      <c r="AK14" s="52">
        <v>3.0</v>
      </c>
      <c r="AL14" s="52"/>
      <c r="AM14" s="52">
        <v>6.0</v>
      </c>
      <c r="AN14" s="52">
        <v>4.0</v>
      </c>
      <c r="AO14" s="52"/>
      <c r="AP14" s="52"/>
      <c r="AQ14" s="52">
        <v>40.0</v>
      </c>
      <c r="AR14" s="20"/>
      <c r="AT14" s="53">
        <f>SUMIF($D$13:$AP$13,I$3,$D14:$AP14) -M$3+Q$3</f>
        <v>30.0005</v>
      </c>
      <c r="AU14" s="53">
        <f>SUMIF($D$13:$AP$13,I$4,$D14:$AP14) -M$4+Q$4</f>
        <v>55.3341</v>
      </c>
      <c r="AV14" s="53">
        <f>SUMIF($D$13:$AP$13,I$5,$D14:$AP14) -M$5 +Q$5</f>
        <v>24.6674</v>
      </c>
      <c r="AW14" s="53"/>
      <c r="AX14" s="53"/>
      <c r="AY14" s="21"/>
      <c r="AZ14" s="53">
        <f>SUMIF($D$13:$AP$13,I$3,$D14:$AP14) -M$3+Q$3</f>
        <v>30.0005</v>
      </c>
      <c r="BA14" s="53">
        <f>SUMIF($D$13:$AP$13,I$4,$D14:$AP14) -M$4+Q$4</f>
        <v>55.3341</v>
      </c>
      <c r="BB14" s="53">
        <f>SUMIF($D$13:$AP$13,I$5,$D14:$AP14) -M$5 +Q$5</f>
        <v>24.6674</v>
      </c>
      <c r="BC14" s="53"/>
      <c r="BD14" s="53"/>
      <c r="BE14" s="54"/>
      <c r="BF14" s="55">
        <v>2.0</v>
      </c>
      <c r="BG14" s="55">
        <v>2.0</v>
      </c>
      <c r="BH14" s="55">
        <v>2.0</v>
      </c>
      <c r="BI14" s="53"/>
      <c r="BJ14" s="53"/>
      <c r="BK14" s="54"/>
      <c r="BL14" s="53">
        <f>SUMIF($D$13:$AP$13,I$3,$D14:$AP14) -M$3+Q$3</f>
        <v>30.0005</v>
      </c>
      <c r="BM14" s="53">
        <f>SUMIF($D$13:$AP$13,I$4,$D14:$AP14) -M$4+Q$4</f>
        <v>55.3341</v>
      </c>
      <c r="BN14" s="53">
        <f>SUMIF($D$13:$AP$13,I$5,$D14:$AP14) -M$5 +Q$5</f>
        <v>24.6674</v>
      </c>
      <c r="BO14" s="53"/>
      <c r="BP14" s="53"/>
      <c r="BR14" s="56">
        <f t="shared" ref="BR14:BR87" si="7">Sum(BF14,BG14)</f>
        <v>4</v>
      </c>
      <c r="BS14" s="57">
        <f t="shared" ref="BS14:BS87" si="8">$BH14</f>
        <v>2</v>
      </c>
    </row>
    <row r="15" ht="14.25" customHeight="1">
      <c r="A15" s="58">
        <v>1.402710200693E12</v>
      </c>
      <c r="B15" s="59" t="s">
        <v>66</v>
      </c>
      <c r="C15" s="37"/>
      <c r="D15" s="60" t="s">
        <v>67</v>
      </c>
      <c r="E15" s="60" t="s">
        <v>67</v>
      </c>
      <c r="F15" s="9" t="s">
        <v>67</v>
      </c>
      <c r="G15" s="61"/>
      <c r="H15" s="62" t="s">
        <v>67</v>
      </c>
      <c r="I15" s="63" t="s">
        <v>67</v>
      </c>
      <c r="J15" s="37"/>
      <c r="K15" s="37"/>
      <c r="L15" s="64"/>
      <c r="M15" s="64"/>
      <c r="N15" s="64"/>
      <c r="O15" s="37"/>
      <c r="P15" s="37"/>
      <c r="Q15" s="37"/>
      <c r="R15" s="8"/>
      <c r="S15" s="8">
        <v>1.0</v>
      </c>
      <c r="T15" s="8">
        <v>4.0</v>
      </c>
      <c r="U15" s="8">
        <v>1.0</v>
      </c>
      <c r="V15" s="8"/>
      <c r="W15" s="65"/>
      <c r="X15" s="65"/>
      <c r="Y15" s="65"/>
      <c r="Z15" s="65"/>
      <c r="AA15" s="66"/>
      <c r="AB15" s="9">
        <v>3.0</v>
      </c>
      <c r="AC15" s="67"/>
      <c r="AD15" s="8"/>
      <c r="AE15" s="66"/>
      <c r="AF15" s="9">
        <v>2.0</v>
      </c>
      <c r="AG15" s="67">
        <v>0.0</v>
      </c>
      <c r="AH15" s="65"/>
      <c r="AI15" s="66"/>
      <c r="AJ15" s="9"/>
      <c r="AK15" s="67"/>
      <c r="AL15" s="8"/>
      <c r="AM15" s="66">
        <v>4.0</v>
      </c>
      <c r="AN15" s="9">
        <v>4.0</v>
      </c>
      <c r="AO15" s="65"/>
      <c r="AP15" s="65"/>
      <c r="AQ15" s="8">
        <f t="shared" ref="AQ15:AQ87" si="9">SUM(S15:AP15)</f>
        <v>19</v>
      </c>
      <c r="AR15" s="68">
        <f t="shared" ref="AR15:AR87" si="10">SUM(F15,H15,I15,AQ15)</f>
        <v>19</v>
      </c>
      <c r="AS15" s="3"/>
      <c r="AT15" s="69">
        <f t="shared" ref="AT15:AT87" si="11">MIN(SUMIF($D$13:$AP$13,I$3,$D15:$AP15), 100)</f>
        <v>5</v>
      </c>
      <c r="AU15" s="70">
        <f t="shared" ref="AU15:AU87" si="12">MIN(SUMIF($D$13:$AP$13,I$4,$D15:$AP15), 100)</f>
        <v>7</v>
      </c>
      <c r="AV15" s="70">
        <f t="shared" ref="AV15:AV87" si="13">MIN(SUMIF($D$13:$AP$13,I$5,$D15:$AP15), 100)</f>
        <v>7</v>
      </c>
      <c r="AW15" s="71"/>
      <c r="AX15" s="71"/>
      <c r="AY15" s="21"/>
      <c r="AZ15" s="72">
        <f t="shared" ref="AZ15:AZ87" si="14">MIN(SUMIF($D$13:$AP$13,I$3,$D15:$AP15)/AZ$14, 100%)</f>
        <v>0.1666638889</v>
      </c>
      <c r="BA15" s="73">
        <f t="shared" ref="BA15:BA87" si="15">MIN(SUMIF($D$13:$AP$13,I$4,$D15:$AP15)/BA$14, 100%)</f>
        <v>0.1265042713</v>
      </c>
      <c r="BB15" s="73">
        <f t="shared" ref="BB15:BB87" si="16">MIN(SUMIF($D$13:$AP$13,I$5,$D15:$AP15)/BB$14, 100%)</f>
        <v>0.2837753472</v>
      </c>
      <c r="BC15" s="14"/>
      <c r="BD15" s="14"/>
      <c r="BE15" s="44"/>
      <c r="BF15" s="37">
        <f t="shared" ref="BF15:BH15" si="5">IF((AZ15)&gt;=50%, 2, (IF((AZ15)&lt;25%, 0, 1)))</f>
        <v>0</v>
      </c>
      <c r="BG15" s="74">
        <f t="shared" si="5"/>
        <v>0</v>
      </c>
      <c r="BH15" s="74">
        <f t="shared" si="5"/>
        <v>1</v>
      </c>
      <c r="BI15" s="8"/>
      <c r="BJ15" s="8"/>
      <c r="BK15" s="10"/>
      <c r="BL15" s="37" t="str">
        <f t="shared" ref="BL15:BN15" si="6">IF(BF15=2,"Att", (IF(BF15=0,"Not","Weak")))</f>
        <v>Not</v>
      </c>
      <c r="BM15" s="74" t="str">
        <f t="shared" si="6"/>
        <v>Not</v>
      </c>
      <c r="BN15" s="74" t="str">
        <f t="shared" si="6"/>
        <v>Weak</v>
      </c>
      <c r="BO15" s="8"/>
      <c r="BP15" s="8"/>
      <c r="BR15" s="56">
        <f t="shared" si="7"/>
        <v>0</v>
      </c>
      <c r="BS15" s="57">
        <f t="shared" si="8"/>
        <v>1</v>
      </c>
    </row>
    <row r="16" ht="14.25" customHeight="1">
      <c r="A16" s="58">
        <v>1.603110201181E12</v>
      </c>
      <c r="B16" s="59" t="s">
        <v>68</v>
      </c>
      <c r="C16" s="37"/>
      <c r="D16" s="60" t="s">
        <v>67</v>
      </c>
      <c r="E16" s="60" t="s">
        <v>67</v>
      </c>
      <c r="F16" s="9" t="s">
        <v>67</v>
      </c>
      <c r="G16" s="61"/>
      <c r="H16" s="62" t="s">
        <v>67</v>
      </c>
      <c r="I16" s="63" t="s">
        <v>67</v>
      </c>
      <c r="J16" s="9"/>
      <c r="K16" s="37"/>
      <c r="L16" s="64"/>
      <c r="M16" s="64"/>
      <c r="N16" s="64"/>
      <c r="O16" s="37"/>
      <c r="P16" s="37"/>
      <c r="Q16" s="37"/>
      <c r="R16" s="8"/>
      <c r="S16" s="8"/>
      <c r="T16" s="8">
        <v>4.0</v>
      </c>
      <c r="U16" s="8"/>
      <c r="V16" s="8"/>
      <c r="W16" s="65"/>
      <c r="X16" s="65"/>
      <c r="Y16" s="65"/>
      <c r="Z16" s="65"/>
      <c r="AA16" s="66"/>
      <c r="AB16" s="9"/>
      <c r="AC16" s="67"/>
      <c r="AD16" s="8"/>
      <c r="AE16" s="66"/>
      <c r="AF16" s="9">
        <v>1.0</v>
      </c>
      <c r="AG16" s="67"/>
      <c r="AH16" s="65"/>
      <c r="AI16" s="66"/>
      <c r="AJ16" s="9"/>
      <c r="AK16" s="67"/>
      <c r="AL16" s="8"/>
      <c r="AM16" s="66"/>
      <c r="AN16" s="9">
        <v>4.0</v>
      </c>
      <c r="AO16" s="65"/>
      <c r="AP16" s="65"/>
      <c r="AQ16" s="8">
        <f t="shared" si="9"/>
        <v>9</v>
      </c>
      <c r="AR16" s="68">
        <f t="shared" si="10"/>
        <v>9</v>
      </c>
      <c r="AS16" s="3"/>
      <c r="AT16" s="69">
        <f t="shared" si="11"/>
        <v>4</v>
      </c>
      <c r="AU16" s="70">
        <f t="shared" si="12"/>
        <v>5</v>
      </c>
      <c r="AV16" s="70">
        <f t="shared" si="13"/>
        <v>0</v>
      </c>
      <c r="AW16" s="71"/>
      <c r="AX16" s="71"/>
      <c r="AY16" s="21"/>
      <c r="AZ16" s="72">
        <f t="shared" si="14"/>
        <v>0.1333311111</v>
      </c>
      <c r="BA16" s="73">
        <f t="shared" si="15"/>
        <v>0.0903601938</v>
      </c>
      <c r="BB16" s="73">
        <f t="shared" si="16"/>
        <v>0</v>
      </c>
      <c r="BC16" s="14"/>
      <c r="BD16" s="14"/>
      <c r="BE16" s="44"/>
      <c r="BF16" s="37">
        <f t="shared" ref="BF16:BH16" si="17">IF((AZ16)&gt;=50%, 2, (IF((AZ16)&lt;25%, 0, 1)))</f>
        <v>0</v>
      </c>
      <c r="BG16" s="74">
        <f t="shared" si="17"/>
        <v>0</v>
      </c>
      <c r="BH16" s="74">
        <f t="shared" si="17"/>
        <v>0</v>
      </c>
      <c r="BI16" s="8"/>
      <c r="BJ16" s="8"/>
      <c r="BK16" s="10"/>
      <c r="BL16" s="37" t="str">
        <f t="shared" ref="BL16:BN16" si="18">IF(BF16=2,"Att", (IF(BF16=0,"Not","Weak")))</f>
        <v>Not</v>
      </c>
      <c r="BM16" s="74" t="str">
        <f t="shared" si="18"/>
        <v>Not</v>
      </c>
      <c r="BN16" s="74" t="str">
        <f t="shared" si="18"/>
        <v>Not</v>
      </c>
      <c r="BO16" s="8"/>
      <c r="BP16" s="8"/>
      <c r="BR16" s="56">
        <f t="shared" si="7"/>
        <v>0</v>
      </c>
      <c r="BS16" s="57">
        <f t="shared" si="8"/>
        <v>0</v>
      </c>
    </row>
    <row r="17" ht="14.25" customHeight="1">
      <c r="A17" s="58">
        <v>1.703310201425E12</v>
      </c>
      <c r="B17" s="59" t="s">
        <v>69</v>
      </c>
      <c r="C17" s="37"/>
      <c r="D17" s="60" t="s">
        <v>67</v>
      </c>
      <c r="E17" s="60" t="s">
        <v>67</v>
      </c>
      <c r="F17" s="9" t="s">
        <v>67</v>
      </c>
      <c r="G17" s="61"/>
      <c r="H17" s="62" t="s">
        <v>67</v>
      </c>
      <c r="I17" s="63" t="s">
        <v>67</v>
      </c>
      <c r="J17" s="9"/>
      <c r="K17" s="37"/>
      <c r="L17" s="64"/>
      <c r="M17" s="64"/>
      <c r="N17" s="64"/>
      <c r="O17" s="37"/>
      <c r="P17" s="37"/>
      <c r="Q17" s="37"/>
      <c r="R17" s="8"/>
      <c r="S17" s="8">
        <v>0.0</v>
      </c>
      <c r="T17" s="8">
        <v>4.0</v>
      </c>
      <c r="U17" s="8">
        <v>1.5</v>
      </c>
      <c r="V17" s="8"/>
      <c r="W17" s="65">
        <v>3.5</v>
      </c>
      <c r="X17" s="65"/>
      <c r="Y17" s="65"/>
      <c r="Z17" s="65"/>
      <c r="AA17" s="66"/>
      <c r="AB17" s="9"/>
      <c r="AC17" s="67"/>
      <c r="AD17" s="8"/>
      <c r="AE17" s="66"/>
      <c r="AF17" s="9">
        <v>1.5</v>
      </c>
      <c r="AG17" s="67">
        <v>0.0</v>
      </c>
      <c r="AH17" s="65"/>
      <c r="AI17" s="66"/>
      <c r="AJ17" s="9"/>
      <c r="AK17" s="67"/>
      <c r="AL17" s="8"/>
      <c r="AM17" s="66">
        <v>4.0</v>
      </c>
      <c r="AN17" s="9">
        <v>4.0</v>
      </c>
      <c r="AO17" s="65"/>
      <c r="AP17" s="65"/>
      <c r="AQ17" s="8">
        <f t="shared" si="9"/>
        <v>18.5</v>
      </c>
      <c r="AR17" s="68">
        <f t="shared" si="10"/>
        <v>18.5</v>
      </c>
      <c r="AS17" s="3"/>
      <c r="AT17" s="69">
        <f t="shared" si="11"/>
        <v>7.5</v>
      </c>
      <c r="AU17" s="70">
        <f t="shared" si="12"/>
        <v>7</v>
      </c>
      <c r="AV17" s="70">
        <f t="shared" si="13"/>
        <v>4</v>
      </c>
      <c r="AW17" s="71"/>
      <c r="AX17" s="71"/>
      <c r="AY17" s="21"/>
      <c r="AZ17" s="72">
        <f t="shared" si="14"/>
        <v>0.2499958334</v>
      </c>
      <c r="BA17" s="73">
        <f t="shared" si="15"/>
        <v>0.1265042713</v>
      </c>
      <c r="BB17" s="73">
        <f t="shared" si="16"/>
        <v>0.1621573413</v>
      </c>
      <c r="BC17" s="14"/>
      <c r="BD17" s="14"/>
      <c r="BE17" s="44"/>
      <c r="BF17" s="37">
        <f t="shared" ref="BF17:BH17" si="19">IF((AZ17)&gt;=50%, 2, (IF((AZ17)&lt;25%, 0, 1)))</f>
        <v>0</v>
      </c>
      <c r="BG17" s="74">
        <f t="shared" si="19"/>
        <v>0</v>
      </c>
      <c r="BH17" s="74">
        <f t="shared" si="19"/>
        <v>0</v>
      </c>
      <c r="BI17" s="8"/>
      <c r="BJ17" s="8"/>
      <c r="BK17" s="10"/>
      <c r="BL17" s="37" t="str">
        <f t="shared" ref="BL17:BN17" si="20">IF(BF17=2,"Att", (IF(BF17=0,"Not","Weak")))</f>
        <v>Not</v>
      </c>
      <c r="BM17" s="74" t="str">
        <f t="shared" si="20"/>
        <v>Not</v>
      </c>
      <c r="BN17" s="74" t="str">
        <f t="shared" si="20"/>
        <v>Not</v>
      </c>
      <c r="BO17" s="8"/>
      <c r="BP17" s="8"/>
      <c r="BR17" s="56">
        <f t="shared" si="7"/>
        <v>0</v>
      </c>
      <c r="BS17" s="57">
        <f t="shared" si="8"/>
        <v>0</v>
      </c>
    </row>
    <row r="18" ht="14.25" customHeight="1">
      <c r="A18" s="58">
        <v>1.803410201546E12</v>
      </c>
      <c r="B18" s="75" t="s">
        <v>70</v>
      </c>
      <c r="C18" s="37"/>
      <c r="D18" s="60" t="s">
        <v>67</v>
      </c>
      <c r="E18" s="60" t="s">
        <v>67</v>
      </c>
      <c r="F18" s="9" t="s">
        <v>67</v>
      </c>
      <c r="G18" s="61"/>
      <c r="H18" s="62" t="s">
        <v>67</v>
      </c>
      <c r="I18" s="63" t="s">
        <v>67</v>
      </c>
      <c r="J18" s="37"/>
      <c r="K18" s="37"/>
      <c r="L18" s="64"/>
      <c r="M18" s="64"/>
      <c r="N18" s="64"/>
      <c r="O18" s="37"/>
      <c r="P18" s="37"/>
      <c r="Q18" s="37"/>
      <c r="R18" s="8"/>
      <c r="S18" s="8">
        <v>1.0</v>
      </c>
      <c r="T18" s="8">
        <v>4.0</v>
      </c>
      <c r="U18" s="8">
        <v>1.0</v>
      </c>
      <c r="V18" s="8"/>
      <c r="W18" s="65">
        <v>4.0</v>
      </c>
      <c r="X18" s="65">
        <v>0.0</v>
      </c>
      <c r="Y18" s="65">
        <v>0.0</v>
      </c>
      <c r="Z18" s="65"/>
      <c r="AA18" s="66"/>
      <c r="AB18" s="9"/>
      <c r="AC18" s="67"/>
      <c r="AD18" s="8"/>
      <c r="AE18" s="66">
        <v>0.0</v>
      </c>
      <c r="AF18" s="9">
        <v>1.5</v>
      </c>
      <c r="AG18" s="67">
        <v>4.0</v>
      </c>
      <c r="AH18" s="65"/>
      <c r="AI18" s="66"/>
      <c r="AJ18" s="9"/>
      <c r="AK18" s="67"/>
      <c r="AL18" s="8"/>
      <c r="AM18" s="66">
        <v>5.0</v>
      </c>
      <c r="AN18" s="9">
        <v>4.0</v>
      </c>
      <c r="AO18" s="65"/>
      <c r="AP18" s="65"/>
      <c r="AQ18" s="8">
        <f t="shared" si="9"/>
        <v>24.5</v>
      </c>
      <c r="AR18" s="68">
        <f t="shared" si="10"/>
        <v>24.5</v>
      </c>
      <c r="AS18" s="3"/>
      <c r="AT18" s="69">
        <f t="shared" si="11"/>
        <v>9</v>
      </c>
      <c r="AU18" s="70">
        <f t="shared" si="12"/>
        <v>6.5</v>
      </c>
      <c r="AV18" s="70">
        <f t="shared" si="13"/>
        <v>9</v>
      </c>
      <c r="AW18" s="71"/>
      <c r="AX18" s="71"/>
      <c r="AY18" s="21"/>
      <c r="AZ18" s="72">
        <f t="shared" si="14"/>
        <v>0.2999950001</v>
      </c>
      <c r="BA18" s="73">
        <f t="shared" si="15"/>
        <v>0.1174682519</v>
      </c>
      <c r="BB18" s="73">
        <f t="shared" si="16"/>
        <v>0.3648540179</v>
      </c>
      <c r="BC18" s="14"/>
      <c r="BD18" s="14"/>
      <c r="BE18" s="44"/>
      <c r="BF18" s="37">
        <f t="shared" ref="BF18:BH18" si="21">IF((AZ18)&gt;=50%, 2, (IF((AZ18)&lt;25%, 0, 1)))</f>
        <v>1</v>
      </c>
      <c r="BG18" s="74">
        <f t="shared" si="21"/>
        <v>0</v>
      </c>
      <c r="BH18" s="74">
        <f t="shared" si="21"/>
        <v>1</v>
      </c>
      <c r="BI18" s="8"/>
      <c r="BJ18" s="8"/>
      <c r="BK18" s="10"/>
      <c r="BL18" s="37" t="str">
        <f t="shared" ref="BL18:BN18" si="22">IF(BF18=2,"Att", (IF(BF18=0,"Not","Weak")))</f>
        <v>Weak</v>
      </c>
      <c r="BM18" s="74" t="str">
        <f t="shared" si="22"/>
        <v>Not</v>
      </c>
      <c r="BN18" s="74" t="str">
        <f t="shared" si="22"/>
        <v>Weak</v>
      </c>
      <c r="BO18" s="8"/>
      <c r="BP18" s="8"/>
      <c r="BR18" s="56">
        <f t="shared" si="7"/>
        <v>1</v>
      </c>
      <c r="BS18" s="57">
        <f t="shared" si="8"/>
        <v>1</v>
      </c>
    </row>
    <row r="19" ht="14.25" customHeight="1">
      <c r="A19" s="58">
        <v>1.803410201601E12</v>
      </c>
      <c r="B19" s="59" t="s">
        <v>71</v>
      </c>
      <c r="C19" s="37"/>
      <c r="D19" s="60" t="s">
        <v>67</v>
      </c>
      <c r="E19" s="60" t="s">
        <v>67</v>
      </c>
      <c r="F19" s="9" t="s">
        <v>67</v>
      </c>
      <c r="G19" s="61"/>
      <c r="H19" s="62" t="s">
        <v>67</v>
      </c>
      <c r="I19" s="63" t="s">
        <v>67</v>
      </c>
      <c r="J19" s="9"/>
      <c r="K19" s="37"/>
      <c r="L19" s="64"/>
      <c r="M19" s="64"/>
      <c r="N19" s="64"/>
      <c r="O19" s="37"/>
      <c r="P19" s="37"/>
      <c r="Q19" s="37"/>
      <c r="R19" s="8"/>
      <c r="S19" s="8">
        <v>0.0</v>
      </c>
      <c r="T19" s="8">
        <v>2.5</v>
      </c>
      <c r="U19" s="8">
        <v>0.0</v>
      </c>
      <c r="V19" s="8"/>
      <c r="W19" s="65"/>
      <c r="X19" s="65"/>
      <c r="Y19" s="65"/>
      <c r="Z19" s="65"/>
      <c r="AA19" s="66">
        <v>0.5</v>
      </c>
      <c r="AB19" s="9">
        <v>3.0</v>
      </c>
      <c r="AC19" s="67">
        <v>0.0</v>
      </c>
      <c r="AD19" s="8"/>
      <c r="AE19" s="66"/>
      <c r="AF19" s="9">
        <v>1.5</v>
      </c>
      <c r="AG19" s="67">
        <v>0.0</v>
      </c>
      <c r="AH19" s="65"/>
      <c r="AI19" s="66"/>
      <c r="AJ19" s="9">
        <v>0.0</v>
      </c>
      <c r="AK19" s="67"/>
      <c r="AL19" s="8"/>
      <c r="AM19" s="66"/>
      <c r="AN19" s="9"/>
      <c r="AO19" s="65"/>
      <c r="AP19" s="65"/>
      <c r="AQ19" s="8">
        <f t="shared" si="9"/>
        <v>7.5</v>
      </c>
      <c r="AR19" s="68">
        <f t="shared" si="10"/>
        <v>7.5</v>
      </c>
      <c r="AS19" s="3"/>
      <c r="AT19" s="69">
        <f t="shared" si="11"/>
        <v>3</v>
      </c>
      <c r="AU19" s="70">
        <f t="shared" si="12"/>
        <v>1.5</v>
      </c>
      <c r="AV19" s="70">
        <f t="shared" si="13"/>
        <v>3</v>
      </c>
      <c r="AW19" s="71"/>
      <c r="AX19" s="71"/>
      <c r="AY19" s="21"/>
      <c r="AZ19" s="72">
        <f t="shared" si="14"/>
        <v>0.09999833336</v>
      </c>
      <c r="BA19" s="73">
        <f t="shared" si="15"/>
        <v>0.02710805814</v>
      </c>
      <c r="BB19" s="73">
        <f t="shared" si="16"/>
        <v>0.121618006</v>
      </c>
      <c r="BC19" s="14"/>
      <c r="BD19" s="14"/>
      <c r="BE19" s="44"/>
      <c r="BF19" s="37">
        <f t="shared" ref="BF19:BH19" si="23">IF((AZ19)&gt;=50%, 2, (IF((AZ19)&lt;25%, 0, 1)))</f>
        <v>0</v>
      </c>
      <c r="BG19" s="74">
        <f t="shared" si="23"/>
        <v>0</v>
      </c>
      <c r="BH19" s="74">
        <f t="shared" si="23"/>
        <v>0</v>
      </c>
      <c r="BI19" s="8"/>
      <c r="BJ19" s="8"/>
      <c r="BK19" s="10"/>
      <c r="BL19" s="37" t="str">
        <f t="shared" ref="BL19:BN19" si="24">IF(BF19=2,"Att", (IF(BF19=0,"Not","Weak")))</f>
        <v>Not</v>
      </c>
      <c r="BM19" s="74" t="str">
        <f t="shared" si="24"/>
        <v>Not</v>
      </c>
      <c r="BN19" s="74" t="str">
        <f t="shared" si="24"/>
        <v>Not</v>
      </c>
      <c r="BO19" s="8"/>
      <c r="BP19" s="8"/>
      <c r="BR19" s="56">
        <f t="shared" si="7"/>
        <v>0</v>
      </c>
      <c r="BS19" s="57">
        <f t="shared" si="8"/>
        <v>0</v>
      </c>
    </row>
    <row r="20" ht="14.25" customHeight="1">
      <c r="A20" s="58">
        <v>1.803410201603E12</v>
      </c>
      <c r="B20" s="59" t="s">
        <v>72</v>
      </c>
      <c r="C20" s="37"/>
      <c r="D20" s="60" t="s">
        <v>67</v>
      </c>
      <c r="E20" s="60" t="s">
        <v>67</v>
      </c>
      <c r="F20" s="9" t="s">
        <v>67</v>
      </c>
      <c r="G20" s="61"/>
      <c r="H20" s="62" t="s">
        <v>67</v>
      </c>
      <c r="I20" s="63" t="s">
        <v>67</v>
      </c>
      <c r="J20" s="9"/>
      <c r="K20" s="37"/>
      <c r="L20" s="64"/>
      <c r="M20" s="64"/>
      <c r="N20" s="64"/>
      <c r="O20" s="37"/>
      <c r="P20" s="37"/>
      <c r="Q20" s="37"/>
      <c r="R20" s="8"/>
      <c r="S20" s="8">
        <v>1.5</v>
      </c>
      <c r="T20" s="8">
        <v>4.0</v>
      </c>
      <c r="U20" s="8">
        <v>1.0</v>
      </c>
      <c r="V20" s="8"/>
      <c r="W20" s="65">
        <v>4.0</v>
      </c>
      <c r="X20" s="65">
        <v>0.0</v>
      </c>
      <c r="Y20" s="65">
        <v>0.0</v>
      </c>
      <c r="Z20" s="65"/>
      <c r="AA20" s="66"/>
      <c r="AB20" s="9"/>
      <c r="AC20" s="67"/>
      <c r="AD20" s="8"/>
      <c r="AE20" s="66">
        <v>0.0</v>
      </c>
      <c r="AF20" s="9">
        <v>1.5</v>
      </c>
      <c r="AG20" s="67">
        <v>2.5</v>
      </c>
      <c r="AH20" s="65"/>
      <c r="AI20" s="66"/>
      <c r="AJ20" s="9"/>
      <c r="AK20" s="67"/>
      <c r="AL20" s="8"/>
      <c r="AM20" s="66">
        <v>5.0</v>
      </c>
      <c r="AN20" s="9">
        <v>4.0</v>
      </c>
      <c r="AO20" s="65"/>
      <c r="AP20" s="65"/>
      <c r="AQ20" s="8">
        <f t="shared" si="9"/>
        <v>23.5</v>
      </c>
      <c r="AR20" s="68">
        <f t="shared" si="10"/>
        <v>23.5</v>
      </c>
      <c r="AS20" s="3"/>
      <c r="AT20" s="69">
        <f t="shared" si="11"/>
        <v>9.5</v>
      </c>
      <c r="AU20" s="70">
        <f t="shared" si="12"/>
        <v>6.5</v>
      </c>
      <c r="AV20" s="70">
        <f t="shared" si="13"/>
        <v>7.5</v>
      </c>
      <c r="AW20" s="71"/>
      <c r="AX20" s="71"/>
      <c r="AY20" s="21"/>
      <c r="AZ20" s="72">
        <f t="shared" si="14"/>
        <v>0.316661389</v>
      </c>
      <c r="BA20" s="73">
        <f t="shared" si="15"/>
        <v>0.1174682519</v>
      </c>
      <c r="BB20" s="73">
        <f t="shared" si="16"/>
        <v>0.3040450149</v>
      </c>
      <c r="BC20" s="14"/>
      <c r="BD20" s="14"/>
      <c r="BE20" s="44"/>
      <c r="BF20" s="37">
        <f t="shared" ref="BF20:BH20" si="25">IF((AZ20)&gt;=50%, 2, (IF((AZ20)&lt;25%, 0, 1)))</f>
        <v>1</v>
      </c>
      <c r="BG20" s="74">
        <f t="shared" si="25"/>
        <v>0</v>
      </c>
      <c r="BH20" s="74">
        <f t="shared" si="25"/>
        <v>1</v>
      </c>
      <c r="BI20" s="8"/>
      <c r="BJ20" s="8"/>
      <c r="BK20" s="10"/>
      <c r="BL20" s="37" t="str">
        <f t="shared" ref="BL20:BN20" si="26">IF(BF20=2,"Att", (IF(BF20=0,"Not","Weak")))</f>
        <v>Weak</v>
      </c>
      <c r="BM20" s="74" t="str">
        <f t="shared" si="26"/>
        <v>Not</v>
      </c>
      <c r="BN20" s="74" t="str">
        <f t="shared" si="26"/>
        <v>Weak</v>
      </c>
      <c r="BO20" s="8"/>
      <c r="BP20" s="8"/>
      <c r="BR20" s="56">
        <f t="shared" si="7"/>
        <v>1</v>
      </c>
      <c r="BS20" s="57">
        <f t="shared" si="8"/>
        <v>1</v>
      </c>
    </row>
    <row r="21" ht="14.25" customHeight="1">
      <c r="A21" s="58">
        <v>1.803510201611E12</v>
      </c>
      <c r="B21" s="59" t="s">
        <v>73</v>
      </c>
      <c r="C21" s="37"/>
      <c r="D21" s="60" t="s">
        <v>67</v>
      </c>
      <c r="E21" s="60" t="s">
        <v>67</v>
      </c>
      <c r="F21" s="9" t="s">
        <v>67</v>
      </c>
      <c r="G21" s="61"/>
      <c r="H21" s="62" t="s">
        <v>67</v>
      </c>
      <c r="I21" s="63" t="s">
        <v>67</v>
      </c>
      <c r="J21" s="9"/>
      <c r="K21" s="37"/>
      <c r="L21" s="64"/>
      <c r="M21" s="64"/>
      <c r="N21" s="64"/>
      <c r="O21" s="37"/>
      <c r="P21" s="37"/>
      <c r="Q21" s="37"/>
      <c r="R21" s="8"/>
      <c r="S21" s="8" t="s">
        <v>74</v>
      </c>
      <c r="T21" s="8" t="s">
        <v>74</v>
      </c>
      <c r="U21" s="8" t="s">
        <v>74</v>
      </c>
      <c r="V21" s="8"/>
      <c r="W21" s="65" t="s">
        <v>74</v>
      </c>
      <c r="X21" s="65" t="s">
        <v>74</v>
      </c>
      <c r="Y21" s="65" t="s">
        <v>74</v>
      </c>
      <c r="Z21" s="65"/>
      <c r="AA21" s="66" t="s">
        <v>74</v>
      </c>
      <c r="AB21" s="9" t="s">
        <v>74</v>
      </c>
      <c r="AC21" s="67" t="s">
        <v>74</v>
      </c>
      <c r="AD21" s="8"/>
      <c r="AE21" s="66" t="s">
        <v>74</v>
      </c>
      <c r="AF21" s="9" t="s">
        <v>74</v>
      </c>
      <c r="AG21" s="67" t="s">
        <v>74</v>
      </c>
      <c r="AH21" s="65"/>
      <c r="AI21" s="66" t="s">
        <v>74</v>
      </c>
      <c r="AJ21" s="9" t="s">
        <v>74</v>
      </c>
      <c r="AK21" s="67" t="s">
        <v>74</v>
      </c>
      <c r="AL21" s="8"/>
      <c r="AM21" s="66" t="s">
        <v>74</v>
      </c>
      <c r="AN21" s="9" t="s">
        <v>74</v>
      </c>
      <c r="AO21" s="65"/>
      <c r="AP21" s="65"/>
      <c r="AQ21" s="8">
        <f t="shared" si="9"/>
        <v>0</v>
      </c>
      <c r="AR21" s="68">
        <f t="shared" si="10"/>
        <v>0</v>
      </c>
      <c r="AS21" s="3"/>
      <c r="AT21" s="69">
        <f t="shared" si="11"/>
        <v>0</v>
      </c>
      <c r="AU21" s="70">
        <f t="shared" si="12"/>
        <v>0</v>
      </c>
      <c r="AV21" s="70">
        <f t="shared" si="13"/>
        <v>0</v>
      </c>
      <c r="AW21" s="71"/>
      <c r="AX21" s="71"/>
      <c r="AY21" s="21"/>
      <c r="AZ21" s="72">
        <f t="shared" si="14"/>
        <v>0</v>
      </c>
      <c r="BA21" s="73">
        <f t="shared" si="15"/>
        <v>0</v>
      </c>
      <c r="BB21" s="73">
        <f t="shared" si="16"/>
        <v>0</v>
      </c>
      <c r="BC21" s="14"/>
      <c r="BD21" s="14"/>
      <c r="BE21" s="44"/>
      <c r="BF21" s="37">
        <f t="shared" ref="BF21:BH21" si="27">IF((AZ21)&gt;=50%, 2, (IF((AZ21)&lt;25%, 0, 1)))</f>
        <v>0</v>
      </c>
      <c r="BG21" s="74">
        <f t="shared" si="27"/>
        <v>0</v>
      </c>
      <c r="BH21" s="74">
        <f t="shared" si="27"/>
        <v>0</v>
      </c>
      <c r="BI21" s="8"/>
      <c r="BJ21" s="8"/>
      <c r="BK21" s="10"/>
      <c r="BL21" s="37" t="str">
        <f t="shared" ref="BL21:BN21" si="28">IF(BF21=2,"Att", (IF(BF21=0,"Not","Weak")))</f>
        <v>Not</v>
      </c>
      <c r="BM21" s="74" t="str">
        <f t="shared" si="28"/>
        <v>Not</v>
      </c>
      <c r="BN21" s="74" t="str">
        <f t="shared" si="28"/>
        <v>Not</v>
      </c>
      <c r="BO21" s="8"/>
      <c r="BP21" s="8"/>
      <c r="BR21" s="56">
        <f t="shared" si="7"/>
        <v>0</v>
      </c>
      <c r="BS21" s="57">
        <f t="shared" si="8"/>
        <v>0</v>
      </c>
    </row>
    <row r="22" ht="14.25" customHeight="1">
      <c r="A22" s="58">
        <v>1.803510201612E12</v>
      </c>
      <c r="B22" s="59" t="s">
        <v>75</v>
      </c>
      <c r="C22" s="37"/>
      <c r="D22" s="60" t="s">
        <v>67</v>
      </c>
      <c r="E22" s="60" t="s">
        <v>67</v>
      </c>
      <c r="F22" s="9" t="s">
        <v>67</v>
      </c>
      <c r="G22" s="61"/>
      <c r="H22" s="62" t="s">
        <v>67</v>
      </c>
      <c r="I22" s="63" t="s">
        <v>67</v>
      </c>
      <c r="J22" s="9"/>
      <c r="K22" s="37"/>
      <c r="L22" s="64"/>
      <c r="M22" s="64"/>
      <c r="N22" s="64"/>
      <c r="O22" s="37"/>
      <c r="P22" s="37"/>
      <c r="Q22" s="37"/>
      <c r="R22" s="8"/>
      <c r="S22" s="8">
        <v>0.0</v>
      </c>
      <c r="T22" s="8">
        <v>3.0</v>
      </c>
      <c r="U22" s="8">
        <v>0.0</v>
      </c>
      <c r="V22" s="8"/>
      <c r="W22" s="65">
        <v>2.0</v>
      </c>
      <c r="X22" s="65">
        <v>1.0</v>
      </c>
      <c r="Y22" s="65"/>
      <c r="Z22" s="65"/>
      <c r="AA22" s="66">
        <v>1.5</v>
      </c>
      <c r="AB22" s="9"/>
      <c r="AC22" s="67">
        <v>0.0</v>
      </c>
      <c r="AD22" s="8"/>
      <c r="AE22" s="66"/>
      <c r="AF22" s="9">
        <v>2.0</v>
      </c>
      <c r="AG22" s="67">
        <v>0.0</v>
      </c>
      <c r="AH22" s="65"/>
      <c r="AI22" s="66"/>
      <c r="AJ22" s="9"/>
      <c r="AK22" s="67"/>
      <c r="AL22" s="8"/>
      <c r="AM22" s="66"/>
      <c r="AN22" s="9"/>
      <c r="AO22" s="65"/>
      <c r="AP22" s="65"/>
      <c r="AQ22" s="8">
        <f t="shared" si="9"/>
        <v>9.5</v>
      </c>
      <c r="AR22" s="68">
        <f t="shared" si="10"/>
        <v>9.5</v>
      </c>
      <c r="AS22" s="3"/>
      <c r="AT22" s="69">
        <f t="shared" si="11"/>
        <v>6.5</v>
      </c>
      <c r="AU22" s="70">
        <f t="shared" si="12"/>
        <v>3</v>
      </c>
      <c r="AV22" s="70">
        <f t="shared" si="13"/>
        <v>0</v>
      </c>
      <c r="AW22" s="71"/>
      <c r="AX22" s="71"/>
      <c r="AY22" s="21"/>
      <c r="AZ22" s="72">
        <f t="shared" si="14"/>
        <v>0.2166630556</v>
      </c>
      <c r="BA22" s="73">
        <f t="shared" si="15"/>
        <v>0.05421611628</v>
      </c>
      <c r="BB22" s="73">
        <f t="shared" si="16"/>
        <v>0</v>
      </c>
      <c r="BC22" s="14"/>
      <c r="BD22" s="14"/>
      <c r="BE22" s="44"/>
      <c r="BF22" s="37">
        <f t="shared" ref="BF22:BH22" si="29">IF((AZ22)&gt;=50%, 2, (IF((AZ22)&lt;25%, 0, 1)))</f>
        <v>0</v>
      </c>
      <c r="BG22" s="74">
        <f t="shared" si="29"/>
        <v>0</v>
      </c>
      <c r="BH22" s="74">
        <f t="shared" si="29"/>
        <v>0</v>
      </c>
      <c r="BI22" s="8"/>
      <c r="BJ22" s="8"/>
      <c r="BK22" s="10"/>
      <c r="BL22" s="37" t="str">
        <f t="shared" ref="BL22:BN22" si="30">IF(BF22=2,"Att", (IF(BF22=0,"Not","Weak")))</f>
        <v>Not</v>
      </c>
      <c r="BM22" s="74" t="str">
        <f t="shared" si="30"/>
        <v>Not</v>
      </c>
      <c r="BN22" s="74" t="str">
        <f t="shared" si="30"/>
        <v>Not</v>
      </c>
      <c r="BO22" s="8"/>
      <c r="BP22" s="8"/>
      <c r="BR22" s="56">
        <f t="shared" si="7"/>
        <v>0</v>
      </c>
      <c r="BS22" s="57">
        <f t="shared" si="8"/>
        <v>0</v>
      </c>
    </row>
    <row r="23" ht="14.25" customHeight="1">
      <c r="A23" s="58">
        <v>1.80351020163E12</v>
      </c>
      <c r="B23" s="59" t="s">
        <v>76</v>
      </c>
      <c r="C23" s="37"/>
      <c r="D23" s="60" t="s">
        <v>67</v>
      </c>
      <c r="E23" s="60" t="s">
        <v>67</v>
      </c>
      <c r="F23" s="9" t="s">
        <v>67</v>
      </c>
      <c r="G23" s="61"/>
      <c r="H23" s="62" t="s">
        <v>67</v>
      </c>
      <c r="I23" s="63" t="s">
        <v>67</v>
      </c>
      <c r="J23" s="9"/>
      <c r="K23" s="37"/>
      <c r="L23" s="64"/>
      <c r="M23" s="64"/>
      <c r="N23" s="64"/>
      <c r="O23" s="37"/>
      <c r="P23" s="37"/>
      <c r="Q23" s="37"/>
      <c r="R23" s="8"/>
      <c r="S23" s="8">
        <v>0.0</v>
      </c>
      <c r="T23" s="8">
        <v>1.0</v>
      </c>
      <c r="U23" s="8"/>
      <c r="V23" s="8"/>
      <c r="W23" s="65"/>
      <c r="X23" s="65"/>
      <c r="Y23" s="65">
        <v>1.0</v>
      </c>
      <c r="Z23" s="65"/>
      <c r="AA23" s="66"/>
      <c r="AB23" s="9"/>
      <c r="AC23" s="67"/>
      <c r="AD23" s="8"/>
      <c r="AE23" s="66"/>
      <c r="AF23" s="9"/>
      <c r="AG23" s="67"/>
      <c r="AH23" s="65"/>
      <c r="AI23" s="66"/>
      <c r="AJ23" s="9">
        <v>0.0</v>
      </c>
      <c r="AK23" s="67"/>
      <c r="AL23" s="8"/>
      <c r="AM23" s="66"/>
      <c r="AN23" s="9"/>
      <c r="AO23" s="65"/>
      <c r="AP23" s="65"/>
      <c r="AQ23" s="8">
        <f t="shared" si="9"/>
        <v>2</v>
      </c>
      <c r="AR23" s="68">
        <f t="shared" si="10"/>
        <v>2</v>
      </c>
      <c r="AS23" s="3"/>
      <c r="AT23" s="69">
        <f t="shared" si="11"/>
        <v>1</v>
      </c>
      <c r="AU23" s="70">
        <f t="shared" si="12"/>
        <v>0</v>
      </c>
      <c r="AV23" s="70">
        <f t="shared" si="13"/>
        <v>1</v>
      </c>
      <c r="AW23" s="71"/>
      <c r="AX23" s="71"/>
      <c r="AY23" s="21"/>
      <c r="AZ23" s="72">
        <f t="shared" si="14"/>
        <v>0.03333277779</v>
      </c>
      <c r="BA23" s="73">
        <f t="shared" si="15"/>
        <v>0</v>
      </c>
      <c r="BB23" s="73">
        <f t="shared" si="16"/>
        <v>0.04053933532</v>
      </c>
      <c r="BC23" s="14"/>
      <c r="BD23" s="14"/>
      <c r="BE23" s="44"/>
      <c r="BF23" s="37">
        <f t="shared" ref="BF23:BH23" si="31">IF((AZ23)&gt;=50%, 2, (IF((AZ23)&lt;25%, 0, 1)))</f>
        <v>0</v>
      </c>
      <c r="BG23" s="74">
        <f t="shared" si="31"/>
        <v>0</v>
      </c>
      <c r="BH23" s="74">
        <f t="shared" si="31"/>
        <v>0</v>
      </c>
      <c r="BI23" s="8"/>
      <c r="BJ23" s="8"/>
      <c r="BK23" s="10"/>
      <c r="BL23" s="37" t="str">
        <f t="shared" ref="BL23:BN23" si="32">IF(BF23=2,"Att", (IF(BF23=0,"Not","Weak")))</f>
        <v>Not</v>
      </c>
      <c r="BM23" s="74" t="str">
        <f t="shared" si="32"/>
        <v>Not</v>
      </c>
      <c r="BN23" s="74" t="str">
        <f t="shared" si="32"/>
        <v>Not</v>
      </c>
      <c r="BO23" s="8"/>
      <c r="BP23" s="8"/>
      <c r="BR23" s="56">
        <f t="shared" si="7"/>
        <v>0</v>
      </c>
      <c r="BS23" s="57">
        <f t="shared" si="8"/>
        <v>0</v>
      </c>
    </row>
    <row r="24" ht="14.25" customHeight="1">
      <c r="A24" s="58">
        <v>1.803510201649E12</v>
      </c>
      <c r="B24" s="59" t="s">
        <v>77</v>
      </c>
      <c r="C24" s="37"/>
      <c r="D24" s="60" t="s">
        <v>67</v>
      </c>
      <c r="E24" s="60" t="s">
        <v>67</v>
      </c>
      <c r="F24" s="9" t="s">
        <v>67</v>
      </c>
      <c r="G24" s="61"/>
      <c r="H24" s="62" t="s">
        <v>67</v>
      </c>
      <c r="I24" s="63" t="s">
        <v>67</v>
      </c>
      <c r="J24" s="9"/>
      <c r="K24" s="37"/>
      <c r="L24" s="64"/>
      <c r="M24" s="64"/>
      <c r="N24" s="64"/>
      <c r="O24" s="37"/>
      <c r="P24" s="37"/>
      <c r="Q24" s="37"/>
      <c r="R24" s="8"/>
      <c r="S24" s="8" t="s">
        <v>74</v>
      </c>
      <c r="T24" s="8" t="s">
        <v>74</v>
      </c>
      <c r="U24" s="8" t="s">
        <v>74</v>
      </c>
      <c r="V24" s="8"/>
      <c r="W24" s="65" t="s">
        <v>74</v>
      </c>
      <c r="X24" s="65" t="s">
        <v>74</v>
      </c>
      <c r="Y24" s="65" t="s">
        <v>74</v>
      </c>
      <c r="Z24" s="65"/>
      <c r="AA24" s="66" t="s">
        <v>74</v>
      </c>
      <c r="AB24" s="9" t="s">
        <v>74</v>
      </c>
      <c r="AC24" s="67" t="s">
        <v>74</v>
      </c>
      <c r="AD24" s="8"/>
      <c r="AE24" s="66" t="s">
        <v>74</v>
      </c>
      <c r="AF24" s="9" t="s">
        <v>74</v>
      </c>
      <c r="AG24" s="67" t="s">
        <v>74</v>
      </c>
      <c r="AH24" s="65"/>
      <c r="AI24" s="66" t="s">
        <v>74</v>
      </c>
      <c r="AJ24" s="9" t="s">
        <v>74</v>
      </c>
      <c r="AK24" s="67" t="s">
        <v>74</v>
      </c>
      <c r="AL24" s="8"/>
      <c r="AM24" s="66" t="s">
        <v>74</v>
      </c>
      <c r="AN24" s="9" t="s">
        <v>74</v>
      </c>
      <c r="AO24" s="65"/>
      <c r="AP24" s="65"/>
      <c r="AQ24" s="8">
        <f t="shared" si="9"/>
        <v>0</v>
      </c>
      <c r="AR24" s="68">
        <f t="shared" si="10"/>
        <v>0</v>
      </c>
      <c r="AS24" s="3"/>
      <c r="AT24" s="69">
        <f t="shared" si="11"/>
        <v>0</v>
      </c>
      <c r="AU24" s="70">
        <f t="shared" si="12"/>
        <v>0</v>
      </c>
      <c r="AV24" s="70">
        <f t="shared" si="13"/>
        <v>0</v>
      </c>
      <c r="AW24" s="71"/>
      <c r="AX24" s="71"/>
      <c r="AY24" s="21"/>
      <c r="AZ24" s="72">
        <f t="shared" si="14"/>
        <v>0</v>
      </c>
      <c r="BA24" s="73">
        <f t="shared" si="15"/>
        <v>0</v>
      </c>
      <c r="BB24" s="73">
        <f t="shared" si="16"/>
        <v>0</v>
      </c>
      <c r="BC24" s="14"/>
      <c r="BD24" s="14"/>
      <c r="BE24" s="44"/>
      <c r="BF24" s="37">
        <f t="shared" ref="BF24:BH24" si="33">IF((AZ24)&gt;=50%, 2, (IF((AZ24)&lt;25%, 0, 1)))</f>
        <v>0</v>
      </c>
      <c r="BG24" s="74">
        <f t="shared" si="33"/>
        <v>0</v>
      </c>
      <c r="BH24" s="74">
        <f t="shared" si="33"/>
        <v>0</v>
      </c>
      <c r="BI24" s="8"/>
      <c r="BJ24" s="8"/>
      <c r="BK24" s="10"/>
      <c r="BL24" s="37" t="str">
        <f t="shared" ref="BL24:BN24" si="34">IF(BF24=2,"Att", (IF(BF24=0,"Not","Weak")))</f>
        <v>Not</v>
      </c>
      <c r="BM24" s="74" t="str">
        <f t="shared" si="34"/>
        <v>Not</v>
      </c>
      <c r="BN24" s="74" t="str">
        <f t="shared" si="34"/>
        <v>Not</v>
      </c>
      <c r="BO24" s="8"/>
      <c r="BP24" s="8"/>
      <c r="BR24" s="56">
        <f t="shared" si="7"/>
        <v>0</v>
      </c>
      <c r="BS24" s="57">
        <f t="shared" si="8"/>
        <v>0</v>
      </c>
    </row>
    <row r="25" ht="14.25" customHeight="1">
      <c r="A25" s="58">
        <v>1.803510201656E12</v>
      </c>
      <c r="B25" s="59" t="s">
        <v>78</v>
      </c>
      <c r="C25" s="37"/>
      <c r="D25" s="60" t="s">
        <v>67</v>
      </c>
      <c r="E25" s="60" t="s">
        <v>67</v>
      </c>
      <c r="F25" s="9" t="s">
        <v>67</v>
      </c>
      <c r="G25" s="61"/>
      <c r="H25" s="62" t="s">
        <v>67</v>
      </c>
      <c r="I25" s="63" t="s">
        <v>67</v>
      </c>
      <c r="J25" s="9"/>
      <c r="K25" s="37"/>
      <c r="L25" s="64"/>
      <c r="M25" s="64"/>
      <c r="N25" s="64"/>
      <c r="O25" s="37"/>
      <c r="P25" s="37"/>
      <c r="Q25" s="37"/>
      <c r="R25" s="8"/>
      <c r="S25" s="8" t="s">
        <v>74</v>
      </c>
      <c r="T25" s="8" t="s">
        <v>74</v>
      </c>
      <c r="U25" s="8" t="s">
        <v>74</v>
      </c>
      <c r="V25" s="8"/>
      <c r="W25" s="65" t="s">
        <v>74</v>
      </c>
      <c r="X25" s="65" t="s">
        <v>74</v>
      </c>
      <c r="Y25" s="65" t="s">
        <v>74</v>
      </c>
      <c r="Z25" s="65"/>
      <c r="AA25" s="66" t="s">
        <v>74</v>
      </c>
      <c r="AB25" s="9" t="s">
        <v>74</v>
      </c>
      <c r="AC25" s="67" t="s">
        <v>74</v>
      </c>
      <c r="AD25" s="8"/>
      <c r="AE25" s="66" t="s">
        <v>74</v>
      </c>
      <c r="AF25" s="9" t="s">
        <v>74</v>
      </c>
      <c r="AG25" s="67" t="s">
        <v>74</v>
      </c>
      <c r="AH25" s="65"/>
      <c r="AI25" s="66" t="s">
        <v>74</v>
      </c>
      <c r="AJ25" s="9" t="s">
        <v>74</v>
      </c>
      <c r="AK25" s="67" t="s">
        <v>74</v>
      </c>
      <c r="AL25" s="8"/>
      <c r="AM25" s="66" t="s">
        <v>74</v>
      </c>
      <c r="AN25" s="9" t="s">
        <v>74</v>
      </c>
      <c r="AO25" s="65"/>
      <c r="AP25" s="65"/>
      <c r="AQ25" s="8">
        <f t="shared" si="9"/>
        <v>0</v>
      </c>
      <c r="AR25" s="68">
        <f t="shared" si="10"/>
        <v>0</v>
      </c>
      <c r="AS25" s="3"/>
      <c r="AT25" s="69">
        <f t="shared" si="11"/>
        <v>0</v>
      </c>
      <c r="AU25" s="70">
        <f t="shared" si="12"/>
        <v>0</v>
      </c>
      <c r="AV25" s="70">
        <f t="shared" si="13"/>
        <v>0</v>
      </c>
      <c r="AW25" s="71"/>
      <c r="AX25" s="71"/>
      <c r="AY25" s="21"/>
      <c r="AZ25" s="72">
        <f t="shared" si="14"/>
        <v>0</v>
      </c>
      <c r="BA25" s="73">
        <f t="shared" si="15"/>
        <v>0</v>
      </c>
      <c r="BB25" s="73">
        <f t="shared" si="16"/>
        <v>0</v>
      </c>
      <c r="BC25" s="14"/>
      <c r="BD25" s="14"/>
      <c r="BE25" s="44"/>
      <c r="BF25" s="37">
        <f t="shared" ref="BF25:BH25" si="35">IF((AZ25)&gt;=50%, 2, (IF((AZ25)&lt;25%, 0, 1)))</f>
        <v>0</v>
      </c>
      <c r="BG25" s="74">
        <f t="shared" si="35"/>
        <v>0</v>
      </c>
      <c r="BH25" s="74">
        <f t="shared" si="35"/>
        <v>0</v>
      </c>
      <c r="BI25" s="8"/>
      <c r="BJ25" s="8"/>
      <c r="BK25" s="10"/>
      <c r="BL25" s="37" t="str">
        <f t="shared" ref="BL25:BN25" si="36">IF(BF25=2,"Att", (IF(BF25=0,"Not","Weak")))</f>
        <v>Not</v>
      </c>
      <c r="BM25" s="74" t="str">
        <f t="shared" si="36"/>
        <v>Not</v>
      </c>
      <c r="BN25" s="74" t="str">
        <f t="shared" si="36"/>
        <v>Not</v>
      </c>
      <c r="BO25" s="8"/>
      <c r="BP25" s="8"/>
      <c r="BR25" s="56">
        <f t="shared" si="7"/>
        <v>0</v>
      </c>
      <c r="BS25" s="57">
        <f t="shared" si="8"/>
        <v>0</v>
      </c>
    </row>
    <row r="26" ht="14.25" customHeight="1">
      <c r="A26" s="58">
        <v>1.803510201681E12</v>
      </c>
      <c r="B26" s="59" t="s">
        <v>79</v>
      </c>
      <c r="C26" s="37"/>
      <c r="D26" s="60" t="s">
        <v>67</v>
      </c>
      <c r="E26" s="60" t="s">
        <v>67</v>
      </c>
      <c r="F26" s="9" t="s">
        <v>67</v>
      </c>
      <c r="G26" s="61"/>
      <c r="H26" s="62" t="s">
        <v>67</v>
      </c>
      <c r="I26" s="63" t="s">
        <v>67</v>
      </c>
      <c r="J26" s="9"/>
      <c r="K26" s="37"/>
      <c r="L26" s="64"/>
      <c r="M26" s="64"/>
      <c r="N26" s="64"/>
      <c r="O26" s="37"/>
      <c r="P26" s="37"/>
      <c r="Q26" s="37"/>
      <c r="R26" s="8"/>
      <c r="S26" s="8">
        <v>1.0</v>
      </c>
      <c r="T26" s="8">
        <v>0.0</v>
      </c>
      <c r="U26" s="8">
        <v>0.0</v>
      </c>
      <c r="V26" s="8"/>
      <c r="W26" s="65"/>
      <c r="X26" s="65"/>
      <c r="Y26" s="65"/>
      <c r="Z26" s="65"/>
      <c r="AA26" s="66">
        <v>1.0</v>
      </c>
      <c r="AB26" s="9">
        <v>2.5</v>
      </c>
      <c r="AC26" s="67">
        <v>0.0</v>
      </c>
      <c r="AD26" s="8"/>
      <c r="AE26" s="66"/>
      <c r="AF26" s="9">
        <v>1.0</v>
      </c>
      <c r="AG26" s="67">
        <v>3.0</v>
      </c>
      <c r="AH26" s="65"/>
      <c r="AI26" s="66"/>
      <c r="AJ26" s="9"/>
      <c r="AK26" s="67"/>
      <c r="AL26" s="8"/>
      <c r="AM26" s="66">
        <v>4.0</v>
      </c>
      <c r="AN26" s="9">
        <v>0.0</v>
      </c>
      <c r="AO26" s="65"/>
      <c r="AP26" s="65"/>
      <c r="AQ26" s="8">
        <f t="shared" si="9"/>
        <v>12.5</v>
      </c>
      <c r="AR26" s="68">
        <f t="shared" si="10"/>
        <v>12.5</v>
      </c>
      <c r="AS26" s="3"/>
      <c r="AT26" s="69">
        <f t="shared" si="11"/>
        <v>2</v>
      </c>
      <c r="AU26" s="70">
        <f t="shared" si="12"/>
        <v>1</v>
      </c>
      <c r="AV26" s="70">
        <f t="shared" si="13"/>
        <v>9.5</v>
      </c>
      <c r="AW26" s="71"/>
      <c r="AX26" s="71"/>
      <c r="AY26" s="21"/>
      <c r="AZ26" s="72">
        <f t="shared" si="14"/>
        <v>0.06666555557</v>
      </c>
      <c r="BA26" s="73">
        <f t="shared" si="15"/>
        <v>0.01807203876</v>
      </c>
      <c r="BB26" s="73">
        <f t="shared" si="16"/>
        <v>0.3851236855</v>
      </c>
      <c r="BC26" s="14"/>
      <c r="BD26" s="14"/>
      <c r="BE26" s="44"/>
      <c r="BF26" s="37">
        <f t="shared" ref="BF26:BH26" si="37">IF((AZ26)&gt;=50%, 2, (IF((AZ26)&lt;25%, 0, 1)))</f>
        <v>0</v>
      </c>
      <c r="BG26" s="74">
        <f t="shared" si="37"/>
        <v>0</v>
      </c>
      <c r="BH26" s="74">
        <f t="shared" si="37"/>
        <v>1</v>
      </c>
      <c r="BI26" s="8"/>
      <c r="BJ26" s="8"/>
      <c r="BK26" s="10"/>
      <c r="BL26" s="37" t="str">
        <f t="shared" ref="BL26:BN26" si="38">IF(BF26=2,"Att", (IF(BF26=0,"Not","Weak")))</f>
        <v>Not</v>
      </c>
      <c r="BM26" s="74" t="str">
        <f t="shared" si="38"/>
        <v>Not</v>
      </c>
      <c r="BN26" s="74" t="str">
        <f t="shared" si="38"/>
        <v>Weak</v>
      </c>
      <c r="BO26" s="8"/>
      <c r="BP26" s="8"/>
      <c r="BR26" s="56">
        <f t="shared" si="7"/>
        <v>0</v>
      </c>
      <c r="BS26" s="57">
        <f t="shared" si="8"/>
        <v>1</v>
      </c>
    </row>
    <row r="27" ht="14.25" customHeight="1">
      <c r="A27" s="58">
        <v>1.803510201707E12</v>
      </c>
      <c r="B27" s="59" t="s">
        <v>80</v>
      </c>
      <c r="C27" s="37"/>
      <c r="D27" s="60" t="s">
        <v>67</v>
      </c>
      <c r="E27" s="60" t="s">
        <v>67</v>
      </c>
      <c r="F27" s="9" t="s">
        <v>67</v>
      </c>
      <c r="G27" s="61"/>
      <c r="H27" s="62" t="s">
        <v>67</v>
      </c>
      <c r="I27" s="63" t="s">
        <v>67</v>
      </c>
      <c r="J27" s="9"/>
      <c r="K27" s="37"/>
      <c r="L27" s="64"/>
      <c r="M27" s="64"/>
      <c r="N27" s="64"/>
      <c r="O27" s="37"/>
      <c r="P27" s="37"/>
      <c r="Q27" s="37"/>
      <c r="R27" s="8"/>
      <c r="S27" s="8">
        <v>3.0</v>
      </c>
      <c r="T27" s="8">
        <v>4.0</v>
      </c>
      <c r="U27" s="8">
        <v>3.0</v>
      </c>
      <c r="V27" s="8"/>
      <c r="W27" s="65"/>
      <c r="X27" s="65"/>
      <c r="Y27" s="65"/>
      <c r="Z27" s="65"/>
      <c r="AA27" s="66"/>
      <c r="AB27" s="9"/>
      <c r="AC27" s="67"/>
      <c r="AD27" s="8"/>
      <c r="AE27" s="66">
        <v>0.0</v>
      </c>
      <c r="AF27" s="9">
        <v>1.5</v>
      </c>
      <c r="AG27" s="67">
        <v>4.0</v>
      </c>
      <c r="AH27" s="65"/>
      <c r="AI27" s="66"/>
      <c r="AJ27" s="9">
        <v>4.0</v>
      </c>
      <c r="AK27" s="67">
        <v>1.5</v>
      </c>
      <c r="AL27" s="8"/>
      <c r="AM27" s="66">
        <v>6.0</v>
      </c>
      <c r="AN27" s="9">
        <v>4.0</v>
      </c>
      <c r="AO27" s="65"/>
      <c r="AP27" s="65"/>
      <c r="AQ27" s="8">
        <f t="shared" si="9"/>
        <v>31</v>
      </c>
      <c r="AR27" s="68">
        <f t="shared" si="10"/>
        <v>31</v>
      </c>
      <c r="AS27" s="3"/>
      <c r="AT27" s="69">
        <f t="shared" si="11"/>
        <v>7</v>
      </c>
      <c r="AU27" s="70">
        <f t="shared" si="12"/>
        <v>14</v>
      </c>
      <c r="AV27" s="70">
        <f t="shared" si="13"/>
        <v>10</v>
      </c>
      <c r="AW27" s="71"/>
      <c r="AX27" s="71"/>
      <c r="AY27" s="21"/>
      <c r="AZ27" s="72">
        <f t="shared" si="14"/>
        <v>0.2333294445</v>
      </c>
      <c r="BA27" s="73">
        <f t="shared" si="15"/>
        <v>0.2530085427</v>
      </c>
      <c r="BB27" s="73">
        <f t="shared" si="16"/>
        <v>0.4053933532</v>
      </c>
      <c r="BC27" s="14"/>
      <c r="BD27" s="14"/>
      <c r="BE27" s="44"/>
      <c r="BF27" s="37">
        <f t="shared" ref="BF27:BH27" si="39">IF((AZ27)&gt;=50%, 2, (IF((AZ27)&lt;25%, 0, 1)))</f>
        <v>0</v>
      </c>
      <c r="BG27" s="74">
        <f t="shared" si="39"/>
        <v>1</v>
      </c>
      <c r="BH27" s="74">
        <f t="shared" si="39"/>
        <v>1</v>
      </c>
      <c r="BI27" s="8"/>
      <c r="BJ27" s="8"/>
      <c r="BK27" s="10"/>
      <c r="BL27" s="37" t="str">
        <f t="shared" ref="BL27:BN27" si="40">IF(BF27=2,"Att", (IF(BF27=0,"Not","Weak")))</f>
        <v>Not</v>
      </c>
      <c r="BM27" s="74" t="str">
        <f t="shared" si="40"/>
        <v>Weak</v>
      </c>
      <c r="BN27" s="74" t="str">
        <f t="shared" si="40"/>
        <v>Weak</v>
      </c>
      <c r="BO27" s="8"/>
      <c r="BP27" s="8"/>
      <c r="BR27" s="56">
        <f t="shared" si="7"/>
        <v>1</v>
      </c>
      <c r="BS27" s="57">
        <f t="shared" si="8"/>
        <v>1</v>
      </c>
    </row>
    <row r="28" ht="14.25" customHeight="1">
      <c r="A28" s="58">
        <v>1.803510201748E12</v>
      </c>
      <c r="B28" s="59" t="s">
        <v>81</v>
      </c>
      <c r="C28" s="37"/>
      <c r="D28" s="60" t="s">
        <v>67</v>
      </c>
      <c r="E28" s="60" t="s">
        <v>67</v>
      </c>
      <c r="F28" s="9" t="s">
        <v>67</v>
      </c>
      <c r="G28" s="61"/>
      <c r="H28" s="62" t="s">
        <v>67</v>
      </c>
      <c r="I28" s="63" t="s">
        <v>67</v>
      </c>
      <c r="J28" s="9"/>
      <c r="K28" s="37"/>
      <c r="L28" s="64"/>
      <c r="M28" s="64"/>
      <c r="N28" s="64"/>
      <c r="O28" s="37"/>
      <c r="P28" s="37"/>
      <c r="Q28" s="37"/>
      <c r="R28" s="8"/>
      <c r="S28" s="8">
        <v>0.0</v>
      </c>
      <c r="T28" s="8">
        <v>4.0</v>
      </c>
      <c r="U28" s="8">
        <v>3.0</v>
      </c>
      <c r="V28" s="8"/>
      <c r="W28" s="65"/>
      <c r="X28" s="65">
        <v>2.0</v>
      </c>
      <c r="Y28" s="65"/>
      <c r="Z28" s="65"/>
      <c r="AA28" s="66">
        <v>0.0</v>
      </c>
      <c r="AB28" s="9">
        <v>2.0</v>
      </c>
      <c r="AC28" s="67">
        <v>0.0</v>
      </c>
      <c r="AD28" s="8"/>
      <c r="AE28" s="66"/>
      <c r="AF28" s="9"/>
      <c r="AG28" s="67"/>
      <c r="AH28" s="65"/>
      <c r="AI28" s="66"/>
      <c r="AJ28" s="9"/>
      <c r="AK28" s="67"/>
      <c r="AL28" s="8"/>
      <c r="AM28" s="66"/>
      <c r="AN28" s="9">
        <v>4.0</v>
      </c>
      <c r="AO28" s="65"/>
      <c r="AP28" s="65"/>
      <c r="AQ28" s="8">
        <f t="shared" si="9"/>
        <v>15</v>
      </c>
      <c r="AR28" s="68">
        <f t="shared" si="10"/>
        <v>15</v>
      </c>
      <c r="AS28" s="3"/>
      <c r="AT28" s="69">
        <f t="shared" si="11"/>
        <v>4</v>
      </c>
      <c r="AU28" s="70">
        <f t="shared" si="12"/>
        <v>9</v>
      </c>
      <c r="AV28" s="70">
        <f t="shared" si="13"/>
        <v>2</v>
      </c>
      <c r="AW28" s="71"/>
      <c r="AX28" s="71"/>
      <c r="AY28" s="21"/>
      <c r="AZ28" s="72">
        <f t="shared" si="14"/>
        <v>0.1333311111</v>
      </c>
      <c r="BA28" s="73">
        <f t="shared" si="15"/>
        <v>0.1626483488</v>
      </c>
      <c r="BB28" s="73">
        <f t="shared" si="16"/>
        <v>0.08107867063</v>
      </c>
      <c r="BC28" s="14"/>
      <c r="BD28" s="14"/>
      <c r="BE28" s="44"/>
      <c r="BF28" s="37">
        <f t="shared" ref="BF28:BH28" si="41">IF((AZ28)&gt;=50%, 2, (IF((AZ28)&lt;25%, 0, 1)))</f>
        <v>0</v>
      </c>
      <c r="BG28" s="74">
        <f t="shared" si="41"/>
        <v>0</v>
      </c>
      <c r="BH28" s="74">
        <f t="shared" si="41"/>
        <v>0</v>
      </c>
      <c r="BI28" s="8"/>
      <c r="BJ28" s="8"/>
      <c r="BK28" s="10"/>
      <c r="BL28" s="37" t="str">
        <f t="shared" ref="BL28:BN28" si="42">IF(BF28=2,"Att", (IF(BF28=0,"Not","Weak")))</f>
        <v>Not</v>
      </c>
      <c r="BM28" s="74" t="str">
        <f t="shared" si="42"/>
        <v>Not</v>
      </c>
      <c r="BN28" s="74" t="str">
        <f t="shared" si="42"/>
        <v>Not</v>
      </c>
      <c r="BO28" s="8"/>
      <c r="BP28" s="8"/>
      <c r="BR28" s="56">
        <f t="shared" si="7"/>
        <v>0</v>
      </c>
      <c r="BS28" s="57">
        <f t="shared" si="8"/>
        <v>0</v>
      </c>
    </row>
    <row r="29" ht="14.25" customHeight="1">
      <c r="A29" s="58">
        <v>1.903610201773E12</v>
      </c>
      <c r="B29" s="75" t="s">
        <v>82</v>
      </c>
      <c r="C29" s="37"/>
      <c r="D29" s="60" t="s">
        <v>67</v>
      </c>
      <c r="E29" s="60" t="s">
        <v>67</v>
      </c>
      <c r="F29" s="9" t="s">
        <v>67</v>
      </c>
      <c r="G29" s="61"/>
      <c r="H29" s="62" t="s">
        <v>67</v>
      </c>
      <c r="I29" s="63" t="s">
        <v>67</v>
      </c>
      <c r="J29" s="9"/>
      <c r="K29" s="37"/>
      <c r="L29" s="64"/>
      <c r="M29" s="64"/>
      <c r="N29" s="64"/>
      <c r="O29" s="37"/>
      <c r="P29" s="37"/>
      <c r="Q29" s="37"/>
      <c r="R29" s="8"/>
      <c r="S29" s="8">
        <v>0.0</v>
      </c>
      <c r="T29" s="8">
        <v>1.0</v>
      </c>
      <c r="U29" s="8">
        <v>0.0</v>
      </c>
      <c r="V29" s="8"/>
      <c r="W29" s="65">
        <v>4.5</v>
      </c>
      <c r="X29" s="65">
        <v>0.0</v>
      </c>
      <c r="Y29" s="65"/>
      <c r="Z29" s="65"/>
      <c r="AA29" s="66"/>
      <c r="AB29" s="9">
        <v>0.0</v>
      </c>
      <c r="AC29" s="67"/>
      <c r="AD29" s="8"/>
      <c r="AE29" s="66"/>
      <c r="AF29" s="9"/>
      <c r="AG29" s="67"/>
      <c r="AH29" s="65"/>
      <c r="AI29" s="66"/>
      <c r="AJ29" s="9"/>
      <c r="AK29" s="67"/>
      <c r="AL29" s="8"/>
      <c r="AM29" s="66"/>
      <c r="AN29" s="9">
        <v>4.0</v>
      </c>
      <c r="AO29" s="65"/>
      <c r="AP29" s="65"/>
      <c r="AQ29" s="8">
        <f t="shared" si="9"/>
        <v>9.5</v>
      </c>
      <c r="AR29" s="68">
        <f t="shared" si="10"/>
        <v>9.5</v>
      </c>
      <c r="AS29" s="3"/>
      <c r="AT29" s="69">
        <f t="shared" si="11"/>
        <v>5.5</v>
      </c>
      <c r="AU29" s="70">
        <f t="shared" si="12"/>
        <v>4</v>
      </c>
      <c r="AV29" s="70">
        <f t="shared" si="13"/>
        <v>0</v>
      </c>
      <c r="AW29" s="71"/>
      <c r="AX29" s="71"/>
      <c r="AY29" s="21"/>
      <c r="AZ29" s="72">
        <f t="shared" si="14"/>
        <v>0.1833302778</v>
      </c>
      <c r="BA29" s="73">
        <f t="shared" si="15"/>
        <v>0.07228815504</v>
      </c>
      <c r="BB29" s="73">
        <f t="shared" si="16"/>
        <v>0</v>
      </c>
      <c r="BC29" s="14"/>
      <c r="BD29" s="14"/>
      <c r="BE29" s="44"/>
      <c r="BF29" s="37">
        <f t="shared" ref="BF29:BH29" si="43">IF((AZ29)&gt;=50%, 2, (IF((AZ29)&lt;25%, 0, 1)))</f>
        <v>0</v>
      </c>
      <c r="BG29" s="74">
        <f t="shared" si="43"/>
        <v>0</v>
      </c>
      <c r="BH29" s="74">
        <f t="shared" si="43"/>
        <v>0</v>
      </c>
      <c r="BI29" s="8"/>
      <c r="BJ29" s="8"/>
      <c r="BK29" s="10"/>
      <c r="BL29" s="37" t="str">
        <f t="shared" ref="BL29:BN29" si="44">IF(BF29=2,"Att", (IF(BF29=0,"Not","Weak")))</f>
        <v>Not</v>
      </c>
      <c r="BM29" s="74" t="str">
        <f t="shared" si="44"/>
        <v>Not</v>
      </c>
      <c r="BN29" s="74" t="str">
        <f t="shared" si="44"/>
        <v>Not</v>
      </c>
      <c r="BO29" s="8"/>
      <c r="BP29" s="8"/>
      <c r="BR29" s="56">
        <f t="shared" si="7"/>
        <v>0</v>
      </c>
      <c r="BS29" s="57">
        <f t="shared" si="8"/>
        <v>0</v>
      </c>
    </row>
    <row r="30" ht="14.25" customHeight="1">
      <c r="A30" s="58">
        <v>1.903610201781E12</v>
      </c>
      <c r="B30" s="75" t="s">
        <v>83</v>
      </c>
      <c r="C30" s="37"/>
      <c r="D30" s="60" t="s">
        <v>67</v>
      </c>
      <c r="E30" s="60" t="s">
        <v>67</v>
      </c>
      <c r="F30" s="9" t="s">
        <v>67</v>
      </c>
      <c r="G30" s="61"/>
      <c r="H30" s="62" t="s">
        <v>67</v>
      </c>
      <c r="I30" s="63" t="s">
        <v>67</v>
      </c>
      <c r="J30" s="9"/>
      <c r="K30" s="37"/>
      <c r="L30" s="64"/>
      <c r="M30" s="64"/>
      <c r="N30" s="64"/>
      <c r="O30" s="37"/>
      <c r="P30" s="37"/>
      <c r="Q30" s="37"/>
      <c r="R30" s="8"/>
      <c r="S30" s="8" t="s">
        <v>74</v>
      </c>
      <c r="T30" s="8" t="s">
        <v>74</v>
      </c>
      <c r="U30" s="8" t="s">
        <v>74</v>
      </c>
      <c r="V30" s="8"/>
      <c r="W30" s="65" t="s">
        <v>74</v>
      </c>
      <c r="X30" s="65" t="s">
        <v>74</v>
      </c>
      <c r="Y30" s="65" t="s">
        <v>74</v>
      </c>
      <c r="Z30" s="65"/>
      <c r="AA30" s="66" t="s">
        <v>74</v>
      </c>
      <c r="AB30" s="9" t="s">
        <v>74</v>
      </c>
      <c r="AC30" s="67" t="s">
        <v>74</v>
      </c>
      <c r="AD30" s="8"/>
      <c r="AE30" s="66" t="s">
        <v>74</v>
      </c>
      <c r="AF30" s="9" t="s">
        <v>74</v>
      </c>
      <c r="AG30" s="67" t="s">
        <v>74</v>
      </c>
      <c r="AH30" s="65"/>
      <c r="AI30" s="66" t="s">
        <v>74</v>
      </c>
      <c r="AJ30" s="9" t="s">
        <v>74</v>
      </c>
      <c r="AK30" s="67" t="s">
        <v>74</v>
      </c>
      <c r="AL30" s="8"/>
      <c r="AM30" s="66" t="s">
        <v>74</v>
      </c>
      <c r="AN30" s="9" t="s">
        <v>74</v>
      </c>
      <c r="AO30" s="65"/>
      <c r="AP30" s="65"/>
      <c r="AQ30" s="8">
        <f t="shared" si="9"/>
        <v>0</v>
      </c>
      <c r="AR30" s="68">
        <f t="shared" si="10"/>
        <v>0</v>
      </c>
      <c r="AS30" s="3"/>
      <c r="AT30" s="69">
        <f t="shared" si="11"/>
        <v>0</v>
      </c>
      <c r="AU30" s="70">
        <f t="shared" si="12"/>
        <v>0</v>
      </c>
      <c r="AV30" s="70">
        <f t="shared" si="13"/>
        <v>0</v>
      </c>
      <c r="AW30" s="71"/>
      <c r="AX30" s="71"/>
      <c r="AY30" s="21"/>
      <c r="AZ30" s="72">
        <f t="shared" si="14"/>
        <v>0</v>
      </c>
      <c r="BA30" s="73">
        <f t="shared" si="15"/>
        <v>0</v>
      </c>
      <c r="BB30" s="73">
        <f t="shared" si="16"/>
        <v>0</v>
      </c>
      <c r="BC30" s="14"/>
      <c r="BD30" s="14"/>
      <c r="BE30" s="44"/>
      <c r="BF30" s="37">
        <f t="shared" ref="BF30:BH30" si="45">IF((AZ30)&gt;=50%, 2, (IF((AZ30)&lt;25%, 0, 1)))</f>
        <v>0</v>
      </c>
      <c r="BG30" s="74">
        <f t="shared" si="45"/>
        <v>0</v>
      </c>
      <c r="BH30" s="74">
        <f t="shared" si="45"/>
        <v>0</v>
      </c>
      <c r="BI30" s="8"/>
      <c r="BJ30" s="8"/>
      <c r="BK30" s="10"/>
      <c r="BL30" s="37" t="str">
        <f t="shared" ref="BL30:BN30" si="46">IF(BF30=2,"Att", (IF(BF30=0,"Not","Weak")))</f>
        <v>Not</v>
      </c>
      <c r="BM30" s="74" t="str">
        <f t="shared" si="46"/>
        <v>Not</v>
      </c>
      <c r="BN30" s="74" t="str">
        <f t="shared" si="46"/>
        <v>Not</v>
      </c>
      <c r="BO30" s="8"/>
      <c r="BP30" s="8"/>
      <c r="BR30" s="56">
        <f t="shared" si="7"/>
        <v>0</v>
      </c>
      <c r="BS30" s="57">
        <f t="shared" si="8"/>
        <v>0</v>
      </c>
    </row>
    <row r="31" ht="14.25" customHeight="1">
      <c r="A31" s="58">
        <v>1.903610201789E12</v>
      </c>
      <c r="B31" s="59" t="s">
        <v>84</v>
      </c>
      <c r="C31" s="37"/>
      <c r="D31" s="60" t="s">
        <v>67</v>
      </c>
      <c r="E31" s="60" t="s">
        <v>67</v>
      </c>
      <c r="F31" s="9" t="s">
        <v>67</v>
      </c>
      <c r="G31" s="61"/>
      <c r="H31" s="62" t="s">
        <v>67</v>
      </c>
      <c r="I31" s="63" t="s">
        <v>67</v>
      </c>
      <c r="J31" s="9"/>
      <c r="K31" s="37"/>
      <c r="L31" s="64"/>
      <c r="M31" s="64"/>
      <c r="N31" s="64"/>
      <c r="O31" s="37"/>
      <c r="P31" s="37"/>
      <c r="Q31" s="37"/>
      <c r="R31" s="8"/>
      <c r="S31" s="8" t="s">
        <v>74</v>
      </c>
      <c r="T31" s="8" t="s">
        <v>74</v>
      </c>
      <c r="U31" s="8" t="s">
        <v>74</v>
      </c>
      <c r="V31" s="8"/>
      <c r="W31" s="65" t="s">
        <v>74</v>
      </c>
      <c r="X31" s="65" t="s">
        <v>74</v>
      </c>
      <c r="Y31" s="65" t="s">
        <v>74</v>
      </c>
      <c r="Z31" s="65"/>
      <c r="AA31" s="66" t="s">
        <v>74</v>
      </c>
      <c r="AB31" s="9" t="s">
        <v>74</v>
      </c>
      <c r="AC31" s="67" t="s">
        <v>74</v>
      </c>
      <c r="AD31" s="8"/>
      <c r="AE31" s="66" t="s">
        <v>74</v>
      </c>
      <c r="AF31" s="9" t="s">
        <v>74</v>
      </c>
      <c r="AG31" s="67" t="s">
        <v>74</v>
      </c>
      <c r="AH31" s="65"/>
      <c r="AI31" s="66" t="s">
        <v>74</v>
      </c>
      <c r="AJ31" s="9" t="s">
        <v>74</v>
      </c>
      <c r="AK31" s="67" t="s">
        <v>74</v>
      </c>
      <c r="AL31" s="8"/>
      <c r="AM31" s="66" t="s">
        <v>74</v>
      </c>
      <c r="AN31" s="9" t="s">
        <v>74</v>
      </c>
      <c r="AO31" s="65"/>
      <c r="AP31" s="65"/>
      <c r="AQ31" s="8">
        <f t="shared" si="9"/>
        <v>0</v>
      </c>
      <c r="AR31" s="68">
        <f t="shared" si="10"/>
        <v>0</v>
      </c>
      <c r="AS31" s="3"/>
      <c r="AT31" s="69">
        <f t="shared" si="11"/>
        <v>0</v>
      </c>
      <c r="AU31" s="70">
        <f t="shared" si="12"/>
        <v>0</v>
      </c>
      <c r="AV31" s="70">
        <f t="shared" si="13"/>
        <v>0</v>
      </c>
      <c r="AW31" s="71"/>
      <c r="AX31" s="71"/>
      <c r="AY31" s="21"/>
      <c r="AZ31" s="72">
        <f t="shared" si="14"/>
        <v>0</v>
      </c>
      <c r="BA31" s="73">
        <f t="shared" si="15"/>
        <v>0</v>
      </c>
      <c r="BB31" s="73">
        <f t="shared" si="16"/>
        <v>0</v>
      </c>
      <c r="BC31" s="14"/>
      <c r="BD31" s="14"/>
      <c r="BE31" s="44"/>
      <c r="BF31" s="37">
        <f t="shared" ref="BF31:BH31" si="47">IF((AZ31)&gt;=50%, 2, (IF((AZ31)&lt;25%, 0, 1)))</f>
        <v>0</v>
      </c>
      <c r="BG31" s="74">
        <f t="shared" si="47"/>
        <v>0</v>
      </c>
      <c r="BH31" s="74">
        <f t="shared" si="47"/>
        <v>0</v>
      </c>
      <c r="BI31" s="8"/>
      <c r="BJ31" s="8"/>
      <c r="BK31" s="10"/>
      <c r="BL31" s="37" t="str">
        <f t="shared" ref="BL31:BN31" si="48">IF(BF31=2,"Att", (IF(BF31=0,"Not","Weak")))</f>
        <v>Not</v>
      </c>
      <c r="BM31" s="74" t="str">
        <f t="shared" si="48"/>
        <v>Not</v>
      </c>
      <c r="BN31" s="74" t="str">
        <f t="shared" si="48"/>
        <v>Not</v>
      </c>
      <c r="BO31" s="8"/>
      <c r="BP31" s="8"/>
      <c r="BR31" s="56">
        <f t="shared" si="7"/>
        <v>0</v>
      </c>
      <c r="BS31" s="57">
        <f t="shared" si="8"/>
        <v>0</v>
      </c>
    </row>
    <row r="32" ht="14.25" customHeight="1">
      <c r="A32" s="58">
        <v>1.903610201811E12</v>
      </c>
      <c r="B32" s="59" t="s">
        <v>85</v>
      </c>
      <c r="C32" s="37"/>
      <c r="D32" s="60" t="s">
        <v>67</v>
      </c>
      <c r="E32" s="60" t="s">
        <v>67</v>
      </c>
      <c r="F32" s="9" t="s">
        <v>67</v>
      </c>
      <c r="G32" s="61"/>
      <c r="H32" s="62" t="s">
        <v>67</v>
      </c>
      <c r="I32" s="63" t="s">
        <v>67</v>
      </c>
      <c r="J32" s="9"/>
      <c r="K32" s="37"/>
      <c r="L32" s="64"/>
      <c r="M32" s="64"/>
      <c r="N32" s="64"/>
      <c r="O32" s="37"/>
      <c r="P32" s="37"/>
      <c r="Q32" s="37"/>
      <c r="R32" s="8"/>
      <c r="S32" s="8">
        <v>1.0</v>
      </c>
      <c r="T32" s="8">
        <v>3.0</v>
      </c>
      <c r="U32" s="8">
        <v>3.0</v>
      </c>
      <c r="V32" s="8"/>
      <c r="W32" s="65"/>
      <c r="X32" s="65">
        <v>2.0</v>
      </c>
      <c r="Y32" s="65"/>
      <c r="Z32" s="65"/>
      <c r="AA32" s="66">
        <v>0.0</v>
      </c>
      <c r="AB32" s="9"/>
      <c r="AC32" s="67"/>
      <c r="AD32" s="8"/>
      <c r="AE32" s="66"/>
      <c r="AF32" s="9">
        <v>1.5</v>
      </c>
      <c r="AG32" s="67">
        <v>2.0</v>
      </c>
      <c r="AH32" s="65"/>
      <c r="AI32" s="66"/>
      <c r="AJ32" s="9">
        <v>0.0</v>
      </c>
      <c r="AK32" s="67"/>
      <c r="AL32" s="8"/>
      <c r="AM32" s="66"/>
      <c r="AN32" s="9"/>
      <c r="AO32" s="65"/>
      <c r="AP32" s="65"/>
      <c r="AQ32" s="8">
        <f t="shared" si="9"/>
        <v>12.5</v>
      </c>
      <c r="AR32" s="68">
        <f t="shared" si="10"/>
        <v>12.5</v>
      </c>
      <c r="AS32" s="3"/>
      <c r="AT32" s="69">
        <f t="shared" si="11"/>
        <v>4</v>
      </c>
      <c r="AU32" s="70">
        <f t="shared" si="12"/>
        <v>6.5</v>
      </c>
      <c r="AV32" s="70">
        <f t="shared" si="13"/>
        <v>2</v>
      </c>
      <c r="AW32" s="71"/>
      <c r="AX32" s="71"/>
      <c r="AY32" s="21"/>
      <c r="AZ32" s="72">
        <f t="shared" si="14"/>
        <v>0.1333311111</v>
      </c>
      <c r="BA32" s="73">
        <f t="shared" si="15"/>
        <v>0.1174682519</v>
      </c>
      <c r="BB32" s="73">
        <f t="shared" si="16"/>
        <v>0.08107867063</v>
      </c>
      <c r="BC32" s="14"/>
      <c r="BD32" s="14"/>
      <c r="BE32" s="44"/>
      <c r="BF32" s="37">
        <f t="shared" ref="BF32:BH32" si="49">IF((AZ32)&gt;=50%, 2, (IF((AZ32)&lt;25%, 0, 1)))</f>
        <v>0</v>
      </c>
      <c r="BG32" s="74">
        <f t="shared" si="49"/>
        <v>0</v>
      </c>
      <c r="BH32" s="74">
        <f t="shared" si="49"/>
        <v>0</v>
      </c>
      <c r="BI32" s="8"/>
      <c r="BJ32" s="8"/>
      <c r="BK32" s="10"/>
      <c r="BL32" s="37" t="str">
        <f t="shared" ref="BL32:BN32" si="50">IF(BF32=2,"Att", (IF(BF32=0,"Not","Weak")))</f>
        <v>Not</v>
      </c>
      <c r="BM32" s="74" t="str">
        <f t="shared" si="50"/>
        <v>Not</v>
      </c>
      <c r="BN32" s="74" t="str">
        <f t="shared" si="50"/>
        <v>Not</v>
      </c>
      <c r="BO32" s="8"/>
      <c r="BP32" s="8"/>
      <c r="BR32" s="56">
        <f t="shared" si="7"/>
        <v>0</v>
      </c>
      <c r="BS32" s="57">
        <f t="shared" si="8"/>
        <v>0</v>
      </c>
    </row>
    <row r="33" ht="14.25" customHeight="1">
      <c r="A33" s="58">
        <v>1.903610201813E12</v>
      </c>
      <c r="B33" s="59" t="s">
        <v>86</v>
      </c>
      <c r="C33" s="37"/>
      <c r="D33" s="60" t="s">
        <v>67</v>
      </c>
      <c r="E33" s="60" t="s">
        <v>67</v>
      </c>
      <c r="F33" s="9" t="s">
        <v>67</v>
      </c>
      <c r="G33" s="61"/>
      <c r="H33" s="62" t="s">
        <v>67</v>
      </c>
      <c r="I33" s="63" t="s">
        <v>67</v>
      </c>
      <c r="J33" s="9"/>
      <c r="K33" s="37"/>
      <c r="L33" s="64"/>
      <c r="M33" s="64"/>
      <c r="N33" s="64"/>
      <c r="O33" s="37"/>
      <c r="P33" s="37"/>
      <c r="Q33" s="37"/>
      <c r="R33" s="8"/>
      <c r="S33" s="8">
        <v>0.5</v>
      </c>
      <c r="T33" s="8">
        <v>2.0</v>
      </c>
      <c r="U33" s="8">
        <v>1.0</v>
      </c>
      <c r="V33" s="8"/>
      <c r="W33" s="65">
        <v>4.0</v>
      </c>
      <c r="X33" s="65">
        <v>0.0</v>
      </c>
      <c r="Y33" s="65"/>
      <c r="Z33" s="65"/>
      <c r="AA33" s="66"/>
      <c r="AB33" s="9"/>
      <c r="AC33" s="67"/>
      <c r="AD33" s="8"/>
      <c r="AE33" s="66">
        <v>0.0</v>
      </c>
      <c r="AF33" s="9">
        <v>1.5</v>
      </c>
      <c r="AG33" s="67">
        <v>1.0</v>
      </c>
      <c r="AH33" s="65"/>
      <c r="AI33" s="66"/>
      <c r="AJ33" s="9"/>
      <c r="AK33" s="67"/>
      <c r="AL33" s="8"/>
      <c r="AM33" s="66"/>
      <c r="AN33" s="9">
        <v>4.0</v>
      </c>
      <c r="AO33" s="65"/>
      <c r="AP33" s="65"/>
      <c r="AQ33" s="8">
        <f t="shared" si="9"/>
        <v>14</v>
      </c>
      <c r="AR33" s="68">
        <f t="shared" si="10"/>
        <v>14</v>
      </c>
      <c r="AS33" s="3"/>
      <c r="AT33" s="69">
        <f t="shared" si="11"/>
        <v>6.5</v>
      </c>
      <c r="AU33" s="70">
        <f t="shared" si="12"/>
        <v>6.5</v>
      </c>
      <c r="AV33" s="70">
        <f t="shared" si="13"/>
        <v>1</v>
      </c>
      <c r="AW33" s="71"/>
      <c r="AX33" s="71"/>
      <c r="AY33" s="21"/>
      <c r="AZ33" s="72">
        <f t="shared" si="14"/>
        <v>0.2166630556</v>
      </c>
      <c r="BA33" s="73">
        <f t="shared" si="15"/>
        <v>0.1174682519</v>
      </c>
      <c r="BB33" s="73">
        <f t="shared" si="16"/>
        <v>0.04053933532</v>
      </c>
      <c r="BC33" s="14"/>
      <c r="BD33" s="14"/>
      <c r="BE33" s="44"/>
      <c r="BF33" s="37">
        <f t="shared" ref="BF33:BH33" si="51">IF((AZ33)&gt;=50%, 2, (IF((AZ33)&lt;25%, 0, 1)))</f>
        <v>0</v>
      </c>
      <c r="BG33" s="74">
        <f t="shared" si="51"/>
        <v>0</v>
      </c>
      <c r="BH33" s="74">
        <f t="shared" si="51"/>
        <v>0</v>
      </c>
      <c r="BI33" s="8"/>
      <c r="BJ33" s="8"/>
      <c r="BK33" s="10"/>
      <c r="BL33" s="37" t="str">
        <f t="shared" ref="BL33:BN33" si="52">IF(BF33=2,"Att", (IF(BF33=0,"Not","Weak")))</f>
        <v>Not</v>
      </c>
      <c r="BM33" s="74" t="str">
        <f t="shared" si="52"/>
        <v>Not</v>
      </c>
      <c r="BN33" s="74" t="str">
        <f t="shared" si="52"/>
        <v>Not</v>
      </c>
      <c r="BO33" s="8"/>
      <c r="BP33" s="8"/>
      <c r="BR33" s="56">
        <f t="shared" si="7"/>
        <v>0</v>
      </c>
      <c r="BS33" s="57">
        <f t="shared" si="8"/>
        <v>0</v>
      </c>
    </row>
    <row r="34" ht="14.25" customHeight="1">
      <c r="A34" s="58">
        <v>1.202210200381E12</v>
      </c>
      <c r="B34" s="59" t="s">
        <v>87</v>
      </c>
      <c r="C34" s="37"/>
      <c r="D34" s="60">
        <v>9.0</v>
      </c>
      <c r="E34" s="60" t="s">
        <v>74</v>
      </c>
      <c r="F34" s="9">
        <v>9.0</v>
      </c>
      <c r="G34" s="61"/>
      <c r="H34" s="76">
        <v>8.0</v>
      </c>
      <c r="I34" s="77">
        <v>9.5</v>
      </c>
      <c r="J34" s="9"/>
      <c r="K34" s="37"/>
      <c r="L34" s="64"/>
      <c r="M34" s="64"/>
      <c r="N34" s="64"/>
      <c r="O34" s="37"/>
      <c r="P34" s="37"/>
      <c r="Q34" s="37"/>
      <c r="R34" s="8"/>
      <c r="S34" s="8">
        <v>2.0</v>
      </c>
      <c r="T34" s="8">
        <v>4.0</v>
      </c>
      <c r="U34" s="8">
        <v>3.0</v>
      </c>
      <c r="V34" s="8"/>
      <c r="W34" s="65">
        <v>2.0</v>
      </c>
      <c r="X34" s="65">
        <v>0.5</v>
      </c>
      <c r="Y34" s="65"/>
      <c r="Z34" s="65"/>
      <c r="AA34" s="66">
        <v>1.5</v>
      </c>
      <c r="AB34" s="9">
        <v>4.0</v>
      </c>
      <c r="AC34" s="67">
        <v>0.0</v>
      </c>
      <c r="AD34" s="8"/>
      <c r="AE34" s="66"/>
      <c r="AF34" s="9"/>
      <c r="AG34" s="67"/>
      <c r="AH34" s="65"/>
      <c r="AI34" s="66"/>
      <c r="AJ34" s="9"/>
      <c r="AK34" s="67"/>
      <c r="AL34" s="8"/>
      <c r="AM34" s="66">
        <v>1.0</v>
      </c>
      <c r="AN34" s="9"/>
      <c r="AO34" s="65"/>
      <c r="AP34" s="65"/>
      <c r="AQ34" s="8">
        <f t="shared" si="9"/>
        <v>18</v>
      </c>
      <c r="AR34" s="68">
        <f t="shared" si="10"/>
        <v>44.5</v>
      </c>
      <c r="AS34" s="3"/>
      <c r="AT34" s="69">
        <f t="shared" si="11"/>
        <v>18.5</v>
      </c>
      <c r="AU34" s="70">
        <f t="shared" si="12"/>
        <v>13</v>
      </c>
      <c r="AV34" s="70">
        <f t="shared" si="13"/>
        <v>13</v>
      </c>
      <c r="AW34" s="71"/>
      <c r="AX34" s="71"/>
      <c r="AY34" s="21"/>
      <c r="AZ34" s="72">
        <f t="shared" si="14"/>
        <v>0.6166563891</v>
      </c>
      <c r="BA34" s="73">
        <f t="shared" si="15"/>
        <v>0.2349365039</v>
      </c>
      <c r="BB34" s="73">
        <f t="shared" si="16"/>
        <v>0.5270113591</v>
      </c>
      <c r="BC34" s="14"/>
      <c r="BD34" s="14"/>
      <c r="BE34" s="44"/>
      <c r="BF34" s="37">
        <f t="shared" ref="BF34:BH34" si="53">IF((AZ34)&gt;=50%, 2, (IF((AZ34)&lt;25%, 0, 1)))</f>
        <v>2</v>
      </c>
      <c r="BG34" s="74">
        <f t="shared" si="53"/>
        <v>0</v>
      </c>
      <c r="BH34" s="74">
        <f t="shared" si="53"/>
        <v>2</v>
      </c>
      <c r="BI34" s="8"/>
      <c r="BJ34" s="8"/>
      <c r="BK34" s="10"/>
      <c r="BL34" s="37" t="str">
        <f t="shared" ref="BL34:BN34" si="54">IF(BF34=2,"Att", (IF(BF34=0,"Not","Weak")))</f>
        <v>Att</v>
      </c>
      <c r="BM34" s="74" t="str">
        <f t="shared" si="54"/>
        <v>Not</v>
      </c>
      <c r="BN34" s="74" t="str">
        <f t="shared" si="54"/>
        <v>Att</v>
      </c>
      <c r="BO34" s="8"/>
      <c r="BP34" s="8"/>
      <c r="BR34" s="56">
        <f t="shared" si="7"/>
        <v>2</v>
      </c>
      <c r="BS34" s="57">
        <f t="shared" si="8"/>
        <v>2</v>
      </c>
    </row>
    <row r="35" ht="14.25" customHeight="1">
      <c r="A35" s="58">
        <v>1.603110201247E12</v>
      </c>
      <c r="B35" s="59" t="s">
        <v>88</v>
      </c>
      <c r="C35" s="37"/>
      <c r="D35" s="60">
        <v>11.0</v>
      </c>
      <c r="E35" s="60">
        <v>12.0</v>
      </c>
      <c r="F35" s="9">
        <v>12.0</v>
      </c>
      <c r="G35" s="61"/>
      <c r="H35" s="78">
        <v>8.0</v>
      </c>
      <c r="I35" s="79">
        <v>14.0</v>
      </c>
      <c r="J35" s="9"/>
      <c r="K35" s="37"/>
      <c r="L35" s="64"/>
      <c r="M35" s="64"/>
      <c r="N35" s="64"/>
      <c r="O35" s="37"/>
      <c r="P35" s="37"/>
      <c r="Q35" s="37"/>
      <c r="R35" s="8"/>
      <c r="S35" s="8">
        <v>0.0</v>
      </c>
      <c r="T35" s="8">
        <v>4.0</v>
      </c>
      <c r="U35" s="8"/>
      <c r="V35" s="8"/>
      <c r="W35" s="65">
        <v>3.0</v>
      </c>
      <c r="X35" s="65">
        <v>0.0</v>
      </c>
      <c r="Y35" s="65">
        <v>0.0</v>
      </c>
      <c r="Z35" s="65"/>
      <c r="AA35" s="66"/>
      <c r="AB35" s="9"/>
      <c r="AC35" s="67"/>
      <c r="AD35" s="8"/>
      <c r="AE35" s="66">
        <v>0.0</v>
      </c>
      <c r="AF35" s="9">
        <v>1.0</v>
      </c>
      <c r="AG35" s="67">
        <v>0.5</v>
      </c>
      <c r="AH35" s="65"/>
      <c r="AI35" s="66"/>
      <c r="AJ35" s="9"/>
      <c r="AK35" s="67"/>
      <c r="AL35" s="8"/>
      <c r="AM35" s="66"/>
      <c r="AN35" s="9">
        <v>3.0</v>
      </c>
      <c r="AO35" s="65"/>
      <c r="AP35" s="65"/>
      <c r="AQ35" s="8">
        <f t="shared" si="9"/>
        <v>11.5</v>
      </c>
      <c r="AR35" s="68">
        <f t="shared" si="10"/>
        <v>45.5</v>
      </c>
      <c r="AS35" s="3"/>
      <c r="AT35" s="69">
        <f t="shared" si="11"/>
        <v>18</v>
      </c>
      <c r="AU35" s="70">
        <f t="shared" si="12"/>
        <v>30</v>
      </c>
      <c r="AV35" s="70">
        <f t="shared" si="13"/>
        <v>8.5</v>
      </c>
      <c r="AW35" s="71"/>
      <c r="AX35" s="71"/>
      <c r="AY35" s="21"/>
      <c r="AZ35" s="72">
        <f t="shared" si="14"/>
        <v>0.5999900002</v>
      </c>
      <c r="BA35" s="73">
        <f t="shared" si="15"/>
        <v>0.5421611628</v>
      </c>
      <c r="BB35" s="73">
        <f t="shared" si="16"/>
        <v>0.3445843502</v>
      </c>
      <c r="BC35" s="14"/>
      <c r="BD35" s="14"/>
      <c r="BE35" s="44"/>
      <c r="BF35" s="37">
        <f t="shared" ref="BF35:BH35" si="55">IF((AZ35)&gt;=50%, 2, (IF((AZ35)&lt;25%, 0, 1)))</f>
        <v>2</v>
      </c>
      <c r="BG35" s="74">
        <f t="shared" si="55"/>
        <v>2</v>
      </c>
      <c r="BH35" s="74">
        <f t="shared" si="55"/>
        <v>1</v>
      </c>
      <c r="BI35" s="8"/>
      <c r="BJ35" s="8"/>
      <c r="BK35" s="10"/>
      <c r="BL35" s="37" t="str">
        <f t="shared" ref="BL35:BN35" si="56">IF(BF35=2,"Att", (IF(BF35=0,"Not","Weak")))</f>
        <v>Att</v>
      </c>
      <c r="BM35" s="74" t="str">
        <f t="shared" si="56"/>
        <v>Att</v>
      </c>
      <c r="BN35" s="74" t="str">
        <f t="shared" si="56"/>
        <v>Weak</v>
      </c>
      <c r="BO35" s="8"/>
      <c r="BP35" s="8"/>
      <c r="BR35" s="56">
        <f t="shared" si="7"/>
        <v>4</v>
      </c>
      <c r="BS35" s="57">
        <f t="shared" si="8"/>
        <v>1</v>
      </c>
    </row>
    <row r="36" ht="14.25" customHeight="1">
      <c r="A36" s="58">
        <v>1.603110201271E12</v>
      </c>
      <c r="B36" s="59" t="s">
        <v>89</v>
      </c>
      <c r="C36" s="37"/>
      <c r="D36" s="60">
        <v>10.0</v>
      </c>
      <c r="E36" s="60">
        <v>11.0</v>
      </c>
      <c r="F36" s="9">
        <v>11.0</v>
      </c>
      <c r="G36" s="61"/>
      <c r="H36" s="78">
        <v>9.0</v>
      </c>
      <c r="I36" s="79">
        <v>2.5</v>
      </c>
      <c r="J36" s="9"/>
      <c r="K36" s="37"/>
      <c r="L36" s="64"/>
      <c r="M36" s="64"/>
      <c r="N36" s="64"/>
      <c r="O36" s="37"/>
      <c r="P36" s="37"/>
      <c r="Q36" s="37"/>
      <c r="R36" s="8"/>
      <c r="S36" s="8">
        <v>1.0</v>
      </c>
      <c r="T36" s="8">
        <v>2.0</v>
      </c>
      <c r="U36" s="8">
        <v>0.0</v>
      </c>
      <c r="V36" s="8"/>
      <c r="W36" s="65"/>
      <c r="X36" s="65"/>
      <c r="Y36" s="65"/>
      <c r="Z36" s="65"/>
      <c r="AA36" s="66">
        <v>0.5</v>
      </c>
      <c r="AB36" s="9">
        <v>4.0</v>
      </c>
      <c r="AC36" s="67"/>
      <c r="AD36" s="8"/>
      <c r="AE36" s="66">
        <v>1.0</v>
      </c>
      <c r="AF36" s="9"/>
      <c r="AG36" s="67"/>
      <c r="AH36" s="65"/>
      <c r="AI36" s="66"/>
      <c r="AJ36" s="9">
        <v>0.0</v>
      </c>
      <c r="AK36" s="67"/>
      <c r="AL36" s="8"/>
      <c r="AM36" s="66"/>
      <c r="AN36" s="9"/>
      <c r="AO36" s="65"/>
      <c r="AP36" s="65"/>
      <c r="AQ36" s="8">
        <f t="shared" si="9"/>
        <v>8.5</v>
      </c>
      <c r="AR36" s="68">
        <f t="shared" si="10"/>
        <v>31</v>
      </c>
      <c r="AS36" s="3"/>
      <c r="AT36" s="69">
        <f t="shared" si="11"/>
        <v>13.5</v>
      </c>
      <c r="AU36" s="70">
        <f t="shared" si="12"/>
        <v>14.5</v>
      </c>
      <c r="AV36" s="70">
        <f t="shared" si="13"/>
        <v>13</v>
      </c>
      <c r="AW36" s="71"/>
      <c r="AX36" s="71"/>
      <c r="AY36" s="21"/>
      <c r="AZ36" s="72">
        <f t="shared" si="14"/>
        <v>0.4499925001</v>
      </c>
      <c r="BA36" s="73">
        <f t="shared" si="15"/>
        <v>0.262044562</v>
      </c>
      <c r="BB36" s="73">
        <f t="shared" si="16"/>
        <v>0.5270113591</v>
      </c>
      <c r="BC36" s="14"/>
      <c r="BD36" s="14"/>
      <c r="BE36" s="44"/>
      <c r="BF36" s="37">
        <f t="shared" ref="BF36:BH36" si="57">IF((AZ36)&gt;=50%, 2, (IF((AZ36)&lt;25%, 0, 1)))</f>
        <v>1</v>
      </c>
      <c r="BG36" s="74">
        <f t="shared" si="57"/>
        <v>1</v>
      </c>
      <c r="BH36" s="74">
        <f t="shared" si="57"/>
        <v>2</v>
      </c>
      <c r="BI36" s="8"/>
      <c r="BJ36" s="8"/>
      <c r="BK36" s="10"/>
      <c r="BL36" s="37" t="str">
        <f t="shared" ref="BL36:BN36" si="58">IF(BF36=2,"Att", (IF(BF36=0,"Not","Weak")))</f>
        <v>Weak</v>
      </c>
      <c r="BM36" s="74" t="str">
        <f t="shared" si="58"/>
        <v>Weak</v>
      </c>
      <c r="BN36" s="74" t="str">
        <f t="shared" si="58"/>
        <v>Att</v>
      </c>
      <c r="BO36" s="8"/>
      <c r="BP36" s="8"/>
      <c r="BR36" s="56">
        <f t="shared" si="7"/>
        <v>2</v>
      </c>
      <c r="BS36" s="57">
        <f t="shared" si="8"/>
        <v>2</v>
      </c>
    </row>
    <row r="37" ht="14.25" customHeight="1">
      <c r="A37" s="58">
        <v>1.703310201506E12</v>
      </c>
      <c r="B37" s="59" t="s">
        <v>90</v>
      </c>
      <c r="C37" s="37"/>
      <c r="D37" s="60">
        <v>6.0</v>
      </c>
      <c r="E37" s="60">
        <v>11.0</v>
      </c>
      <c r="F37" s="80">
        <v>11.0</v>
      </c>
      <c r="G37" s="61"/>
      <c r="H37" s="78">
        <v>9.0</v>
      </c>
      <c r="I37" s="79">
        <v>9.0</v>
      </c>
      <c r="J37" s="9"/>
      <c r="K37" s="37"/>
      <c r="L37" s="64"/>
      <c r="M37" s="64"/>
      <c r="N37" s="64"/>
      <c r="O37" s="37"/>
      <c r="P37" s="37"/>
      <c r="Q37" s="37"/>
      <c r="R37" s="81"/>
      <c r="S37" s="8">
        <v>1.0</v>
      </c>
      <c r="T37" s="8">
        <v>2.0</v>
      </c>
      <c r="U37" s="8">
        <v>3.0</v>
      </c>
      <c r="V37" s="8"/>
      <c r="W37" s="65">
        <v>3.5</v>
      </c>
      <c r="X37" s="65">
        <v>0.0</v>
      </c>
      <c r="Y37" s="65"/>
      <c r="Z37" s="65"/>
      <c r="AA37" s="66"/>
      <c r="AB37" s="9">
        <v>2.0</v>
      </c>
      <c r="AC37" s="67"/>
      <c r="AD37" s="8"/>
      <c r="AE37" s="66"/>
      <c r="AF37" s="9"/>
      <c r="AG37" s="67"/>
      <c r="AH37" s="65"/>
      <c r="AI37" s="66"/>
      <c r="AJ37" s="9"/>
      <c r="AK37" s="67"/>
      <c r="AL37" s="8"/>
      <c r="AM37" s="66">
        <v>2.0</v>
      </c>
      <c r="AN37" s="9">
        <v>4.0</v>
      </c>
      <c r="AO37" s="65"/>
      <c r="AP37" s="65"/>
      <c r="AQ37" s="8">
        <f t="shared" si="9"/>
        <v>17.5</v>
      </c>
      <c r="AR37" s="68">
        <f t="shared" si="10"/>
        <v>46.5</v>
      </c>
      <c r="AS37" s="3"/>
      <c r="AT37" s="69">
        <f t="shared" si="11"/>
        <v>12.5</v>
      </c>
      <c r="AU37" s="70">
        <f t="shared" si="12"/>
        <v>27</v>
      </c>
      <c r="AV37" s="70">
        <f t="shared" si="13"/>
        <v>13</v>
      </c>
      <c r="AW37" s="71"/>
      <c r="AX37" s="71"/>
      <c r="AY37" s="21"/>
      <c r="AZ37" s="72">
        <f t="shared" si="14"/>
        <v>0.4166597223</v>
      </c>
      <c r="BA37" s="73">
        <f t="shared" si="15"/>
        <v>0.4879450465</v>
      </c>
      <c r="BB37" s="73">
        <f t="shared" si="16"/>
        <v>0.5270113591</v>
      </c>
      <c r="BC37" s="14"/>
      <c r="BD37" s="14"/>
      <c r="BE37" s="44"/>
      <c r="BF37" s="37">
        <f t="shared" ref="BF37:BH37" si="59">IF((AZ37)&gt;=50%, 2, (IF((AZ37)&lt;25%, 0, 1)))</f>
        <v>1</v>
      </c>
      <c r="BG37" s="74">
        <f t="shared" si="59"/>
        <v>1</v>
      </c>
      <c r="BH37" s="74">
        <f t="shared" si="59"/>
        <v>2</v>
      </c>
      <c r="BI37" s="8"/>
      <c r="BJ37" s="8"/>
      <c r="BK37" s="10"/>
      <c r="BL37" s="37" t="str">
        <f t="shared" ref="BL37:BN37" si="60">IF(BF37=2,"Att", (IF(BF37=0,"Not","Weak")))</f>
        <v>Weak</v>
      </c>
      <c r="BM37" s="74" t="str">
        <f t="shared" si="60"/>
        <v>Weak</v>
      </c>
      <c r="BN37" s="74" t="str">
        <f t="shared" si="60"/>
        <v>Att</v>
      </c>
      <c r="BO37" s="8"/>
      <c r="BP37" s="8"/>
      <c r="BR37" s="56">
        <f t="shared" si="7"/>
        <v>2</v>
      </c>
      <c r="BS37" s="57">
        <f t="shared" si="8"/>
        <v>2</v>
      </c>
    </row>
    <row r="38" ht="14.25" customHeight="1">
      <c r="A38" s="58">
        <v>1.703310201533E12</v>
      </c>
      <c r="B38" s="59" t="s">
        <v>91</v>
      </c>
      <c r="C38" s="37"/>
      <c r="D38" s="60">
        <v>10.0</v>
      </c>
      <c r="E38" s="60">
        <v>11.0</v>
      </c>
      <c r="F38" s="9">
        <v>11.0</v>
      </c>
      <c r="G38" s="61"/>
      <c r="H38" s="78">
        <v>8.0</v>
      </c>
      <c r="I38" s="79">
        <v>2.0</v>
      </c>
      <c r="J38" s="9"/>
      <c r="K38" s="37"/>
      <c r="L38" s="64"/>
      <c r="M38" s="64"/>
      <c r="N38" s="64"/>
      <c r="O38" s="37"/>
      <c r="P38" s="37"/>
      <c r="Q38" s="37"/>
      <c r="R38" s="8"/>
      <c r="S38" s="8">
        <v>0.5</v>
      </c>
      <c r="T38" s="8"/>
      <c r="U38" s="8">
        <v>0.0</v>
      </c>
      <c r="V38" s="8"/>
      <c r="W38" s="65">
        <v>1.0</v>
      </c>
      <c r="X38" s="65"/>
      <c r="Y38" s="65"/>
      <c r="Z38" s="65"/>
      <c r="AA38" s="66"/>
      <c r="AB38" s="9"/>
      <c r="AC38" s="67"/>
      <c r="AD38" s="8"/>
      <c r="AE38" s="66"/>
      <c r="AF38" s="9"/>
      <c r="AG38" s="67"/>
      <c r="AH38" s="65"/>
      <c r="AI38" s="66"/>
      <c r="AJ38" s="9"/>
      <c r="AK38" s="67"/>
      <c r="AL38" s="8"/>
      <c r="AM38" s="66">
        <v>0.0</v>
      </c>
      <c r="AN38" s="9">
        <v>0.0</v>
      </c>
      <c r="AO38" s="65"/>
      <c r="AP38" s="65"/>
      <c r="AQ38" s="8">
        <f t="shared" si="9"/>
        <v>1.5</v>
      </c>
      <c r="AR38" s="68">
        <f t="shared" si="10"/>
        <v>22.5</v>
      </c>
      <c r="AS38" s="3"/>
      <c r="AT38" s="69">
        <f t="shared" si="11"/>
        <v>11.5</v>
      </c>
      <c r="AU38" s="70">
        <f t="shared" si="12"/>
        <v>13</v>
      </c>
      <c r="AV38" s="70">
        <f t="shared" si="13"/>
        <v>8</v>
      </c>
      <c r="AW38" s="71"/>
      <c r="AX38" s="71"/>
      <c r="AY38" s="21"/>
      <c r="AZ38" s="72">
        <f t="shared" si="14"/>
        <v>0.3833269446</v>
      </c>
      <c r="BA38" s="73">
        <f t="shared" si="15"/>
        <v>0.2349365039</v>
      </c>
      <c r="BB38" s="73">
        <f t="shared" si="16"/>
        <v>0.3243146825</v>
      </c>
      <c r="BC38" s="14"/>
      <c r="BD38" s="14"/>
      <c r="BE38" s="44"/>
      <c r="BF38" s="37">
        <f t="shared" ref="BF38:BH38" si="61">IF((AZ38)&gt;=50%, 2, (IF((AZ38)&lt;25%, 0, 1)))</f>
        <v>1</v>
      </c>
      <c r="BG38" s="74">
        <f t="shared" si="61"/>
        <v>0</v>
      </c>
      <c r="BH38" s="74">
        <f t="shared" si="61"/>
        <v>1</v>
      </c>
      <c r="BI38" s="8"/>
      <c r="BJ38" s="8"/>
      <c r="BK38" s="10"/>
      <c r="BL38" s="37" t="str">
        <f t="shared" ref="BL38:BN38" si="62">IF(BF38=2,"Att", (IF(BF38=0,"Not","Weak")))</f>
        <v>Weak</v>
      </c>
      <c r="BM38" s="74" t="str">
        <f t="shared" si="62"/>
        <v>Not</v>
      </c>
      <c r="BN38" s="74" t="str">
        <f t="shared" si="62"/>
        <v>Weak</v>
      </c>
      <c r="BO38" s="8"/>
      <c r="BP38" s="8"/>
      <c r="BR38" s="56">
        <f t="shared" si="7"/>
        <v>1</v>
      </c>
      <c r="BS38" s="57">
        <f t="shared" si="8"/>
        <v>1</v>
      </c>
    </row>
    <row r="39" ht="14.25" customHeight="1">
      <c r="A39" s="58">
        <v>1.803410201568E12</v>
      </c>
      <c r="B39" s="59" t="s">
        <v>92</v>
      </c>
      <c r="C39" s="37"/>
      <c r="D39" s="60">
        <v>16.0</v>
      </c>
      <c r="E39" s="60">
        <v>12.0</v>
      </c>
      <c r="F39" s="80">
        <v>16.0</v>
      </c>
      <c r="G39" s="61"/>
      <c r="H39" s="78">
        <v>9.0</v>
      </c>
      <c r="I39" s="79">
        <v>1.5</v>
      </c>
      <c r="J39" s="9"/>
      <c r="K39" s="37"/>
      <c r="L39" s="64"/>
      <c r="M39" s="64"/>
      <c r="N39" s="64"/>
      <c r="O39" s="37"/>
      <c r="P39" s="37"/>
      <c r="Q39" s="37"/>
      <c r="R39" s="8"/>
      <c r="S39" s="8">
        <v>0.5</v>
      </c>
      <c r="T39" s="8">
        <v>1.0</v>
      </c>
      <c r="U39" s="8">
        <v>3.0</v>
      </c>
      <c r="V39" s="8"/>
      <c r="W39" s="65"/>
      <c r="X39" s="65"/>
      <c r="Y39" s="65"/>
      <c r="Z39" s="65"/>
      <c r="AA39" s="66"/>
      <c r="AB39" s="9"/>
      <c r="AC39" s="67"/>
      <c r="AD39" s="8"/>
      <c r="AE39" s="66">
        <v>0.0</v>
      </c>
      <c r="AF39" s="9">
        <v>0.0</v>
      </c>
      <c r="AG39" s="67">
        <v>4.0</v>
      </c>
      <c r="AH39" s="65"/>
      <c r="AI39" s="66">
        <v>1.5</v>
      </c>
      <c r="AJ39" s="9">
        <v>4.0</v>
      </c>
      <c r="AK39" s="67"/>
      <c r="AL39" s="8"/>
      <c r="AM39" s="66">
        <v>1.0</v>
      </c>
      <c r="AN39" s="9">
        <v>4.0</v>
      </c>
      <c r="AO39" s="65"/>
      <c r="AP39" s="65"/>
      <c r="AQ39" s="8">
        <f t="shared" si="9"/>
        <v>19</v>
      </c>
      <c r="AR39" s="68">
        <f t="shared" si="10"/>
        <v>45.5</v>
      </c>
      <c r="AS39" s="3"/>
      <c r="AT39" s="69">
        <f t="shared" si="11"/>
        <v>17.5</v>
      </c>
      <c r="AU39" s="70">
        <f t="shared" si="12"/>
        <v>24.5</v>
      </c>
      <c r="AV39" s="70">
        <f t="shared" si="13"/>
        <v>15.5</v>
      </c>
      <c r="AW39" s="71"/>
      <c r="AX39" s="71"/>
      <c r="AY39" s="21"/>
      <c r="AZ39" s="72">
        <f t="shared" si="14"/>
        <v>0.5833236113</v>
      </c>
      <c r="BA39" s="73">
        <f t="shared" si="15"/>
        <v>0.4427649496</v>
      </c>
      <c r="BB39" s="73">
        <f t="shared" si="16"/>
        <v>0.6283596974</v>
      </c>
      <c r="BC39" s="14"/>
      <c r="BD39" s="14"/>
      <c r="BE39" s="44"/>
      <c r="BF39" s="37">
        <f t="shared" ref="BF39:BH39" si="63">IF((AZ39)&gt;=50%, 2, (IF((AZ39)&lt;25%, 0, 1)))</f>
        <v>2</v>
      </c>
      <c r="BG39" s="74">
        <f t="shared" si="63"/>
        <v>1</v>
      </c>
      <c r="BH39" s="74">
        <f t="shared" si="63"/>
        <v>2</v>
      </c>
      <c r="BI39" s="8"/>
      <c r="BJ39" s="8"/>
      <c r="BK39" s="10"/>
      <c r="BL39" s="37" t="str">
        <f t="shared" ref="BL39:BN39" si="64">IF(BF39=2,"Att", (IF(BF39=0,"Not","Weak")))</f>
        <v>Att</v>
      </c>
      <c r="BM39" s="74" t="str">
        <f t="shared" si="64"/>
        <v>Weak</v>
      </c>
      <c r="BN39" s="74" t="str">
        <f t="shared" si="64"/>
        <v>Att</v>
      </c>
      <c r="BO39" s="8"/>
      <c r="BP39" s="8"/>
      <c r="BR39" s="56">
        <f t="shared" si="7"/>
        <v>3</v>
      </c>
      <c r="BS39" s="57">
        <f t="shared" si="8"/>
        <v>2</v>
      </c>
    </row>
    <row r="40" ht="14.25" customHeight="1">
      <c r="A40" s="58">
        <v>1.803410201571E12</v>
      </c>
      <c r="B40" s="59" t="s">
        <v>93</v>
      </c>
      <c r="C40" s="37"/>
      <c r="D40" s="60">
        <v>14.0</v>
      </c>
      <c r="E40" s="60">
        <v>12.0</v>
      </c>
      <c r="F40" s="9">
        <v>14.0</v>
      </c>
      <c r="G40" s="61"/>
      <c r="H40" s="78">
        <v>8.0</v>
      </c>
      <c r="I40" s="79">
        <v>8.0</v>
      </c>
      <c r="J40" s="9"/>
      <c r="K40" s="37"/>
      <c r="L40" s="64"/>
      <c r="M40" s="64"/>
      <c r="N40" s="64"/>
      <c r="O40" s="37"/>
      <c r="P40" s="37"/>
      <c r="Q40" s="37"/>
      <c r="R40" s="8"/>
      <c r="S40" s="8">
        <v>2.0</v>
      </c>
      <c r="T40" s="8">
        <v>2.5</v>
      </c>
      <c r="U40" s="8">
        <v>3.0</v>
      </c>
      <c r="V40" s="8"/>
      <c r="W40" s="65">
        <v>2.5</v>
      </c>
      <c r="X40" s="65">
        <v>0.0</v>
      </c>
      <c r="Y40" s="65">
        <v>0.0</v>
      </c>
      <c r="Z40" s="65"/>
      <c r="AA40" s="66">
        <v>1.5</v>
      </c>
      <c r="AB40" s="9">
        <v>2.0</v>
      </c>
      <c r="AC40" s="67">
        <v>0.0</v>
      </c>
      <c r="AD40" s="8"/>
      <c r="AE40" s="66">
        <v>0.0</v>
      </c>
      <c r="AF40" s="9">
        <v>1.0</v>
      </c>
      <c r="AG40" s="67">
        <v>0.0</v>
      </c>
      <c r="AH40" s="65"/>
      <c r="AI40" s="66"/>
      <c r="AJ40" s="9"/>
      <c r="AK40" s="67"/>
      <c r="AL40" s="8"/>
      <c r="AM40" s="66"/>
      <c r="AN40" s="9"/>
      <c r="AO40" s="65"/>
      <c r="AP40" s="65"/>
      <c r="AQ40" s="8">
        <f t="shared" si="9"/>
        <v>14.5</v>
      </c>
      <c r="AR40" s="68">
        <f t="shared" si="10"/>
        <v>44.5</v>
      </c>
      <c r="AS40" s="3"/>
      <c r="AT40" s="69">
        <f t="shared" si="11"/>
        <v>22.5</v>
      </c>
      <c r="AU40" s="70">
        <f t="shared" si="12"/>
        <v>24</v>
      </c>
      <c r="AV40" s="70">
        <f t="shared" si="13"/>
        <v>10</v>
      </c>
      <c r="AW40" s="71"/>
      <c r="AX40" s="71"/>
      <c r="AY40" s="21"/>
      <c r="AZ40" s="72">
        <f t="shared" si="14"/>
        <v>0.7499875002</v>
      </c>
      <c r="BA40" s="73">
        <f t="shared" si="15"/>
        <v>0.4337289303</v>
      </c>
      <c r="BB40" s="73">
        <f t="shared" si="16"/>
        <v>0.4053933532</v>
      </c>
      <c r="BC40" s="14"/>
      <c r="BD40" s="14"/>
      <c r="BE40" s="44"/>
      <c r="BF40" s="37">
        <f t="shared" ref="BF40:BH40" si="65">IF((AZ40)&gt;=50%, 2, (IF((AZ40)&lt;25%, 0, 1)))</f>
        <v>2</v>
      </c>
      <c r="BG40" s="74">
        <f t="shared" si="65"/>
        <v>1</v>
      </c>
      <c r="BH40" s="74">
        <f t="shared" si="65"/>
        <v>1</v>
      </c>
      <c r="BI40" s="8"/>
      <c r="BJ40" s="8"/>
      <c r="BK40" s="10"/>
      <c r="BL40" s="37" t="str">
        <f t="shared" ref="BL40:BN40" si="66">IF(BF40=2,"Att", (IF(BF40=0,"Not","Weak")))</f>
        <v>Att</v>
      </c>
      <c r="BM40" s="74" t="str">
        <f t="shared" si="66"/>
        <v>Weak</v>
      </c>
      <c r="BN40" s="74" t="str">
        <f t="shared" si="66"/>
        <v>Weak</v>
      </c>
      <c r="BO40" s="8"/>
      <c r="BP40" s="8"/>
      <c r="BR40" s="56">
        <f t="shared" si="7"/>
        <v>3</v>
      </c>
      <c r="BS40" s="57">
        <f t="shared" si="8"/>
        <v>1</v>
      </c>
    </row>
    <row r="41" ht="14.25" customHeight="1">
      <c r="A41" s="58">
        <v>1.803410201574E12</v>
      </c>
      <c r="B41" s="59" t="s">
        <v>94</v>
      </c>
      <c r="C41" s="37"/>
      <c r="D41" s="60">
        <v>16.0</v>
      </c>
      <c r="E41" s="60">
        <v>12.0</v>
      </c>
      <c r="F41" s="9">
        <v>16.0</v>
      </c>
      <c r="G41" s="61"/>
      <c r="H41" s="78">
        <v>9.0</v>
      </c>
      <c r="I41" s="79">
        <v>8.5</v>
      </c>
      <c r="J41" s="9"/>
      <c r="K41" s="37"/>
      <c r="L41" s="64"/>
      <c r="M41" s="64"/>
      <c r="N41" s="64"/>
      <c r="O41" s="37"/>
      <c r="P41" s="37"/>
      <c r="Q41" s="37"/>
      <c r="R41" s="8"/>
      <c r="S41" s="8"/>
      <c r="T41" s="8"/>
      <c r="U41" s="8">
        <v>2.5</v>
      </c>
      <c r="V41" s="8"/>
      <c r="W41" s="65">
        <v>2.5</v>
      </c>
      <c r="X41" s="65"/>
      <c r="Y41" s="65"/>
      <c r="Z41" s="65"/>
      <c r="AA41" s="66"/>
      <c r="AB41" s="9"/>
      <c r="AC41" s="67"/>
      <c r="AD41" s="8"/>
      <c r="AE41" s="66"/>
      <c r="AF41" s="9"/>
      <c r="AG41" s="67"/>
      <c r="AH41" s="65"/>
      <c r="AI41" s="66">
        <v>2.0</v>
      </c>
      <c r="AJ41" s="9">
        <v>4.0</v>
      </c>
      <c r="AK41" s="67"/>
      <c r="AL41" s="8"/>
      <c r="AM41" s="66">
        <v>1.0</v>
      </c>
      <c r="AN41" s="9">
        <v>4.0</v>
      </c>
      <c r="AO41" s="65"/>
      <c r="AP41" s="65"/>
      <c r="AQ41" s="8">
        <f t="shared" si="9"/>
        <v>16</v>
      </c>
      <c r="AR41" s="68">
        <f t="shared" si="10"/>
        <v>49.5</v>
      </c>
      <c r="AS41" s="3"/>
      <c r="AT41" s="69">
        <f t="shared" si="11"/>
        <v>18.5</v>
      </c>
      <c r="AU41" s="70">
        <f t="shared" si="12"/>
        <v>31</v>
      </c>
      <c r="AV41" s="70">
        <f t="shared" si="13"/>
        <v>12</v>
      </c>
      <c r="AW41" s="71"/>
      <c r="AX41" s="71"/>
      <c r="AY41" s="21"/>
      <c r="AZ41" s="72">
        <f t="shared" si="14"/>
        <v>0.6166563891</v>
      </c>
      <c r="BA41" s="73">
        <f t="shared" si="15"/>
        <v>0.5602332016</v>
      </c>
      <c r="BB41" s="73">
        <f t="shared" si="16"/>
        <v>0.4864720238</v>
      </c>
      <c r="BC41" s="14"/>
      <c r="BD41" s="14"/>
      <c r="BE41" s="44"/>
      <c r="BF41" s="37">
        <f t="shared" ref="BF41:BH41" si="67">IF((AZ41)&gt;=50%, 2, (IF((AZ41)&lt;25%, 0, 1)))</f>
        <v>2</v>
      </c>
      <c r="BG41" s="74">
        <f t="shared" si="67"/>
        <v>2</v>
      </c>
      <c r="BH41" s="74">
        <f t="shared" si="67"/>
        <v>1</v>
      </c>
      <c r="BI41" s="8"/>
      <c r="BJ41" s="8"/>
      <c r="BK41" s="10"/>
      <c r="BL41" s="37" t="str">
        <f t="shared" ref="BL41:BN41" si="68">IF(BF41=2,"Att", (IF(BF41=0,"Not","Weak")))</f>
        <v>Att</v>
      </c>
      <c r="BM41" s="74" t="str">
        <f t="shared" si="68"/>
        <v>Att</v>
      </c>
      <c r="BN41" s="74" t="str">
        <f t="shared" si="68"/>
        <v>Weak</v>
      </c>
      <c r="BO41" s="8"/>
      <c r="BP41" s="8"/>
      <c r="BR41" s="56">
        <f t="shared" si="7"/>
        <v>4</v>
      </c>
      <c r="BS41" s="57">
        <f t="shared" si="8"/>
        <v>1</v>
      </c>
    </row>
    <row r="42" ht="14.25" customHeight="1">
      <c r="A42" s="58">
        <v>1.803410201577E12</v>
      </c>
      <c r="B42" s="59" t="s">
        <v>95</v>
      </c>
      <c r="C42" s="37"/>
      <c r="D42" s="60" t="s">
        <v>74</v>
      </c>
      <c r="E42" s="60">
        <v>15.0</v>
      </c>
      <c r="F42" s="9">
        <v>15.0</v>
      </c>
      <c r="G42" s="61"/>
      <c r="H42" s="78">
        <v>8.0</v>
      </c>
      <c r="I42" s="79">
        <v>7.0</v>
      </c>
      <c r="J42" s="9"/>
      <c r="K42" s="37"/>
      <c r="L42" s="64"/>
      <c r="M42" s="64"/>
      <c r="N42" s="64"/>
      <c r="O42" s="37"/>
      <c r="P42" s="37"/>
      <c r="Q42" s="37"/>
      <c r="R42" s="8"/>
      <c r="S42" s="8">
        <v>2.0</v>
      </c>
      <c r="T42" s="8">
        <v>2.5</v>
      </c>
      <c r="U42" s="8">
        <v>3.0</v>
      </c>
      <c r="V42" s="8"/>
      <c r="W42" s="65">
        <v>3.5</v>
      </c>
      <c r="X42" s="65"/>
      <c r="Y42" s="65"/>
      <c r="Z42" s="65"/>
      <c r="AA42" s="66"/>
      <c r="AB42" s="9"/>
      <c r="AC42" s="67"/>
      <c r="AD42" s="8"/>
      <c r="AE42" s="66"/>
      <c r="AF42" s="9"/>
      <c r="AG42" s="67"/>
      <c r="AH42" s="65"/>
      <c r="AI42" s="66"/>
      <c r="AJ42" s="9"/>
      <c r="AK42" s="67"/>
      <c r="AL42" s="8"/>
      <c r="AM42" s="66"/>
      <c r="AN42" s="9"/>
      <c r="AO42" s="65"/>
      <c r="AP42" s="65"/>
      <c r="AQ42" s="8">
        <f t="shared" si="9"/>
        <v>11</v>
      </c>
      <c r="AR42" s="68">
        <f t="shared" si="10"/>
        <v>41</v>
      </c>
      <c r="AS42" s="3"/>
      <c r="AT42" s="69">
        <f t="shared" si="11"/>
        <v>8</v>
      </c>
      <c r="AU42" s="70">
        <f t="shared" si="12"/>
        <v>25</v>
      </c>
      <c r="AV42" s="70">
        <f t="shared" si="13"/>
        <v>8</v>
      </c>
      <c r="AW42" s="71"/>
      <c r="AX42" s="71"/>
      <c r="AY42" s="21"/>
      <c r="AZ42" s="72">
        <f t="shared" si="14"/>
        <v>0.2666622223</v>
      </c>
      <c r="BA42" s="73">
        <f t="shared" si="15"/>
        <v>0.451800969</v>
      </c>
      <c r="BB42" s="73">
        <f t="shared" si="16"/>
        <v>0.3243146825</v>
      </c>
      <c r="BC42" s="14"/>
      <c r="BD42" s="14"/>
      <c r="BE42" s="44"/>
      <c r="BF42" s="37">
        <f t="shared" ref="BF42:BH42" si="69">IF((AZ42)&gt;=50%, 2, (IF((AZ42)&lt;25%, 0, 1)))</f>
        <v>1</v>
      </c>
      <c r="BG42" s="74">
        <f t="shared" si="69"/>
        <v>1</v>
      </c>
      <c r="BH42" s="74">
        <f t="shared" si="69"/>
        <v>1</v>
      </c>
      <c r="BI42" s="8"/>
      <c r="BJ42" s="8"/>
      <c r="BK42" s="10"/>
      <c r="BL42" s="37" t="str">
        <f t="shared" ref="BL42:BN42" si="70">IF(BF42=2,"Att", (IF(BF42=0,"Not","Weak")))</f>
        <v>Weak</v>
      </c>
      <c r="BM42" s="74" t="str">
        <f t="shared" si="70"/>
        <v>Weak</v>
      </c>
      <c r="BN42" s="74" t="str">
        <f t="shared" si="70"/>
        <v>Weak</v>
      </c>
      <c r="BO42" s="8"/>
      <c r="BP42" s="8"/>
      <c r="BR42" s="56">
        <f t="shared" si="7"/>
        <v>2</v>
      </c>
      <c r="BS42" s="57">
        <f t="shared" si="8"/>
        <v>1</v>
      </c>
    </row>
    <row r="43" ht="14.25" customHeight="1">
      <c r="A43" s="58">
        <v>1.803410201591E12</v>
      </c>
      <c r="B43" s="59" t="s">
        <v>96</v>
      </c>
      <c r="C43" s="37"/>
      <c r="D43" s="60">
        <v>8.0</v>
      </c>
      <c r="E43" s="60">
        <v>11.0</v>
      </c>
      <c r="F43" s="9">
        <v>11.0</v>
      </c>
      <c r="G43" s="61"/>
      <c r="H43" s="78">
        <v>8.0</v>
      </c>
      <c r="I43" s="79">
        <v>2.0</v>
      </c>
      <c r="J43" s="9"/>
      <c r="K43" s="37"/>
      <c r="L43" s="64"/>
      <c r="M43" s="64"/>
      <c r="N43" s="64"/>
      <c r="O43" s="37"/>
      <c r="P43" s="37"/>
      <c r="Q43" s="37"/>
      <c r="R43" s="8"/>
      <c r="S43" s="8"/>
      <c r="T43" s="8">
        <v>4.0</v>
      </c>
      <c r="U43" s="8"/>
      <c r="V43" s="8"/>
      <c r="W43" s="65">
        <v>2.0</v>
      </c>
      <c r="X43" s="65">
        <v>0.0</v>
      </c>
      <c r="Y43" s="65"/>
      <c r="Z43" s="65"/>
      <c r="AA43" s="66"/>
      <c r="AB43" s="9"/>
      <c r="AC43" s="67"/>
      <c r="AD43" s="8"/>
      <c r="AE43" s="66">
        <v>1.0</v>
      </c>
      <c r="AF43" s="9">
        <v>1.0</v>
      </c>
      <c r="AG43" s="67"/>
      <c r="AH43" s="65"/>
      <c r="AI43" s="66"/>
      <c r="AJ43" s="9"/>
      <c r="AK43" s="67"/>
      <c r="AL43" s="8"/>
      <c r="AM43" s="66">
        <v>1.0</v>
      </c>
      <c r="AN43" s="9">
        <v>3.0</v>
      </c>
      <c r="AO43" s="65"/>
      <c r="AP43" s="65"/>
      <c r="AQ43" s="8">
        <f t="shared" si="9"/>
        <v>12</v>
      </c>
      <c r="AR43" s="68">
        <f t="shared" si="10"/>
        <v>33</v>
      </c>
      <c r="AS43" s="3"/>
      <c r="AT43" s="69">
        <f t="shared" si="11"/>
        <v>14</v>
      </c>
      <c r="AU43" s="70">
        <f t="shared" si="12"/>
        <v>18</v>
      </c>
      <c r="AV43" s="70">
        <f t="shared" si="13"/>
        <v>9</v>
      </c>
      <c r="AW43" s="71"/>
      <c r="AX43" s="71"/>
      <c r="AY43" s="21"/>
      <c r="AZ43" s="72">
        <f t="shared" si="14"/>
        <v>0.466658889</v>
      </c>
      <c r="BA43" s="73">
        <f t="shared" si="15"/>
        <v>0.3252966977</v>
      </c>
      <c r="BB43" s="73">
        <f t="shared" si="16"/>
        <v>0.3648540179</v>
      </c>
      <c r="BC43" s="14"/>
      <c r="BD43" s="14"/>
      <c r="BE43" s="44"/>
      <c r="BF43" s="37">
        <f t="shared" ref="BF43:BH43" si="71">IF((AZ43)&gt;=50%, 2, (IF((AZ43)&lt;25%, 0, 1)))</f>
        <v>1</v>
      </c>
      <c r="BG43" s="74">
        <f t="shared" si="71"/>
        <v>1</v>
      </c>
      <c r="BH43" s="74">
        <f t="shared" si="71"/>
        <v>1</v>
      </c>
      <c r="BI43" s="8"/>
      <c r="BJ43" s="8"/>
      <c r="BK43" s="10"/>
      <c r="BL43" s="37" t="str">
        <f t="shared" ref="BL43:BN43" si="72">IF(BF43=2,"Att", (IF(BF43=0,"Not","Weak")))</f>
        <v>Weak</v>
      </c>
      <c r="BM43" s="74" t="str">
        <f t="shared" si="72"/>
        <v>Weak</v>
      </c>
      <c r="BN43" s="74" t="str">
        <f t="shared" si="72"/>
        <v>Weak</v>
      </c>
      <c r="BO43" s="8"/>
      <c r="BP43" s="8"/>
      <c r="BR43" s="56">
        <f t="shared" si="7"/>
        <v>2</v>
      </c>
      <c r="BS43" s="57">
        <f t="shared" si="8"/>
        <v>1</v>
      </c>
    </row>
    <row r="44" ht="14.25" customHeight="1">
      <c r="A44" s="58">
        <v>1.803510201618E12</v>
      </c>
      <c r="B44" s="59" t="s">
        <v>97</v>
      </c>
      <c r="C44" s="37"/>
      <c r="D44" s="60">
        <v>11.0</v>
      </c>
      <c r="E44" s="60">
        <v>11.0</v>
      </c>
      <c r="F44" s="9">
        <v>11.0</v>
      </c>
      <c r="G44" s="61"/>
      <c r="H44" s="78">
        <v>9.0</v>
      </c>
      <c r="I44" s="79">
        <v>17.5</v>
      </c>
      <c r="J44" s="9"/>
      <c r="K44" s="37"/>
      <c r="L44" s="64"/>
      <c r="M44" s="64"/>
      <c r="N44" s="64"/>
      <c r="O44" s="37"/>
      <c r="P44" s="37"/>
      <c r="Q44" s="37"/>
      <c r="R44" s="8"/>
      <c r="S44" s="8">
        <v>2.0</v>
      </c>
      <c r="T44" s="8">
        <v>2.0</v>
      </c>
      <c r="U44" s="8">
        <v>3.0</v>
      </c>
      <c r="V44" s="8"/>
      <c r="W44" s="65">
        <v>3.5</v>
      </c>
      <c r="X44" s="65">
        <v>0.0</v>
      </c>
      <c r="Y44" s="65">
        <v>1.0</v>
      </c>
      <c r="Z44" s="65"/>
      <c r="AA44" s="66"/>
      <c r="AB44" s="9"/>
      <c r="AC44" s="67"/>
      <c r="AD44" s="8"/>
      <c r="AE44" s="66"/>
      <c r="AF44" s="9"/>
      <c r="AG44" s="67"/>
      <c r="AH44" s="65"/>
      <c r="AI44" s="66"/>
      <c r="AJ44" s="9">
        <v>4.0</v>
      </c>
      <c r="AK44" s="67"/>
      <c r="AL44" s="8"/>
      <c r="AM44" s="66">
        <v>1.0</v>
      </c>
      <c r="AN44" s="9">
        <v>4.0</v>
      </c>
      <c r="AO44" s="65"/>
      <c r="AP44" s="65"/>
      <c r="AQ44" s="8">
        <f t="shared" si="9"/>
        <v>20.5</v>
      </c>
      <c r="AR44" s="68">
        <f t="shared" si="10"/>
        <v>58</v>
      </c>
      <c r="AS44" s="3"/>
      <c r="AT44" s="69">
        <f t="shared" si="11"/>
        <v>18.5</v>
      </c>
      <c r="AU44" s="70">
        <f t="shared" si="12"/>
        <v>39.5</v>
      </c>
      <c r="AV44" s="70">
        <f t="shared" si="13"/>
        <v>11</v>
      </c>
      <c r="AW44" s="71"/>
      <c r="AX44" s="71"/>
      <c r="AY44" s="21"/>
      <c r="AZ44" s="72">
        <f t="shared" si="14"/>
        <v>0.6166563891</v>
      </c>
      <c r="BA44" s="73">
        <f t="shared" si="15"/>
        <v>0.7138455311</v>
      </c>
      <c r="BB44" s="73">
        <f t="shared" si="16"/>
        <v>0.4459326885</v>
      </c>
      <c r="BC44" s="14"/>
      <c r="BD44" s="14"/>
      <c r="BE44" s="44"/>
      <c r="BF44" s="37">
        <f t="shared" ref="BF44:BH44" si="73">IF((AZ44)&gt;=50%, 2, (IF((AZ44)&lt;25%, 0, 1)))</f>
        <v>2</v>
      </c>
      <c r="BG44" s="74">
        <f t="shared" si="73"/>
        <v>2</v>
      </c>
      <c r="BH44" s="74">
        <f t="shared" si="73"/>
        <v>1</v>
      </c>
      <c r="BI44" s="8"/>
      <c r="BJ44" s="8"/>
      <c r="BK44" s="10"/>
      <c r="BL44" s="37" t="str">
        <f t="shared" ref="BL44:BN44" si="74">IF(BF44=2,"Att", (IF(BF44=0,"Not","Weak")))</f>
        <v>Att</v>
      </c>
      <c r="BM44" s="74" t="str">
        <f t="shared" si="74"/>
        <v>Att</v>
      </c>
      <c r="BN44" s="74" t="str">
        <f t="shared" si="74"/>
        <v>Weak</v>
      </c>
      <c r="BO44" s="8"/>
      <c r="BP44" s="8"/>
      <c r="BR44" s="56">
        <f t="shared" si="7"/>
        <v>4</v>
      </c>
      <c r="BS44" s="57">
        <f t="shared" si="8"/>
        <v>1</v>
      </c>
    </row>
    <row r="45" ht="14.25" customHeight="1">
      <c r="A45" s="58">
        <v>1.80351020162E12</v>
      </c>
      <c r="B45" s="59" t="s">
        <v>98</v>
      </c>
      <c r="C45" s="37"/>
      <c r="D45" s="60">
        <v>16.5</v>
      </c>
      <c r="E45" s="60">
        <v>11.0</v>
      </c>
      <c r="F45" s="9">
        <v>16.5</v>
      </c>
      <c r="G45" s="61"/>
      <c r="H45" s="78">
        <v>9.0</v>
      </c>
      <c r="I45" s="79">
        <v>15.0</v>
      </c>
      <c r="J45" s="9"/>
      <c r="K45" s="37"/>
      <c r="L45" s="64"/>
      <c r="M45" s="64"/>
      <c r="N45" s="64"/>
      <c r="O45" s="37"/>
      <c r="P45" s="37"/>
      <c r="Q45" s="37"/>
      <c r="R45" s="8"/>
      <c r="S45" s="8">
        <v>2.5</v>
      </c>
      <c r="T45" s="8">
        <v>2.0</v>
      </c>
      <c r="U45" s="8">
        <v>3.0</v>
      </c>
      <c r="V45" s="8"/>
      <c r="W45" s="65">
        <v>2.5</v>
      </c>
      <c r="X45" s="65">
        <v>1.0</v>
      </c>
      <c r="Y45" s="65">
        <v>3.0</v>
      </c>
      <c r="Z45" s="65"/>
      <c r="AA45" s="66"/>
      <c r="AB45" s="9"/>
      <c r="AC45" s="67"/>
      <c r="AD45" s="8"/>
      <c r="AE45" s="66">
        <v>1.5</v>
      </c>
      <c r="AF45" s="9">
        <v>2.0</v>
      </c>
      <c r="AG45" s="67"/>
      <c r="AH45" s="65"/>
      <c r="AI45" s="66"/>
      <c r="AJ45" s="9">
        <v>4.0</v>
      </c>
      <c r="AK45" s="67">
        <v>2.5</v>
      </c>
      <c r="AL45" s="8"/>
      <c r="AM45" s="66"/>
      <c r="AN45" s="9"/>
      <c r="AO45" s="65"/>
      <c r="AP45" s="65"/>
      <c r="AQ45" s="8">
        <f t="shared" si="9"/>
        <v>24</v>
      </c>
      <c r="AR45" s="68">
        <f t="shared" si="10"/>
        <v>64.5</v>
      </c>
      <c r="AS45" s="3"/>
      <c r="AT45" s="69">
        <f t="shared" si="11"/>
        <v>23.5</v>
      </c>
      <c r="AU45" s="70">
        <f t="shared" si="12"/>
        <v>40</v>
      </c>
      <c r="AV45" s="70">
        <f t="shared" si="13"/>
        <v>12</v>
      </c>
      <c r="AW45" s="71"/>
      <c r="AX45" s="71"/>
      <c r="AY45" s="21"/>
      <c r="AZ45" s="72">
        <f t="shared" si="14"/>
        <v>0.783320278</v>
      </c>
      <c r="BA45" s="73">
        <f t="shared" si="15"/>
        <v>0.7228815504</v>
      </c>
      <c r="BB45" s="73">
        <f t="shared" si="16"/>
        <v>0.4864720238</v>
      </c>
      <c r="BC45" s="14"/>
      <c r="BD45" s="14"/>
      <c r="BE45" s="44"/>
      <c r="BF45" s="37">
        <f t="shared" ref="BF45:BH45" si="75">IF((AZ45)&gt;=50%, 2, (IF((AZ45)&lt;25%, 0, 1)))</f>
        <v>2</v>
      </c>
      <c r="BG45" s="74">
        <f t="shared" si="75"/>
        <v>2</v>
      </c>
      <c r="BH45" s="74">
        <f t="shared" si="75"/>
        <v>1</v>
      </c>
      <c r="BI45" s="8"/>
      <c r="BJ45" s="8"/>
      <c r="BK45" s="10"/>
      <c r="BL45" s="37" t="str">
        <f t="shared" ref="BL45:BN45" si="76">IF(BF45=2,"Att", (IF(BF45=0,"Not","Weak")))</f>
        <v>Att</v>
      </c>
      <c r="BM45" s="74" t="str">
        <f t="shared" si="76"/>
        <v>Att</v>
      </c>
      <c r="BN45" s="74" t="str">
        <f t="shared" si="76"/>
        <v>Weak</v>
      </c>
      <c r="BO45" s="8"/>
      <c r="BP45" s="8"/>
      <c r="BR45" s="56">
        <f t="shared" si="7"/>
        <v>4</v>
      </c>
      <c r="BS45" s="57">
        <f t="shared" si="8"/>
        <v>1</v>
      </c>
    </row>
    <row r="46" ht="14.25" customHeight="1">
      <c r="A46" s="58">
        <v>1.803510201752E12</v>
      </c>
      <c r="B46" s="59" t="s">
        <v>99</v>
      </c>
      <c r="C46" s="37"/>
      <c r="D46" s="60">
        <v>12.0</v>
      </c>
      <c r="E46" s="60">
        <v>11.0</v>
      </c>
      <c r="F46" s="9">
        <v>12.0</v>
      </c>
      <c r="G46" s="61"/>
      <c r="H46" s="78">
        <v>9.0</v>
      </c>
      <c r="I46" s="79">
        <v>15.5</v>
      </c>
      <c r="J46" s="9"/>
      <c r="K46" s="37"/>
      <c r="L46" s="64"/>
      <c r="M46" s="64"/>
      <c r="N46" s="64"/>
      <c r="O46" s="37"/>
      <c r="P46" s="37"/>
      <c r="Q46" s="37"/>
      <c r="R46" s="8"/>
      <c r="S46" s="8">
        <v>2.0</v>
      </c>
      <c r="T46" s="8">
        <v>4.0</v>
      </c>
      <c r="U46" s="8">
        <v>0.0</v>
      </c>
      <c r="V46" s="8"/>
      <c r="W46" s="65"/>
      <c r="X46" s="65"/>
      <c r="Y46" s="65"/>
      <c r="Z46" s="65"/>
      <c r="AA46" s="66"/>
      <c r="AB46" s="9"/>
      <c r="AC46" s="67"/>
      <c r="AD46" s="8"/>
      <c r="AE46" s="66"/>
      <c r="AF46" s="9">
        <v>2.0</v>
      </c>
      <c r="AG46" s="67">
        <v>0.0</v>
      </c>
      <c r="AH46" s="65"/>
      <c r="AI46" s="66"/>
      <c r="AJ46" s="9"/>
      <c r="AK46" s="67">
        <v>0.0</v>
      </c>
      <c r="AL46" s="8"/>
      <c r="AM46" s="66">
        <v>3.0</v>
      </c>
      <c r="AN46" s="9"/>
      <c r="AO46" s="65"/>
      <c r="AP46" s="65"/>
      <c r="AQ46" s="8">
        <f t="shared" si="9"/>
        <v>11</v>
      </c>
      <c r="AR46" s="68">
        <f t="shared" si="10"/>
        <v>47.5</v>
      </c>
      <c r="AS46" s="3"/>
      <c r="AT46" s="69">
        <f t="shared" si="11"/>
        <v>18</v>
      </c>
      <c r="AU46" s="70">
        <f t="shared" si="12"/>
        <v>28.5</v>
      </c>
      <c r="AV46" s="70">
        <f t="shared" si="13"/>
        <v>12</v>
      </c>
      <c r="AW46" s="71"/>
      <c r="AX46" s="71"/>
      <c r="AY46" s="21"/>
      <c r="AZ46" s="72">
        <f t="shared" si="14"/>
        <v>0.5999900002</v>
      </c>
      <c r="BA46" s="73">
        <f t="shared" si="15"/>
        <v>0.5150531047</v>
      </c>
      <c r="BB46" s="73">
        <f t="shared" si="16"/>
        <v>0.4864720238</v>
      </c>
      <c r="BC46" s="14"/>
      <c r="BD46" s="14"/>
      <c r="BE46" s="44"/>
      <c r="BF46" s="37">
        <f t="shared" ref="BF46:BH46" si="77">IF((AZ46)&gt;=50%, 2, (IF((AZ46)&lt;25%, 0, 1)))</f>
        <v>2</v>
      </c>
      <c r="BG46" s="74">
        <f t="shared" si="77"/>
        <v>2</v>
      </c>
      <c r="BH46" s="74">
        <f t="shared" si="77"/>
        <v>1</v>
      </c>
      <c r="BI46" s="8"/>
      <c r="BJ46" s="8"/>
      <c r="BK46" s="10"/>
      <c r="BL46" s="37" t="str">
        <f t="shared" ref="BL46:BN46" si="78">IF(BF46=2,"Att", (IF(BF46=0,"Not","Weak")))</f>
        <v>Att</v>
      </c>
      <c r="BM46" s="74" t="str">
        <f t="shared" si="78"/>
        <v>Att</v>
      </c>
      <c r="BN46" s="74" t="str">
        <f t="shared" si="78"/>
        <v>Weak</v>
      </c>
      <c r="BO46" s="8"/>
      <c r="BP46" s="8"/>
      <c r="BR46" s="56">
        <f t="shared" si="7"/>
        <v>4</v>
      </c>
      <c r="BS46" s="57">
        <f t="shared" si="8"/>
        <v>1</v>
      </c>
    </row>
    <row r="47" ht="14.25" customHeight="1">
      <c r="A47" s="58">
        <v>1.803510201753E12</v>
      </c>
      <c r="B47" s="59" t="s">
        <v>100</v>
      </c>
      <c r="C47" s="37"/>
      <c r="D47" s="60">
        <v>12.0</v>
      </c>
      <c r="E47" s="60">
        <v>12.0</v>
      </c>
      <c r="F47" s="9">
        <v>12.0</v>
      </c>
      <c r="G47" s="61"/>
      <c r="H47" s="78">
        <v>9.0</v>
      </c>
      <c r="I47" s="79">
        <v>11.5</v>
      </c>
      <c r="J47" s="9"/>
      <c r="K47" s="37"/>
      <c r="L47" s="64"/>
      <c r="M47" s="64"/>
      <c r="N47" s="64"/>
      <c r="O47" s="37"/>
      <c r="P47" s="37"/>
      <c r="Q47" s="37"/>
      <c r="R47" s="8"/>
      <c r="S47" s="8">
        <v>1.0</v>
      </c>
      <c r="T47" s="8">
        <v>4.0</v>
      </c>
      <c r="U47" s="8">
        <v>0.0</v>
      </c>
      <c r="V47" s="8"/>
      <c r="W47" s="65"/>
      <c r="X47" s="65"/>
      <c r="Y47" s="65"/>
      <c r="Z47" s="65"/>
      <c r="AA47" s="66"/>
      <c r="AB47" s="9">
        <v>1.5</v>
      </c>
      <c r="AC47" s="67"/>
      <c r="AD47" s="8"/>
      <c r="AE47" s="66"/>
      <c r="AF47" s="9"/>
      <c r="AG47" s="67"/>
      <c r="AH47" s="65"/>
      <c r="AI47" s="66"/>
      <c r="AJ47" s="9"/>
      <c r="AK47" s="67"/>
      <c r="AL47" s="8"/>
      <c r="AM47" s="66">
        <v>4.0</v>
      </c>
      <c r="AN47" s="9">
        <v>3.0</v>
      </c>
      <c r="AO47" s="65"/>
      <c r="AP47" s="65"/>
      <c r="AQ47" s="8">
        <f t="shared" si="9"/>
        <v>13.5</v>
      </c>
      <c r="AR47" s="68">
        <f t="shared" si="10"/>
        <v>46</v>
      </c>
      <c r="AS47" s="3"/>
      <c r="AT47" s="69">
        <f t="shared" si="11"/>
        <v>17</v>
      </c>
      <c r="AU47" s="70">
        <f t="shared" si="12"/>
        <v>26.5</v>
      </c>
      <c r="AV47" s="70">
        <f t="shared" si="13"/>
        <v>14.5</v>
      </c>
      <c r="AW47" s="71"/>
      <c r="AX47" s="71"/>
      <c r="AY47" s="21"/>
      <c r="AZ47" s="72">
        <f t="shared" si="14"/>
        <v>0.5666572224</v>
      </c>
      <c r="BA47" s="73">
        <f t="shared" si="15"/>
        <v>0.4789090272</v>
      </c>
      <c r="BB47" s="73">
        <f t="shared" si="16"/>
        <v>0.5878203621</v>
      </c>
      <c r="BC47" s="14"/>
      <c r="BD47" s="14"/>
      <c r="BE47" s="44"/>
      <c r="BF47" s="37">
        <f t="shared" ref="BF47:BH47" si="79">IF((AZ47)&gt;=50%, 2, (IF((AZ47)&lt;25%, 0, 1)))</f>
        <v>2</v>
      </c>
      <c r="BG47" s="74">
        <f t="shared" si="79"/>
        <v>1</v>
      </c>
      <c r="BH47" s="74">
        <f t="shared" si="79"/>
        <v>2</v>
      </c>
      <c r="BI47" s="8"/>
      <c r="BJ47" s="8"/>
      <c r="BK47" s="10"/>
      <c r="BL47" s="37" t="str">
        <f t="shared" ref="BL47:BN47" si="80">IF(BF47=2,"Att", (IF(BF47=0,"Not","Weak")))</f>
        <v>Att</v>
      </c>
      <c r="BM47" s="74" t="str">
        <f t="shared" si="80"/>
        <v>Weak</v>
      </c>
      <c r="BN47" s="74" t="str">
        <f t="shared" si="80"/>
        <v>Att</v>
      </c>
      <c r="BO47" s="8"/>
      <c r="BP47" s="8"/>
      <c r="BR47" s="56">
        <f t="shared" si="7"/>
        <v>3</v>
      </c>
      <c r="BS47" s="57">
        <f t="shared" si="8"/>
        <v>2</v>
      </c>
    </row>
    <row r="48" ht="14.25" customHeight="1">
      <c r="A48" s="58">
        <v>1.803510201755E12</v>
      </c>
      <c r="B48" s="59" t="s">
        <v>101</v>
      </c>
      <c r="C48" s="37"/>
      <c r="D48" s="60">
        <v>11.0</v>
      </c>
      <c r="E48" s="60">
        <v>11.0</v>
      </c>
      <c r="F48" s="9">
        <v>11.0</v>
      </c>
      <c r="G48" s="61"/>
      <c r="H48" s="78">
        <v>10.0</v>
      </c>
      <c r="I48" s="79">
        <v>18.0</v>
      </c>
      <c r="J48" s="9"/>
      <c r="K48" s="37"/>
      <c r="L48" s="64"/>
      <c r="M48" s="64"/>
      <c r="N48" s="64"/>
      <c r="O48" s="37"/>
      <c r="P48" s="37"/>
      <c r="Q48" s="37"/>
      <c r="R48" s="8"/>
      <c r="S48" s="8">
        <v>3.0</v>
      </c>
      <c r="T48" s="8">
        <v>4.0</v>
      </c>
      <c r="U48" s="8">
        <v>3.0</v>
      </c>
      <c r="V48" s="8"/>
      <c r="W48" s="65">
        <v>4.5</v>
      </c>
      <c r="X48" s="65"/>
      <c r="Y48" s="65">
        <v>1.0</v>
      </c>
      <c r="Z48" s="65"/>
      <c r="AA48" s="66"/>
      <c r="AB48" s="9"/>
      <c r="AC48" s="67"/>
      <c r="AD48" s="8"/>
      <c r="AE48" s="66"/>
      <c r="AF48" s="9">
        <v>1.5</v>
      </c>
      <c r="AG48" s="67">
        <v>1.0</v>
      </c>
      <c r="AH48" s="65"/>
      <c r="AI48" s="66"/>
      <c r="AJ48" s="9"/>
      <c r="AK48" s="67"/>
      <c r="AL48" s="8"/>
      <c r="AM48" s="66">
        <v>4.5</v>
      </c>
      <c r="AN48" s="9">
        <v>4.0</v>
      </c>
      <c r="AO48" s="65"/>
      <c r="AP48" s="65"/>
      <c r="AQ48" s="8">
        <f t="shared" si="9"/>
        <v>26.5</v>
      </c>
      <c r="AR48" s="68">
        <f t="shared" si="10"/>
        <v>65.5</v>
      </c>
      <c r="AS48" s="3"/>
      <c r="AT48" s="69">
        <f t="shared" si="11"/>
        <v>22.5</v>
      </c>
      <c r="AU48" s="70">
        <f t="shared" si="12"/>
        <v>37.5</v>
      </c>
      <c r="AV48" s="70">
        <f t="shared" si="13"/>
        <v>16.5</v>
      </c>
      <c r="AW48" s="71"/>
      <c r="AX48" s="71"/>
      <c r="AY48" s="21"/>
      <c r="AZ48" s="72">
        <f t="shared" si="14"/>
        <v>0.7499875002</v>
      </c>
      <c r="BA48" s="73">
        <f t="shared" si="15"/>
        <v>0.6777014535</v>
      </c>
      <c r="BB48" s="73">
        <f t="shared" si="16"/>
        <v>0.6688990327</v>
      </c>
      <c r="BC48" s="14"/>
      <c r="BD48" s="14"/>
      <c r="BE48" s="44"/>
      <c r="BF48" s="37">
        <f t="shared" ref="BF48:BH48" si="81">IF((AZ48)&gt;=50%, 2, (IF((AZ48)&lt;25%, 0, 1)))</f>
        <v>2</v>
      </c>
      <c r="BG48" s="74">
        <f t="shared" si="81"/>
        <v>2</v>
      </c>
      <c r="BH48" s="74">
        <f t="shared" si="81"/>
        <v>2</v>
      </c>
      <c r="BI48" s="8"/>
      <c r="BJ48" s="8"/>
      <c r="BK48" s="10"/>
      <c r="BL48" s="37" t="str">
        <f t="shared" ref="BL48:BN48" si="82">IF(BF48=2,"Att", (IF(BF48=0,"Not","Weak")))</f>
        <v>Att</v>
      </c>
      <c r="BM48" s="74" t="str">
        <f t="shared" si="82"/>
        <v>Att</v>
      </c>
      <c r="BN48" s="74" t="str">
        <f t="shared" si="82"/>
        <v>Att</v>
      </c>
      <c r="BO48" s="8"/>
      <c r="BP48" s="8"/>
      <c r="BR48" s="56">
        <f t="shared" si="7"/>
        <v>4</v>
      </c>
      <c r="BS48" s="57">
        <f t="shared" si="8"/>
        <v>2</v>
      </c>
    </row>
    <row r="49" ht="14.25" customHeight="1">
      <c r="A49" s="58">
        <v>1.903710201863E12</v>
      </c>
      <c r="B49" s="59" t="s">
        <v>102</v>
      </c>
      <c r="C49" s="37"/>
      <c r="D49" s="60">
        <v>12.5</v>
      </c>
      <c r="E49" s="60">
        <v>7.0</v>
      </c>
      <c r="F49" s="9">
        <v>12.5</v>
      </c>
      <c r="G49" s="61"/>
      <c r="H49" s="78">
        <v>10.0</v>
      </c>
      <c r="I49" s="79">
        <v>15.0</v>
      </c>
      <c r="J49" s="9"/>
      <c r="K49" s="37"/>
      <c r="L49" s="64"/>
      <c r="M49" s="64"/>
      <c r="N49" s="64"/>
      <c r="O49" s="37"/>
      <c r="P49" s="37"/>
      <c r="Q49" s="37"/>
      <c r="R49" s="8"/>
      <c r="S49" s="8">
        <v>1.0</v>
      </c>
      <c r="T49" s="8">
        <v>3.0</v>
      </c>
      <c r="U49" s="8">
        <v>3.0</v>
      </c>
      <c r="V49" s="8"/>
      <c r="W49" s="65">
        <v>5.0</v>
      </c>
      <c r="X49" s="65"/>
      <c r="Y49" s="65"/>
      <c r="Z49" s="65"/>
      <c r="AA49" s="66"/>
      <c r="AB49" s="9"/>
      <c r="AC49" s="67"/>
      <c r="AD49" s="8"/>
      <c r="AE49" s="66"/>
      <c r="AF49" s="9"/>
      <c r="AG49" s="67"/>
      <c r="AH49" s="65"/>
      <c r="AI49" s="66"/>
      <c r="AJ49" s="9">
        <v>4.0</v>
      </c>
      <c r="AK49" s="67"/>
      <c r="AL49" s="8"/>
      <c r="AM49" s="66"/>
      <c r="AN49" s="9">
        <v>4.0</v>
      </c>
      <c r="AO49" s="65"/>
      <c r="AP49" s="65"/>
      <c r="AQ49" s="8">
        <f t="shared" si="9"/>
        <v>20</v>
      </c>
      <c r="AR49" s="68">
        <f t="shared" si="10"/>
        <v>57.5</v>
      </c>
      <c r="AS49" s="3"/>
      <c r="AT49" s="69">
        <f t="shared" si="11"/>
        <v>21.5</v>
      </c>
      <c r="AU49" s="70">
        <f t="shared" si="12"/>
        <v>33</v>
      </c>
      <c r="AV49" s="70">
        <f t="shared" si="13"/>
        <v>10</v>
      </c>
      <c r="AW49" s="71"/>
      <c r="AX49" s="71"/>
      <c r="AY49" s="21"/>
      <c r="AZ49" s="72">
        <f t="shared" si="14"/>
        <v>0.7166547224</v>
      </c>
      <c r="BA49" s="73">
        <f t="shared" si="15"/>
        <v>0.5963772791</v>
      </c>
      <c r="BB49" s="73">
        <f t="shared" si="16"/>
        <v>0.4053933532</v>
      </c>
      <c r="BC49" s="14"/>
      <c r="BD49" s="14"/>
      <c r="BE49" s="44"/>
      <c r="BF49" s="37">
        <f t="shared" ref="BF49:BH49" si="83">IF((AZ49)&gt;=50%, 2, (IF((AZ49)&lt;25%, 0, 1)))</f>
        <v>2</v>
      </c>
      <c r="BG49" s="74">
        <f t="shared" si="83"/>
        <v>2</v>
      </c>
      <c r="BH49" s="74">
        <f t="shared" si="83"/>
        <v>1</v>
      </c>
      <c r="BI49" s="8"/>
      <c r="BJ49" s="8"/>
      <c r="BK49" s="10"/>
      <c r="BL49" s="37" t="str">
        <f t="shared" ref="BL49:BN49" si="84">IF(BF49=2,"Att", (IF(BF49=0,"Not","Weak")))</f>
        <v>Att</v>
      </c>
      <c r="BM49" s="74" t="str">
        <f t="shared" si="84"/>
        <v>Att</v>
      </c>
      <c r="BN49" s="74" t="str">
        <f t="shared" si="84"/>
        <v>Weak</v>
      </c>
      <c r="BO49" s="8"/>
      <c r="BP49" s="8"/>
      <c r="BR49" s="56">
        <f t="shared" si="7"/>
        <v>4</v>
      </c>
      <c r="BS49" s="57">
        <f t="shared" si="8"/>
        <v>1</v>
      </c>
    </row>
    <row r="50" ht="14.25" customHeight="1">
      <c r="A50" s="58">
        <v>1.903710201866E12</v>
      </c>
      <c r="B50" s="59" t="s">
        <v>103</v>
      </c>
      <c r="C50" s="37"/>
      <c r="D50" s="60">
        <v>10.5</v>
      </c>
      <c r="E50" s="60">
        <v>13.0</v>
      </c>
      <c r="F50" s="9">
        <v>13.0</v>
      </c>
      <c r="G50" s="61"/>
      <c r="H50" s="78">
        <v>10.0</v>
      </c>
      <c r="I50" s="79">
        <v>18.5</v>
      </c>
      <c r="J50" s="9"/>
      <c r="K50" s="37"/>
      <c r="L50" s="64"/>
      <c r="M50" s="64"/>
      <c r="N50" s="64"/>
      <c r="O50" s="37"/>
      <c r="P50" s="37"/>
      <c r="Q50" s="37"/>
      <c r="R50" s="8"/>
      <c r="S50" s="8">
        <v>1.0</v>
      </c>
      <c r="T50" s="8">
        <v>4.0</v>
      </c>
      <c r="U50" s="8">
        <v>3.0</v>
      </c>
      <c r="V50" s="8"/>
      <c r="W50" s="65">
        <v>4.5</v>
      </c>
      <c r="X50" s="65">
        <v>1.0</v>
      </c>
      <c r="Y50" s="65">
        <v>3.0</v>
      </c>
      <c r="Z50" s="65"/>
      <c r="AA50" s="66">
        <v>1.5</v>
      </c>
      <c r="AB50" s="9">
        <v>1.5</v>
      </c>
      <c r="AC50" s="67">
        <v>0.0</v>
      </c>
      <c r="AD50" s="8"/>
      <c r="AE50" s="66"/>
      <c r="AF50" s="9"/>
      <c r="AG50" s="67"/>
      <c r="AH50" s="65"/>
      <c r="AI50" s="66"/>
      <c r="AJ50" s="9"/>
      <c r="AK50" s="67"/>
      <c r="AL50" s="8"/>
      <c r="AM50" s="66">
        <v>5.0</v>
      </c>
      <c r="AN50" s="9">
        <v>4.0</v>
      </c>
      <c r="AO50" s="65"/>
      <c r="AP50" s="65"/>
      <c r="AQ50" s="8">
        <f t="shared" si="9"/>
        <v>28.5</v>
      </c>
      <c r="AR50" s="68">
        <f t="shared" si="10"/>
        <v>70</v>
      </c>
      <c r="AS50" s="3"/>
      <c r="AT50" s="69">
        <f t="shared" si="11"/>
        <v>21.5</v>
      </c>
      <c r="AU50" s="70">
        <f t="shared" si="12"/>
        <v>39.5</v>
      </c>
      <c r="AV50" s="70">
        <f t="shared" si="13"/>
        <v>19.5</v>
      </c>
      <c r="AW50" s="71"/>
      <c r="AX50" s="71"/>
      <c r="AY50" s="21"/>
      <c r="AZ50" s="72">
        <f t="shared" si="14"/>
        <v>0.7166547224</v>
      </c>
      <c r="BA50" s="73">
        <f t="shared" si="15"/>
        <v>0.7138455311</v>
      </c>
      <c r="BB50" s="73">
        <f t="shared" si="16"/>
        <v>0.7905170387</v>
      </c>
      <c r="BC50" s="14"/>
      <c r="BD50" s="14"/>
      <c r="BE50" s="44"/>
      <c r="BF50" s="37">
        <f t="shared" ref="BF50:BH50" si="85">IF((AZ50)&gt;=50%, 2, (IF((AZ50)&lt;25%, 0, 1)))</f>
        <v>2</v>
      </c>
      <c r="BG50" s="74">
        <f t="shared" si="85"/>
        <v>2</v>
      </c>
      <c r="BH50" s="74">
        <f t="shared" si="85"/>
        <v>2</v>
      </c>
      <c r="BI50" s="8"/>
      <c r="BJ50" s="8"/>
      <c r="BK50" s="10"/>
      <c r="BL50" s="37" t="str">
        <f t="shared" ref="BL50:BN50" si="86">IF(BF50=2,"Att", (IF(BF50=0,"Not","Weak")))</f>
        <v>Att</v>
      </c>
      <c r="BM50" s="74" t="str">
        <f t="shared" si="86"/>
        <v>Att</v>
      </c>
      <c r="BN50" s="74" t="str">
        <f t="shared" si="86"/>
        <v>Att</v>
      </c>
      <c r="BO50" s="8"/>
      <c r="BP50" s="8"/>
      <c r="BR50" s="56">
        <f t="shared" si="7"/>
        <v>4</v>
      </c>
      <c r="BS50" s="57">
        <f t="shared" si="8"/>
        <v>2</v>
      </c>
    </row>
    <row r="51" ht="14.25" customHeight="1">
      <c r="A51" s="58">
        <v>1.903710201944E12</v>
      </c>
      <c r="B51" s="59" t="s">
        <v>104</v>
      </c>
      <c r="C51" s="37"/>
      <c r="D51" s="60">
        <v>11.0</v>
      </c>
      <c r="E51" s="60">
        <v>9.5</v>
      </c>
      <c r="F51" s="9">
        <v>11.0</v>
      </c>
      <c r="G51" s="61"/>
      <c r="H51" s="78">
        <v>10.0</v>
      </c>
      <c r="I51" s="79">
        <v>16.5</v>
      </c>
      <c r="J51" s="9"/>
      <c r="K51" s="37"/>
      <c r="L51" s="64"/>
      <c r="M51" s="64"/>
      <c r="N51" s="64"/>
      <c r="O51" s="37"/>
      <c r="P51" s="37"/>
      <c r="Q51" s="37"/>
      <c r="R51" s="8"/>
      <c r="S51" s="8">
        <v>1.0</v>
      </c>
      <c r="T51" s="8">
        <v>4.0</v>
      </c>
      <c r="U51" s="8">
        <v>3.0</v>
      </c>
      <c r="V51" s="8"/>
      <c r="W51" s="65"/>
      <c r="X51" s="65"/>
      <c r="Y51" s="65"/>
      <c r="Z51" s="65"/>
      <c r="AA51" s="66">
        <v>3.0</v>
      </c>
      <c r="AB51" s="9">
        <v>1.5</v>
      </c>
      <c r="AC51" s="67">
        <v>1.0</v>
      </c>
      <c r="AD51" s="8"/>
      <c r="AE51" s="66"/>
      <c r="AF51" s="9"/>
      <c r="AG51" s="67"/>
      <c r="AH51" s="65"/>
      <c r="AI51" s="66">
        <v>0.0</v>
      </c>
      <c r="AJ51" s="9">
        <v>2.5</v>
      </c>
      <c r="AK51" s="67">
        <v>2.0</v>
      </c>
      <c r="AL51" s="8"/>
      <c r="AM51" s="66">
        <v>5.0</v>
      </c>
      <c r="AN51" s="9">
        <v>4.0</v>
      </c>
      <c r="AO51" s="65"/>
      <c r="AP51" s="65"/>
      <c r="AQ51" s="8">
        <f t="shared" si="9"/>
        <v>27</v>
      </c>
      <c r="AR51" s="68">
        <f t="shared" si="10"/>
        <v>64.5</v>
      </c>
      <c r="AS51" s="3"/>
      <c r="AT51" s="69">
        <f t="shared" si="11"/>
        <v>19</v>
      </c>
      <c r="AU51" s="70">
        <f t="shared" si="12"/>
        <v>38.5</v>
      </c>
      <c r="AV51" s="70">
        <f t="shared" si="13"/>
        <v>16.5</v>
      </c>
      <c r="AW51" s="71"/>
      <c r="AX51" s="71"/>
      <c r="AY51" s="21"/>
      <c r="AZ51" s="72">
        <f t="shared" si="14"/>
        <v>0.633322778</v>
      </c>
      <c r="BA51" s="73">
        <f t="shared" si="15"/>
        <v>0.6957734923</v>
      </c>
      <c r="BB51" s="73">
        <f t="shared" si="16"/>
        <v>0.6688990327</v>
      </c>
      <c r="BC51" s="14"/>
      <c r="BD51" s="14"/>
      <c r="BE51" s="44"/>
      <c r="BF51" s="37">
        <f t="shared" ref="BF51:BH51" si="87">IF((AZ51)&gt;=50%, 2, (IF((AZ51)&lt;25%, 0, 1)))</f>
        <v>2</v>
      </c>
      <c r="BG51" s="74">
        <f t="shared" si="87"/>
        <v>2</v>
      </c>
      <c r="BH51" s="74">
        <f t="shared" si="87"/>
        <v>2</v>
      </c>
      <c r="BI51" s="8"/>
      <c r="BJ51" s="8"/>
      <c r="BK51" s="10"/>
      <c r="BL51" s="37" t="str">
        <f t="shared" ref="BL51:BN51" si="88">IF(BF51=2,"Att", (IF(BF51=0,"Not","Weak")))</f>
        <v>Att</v>
      </c>
      <c r="BM51" s="74" t="str">
        <f t="shared" si="88"/>
        <v>Att</v>
      </c>
      <c r="BN51" s="74" t="str">
        <f t="shared" si="88"/>
        <v>Att</v>
      </c>
      <c r="BO51" s="8"/>
      <c r="BP51" s="8"/>
      <c r="BR51" s="56">
        <f t="shared" si="7"/>
        <v>4</v>
      </c>
      <c r="BS51" s="57">
        <f t="shared" si="8"/>
        <v>2</v>
      </c>
    </row>
    <row r="52" ht="14.25" customHeight="1">
      <c r="A52" s="58">
        <v>1.903710201993E12</v>
      </c>
      <c r="B52" s="59" t="s">
        <v>105</v>
      </c>
      <c r="C52" s="37"/>
      <c r="D52" s="60">
        <v>13.5</v>
      </c>
      <c r="E52" s="60">
        <v>7.0</v>
      </c>
      <c r="F52" s="9">
        <v>13.5</v>
      </c>
      <c r="G52" s="61"/>
      <c r="H52" s="78">
        <v>10.0</v>
      </c>
      <c r="I52" s="79">
        <v>18.0</v>
      </c>
      <c r="J52" s="9"/>
      <c r="K52" s="37"/>
      <c r="L52" s="64"/>
      <c r="M52" s="82"/>
      <c r="N52" s="64"/>
      <c r="O52" s="37"/>
      <c r="P52" s="37"/>
      <c r="Q52" s="37"/>
      <c r="R52" s="8"/>
      <c r="S52" s="8">
        <v>1.5</v>
      </c>
      <c r="T52" s="8">
        <v>4.0</v>
      </c>
      <c r="U52" s="8">
        <v>3.0</v>
      </c>
      <c r="V52" s="8"/>
      <c r="W52" s="65">
        <v>4.0</v>
      </c>
      <c r="X52" s="65">
        <v>0.5</v>
      </c>
      <c r="Y52" s="65">
        <v>2.0</v>
      </c>
      <c r="Z52" s="65"/>
      <c r="AA52" s="66">
        <v>0.5</v>
      </c>
      <c r="AB52" s="9">
        <v>2.5</v>
      </c>
      <c r="AC52" s="67">
        <v>0.0</v>
      </c>
      <c r="AD52" s="8"/>
      <c r="AE52" s="66"/>
      <c r="AF52" s="9"/>
      <c r="AG52" s="67"/>
      <c r="AH52" s="65"/>
      <c r="AI52" s="66"/>
      <c r="AJ52" s="9"/>
      <c r="AK52" s="67"/>
      <c r="AL52" s="8"/>
      <c r="AM52" s="66">
        <v>3.0</v>
      </c>
      <c r="AN52" s="9">
        <v>4.0</v>
      </c>
      <c r="AO52" s="65"/>
      <c r="AP52" s="65"/>
      <c r="AQ52" s="8">
        <f t="shared" si="9"/>
        <v>25</v>
      </c>
      <c r="AR52" s="68">
        <f t="shared" si="10"/>
        <v>66.5</v>
      </c>
      <c r="AS52" s="3"/>
      <c r="AT52" s="69">
        <f t="shared" si="11"/>
        <v>23.5</v>
      </c>
      <c r="AU52" s="70">
        <f t="shared" si="12"/>
        <v>32.5</v>
      </c>
      <c r="AV52" s="70">
        <f t="shared" si="13"/>
        <v>17.5</v>
      </c>
      <c r="AW52" s="71"/>
      <c r="AX52" s="71"/>
      <c r="AY52" s="21"/>
      <c r="AZ52" s="72">
        <f t="shared" si="14"/>
        <v>0.783320278</v>
      </c>
      <c r="BA52" s="73">
        <f t="shared" si="15"/>
        <v>0.5873412597</v>
      </c>
      <c r="BB52" s="73">
        <f t="shared" si="16"/>
        <v>0.709438368</v>
      </c>
      <c r="BC52" s="14"/>
      <c r="BD52" s="14"/>
      <c r="BE52" s="44"/>
      <c r="BF52" s="37">
        <f t="shared" ref="BF52:BH52" si="89">IF((AZ52)&gt;=50%, 2, (IF((AZ52)&lt;25%, 0, 1)))</f>
        <v>2</v>
      </c>
      <c r="BG52" s="74">
        <f t="shared" si="89"/>
        <v>2</v>
      </c>
      <c r="BH52" s="74">
        <f t="shared" si="89"/>
        <v>2</v>
      </c>
      <c r="BI52" s="8"/>
      <c r="BJ52" s="8"/>
      <c r="BK52" s="10"/>
      <c r="BL52" s="37" t="str">
        <f t="shared" ref="BL52:BN52" si="90">IF(BF52=2,"Att", (IF(BF52=0,"Not","Weak")))</f>
        <v>Att</v>
      </c>
      <c r="BM52" s="74" t="str">
        <f t="shared" si="90"/>
        <v>Att</v>
      </c>
      <c r="BN52" s="74" t="str">
        <f t="shared" si="90"/>
        <v>Att</v>
      </c>
      <c r="BO52" s="8"/>
      <c r="BP52" s="8"/>
      <c r="BR52" s="56">
        <f t="shared" si="7"/>
        <v>4</v>
      </c>
      <c r="BS52" s="57">
        <f t="shared" si="8"/>
        <v>2</v>
      </c>
    </row>
    <row r="53" ht="14.25" customHeight="1">
      <c r="A53" s="58">
        <v>1.903710202002E12</v>
      </c>
      <c r="B53" s="59" t="s">
        <v>106</v>
      </c>
      <c r="C53" s="37"/>
      <c r="D53" s="60">
        <v>12.0</v>
      </c>
      <c r="E53" s="60">
        <v>13.0</v>
      </c>
      <c r="F53" s="9">
        <v>13.0</v>
      </c>
      <c r="G53" s="61"/>
      <c r="H53" s="78">
        <v>10.0</v>
      </c>
      <c r="I53" s="79">
        <v>12.0</v>
      </c>
      <c r="J53" s="83"/>
      <c r="K53" s="84"/>
      <c r="L53" s="82"/>
      <c r="M53" s="64"/>
      <c r="N53" s="82"/>
      <c r="O53" s="84"/>
      <c r="P53" s="84"/>
      <c r="Q53" s="84"/>
      <c r="R53" s="8"/>
      <c r="S53" s="22">
        <v>0.5</v>
      </c>
      <c r="T53" s="22">
        <v>4.0</v>
      </c>
      <c r="U53" s="22">
        <v>0.0</v>
      </c>
      <c r="V53" s="22"/>
      <c r="W53" s="85">
        <v>4.0</v>
      </c>
      <c r="X53" s="85"/>
      <c r="Y53" s="85"/>
      <c r="Z53" s="85"/>
      <c r="AA53" s="66">
        <v>1.0</v>
      </c>
      <c r="AB53" s="9">
        <v>2.0</v>
      </c>
      <c r="AC53" s="67">
        <v>0.0</v>
      </c>
      <c r="AD53" s="22"/>
      <c r="AE53" s="66"/>
      <c r="AF53" s="9"/>
      <c r="AG53" s="67"/>
      <c r="AH53" s="85"/>
      <c r="AI53" s="66"/>
      <c r="AJ53" s="9"/>
      <c r="AK53" s="67"/>
      <c r="AL53" s="22"/>
      <c r="AM53" s="66">
        <v>2.5</v>
      </c>
      <c r="AN53" s="9">
        <v>4.0</v>
      </c>
      <c r="AO53" s="65"/>
      <c r="AP53" s="65"/>
      <c r="AQ53" s="8">
        <f t="shared" si="9"/>
        <v>18</v>
      </c>
      <c r="AR53" s="68">
        <f t="shared" si="10"/>
        <v>53</v>
      </c>
      <c r="AS53" s="3"/>
      <c r="AT53" s="69">
        <f t="shared" si="11"/>
        <v>21.5</v>
      </c>
      <c r="AU53" s="70">
        <f t="shared" si="12"/>
        <v>29</v>
      </c>
      <c r="AV53" s="70">
        <f t="shared" si="13"/>
        <v>14.5</v>
      </c>
      <c r="AW53" s="71"/>
      <c r="AX53" s="71"/>
      <c r="AY53" s="21"/>
      <c r="AZ53" s="72">
        <f t="shared" si="14"/>
        <v>0.7166547224</v>
      </c>
      <c r="BA53" s="73">
        <f t="shared" si="15"/>
        <v>0.5240891241</v>
      </c>
      <c r="BB53" s="73">
        <f t="shared" si="16"/>
        <v>0.5878203621</v>
      </c>
      <c r="BC53" s="14"/>
      <c r="BD53" s="14"/>
      <c r="BE53" s="44"/>
      <c r="BF53" s="37">
        <f t="shared" ref="BF53:BH53" si="91">IF((AZ53)&gt;=50%, 2, (IF((AZ53)&lt;25%, 0, 1)))</f>
        <v>2</v>
      </c>
      <c r="BG53" s="74">
        <f t="shared" si="91"/>
        <v>2</v>
      </c>
      <c r="BH53" s="74">
        <f t="shared" si="91"/>
        <v>2</v>
      </c>
      <c r="BI53" s="8"/>
      <c r="BJ53" s="8"/>
      <c r="BK53" s="10"/>
      <c r="BL53" s="37" t="str">
        <f t="shared" ref="BL53:BN53" si="92">IF(BF53=2,"Att", (IF(BF53=0,"Not","Weak")))</f>
        <v>Att</v>
      </c>
      <c r="BM53" s="74" t="str">
        <f t="shared" si="92"/>
        <v>Att</v>
      </c>
      <c r="BN53" s="74" t="str">
        <f t="shared" si="92"/>
        <v>Att</v>
      </c>
      <c r="BO53" s="8"/>
      <c r="BP53" s="8"/>
      <c r="BR53" s="56">
        <f t="shared" si="7"/>
        <v>4</v>
      </c>
      <c r="BS53" s="57">
        <f t="shared" si="8"/>
        <v>2</v>
      </c>
    </row>
    <row r="54" ht="14.25" customHeight="1">
      <c r="A54" s="58">
        <v>1.903710202003E12</v>
      </c>
      <c r="B54" s="59" t="s">
        <v>107</v>
      </c>
      <c r="C54" s="37"/>
      <c r="D54" s="60">
        <v>9.0</v>
      </c>
      <c r="E54" s="60">
        <v>13.0</v>
      </c>
      <c r="F54" s="37">
        <v>13.0</v>
      </c>
      <c r="G54" s="61"/>
      <c r="H54" s="78">
        <v>10.0</v>
      </c>
      <c r="I54" s="79">
        <v>12.0</v>
      </c>
      <c r="J54" s="37"/>
      <c r="K54" s="37"/>
      <c r="L54" s="64"/>
      <c r="M54" s="64"/>
      <c r="N54" s="64"/>
      <c r="O54" s="37"/>
      <c r="P54" s="37"/>
      <c r="Q54" s="37"/>
      <c r="R54" s="8"/>
      <c r="S54" s="37"/>
      <c r="T54" s="37">
        <v>4.0</v>
      </c>
      <c r="U54" s="37">
        <v>0.0</v>
      </c>
      <c r="V54" s="37"/>
      <c r="W54" s="86">
        <v>5.0</v>
      </c>
      <c r="X54" s="86"/>
      <c r="Y54" s="86"/>
      <c r="Z54" s="86"/>
      <c r="AA54" s="66"/>
      <c r="AB54" s="9">
        <v>1.5</v>
      </c>
      <c r="AC54" s="67"/>
      <c r="AD54" s="37"/>
      <c r="AE54" s="66"/>
      <c r="AF54" s="9"/>
      <c r="AG54" s="67"/>
      <c r="AH54" s="86"/>
      <c r="AI54" s="66"/>
      <c r="AJ54" s="9"/>
      <c r="AK54" s="67"/>
      <c r="AL54" s="37"/>
      <c r="AM54" s="66">
        <v>5.0</v>
      </c>
      <c r="AN54" s="9">
        <v>4.0</v>
      </c>
      <c r="AO54" s="65"/>
      <c r="AP54" s="65"/>
      <c r="AQ54" s="8">
        <f t="shared" si="9"/>
        <v>19.5</v>
      </c>
      <c r="AR54" s="68">
        <f t="shared" si="10"/>
        <v>54.5</v>
      </c>
      <c r="AS54" s="3"/>
      <c r="AT54" s="69">
        <f t="shared" si="11"/>
        <v>18</v>
      </c>
      <c r="AU54" s="70">
        <f t="shared" si="12"/>
        <v>29</v>
      </c>
      <c r="AV54" s="70">
        <f t="shared" si="13"/>
        <v>16.5</v>
      </c>
      <c r="AW54" s="71"/>
      <c r="AX54" s="71"/>
      <c r="AY54" s="21"/>
      <c r="AZ54" s="72">
        <f t="shared" si="14"/>
        <v>0.5999900002</v>
      </c>
      <c r="BA54" s="73">
        <f t="shared" si="15"/>
        <v>0.5240891241</v>
      </c>
      <c r="BB54" s="73">
        <f t="shared" si="16"/>
        <v>0.6688990327</v>
      </c>
      <c r="BC54" s="14"/>
      <c r="BD54" s="14"/>
      <c r="BE54" s="44"/>
      <c r="BF54" s="37">
        <f t="shared" ref="BF54:BH54" si="93">IF((AZ54)&gt;=50%, 2, (IF((AZ54)&lt;25%, 0, 1)))</f>
        <v>2</v>
      </c>
      <c r="BG54" s="74">
        <f t="shared" si="93"/>
        <v>2</v>
      </c>
      <c r="BH54" s="74">
        <f t="shared" si="93"/>
        <v>2</v>
      </c>
      <c r="BI54" s="8"/>
      <c r="BJ54" s="8"/>
      <c r="BK54" s="10"/>
      <c r="BL54" s="37" t="str">
        <f t="shared" ref="BL54:BN54" si="94">IF(BF54=2,"Att", (IF(BF54=0,"Not","Weak")))</f>
        <v>Att</v>
      </c>
      <c r="BM54" s="74" t="str">
        <f t="shared" si="94"/>
        <v>Att</v>
      </c>
      <c r="BN54" s="74" t="str">
        <f t="shared" si="94"/>
        <v>Att</v>
      </c>
      <c r="BO54" s="8"/>
      <c r="BP54" s="8"/>
      <c r="BR54" s="56">
        <f t="shared" si="7"/>
        <v>4</v>
      </c>
      <c r="BS54" s="57">
        <f t="shared" si="8"/>
        <v>2</v>
      </c>
    </row>
    <row r="55" ht="14.25" customHeight="1">
      <c r="A55" s="58">
        <v>1.903710202004E12</v>
      </c>
      <c r="B55" s="59" t="s">
        <v>108</v>
      </c>
      <c r="C55" s="37"/>
      <c r="D55" s="60">
        <v>10.0</v>
      </c>
      <c r="E55" s="60">
        <v>12.0</v>
      </c>
      <c r="F55" s="87">
        <v>12.0</v>
      </c>
      <c r="G55" s="61"/>
      <c r="H55" s="78">
        <v>9.0</v>
      </c>
      <c r="I55" s="79">
        <v>11.5</v>
      </c>
      <c r="J55" s="37"/>
      <c r="K55" s="37"/>
      <c r="L55" s="64"/>
      <c r="M55" s="88"/>
      <c r="N55" s="64"/>
      <c r="O55" s="37"/>
      <c r="P55" s="37"/>
      <c r="Q55" s="37"/>
      <c r="R55" s="81"/>
      <c r="S55" s="37"/>
      <c r="T55" s="37">
        <v>4.0</v>
      </c>
      <c r="U55" s="37">
        <v>0.0</v>
      </c>
      <c r="V55" s="37"/>
      <c r="W55" s="86">
        <v>5.0</v>
      </c>
      <c r="X55" s="86">
        <v>1.0</v>
      </c>
      <c r="Y55" s="86"/>
      <c r="Z55" s="86"/>
      <c r="AA55" s="66">
        <v>0.5</v>
      </c>
      <c r="AB55" s="9">
        <v>1.0</v>
      </c>
      <c r="AC55" s="67"/>
      <c r="AD55" s="37"/>
      <c r="AE55" s="66"/>
      <c r="AF55" s="9"/>
      <c r="AG55" s="67"/>
      <c r="AH55" s="86"/>
      <c r="AI55" s="66"/>
      <c r="AJ55" s="9"/>
      <c r="AK55" s="67"/>
      <c r="AL55" s="37"/>
      <c r="AM55" s="66">
        <v>0.5</v>
      </c>
      <c r="AN55" s="9">
        <v>4.0</v>
      </c>
      <c r="AO55" s="65"/>
      <c r="AP55" s="65"/>
      <c r="AQ55" s="8">
        <f t="shared" si="9"/>
        <v>16</v>
      </c>
      <c r="AR55" s="68">
        <f t="shared" si="10"/>
        <v>48.5</v>
      </c>
      <c r="AS55" s="3"/>
      <c r="AT55" s="69">
        <f t="shared" si="11"/>
        <v>19.5</v>
      </c>
      <c r="AU55" s="70">
        <f t="shared" si="12"/>
        <v>28.5</v>
      </c>
      <c r="AV55" s="70">
        <f t="shared" si="13"/>
        <v>10.5</v>
      </c>
      <c r="AW55" s="71"/>
      <c r="AX55" s="71"/>
      <c r="AY55" s="21"/>
      <c r="AZ55" s="72">
        <f t="shared" si="14"/>
        <v>0.6499891668</v>
      </c>
      <c r="BA55" s="73">
        <f t="shared" si="15"/>
        <v>0.5150531047</v>
      </c>
      <c r="BB55" s="73">
        <f t="shared" si="16"/>
        <v>0.4256630208</v>
      </c>
      <c r="BC55" s="14"/>
      <c r="BD55" s="14"/>
      <c r="BE55" s="44"/>
      <c r="BF55" s="37">
        <f t="shared" ref="BF55:BH55" si="95">IF((AZ55)&gt;=50%, 2, (IF((AZ55)&lt;25%, 0, 1)))</f>
        <v>2</v>
      </c>
      <c r="BG55" s="74">
        <f t="shared" si="95"/>
        <v>2</v>
      </c>
      <c r="BH55" s="74">
        <f t="shared" si="95"/>
        <v>1</v>
      </c>
      <c r="BI55" s="8"/>
      <c r="BJ55" s="8"/>
      <c r="BK55" s="10"/>
      <c r="BL55" s="37" t="str">
        <f t="shared" ref="BL55:BN55" si="96">IF(BF55=2,"Att", (IF(BF55=0,"Not","Weak")))</f>
        <v>Att</v>
      </c>
      <c r="BM55" s="74" t="str">
        <f t="shared" si="96"/>
        <v>Att</v>
      </c>
      <c r="BN55" s="74" t="str">
        <f t="shared" si="96"/>
        <v>Weak</v>
      </c>
      <c r="BO55" s="8"/>
      <c r="BP55" s="8"/>
      <c r="BR55" s="56">
        <f t="shared" si="7"/>
        <v>4</v>
      </c>
      <c r="BS55" s="57">
        <f t="shared" si="8"/>
        <v>1</v>
      </c>
    </row>
    <row r="56" ht="14.25" customHeight="1">
      <c r="A56" s="58">
        <v>1.903710202006E12</v>
      </c>
      <c r="B56" s="59" t="s">
        <v>109</v>
      </c>
      <c r="C56" s="37"/>
      <c r="D56" s="60">
        <v>15.0</v>
      </c>
      <c r="E56" s="60">
        <v>12.0</v>
      </c>
      <c r="F56" s="8">
        <v>15.0</v>
      </c>
      <c r="G56" s="61"/>
      <c r="H56" s="78">
        <v>10.0</v>
      </c>
      <c r="I56" s="79">
        <v>12.0</v>
      </c>
      <c r="J56" s="8"/>
      <c r="K56" s="8"/>
      <c r="L56" s="88"/>
      <c r="M56" s="64"/>
      <c r="N56" s="88"/>
      <c r="O56" s="8"/>
      <c r="P56" s="8"/>
      <c r="Q56" s="8"/>
      <c r="R56" s="8"/>
      <c r="S56" s="8">
        <v>0.5</v>
      </c>
      <c r="T56" s="8">
        <v>2.0</v>
      </c>
      <c r="U56" s="8">
        <v>3.0</v>
      </c>
      <c r="V56" s="8"/>
      <c r="W56" s="65">
        <v>4.5</v>
      </c>
      <c r="X56" s="65">
        <v>0.0</v>
      </c>
      <c r="Y56" s="65"/>
      <c r="Z56" s="65"/>
      <c r="AA56" s="66"/>
      <c r="AB56" s="9"/>
      <c r="AC56" s="67"/>
      <c r="AD56" s="8"/>
      <c r="AE56" s="66"/>
      <c r="AF56" s="9"/>
      <c r="AG56" s="67"/>
      <c r="AH56" s="65"/>
      <c r="AI56" s="66"/>
      <c r="AJ56" s="9"/>
      <c r="AK56" s="67"/>
      <c r="AL56" s="8"/>
      <c r="AM56" s="66">
        <v>0.0</v>
      </c>
      <c r="AN56" s="9">
        <v>3.0</v>
      </c>
      <c r="AO56" s="65"/>
      <c r="AP56" s="65"/>
      <c r="AQ56" s="8">
        <f t="shared" si="9"/>
        <v>13</v>
      </c>
      <c r="AR56" s="68">
        <f t="shared" si="10"/>
        <v>50</v>
      </c>
      <c r="AS56" s="3"/>
      <c r="AT56" s="69">
        <f t="shared" si="11"/>
        <v>22</v>
      </c>
      <c r="AU56" s="70">
        <f t="shared" si="12"/>
        <v>30</v>
      </c>
      <c r="AV56" s="70">
        <f t="shared" si="13"/>
        <v>10</v>
      </c>
      <c r="AW56" s="71"/>
      <c r="AX56" s="71"/>
      <c r="AY56" s="21"/>
      <c r="AZ56" s="72">
        <f t="shared" si="14"/>
        <v>0.7333211113</v>
      </c>
      <c r="BA56" s="73">
        <f t="shared" si="15"/>
        <v>0.5421611628</v>
      </c>
      <c r="BB56" s="73">
        <f t="shared" si="16"/>
        <v>0.4053933532</v>
      </c>
      <c r="BC56" s="14"/>
      <c r="BD56" s="14"/>
      <c r="BE56" s="44"/>
      <c r="BF56" s="37">
        <f t="shared" ref="BF56:BH56" si="97">IF((AZ56)&gt;=50%, 2, (IF((AZ56)&lt;25%, 0, 1)))</f>
        <v>2</v>
      </c>
      <c r="BG56" s="74">
        <f t="shared" si="97"/>
        <v>2</v>
      </c>
      <c r="BH56" s="74">
        <f t="shared" si="97"/>
        <v>1</v>
      </c>
      <c r="BI56" s="8"/>
      <c r="BJ56" s="8"/>
      <c r="BK56" s="10"/>
      <c r="BL56" s="37" t="str">
        <f t="shared" ref="BL56:BN56" si="98">IF(BF56=2,"Att", (IF(BF56=0,"Not","Weak")))</f>
        <v>Att</v>
      </c>
      <c r="BM56" s="74" t="str">
        <f t="shared" si="98"/>
        <v>Att</v>
      </c>
      <c r="BN56" s="74" t="str">
        <f t="shared" si="98"/>
        <v>Weak</v>
      </c>
      <c r="BO56" s="8"/>
      <c r="BP56" s="8"/>
      <c r="BR56" s="56">
        <f t="shared" si="7"/>
        <v>4</v>
      </c>
      <c r="BS56" s="57">
        <f t="shared" si="8"/>
        <v>1</v>
      </c>
    </row>
    <row r="57" ht="14.25" customHeight="1">
      <c r="A57" s="58">
        <v>1.903710202007E12</v>
      </c>
      <c r="B57" s="59" t="s">
        <v>110</v>
      </c>
      <c r="C57" s="37"/>
      <c r="D57" s="60">
        <v>13.0</v>
      </c>
      <c r="E57" s="60">
        <v>11.0</v>
      </c>
      <c r="F57" s="37">
        <v>13.0</v>
      </c>
      <c r="G57" s="61"/>
      <c r="H57" s="78">
        <v>10.0</v>
      </c>
      <c r="I57" s="79">
        <v>16.0</v>
      </c>
      <c r="J57" s="37"/>
      <c r="K57" s="37"/>
      <c r="L57" s="64"/>
      <c r="M57" s="64"/>
      <c r="N57" s="64"/>
      <c r="O57" s="37"/>
      <c r="P57" s="37"/>
      <c r="Q57" s="37"/>
      <c r="R57" s="8"/>
      <c r="S57" s="37">
        <v>1.0</v>
      </c>
      <c r="T57" s="37">
        <v>3.0</v>
      </c>
      <c r="U57" s="37">
        <v>3.0</v>
      </c>
      <c r="V57" s="37"/>
      <c r="W57" s="86">
        <v>5.0</v>
      </c>
      <c r="X57" s="86">
        <v>0.5</v>
      </c>
      <c r="Y57" s="86"/>
      <c r="Z57" s="86"/>
      <c r="AA57" s="66"/>
      <c r="AB57" s="9">
        <v>1.0</v>
      </c>
      <c r="AC57" s="67"/>
      <c r="AD57" s="37"/>
      <c r="AE57" s="66"/>
      <c r="AF57" s="9"/>
      <c r="AG57" s="67"/>
      <c r="AH57" s="86"/>
      <c r="AI57" s="66"/>
      <c r="AJ57" s="9"/>
      <c r="AK57" s="67"/>
      <c r="AL57" s="37"/>
      <c r="AM57" s="66">
        <v>4.0</v>
      </c>
      <c r="AN57" s="9">
        <v>4.0</v>
      </c>
      <c r="AO57" s="65"/>
      <c r="AP57" s="65"/>
      <c r="AQ57" s="8">
        <f t="shared" si="9"/>
        <v>21.5</v>
      </c>
      <c r="AR57" s="68">
        <f t="shared" si="10"/>
        <v>60.5</v>
      </c>
      <c r="AS57" s="3"/>
      <c r="AT57" s="69">
        <f t="shared" si="11"/>
        <v>22</v>
      </c>
      <c r="AU57" s="70">
        <f t="shared" si="12"/>
        <v>34.5</v>
      </c>
      <c r="AV57" s="70">
        <f t="shared" si="13"/>
        <v>15</v>
      </c>
      <c r="AW57" s="71"/>
      <c r="AX57" s="71"/>
      <c r="AY57" s="21"/>
      <c r="AZ57" s="72">
        <f t="shared" si="14"/>
        <v>0.7333211113</v>
      </c>
      <c r="BA57" s="73">
        <f t="shared" si="15"/>
        <v>0.6234853373</v>
      </c>
      <c r="BB57" s="73">
        <f t="shared" si="16"/>
        <v>0.6080900298</v>
      </c>
      <c r="BC57" s="14"/>
      <c r="BD57" s="14"/>
      <c r="BE57" s="44"/>
      <c r="BF57" s="37">
        <f t="shared" ref="BF57:BH57" si="99">IF((AZ57)&gt;=50%, 2, (IF((AZ57)&lt;25%, 0, 1)))</f>
        <v>2</v>
      </c>
      <c r="BG57" s="74">
        <f t="shared" si="99"/>
        <v>2</v>
      </c>
      <c r="BH57" s="74">
        <f t="shared" si="99"/>
        <v>2</v>
      </c>
      <c r="BI57" s="8"/>
      <c r="BJ57" s="8"/>
      <c r="BK57" s="10"/>
      <c r="BL57" s="37" t="str">
        <f t="shared" ref="BL57:BN57" si="100">IF(BF57=2,"Att", (IF(BF57=0,"Not","Weak")))</f>
        <v>Att</v>
      </c>
      <c r="BM57" s="74" t="str">
        <f t="shared" si="100"/>
        <v>Att</v>
      </c>
      <c r="BN57" s="74" t="str">
        <f t="shared" si="100"/>
        <v>Att</v>
      </c>
      <c r="BO57" s="8"/>
      <c r="BP57" s="8"/>
      <c r="BR57" s="56">
        <f t="shared" si="7"/>
        <v>4</v>
      </c>
      <c r="BS57" s="57">
        <f t="shared" si="8"/>
        <v>2</v>
      </c>
    </row>
    <row r="58" ht="14.25" customHeight="1">
      <c r="A58" s="58">
        <v>1.903710202009E12</v>
      </c>
      <c r="B58" s="59" t="s">
        <v>111</v>
      </c>
      <c r="C58" s="37"/>
      <c r="D58" s="60">
        <v>12.0</v>
      </c>
      <c r="E58" s="60">
        <v>13.0</v>
      </c>
      <c r="F58" s="37">
        <v>13.0</v>
      </c>
      <c r="G58" s="61"/>
      <c r="H58" s="78">
        <v>9.0</v>
      </c>
      <c r="I58" s="79">
        <v>9.0</v>
      </c>
      <c r="J58" s="37"/>
      <c r="K58" s="37"/>
      <c r="L58" s="64"/>
      <c r="M58" s="64"/>
      <c r="N58" s="64"/>
      <c r="O58" s="37"/>
      <c r="P58" s="37"/>
      <c r="Q58" s="37"/>
      <c r="R58" s="8"/>
      <c r="S58" s="37">
        <v>0.0</v>
      </c>
      <c r="T58" s="37">
        <v>2.5</v>
      </c>
      <c r="U58" s="37"/>
      <c r="V58" s="37"/>
      <c r="W58" s="86"/>
      <c r="X58" s="86">
        <v>2.0</v>
      </c>
      <c r="Y58" s="86">
        <v>1.0</v>
      </c>
      <c r="Z58" s="86"/>
      <c r="AA58" s="66">
        <v>2.0</v>
      </c>
      <c r="AB58" s="9"/>
      <c r="AC58" s="67">
        <v>2.0</v>
      </c>
      <c r="AD58" s="37"/>
      <c r="AE58" s="66">
        <v>1.5</v>
      </c>
      <c r="AF58" s="9">
        <v>3.0</v>
      </c>
      <c r="AG58" s="67"/>
      <c r="AH58" s="86"/>
      <c r="AI58" s="66"/>
      <c r="AJ58" s="9"/>
      <c r="AK58" s="67"/>
      <c r="AL58" s="37"/>
      <c r="AM58" s="66"/>
      <c r="AN58" s="9"/>
      <c r="AO58" s="65"/>
      <c r="AP58" s="65"/>
      <c r="AQ58" s="8">
        <f t="shared" si="9"/>
        <v>14</v>
      </c>
      <c r="AR58" s="68">
        <f t="shared" si="10"/>
        <v>45</v>
      </c>
      <c r="AS58" s="3"/>
      <c r="AT58" s="69">
        <f t="shared" si="11"/>
        <v>16.5</v>
      </c>
      <c r="AU58" s="70">
        <f t="shared" si="12"/>
        <v>30.5</v>
      </c>
      <c r="AV58" s="70">
        <f t="shared" si="13"/>
        <v>10</v>
      </c>
      <c r="AW58" s="71"/>
      <c r="AX58" s="71"/>
      <c r="AY58" s="21"/>
      <c r="AZ58" s="72">
        <f t="shared" si="14"/>
        <v>0.5499908335</v>
      </c>
      <c r="BA58" s="73">
        <f t="shared" si="15"/>
        <v>0.5511971822</v>
      </c>
      <c r="BB58" s="73">
        <f t="shared" si="16"/>
        <v>0.4053933532</v>
      </c>
      <c r="BC58" s="14"/>
      <c r="BD58" s="14"/>
      <c r="BE58" s="44"/>
      <c r="BF58" s="37">
        <f t="shared" ref="BF58:BH58" si="101">IF((AZ58)&gt;=50%, 2, (IF((AZ58)&lt;25%, 0, 1)))</f>
        <v>2</v>
      </c>
      <c r="BG58" s="74">
        <f t="shared" si="101"/>
        <v>2</v>
      </c>
      <c r="BH58" s="74">
        <f t="shared" si="101"/>
        <v>1</v>
      </c>
      <c r="BI58" s="8"/>
      <c r="BJ58" s="8"/>
      <c r="BK58" s="10"/>
      <c r="BL58" s="37" t="str">
        <f t="shared" ref="BL58:BN58" si="102">IF(BF58=2,"Att", (IF(BF58=0,"Not","Weak")))</f>
        <v>Att</v>
      </c>
      <c r="BM58" s="74" t="str">
        <f t="shared" si="102"/>
        <v>Att</v>
      </c>
      <c r="BN58" s="74" t="str">
        <f t="shared" si="102"/>
        <v>Weak</v>
      </c>
      <c r="BO58" s="8"/>
      <c r="BP58" s="8"/>
      <c r="BR58" s="56">
        <f t="shared" si="7"/>
        <v>4</v>
      </c>
      <c r="BS58" s="57">
        <f t="shared" si="8"/>
        <v>1</v>
      </c>
    </row>
    <row r="59" ht="14.25" customHeight="1">
      <c r="A59" s="58">
        <v>1.90371020201E12</v>
      </c>
      <c r="B59" s="59" t="s">
        <v>112</v>
      </c>
      <c r="C59" s="37"/>
      <c r="D59" s="60">
        <v>13.0</v>
      </c>
      <c r="E59" s="60">
        <v>13.0</v>
      </c>
      <c r="F59" s="37">
        <v>13.0</v>
      </c>
      <c r="G59" s="61"/>
      <c r="H59" s="78">
        <v>9.0</v>
      </c>
      <c r="I59" s="79">
        <v>14.0</v>
      </c>
      <c r="J59" s="37"/>
      <c r="K59" s="37"/>
      <c r="L59" s="64"/>
      <c r="M59" s="64"/>
      <c r="N59" s="64"/>
      <c r="O59" s="37"/>
      <c r="P59" s="37"/>
      <c r="Q59" s="37"/>
      <c r="R59" s="8"/>
      <c r="S59" s="37">
        <v>2.0</v>
      </c>
      <c r="T59" s="37">
        <v>1.0</v>
      </c>
      <c r="U59" s="37"/>
      <c r="V59" s="37"/>
      <c r="W59" s="86"/>
      <c r="X59" s="86"/>
      <c r="Y59" s="86"/>
      <c r="Z59" s="86"/>
      <c r="AA59" s="66"/>
      <c r="AB59" s="9"/>
      <c r="AC59" s="67"/>
      <c r="AD59" s="37"/>
      <c r="AE59" s="66">
        <v>0.0</v>
      </c>
      <c r="AF59" s="9">
        <v>0.0</v>
      </c>
      <c r="AG59" s="67"/>
      <c r="AH59" s="86"/>
      <c r="AI59" s="66"/>
      <c r="AJ59" s="9">
        <v>1.5</v>
      </c>
      <c r="AK59" s="67">
        <v>1.0</v>
      </c>
      <c r="AL59" s="37"/>
      <c r="AM59" s="66">
        <v>3.0</v>
      </c>
      <c r="AN59" s="9">
        <v>3.0</v>
      </c>
      <c r="AO59" s="65"/>
      <c r="AP59" s="65"/>
      <c r="AQ59" s="8">
        <f t="shared" si="9"/>
        <v>11.5</v>
      </c>
      <c r="AR59" s="68">
        <f t="shared" si="10"/>
        <v>47.5</v>
      </c>
      <c r="AS59" s="3"/>
      <c r="AT59" s="69">
        <f t="shared" si="11"/>
        <v>16</v>
      </c>
      <c r="AU59" s="70">
        <f t="shared" si="12"/>
        <v>32.5</v>
      </c>
      <c r="AV59" s="70">
        <f t="shared" si="13"/>
        <v>12</v>
      </c>
      <c r="AW59" s="71"/>
      <c r="AX59" s="71"/>
      <c r="AY59" s="21"/>
      <c r="AZ59" s="72">
        <f t="shared" si="14"/>
        <v>0.5333244446</v>
      </c>
      <c r="BA59" s="73">
        <f t="shared" si="15"/>
        <v>0.5873412597</v>
      </c>
      <c r="BB59" s="73">
        <f t="shared" si="16"/>
        <v>0.4864720238</v>
      </c>
      <c r="BC59" s="14"/>
      <c r="BD59" s="14"/>
      <c r="BE59" s="44"/>
      <c r="BF59" s="37">
        <f t="shared" ref="BF59:BH59" si="103">IF((AZ59)&gt;=50%, 2, (IF((AZ59)&lt;25%, 0, 1)))</f>
        <v>2</v>
      </c>
      <c r="BG59" s="74">
        <f t="shared" si="103"/>
        <v>2</v>
      </c>
      <c r="BH59" s="74">
        <f t="shared" si="103"/>
        <v>1</v>
      </c>
      <c r="BI59" s="8"/>
      <c r="BJ59" s="8"/>
      <c r="BK59" s="10"/>
      <c r="BL59" s="37" t="str">
        <f t="shared" ref="BL59:BN59" si="104">IF(BF59=2,"Att", (IF(BF59=0,"Not","Weak")))</f>
        <v>Att</v>
      </c>
      <c r="BM59" s="74" t="str">
        <f t="shared" si="104"/>
        <v>Att</v>
      </c>
      <c r="BN59" s="74" t="str">
        <f t="shared" si="104"/>
        <v>Weak</v>
      </c>
      <c r="BO59" s="8"/>
      <c r="BP59" s="8"/>
      <c r="BR59" s="56">
        <f t="shared" si="7"/>
        <v>4</v>
      </c>
      <c r="BS59" s="57">
        <f t="shared" si="8"/>
        <v>1</v>
      </c>
    </row>
    <row r="60" ht="14.25" customHeight="1">
      <c r="A60" s="58">
        <v>1.903710202012E12</v>
      </c>
      <c r="B60" s="59" t="s">
        <v>113</v>
      </c>
      <c r="C60" s="37"/>
      <c r="D60" s="60">
        <v>13.0</v>
      </c>
      <c r="E60" s="60">
        <v>9.0</v>
      </c>
      <c r="F60" s="37">
        <v>13.0</v>
      </c>
      <c r="G60" s="61"/>
      <c r="H60" s="78">
        <v>10.0</v>
      </c>
      <c r="I60" s="79">
        <v>18.5</v>
      </c>
      <c r="J60" s="37"/>
      <c r="K60" s="37"/>
      <c r="L60" s="64"/>
      <c r="M60" s="64"/>
      <c r="N60" s="64"/>
      <c r="O60" s="37"/>
      <c r="P60" s="37"/>
      <c r="Q60" s="37"/>
      <c r="R60" s="8"/>
      <c r="S60" s="20">
        <v>0.0</v>
      </c>
      <c r="T60" s="20">
        <v>4.0</v>
      </c>
      <c r="U60" s="20">
        <v>3.0</v>
      </c>
      <c r="V60" s="20"/>
      <c r="W60" s="89"/>
      <c r="X60" s="89"/>
      <c r="Y60" s="89"/>
      <c r="Z60" s="89"/>
      <c r="AA60" s="66">
        <v>0.5</v>
      </c>
      <c r="AB60" s="9">
        <v>1.0</v>
      </c>
      <c r="AC60" s="67"/>
      <c r="AD60" s="20"/>
      <c r="AE60" s="66"/>
      <c r="AF60" s="9">
        <v>1.0</v>
      </c>
      <c r="AG60" s="67">
        <v>4.5</v>
      </c>
      <c r="AH60" s="89"/>
      <c r="AI60" s="66"/>
      <c r="AJ60" s="9"/>
      <c r="AK60" s="67"/>
      <c r="AL60" s="20"/>
      <c r="AM60" s="66">
        <v>5.0</v>
      </c>
      <c r="AN60" s="9">
        <v>4.0</v>
      </c>
      <c r="AO60" s="65"/>
      <c r="AP60" s="65"/>
      <c r="AQ60" s="8">
        <f t="shared" si="9"/>
        <v>23</v>
      </c>
      <c r="AR60" s="68">
        <f t="shared" si="10"/>
        <v>64.5</v>
      </c>
      <c r="AS60" s="3"/>
      <c r="AT60" s="69">
        <f t="shared" si="11"/>
        <v>17.5</v>
      </c>
      <c r="AU60" s="70">
        <f t="shared" si="12"/>
        <v>35.5</v>
      </c>
      <c r="AV60" s="70">
        <f t="shared" si="13"/>
        <v>20.5</v>
      </c>
      <c r="AW60" s="71"/>
      <c r="AX60" s="71"/>
      <c r="AY60" s="21"/>
      <c r="AZ60" s="72">
        <f t="shared" si="14"/>
        <v>0.5833236113</v>
      </c>
      <c r="BA60" s="73">
        <f t="shared" si="15"/>
        <v>0.641557376</v>
      </c>
      <c r="BB60" s="73">
        <f t="shared" si="16"/>
        <v>0.831056374</v>
      </c>
      <c r="BC60" s="14"/>
      <c r="BD60" s="14"/>
      <c r="BE60" s="44"/>
      <c r="BF60" s="37">
        <f t="shared" ref="BF60:BH60" si="105">IF((AZ60)&gt;=50%, 2, (IF((AZ60)&lt;25%, 0, 1)))</f>
        <v>2</v>
      </c>
      <c r="BG60" s="74">
        <f t="shared" si="105"/>
        <v>2</v>
      </c>
      <c r="BH60" s="74">
        <f t="shared" si="105"/>
        <v>2</v>
      </c>
      <c r="BI60" s="8"/>
      <c r="BJ60" s="8"/>
      <c r="BK60" s="10"/>
      <c r="BL60" s="37" t="str">
        <f t="shared" ref="BL60:BN60" si="106">IF(BF60=2,"Att", (IF(BF60=0,"Not","Weak")))</f>
        <v>Att</v>
      </c>
      <c r="BM60" s="74" t="str">
        <f t="shared" si="106"/>
        <v>Att</v>
      </c>
      <c r="BN60" s="74" t="str">
        <f t="shared" si="106"/>
        <v>Att</v>
      </c>
      <c r="BO60" s="8"/>
      <c r="BP60" s="8"/>
      <c r="BR60" s="56">
        <f t="shared" si="7"/>
        <v>4</v>
      </c>
      <c r="BS60" s="57">
        <f t="shared" si="8"/>
        <v>2</v>
      </c>
    </row>
    <row r="61" ht="14.25" customHeight="1">
      <c r="A61" s="58">
        <v>1.903710202016E12</v>
      </c>
      <c r="B61" s="59" t="s">
        <v>114</v>
      </c>
      <c r="C61" s="37"/>
      <c r="D61" s="60">
        <v>13.0</v>
      </c>
      <c r="E61" s="60">
        <v>12.0</v>
      </c>
      <c r="F61" s="37">
        <v>13.0</v>
      </c>
      <c r="G61" s="61"/>
      <c r="H61" s="78">
        <v>10.0</v>
      </c>
      <c r="I61" s="79">
        <v>16.0</v>
      </c>
      <c r="J61" s="37"/>
      <c r="K61" s="37"/>
      <c r="L61" s="64"/>
      <c r="M61" s="64"/>
      <c r="N61" s="64"/>
      <c r="O61" s="37"/>
      <c r="P61" s="37"/>
      <c r="Q61" s="37"/>
      <c r="R61" s="81"/>
      <c r="S61" s="37">
        <v>0.0</v>
      </c>
      <c r="T61" s="37">
        <v>4.0</v>
      </c>
      <c r="U61" s="37">
        <v>3.0</v>
      </c>
      <c r="V61" s="37"/>
      <c r="W61" s="86">
        <v>3.5</v>
      </c>
      <c r="X61" s="86">
        <v>0.0</v>
      </c>
      <c r="Y61" s="86"/>
      <c r="Z61" s="86"/>
      <c r="AA61" s="66"/>
      <c r="AB61" s="9">
        <v>1.0</v>
      </c>
      <c r="AC61" s="67"/>
      <c r="AD61" s="37"/>
      <c r="AE61" s="66"/>
      <c r="AF61" s="9"/>
      <c r="AG61" s="67"/>
      <c r="AH61" s="86"/>
      <c r="AI61" s="66"/>
      <c r="AJ61" s="9"/>
      <c r="AK61" s="67"/>
      <c r="AL61" s="37"/>
      <c r="AM61" s="66"/>
      <c r="AN61" s="9">
        <v>3.0</v>
      </c>
      <c r="AO61" s="85"/>
      <c r="AP61" s="85"/>
      <c r="AQ61" s="8">
        <f t="shared" si="9"/>
        <v>14.5</v>
      </c>
      <c r="AR61" s="68">
        <f t="shared" si="10"/>
        <v>53.5</v>
      </c>
      <c r="AS61" s="3"/>
      <c r="AT61" s="69">
        <f t="shared" si="11"/>
        <v>20.5</v>
      </c>
      <c r="AU61" s="70">
        <f t="shared" si="12"/>
        <v>34</v>
      </c>
      <c r="AV61" s="70">
        <f t="shared" si="13"/>
        <v>11</v>
      </c>
      <c r="AW61" s="71"/>
      <c r="AX61" s="71"/>
      <c r="AY61" s="21"/>
      <c r="AZ61" s="72">
        <f t="shared" si="14"/>
        <v>0.6833219446</v>
      </c>
      <c r="BA61" s="73">
        <f t="shared" si="15"/>
        <v>0.6144493179</v>
      </c>
      <c r="BB61" s="73">
        <f t="shared" si="16"/>
        <v>0.4459326885</v>
      </c>
      <c r="BC61" s="14"/>
      <c r="BD61" s="14"/>
      <c r="BE61" s="44"/>
      <c r="BF61" s="37">
        <f t="shared" ref="BF61:BH61" si="107">IF((AZ61)&gt;=50%, 2, (IF((AZ61)&lt;25%, 0, 1)))</f>
        <v>2</v>
      </c>
      <c r="BG61" s="74">
        <f t="shared" si="107"/>
        <v>2</v>
      </c>
      <c r="BH61" s="74">
        <f t="shared" si="107"/>
        <v>1</v>
      </c>
      <c r="BI61" s="8"/>
      <c r="BJ61" s="8"/>
      <c r="BK61" s="10"/>
      <c r="BL61" s="37" t="str">
        <f t="shared" ref="BL61:BN61" si="108">IF(BF61=2,"Att", (IF(BF61=0,"Not","Weak")))</f>
        <v>Att</v>
      </c>
      <c r="BM61" s="74" t="str">
        <f t="shared" si="108"/>
        <v>Att</v>
      </c>
      <c r="BN61" s="74" t="str">
        <f t="shared" si="108"/>
        <v>Weak</v>
      </c>
      <c r="BO61" s="8"/>
      <c r="BP61" s="8"/>
      <c r="BR61" s="56">
        <f t="shared" si="7"/>
        <v>4</v>
      </c>
      <c r="BS61" s="57">
        <f t="shared" si="8"/>
        <v>1</v>
      </c>
    </row>
    <row r="62" ht="14.25" customHeight="1">
      <c r="A62" s="58">
        <v>1.903710202018E12</v>
      </c>
      <c r="B62" s="59" t="s">
        <v>115</v>
      </c>
      <c r="C62" s="37"/>
      <c r="D62" s="60">
        <v>13.0</v>
      </c>
      <c r="E62" s="60">
        <v>9.0</v>
      </c>
      <c r="F62" s="37">
        <v>13.0</v>
      </c>
      <c r="G62" s="61"/>
      <c r="H62" s="78">
        <v>10.0</v>
      </c>
      <c r="I62" s="79">
        <v>13.5</v>
      </c>
      <c r="J62" s="37"/>
      <c r="K62" s="37"/>
      <c r="L62" s="64"/>
      <c r="M62" s="64"/>
      <c r="N62" s="64"/>
      <c r="O62" s="37"/>
      <c r="P62" s="37"/>
      <c r="Q62" s="37"/>
      <c r="R62" s="8"/>
      <c r="S62" s="37">
        <v>1.0</v>
      </c>
      <c r="T62" s="37">
        <v>4.0</v>
      </c>
      <c r="U62" s="37">
        <v>3.0</v>
      </c>
      <c r="V62" s="37"/>
      <c r="W62" s="86">
        <v>3.5</v>
      </c>
      <c r="X62" s="86"/>
      <c r="Y62" s="86"/>
      <c r="Z62" s="86"/>
      <c r="AA62" s="66">
        <v>0.0</v>
      </c>
      <c r="AB62" s="9">
        <v>4.0</v>
      </c>
      <c r="AC62" s="67"/>
      <c r="AD62" s="37"/>
      <c r="AE62" s="66"/>
      <c r="AF62" s="9"/>
      <c r="AG62" s="67"/>
      <c r="AH62" s="86"/>
      <c r="AI62" s="66"/>
      <c r="AJ62" s="9"/>
      <c r="AK62" s="67"/>
      <c r="AL62" s="37"/>
      <c r="AM62" s="66">
        <v>2.0</v>
      </c>
      <c r="AN62" s="9">
        <v>4.0</v>
      </c>
      <c r="AO62" s="86"/>
      <c r="AP62" s="89"/>
      <c r="AQ62" s="8">
        <f t="shared" si="9"/>
        <v>21.5</v>
      </c>
      <c r="AR62" s="68">
        <f t="shared" si="10"/>
        <v>58</v>
      </c>
      <c r="AS62" s="3"/>
      <c r="AT62" s="69">
        <f t="shared" si="11"/>
        <v>21.5</v>
      </c>
      <c r="AU62" s="70">
        <f t="shared" si="12"/>
        <v>29.5</v>
      </c>
      <c r="AV62" s="70">
        <f t="shared" si="13"/>
        <v>16</v>
      </c>
      <c r="AW62" s="71"/>
      <c r="AX62" s="71"/>
      <c r="AY62" s="21"/>
      <c r="AZ62" s="72">
        <f t="shared" si="14"/>
        <v>0.7166547224</v>
      </c>
      <c r="BA62" s="73">
        <f t="shared" si="15"/>
        <v>0.5331251434</v>
      </c>
      <c r="BB62" s="73">
        <f t="shared" si="16"/>
        <v>0.6486293651</v>
      </c>
      <c r="BC62" s="14"/>
      <c r="BD62" s="14"/>
      <c r="BE62" s="44"/>
      <c r="BF62" s="37">
        <f t="shared" ref="BF62:BH62" si="109">IF((AZ62)&gt;=50%, 2, (IF((AZ62)&lt;25%, 0, 1)))</f>
        <v>2</v>
      </c>
      <c r="BG62" s="74">
        <f t="shared" si="109"/>
        <v>2</v>
      </c>
      <c r="BH62" s="74">
        <f t="shared" si="109"/>
        <v>2</v>
      </c>
      <c r="BI62" s="8"/>
      <c r="BJ62" s="8"/>
      <c r="BK62" s="10"/>
      <c r="BL62" s="37" t="str">
        <f t="shared" ref="BL62:BN62" si="110">IF(BF62=2,"Att", (IF(BF62=0,"Not","Weak")))</f>
        <v>Att</v>
      </c>
      <c r="BM62" s="74" t="str">
        <f t="shared" si="110"/>
        <v>Att</v>
      </c>
      <c r="BN62" s="74" t="str">
        <f t="shared" si="110"/>
        <v>Att</v>
      </c>
      <c r="BO62" s="8"/>
      <c r="BP62" s="8"/>
      <c r="BR62" s="56">
        <f t="shared" si="7"/>
        <v>4</v>
      </c>
      <c r="BS62" s="57">
        <f t="shared" si="8"/>
        <v>2</v>
      </c>
    </row>
    <row r="63" ht="14.25" customHeight="1">
      <c r="A63" s="58">
        <v>1.90371020202E12</v>
      </c>
      <c r="B63" s="59" t="s">
        <v>116</v>
      </c>
      <c r="C63" s="37"/>
      <c r="D63" s="60">
        <v>12.5</v>
      </c>
      <c r="E63" s="60">
        <v>13.0</v>
      </c>
      <c r="F63" s="37">
        <v>13.0</v>
      </c>
      <c r="G63" s="61"/>
      <c r="H63" s="78">
        <v>10.0</v>
      </c>
      <c r="I63" s="79">
        <v>17.5</v>
      </c>
      <c r="J63" s="37"/>
      <c r="K63" s="37"/>
      <c r="L63" s="64"/>
      <c r="M63" s="64"/>
      <c r="N63" s="64"/>
      <c r="O63" s="37"/>
      <c r="P63" s="37"/>
      <c r="Q63" s="37"/>
      <c r="R63" s="8"/>
      <c r="S63" s="37"/>
      <c r="T63" s="37">
        <v>4.0</v>
      </c>
      <c r="U63" s="37">
        <v>3.0</v>
      </c>
      <c r="V63" s="37"/>
      <c r="W63" s="86">
        <v>4.0</v>
      </c>
      <c r="X63" s="86">
        <v>0.5</v>
      </c>
      <c r="Y63" s="86">
        <v>1.0</v>
      </c>
      <c r="Z63" s="86"/>
      <c r="AA63" s="66"/>
      <c r="AB63" s="9"/>
      <c r="AC63" s="67"/>
      <c r="AD63" s="37"/>
      <c r="AE63" s="66"/>
      <c r="AF63" s="9"/>
      <c r="AG63" s="67"/>
      <c r="AH63" s="86"/>
      <c r="AI63" s="66"/>
      <c r="AJ63" s="9">
        <v>2.5</v>
      </c>
      <c r="AK63" s="67"/>
      <c r="AL63" s="37"/>
      <c r="AM63" s="66"/>
      <c r="AN63" s="9">
        <v>4.0</v>
      </c>
      <c r="AO63" s="86"/>
      <c r="AP63" s="89"/>
      <c r="AQ63" s="8">
        <f t="shared" si="9"/>
        <v>19</v>
      </c>
      <c r="AR63" s="68">
        <f t="shared" si="10"/>
        <v>59.5</v>
      </c>
      <c r="AS63" s="3"/>
      <c r="AT63" s="69">
        <f t="shared" si="11"/>
        <v>20.5</v>
      </c>
      <c r="AU63" s="70">
        <f t="shared" si="12"/>
        <v>40.5</v>
      </c>
      <c r="AV63" s="70">
        <f t="shared" si="13"/>
        <v>11</v>
      </c>
      <c r="AW63" s="71"/>
      <c r="AX63" s="71"/>
      <c r="AY63" s="21"/>
      <c r="AZ63" s="72">
        <f t="shared" si="14"/>
        <v>0.6833219446</v>
      </c>
      <c r="BA63" s="73">
        <f t="shared" si="15"/>
        <v>0.7319175698</v>
      </c>
      <c r="BB63" s="73">
        <f t="shared" si="16"/>
        <v>0.4459326885</v>
      </c>
      <c r="BC63" s="14"/>
      <c r="BD63" s="14"/>
      <c r="BE63" s="44"/>
      <c r="BF63" s="37">
        <f t="shared" ref="BF63:BH63" si="111">IF((AZ63)&gt;=50%, 2, (IF((AZ63)&lt;25%, 0, 1)))</f>
        <v>2</v>
      </c>
      <c r="BG63" s="74">
        <f t="shared" si="111"/>
        <v>2</v>
      </c>
      <c r="BH63" s="74">
        <f t="shared" si="111"/>
        <v>1</v>
      </c>
      <c r="BI63" s="8"/>
      <c r="BJ63" s="8"/>
      <c r="BK63" s="10"/>
      <c r="BL63" s="37" t="str">
        <f t="shared" ref="BL63:BN63" si="112">IF(BF63=2,"Att", (IF(BF63=0,"Not","Weak")))</f>
        <v>Att</v>
      </c>
      <c r="BM63" s="74" t="str">
        <f t="shared" si="112"/>
        <v>Att</v>
      </c>
      <c r="BN63" s="74" t="str">
        <f t="shared" si="112"/>
        <v>Weak</v>
      </c>
      <c r="BO63" s="8"/>
      <c r="BP63" s="8"/>
      <c r="BR63" s="56">
        <f t="shared" si="7"/>
        <v>4</v>
      </c>
      <c r="BS63" s="57">
        <f t="shared" si="8"/>
        <v>1</v>
      </c>
    </row>
    <row r="64" ht="14.25" customHeight="1">
      <c r="A64" s="58">
        <v>1.903710202024E12</v>
      </c>
      <c r="B64" s="59" t="s">
        <v>117</v>
      </c>
      <c r="C64" s="37"/>
      <c r="D64" s="60">
        <v>10.5</v>
      </c>
      <c r="E64" s="60">
        <v>11.0</v>
      </c>
      <c r="F64" s="37">
        <v>11.0</v>
      </c>
      <c r="G64" s="61"/>
      <c r="H64" s="78">
        <v>10.0</v>
      </c>
      <c r="I64" s="79">
        <v>11.5</v>
      </c>
      <c r="J64" s="37"/>
      <c r="K64" s="37"/>
      <c r="L64" s="64"/>
      <c r="M64" s="64"/>
      <c r="N64" s="64"/>
      <c r="O64" s="37"/>
      <c r="P64" s="37"/>
      <c r="Q64" s="37"/>
      <c r="R64" s="8"/>
      <c r="S64" s="37"/>
      <c r="T64" s="37">
        <v>3.0</v>
      </c>
      <c r="U64" s="37">
        <v>3.0</v>
      </c>
      <c r="V64" s="37"/>
      <c r="W64" s="86">
        <v>3.5</v>
      </c>
      <c r="X64" s="86">
        <v>1.0</v>
      </c>
      <c r="Y64" s="86"/>
      <c r="Z64" s="86"/>
      <c r="AA64" s="66"/>
      <c r="AB64" s="9"/>
      <c r="AC64" s="67"/>
      <c r="AD64" s="37"/>
      <c r="AE64" s="66"/>
      <c r="AF64" s="9"/>
      <c r="AG64" s="67"/>
      <c r="AH64" s="86"/>
      <c r="AI64" s="66"/>
      <c r="AJ64" s="9"/>
      <c r="AK64" s="67"/>
      <c r="AL64" s="37"/>
      <c r="AM64" s="66">
        <v>3.5</v>
      </c>
      <c r="AN64" s="9">
        <v>4.0</v>
      </c>
      <c r="AO64" s="65"/>
      <c r="AP64" s="65"/>
      <c r="AQ64" s="8">
        <f t="shared" si="9"/>
        <v>18</v>
      </c>
      <c r="AR64" s="68">
        <f t="shared" si="10"/>
        <v>50.5</v>
      </c>
      <c r="AS64" s="3"/>
      <c r="AT64" s="69">
        <f t="shared" si="11"/>
        <v>17</v>
      </c>
      <c r="AU64" s="70">
        <f t="shared" si="12"/>
        <v>30.5</v>
      </c>
      <c r="AV64" s="70">
        <f t="shared" si="13"/>
        <v>13.5</v>
      </c>
      <c r="AW64" s="71"/>
      <c r="AX64" s="71"/>
      <c r="AY64" s="21"/>
      <c r="AZ64" s="72">
        <f t="shared" si="14"/>
        <v>0.5666572224</v>
      </c>
      <c r="BA64" s="73">
        <f t="shared" si="15"/>
        <v>0.5511971822</v>
      </c>
      <c r="BB64" s="73">
        <f t="shared" si="16"/>
        <v>0.5472810268</v>
      </c>
      <c r="BC64" s="14"/>
      <c r="BD64" s="14"/>
      <c r="BE64" s="44"/>
      <c r="BF64" s="37">
        <f t="shared" ref="BF64:BH64" si="113">IF((AZ64)&gt;=50%, 2, (IF((AZ64)&lt;25%, 0, 1)))</f>
        <v>2</v>
      </c>
      <c r="BG64" s="74">
        <f t="shared" si="113"/>
        <v>2</v>
      </c>
      <c r="BH64" s="74">
        <f t="shared" si="113"/>
        <v>2</v>
      </c>
      <c r="BI64" s="8"/>
      <c r="BJ64" s="8"/>
      <c r="BK64" s="10"/>
      <c r="BL64" s="37" t="str">
        <f t="shared" ref="BL64:BN64" si="114">IF(BF64=2,"Att", (IF(BF64=0,"Not","Weak")))</f>
        <v>Att</v>
      </c>
      <c r="BM64" s="74" t="str">
        <f t="shared" si="114"/>
        <v>Att</v>
      </c>
      <c r="BN64" s="74" t="str">
        <f t="shared" si="114"/>
        <v>Att</v>
      </c>
      <c r="BO64" s="8"/>
      <c r="BP64" s="8"/>
      <c r="BQ64" s="90"/>
      <c r="BR64" s="56">
        <f t="shared" si="7"/>
        <v>4</v>
      </c>
      <c r="BS64" s="57">
        <f t="shared" si="8"/>
        <v>2</v>
      </c>
    </row>
    <row r="65" ht="14.25" customHeight="1">
      <c r="A65" s="58">
        <v>1.903710202029E12</v>
      </c>
      <c r="B65" s="59" t="s">
        <v>118</v>
      </c>
      <c r="C65" s="37"/>
      <c r="D65" s="60">
        <v>9.0</v>
      </c>
      <c r="E65" s="60">
        <v>12.0</v>
      </c>
      <c r="F65" s="37">
        <v>12.0</v>
      </c>
      <c r="G65" s="61"/>
      <c r="H65" s="78">
        <v>10.0</v>
      </c>
      <c r="I65" s="79">
        <v>3.0</v>
      </c>
      <c r="J65" s="37"/>
      <c r="K65" s="37"/>
      <c r="L65" s="64"/>
      <c r="M65" s="64"/>
      <c r="N65" s="64"/>
      <c r="O65" s="37"/>
      <c r="P65" s="37"/>
      <c r="Q65" s="37"/>
      <c r="R65" s="8"/>
      <c r="S65" s="37">
        <v>0.0</v>
      </c>
      <c r="T65" s="37">
        <v>1.0</v>
      </c>
      <c r="U65" s="37">
        <v>3.0</v>
      </c>
      <c r="V65" s="37"/>
      <c r="W65" s="86">
        <v>3.5</v>
      </c>
      <c r="X65" s="86"/>
      <c r="Y65" s="86"/>
      <c r="Z65" s="86"/>
      <c r="AA65" s="66"/>
      <c r="AB65" s="9">
        <v>4.0</v>
      </c>
      <c r="AC65" s="67"/>
      <c r="AD65" s="37"/>
      <c r="AE65" s="66"/>
      <c r="AF65" s="9"/>
      <c r="AG65" s="67"/>
      <c r="AH65" s="86"/>
      <c r="AI65" s="66"/>
      <c r="AJ65" s="9"/>
      <c r="AK65" s="67"/>
      <c r="AL65" s="37"/>
      <c r="AM65" s="66"/>
      <c r="AN65" s="9">
        <v>4.0</v>
      </c>
      <c r="AO65" s="86"/>
      <c r="AP65" s="89"/>
      <c r="AQ65" s="8">
        <f t="shared" si="9"/>
        <v>15.5</v>
      </c>
      <c r="AR65" s="68">
        <f t="shared" si="10"/>
        <v>40.5</v>
      </c>
      <c r="AS65" s="3"/>
      <c r="AT65" s="69">
        <f t="shared" si="11"/>
        <v>13.5</v>
      </c>
      <c r="AU65" s="70">
        <f t="shared" si="12"/>
        <v>22</v>
      </c>
      <c r="AV65" s="70">
        <f t="shared" si="13"/>
        <v>14</v>
      </c>
      <c r="AW65" s="71"/>
      <c r="AX65" s="71"/>
      <c r="AY65" s="21"/>
      <c r="AZ65" s="72">
        <f t="shared" si="14"/>
        <v>0.4499925001</v>
      </c>
      <c r="BA65" s="73">
        <f t="shared" si="15"/>
        <v>0.3975848527</v>
      </c>
      <c r="BB65" s="73">
        <f t="shared" si="16"/>
        <v>0.5675506944</v>
      </c>
      <c r="BC65" s="14"/>
      <c r="BD65" s="14"/>
      <c r="BE65" s="44"/>
      <c r="BF65" s="37">
        <f t="shared" ref="BF65:BH65" si="115">IF((AZ65)&gt;=50%, 2, (IF((AZ65)&lt;25%, 0, 1)))</f>
        <v>1</v>
      </c>
      <c r="BG65" s="74">
        <f t="shared" si="115"/>
        <v>1</v>
      </c>
      <c r="BH65" s="74">
        <f t="shared" si="115"/>
        <v>2</v>
      </c>
      <c r="BI65" s="8"/>
      <c r="BJ65" s="8"/>
      <c r="BK65" s="10"/>
      <c r="BL65" s="37" t="str">
        <f t="shared" ref="BL65:BN65" si="116">IF(BF65=2,"Att", (IF(BF65=0,"Not","Weak")))</f>
        <v>Weak</v>
      </c>
      <c r="BM65" s="74" t="str">
        <f t="shared" si="116"/>
        <v>Weak</v>
      </c>
      <c r="BN65" s="74" t="str">
        <f t="shared" si="116"/>
        <v>Att</v>
      </c>
      <c r="BO65" s="8"/>
      <c r="BP65" s="8"/>
      <c r="BR65" s="56">
        <f t="shared" si="7"/>
        <v>2</v>
      </c>
      <c r="BS65" s="57">
        <f t="shared" si="8"/>
        <v>2</v>
      </c>
    </row>
    <row r="66" ht="14.25" customHeight="1">
      <c r="A66" s="58">
        <v>1.903710202032E12</v>
      </c>
      <c r="B66" s="59" t="s">
        <v>119</v>
      </c>
      <c r="D66" s="60">
        <v>12.0</v>
      </c>
      <c r="E66" s="60">
        <v>11.0</v>
      </c>
      <c r="F66" s="37">
        <v>12.0</v>
      </c>
      <c r="G66" s="61"/>
      <c r="H66" s="78">
        <v>10.0</v>
      </c>
      <c r="I66" s="79">
        <v>12.5</v>
      </c>
      <c r="J66" s="37"/>
      <c r="K66" s="37"/>
      <c r="L66" s="64"/>
      <c r="M66" s="64"/>
      <c r="N66" s="64"/>
      <c r="O66" s="37"/>
      <c r="P66" s="37"/>
      <c r="Q66" s="37"/>
      <c r="R66" s="8"/>
      <c r="S66" s="37">
        <v>1.0</v>
      </c>
      <c r="T66" s="37">
        <v>4.0</v>
      </c>
      <c r="U66" s="37">
        <v>0.0</v>
      </c>
      <c r="V66" s="37"/>
      <c r="W66" s="86">
        <v>4.0</v>
      </c>
      <c r="X66" s="86"/>
      <c r="Y66" s="86">
        <v>1.0</v>
      </c>
      <c r="Z66" s="86"/>
      <c r="AA66" s="66">
        <v>0.0</v>
      </c>
      <c r="AB66" s="9">
        <v>1.5</v>
      </c>
      <c r="AC66" s="67">
        <v>0.0</v>
      </c>
      <c r="AD66" s="21"/>
      <c r="AE66" s="66"/>
      <c r="AF66" s="9"/>
      <c r="AG66" s="67"/>
      <c r="AH66" s="86"/>
      <c r="AI66" s="66"/>
      <c r="AJ66" s="9"/>
      <c r="AK66" s="67"/>
      <c r="AL66" s="21"/>
      <c r="AM66" s="66">
        <v>4.5</v>
      </c>
      <c r="AN66" s="9">
        <v>4.0</v>
      </c>
      <c r="AO66" s="86"/>
      <c r="AP66" s="89"/>
      <c r="AQ66" s="8">
        <f t="shared" si="9"/>
        <v>20</v>
      </c>
      <c r="AR66" s="68">
        <f t="shared" si="10"/>
        <v>54.5</v>
      </c>
      <c r="AS66" s="3"/>
      <c r="AT66" s="69">
        <f t="shared" si="11"/>
        <v>21</v>
      </c>
      <c r="AU66" s="70">
        <f t="shared" si="12"/>
        <v>27.5</v>
      </c>
      <c r="AV66" s="70">
        <f t="shared" si="13"/>
        <v>17</v>
      </c>
      <c r="AW66" s="71"/>
      <c r="AX66" s="71"/>
      <c r="AY66" s="21"/>
      <c r="AZ66" s="72">
        <f t="shared" si="14"/>
        <v>0.6999883335</v>
      </c>
      <c r="BA66" s="73">
        <f t="shared" si="15"/>
        <v>0.4969810659</v>
      </c>
      <c r="BB66" s="73">
        <f t="shared" si="16"/>
        <v>0.6891687004</v>
      </c>
      <c r="BC66" s="14"/>
      <c r="BD66" s="14"/>
      <c r="BE66" s="44"/>
      <c r="BF66" s="37">
        <f t="shared" ref="BF66:BH66" si="117">IF((AZ66)&gt;=50%, 2, (IF((AZ66)&lt;25%, 0, 1)))</f>
        <v>2</v>
      </c>
      <c r="BG66" s="74">
        <f t="shared" si="117"/>
        <v>1</v>
      </c>
      <c r="BH66" s="74">
        <f t="shared" si="117"/>
        <v>2</v>
      </c>
      <c r="BI66" s="8"/>
      <c r="BJ66" s="8"/>
      <c r="BK66" s="10"/>
      <c r="BL66" s="37" t="str">
        <f t="shared" ref="BL66:BN66" si="118">IF(BF66=2,"Att", (IF(BF66=0,"Not","Weak")))</f>
        <v>Att</v>
      </c>
      <c r="BM66" s="74" t="str">
        <f t="shared" si="118"/>
        <v>Weak</v>
      </c>
      <c r="BN66" s="74" t="str">
        <f t="shared" si="118"/>
        <v>Att</v>
      </c>
      <c r="BO66" s="8"/>
      <c r="BP66" s="8"/>
      <c r="BR66" s="56">
        <f t="shared" si="7"/>
        <v>3</v>
      </c>
      <c r="BS66" s="57">
        <f t="shared" si="8"/>
        <v>2</v>
      </c>
    </row>
    <row r="67" ht="14.25" customHeight="1">
      <c r="A67" s="58">
        <v>1.903710202033E12</v>
      </c>
      <c r="B67" s="59" t="s">
        <v>120</v>
      </c>
      <c r="D67" s="60" t="s">
        <v>74</v>
      </c>
      <c r="E67" s="60">
        <v>11.0</v>
      </c>
      <c r="F67" s="37">
        <v>11.0</v>
      </c>
      <c r="G67" s="61"/>
      <c r="H67" s="78">
        <v>9.0</v>
      </c>
      <c r="I67" s="79">
        <v>5.0</v>
      </c>
      <c r="J67" s="37"/>
      <c r="K67" s="37"/>
      <c r="L67" s="64"/>
      <c r="M67" s="64"/>
      <c r="N67" s="64"/>
      <c r="O67" s="37"/>
      <c r="P67" s="37"/>
      <c r="Q67" s="37"/>
      <c r="R67" s="8"/>
      <c r="S67" s="37">
        <v>0.5</v>
      </c>
      <c r="T67" s="37">
        <v>2.0</v>
      </c>
      <c r="U67" s="37"/>
      <c r="V67" s="37"/>
      <c r="W67" s="86">
        <v>2.5</v>
      </c>
      <c r="X67" s="86">
        <v>0.0</v>
      </c>
      <c r="Y67" s="86"/>
      <c r="Z67" s="86"/>
      <c r="AA67" s="66"/>
      <c r="AB67" s="9"/>
      <c r="AC67" s="67"/>
      <c r="AD67" s="21"/>
      <c r="AE67" s="66"/>
      <c r="AF67" s="9">
        <v>1.0</v>
      </c>
      <c r="AG67" s="67">
        <v>3.0</v>
      </c>
      <c r="AH67" s="86"/>
      <c r="AI67" s="66"/>
      <c r="AJ67" s="9"/>
      <c r="AK67" s="67">
        <v>0.0</v>
      </c>
      <c r="AL67" s="21"/>
      <c r="AM67" s="66"/>
      <c r="AN67" s="9"/>
      <c r="AO67" s="86"/>
      <c r="AP67" s="86"/>
      <c r="AQ67" s="8">
        <f t="shared" si="9"/>
        <v>9</v>
      </c>
      <c r="AR67" s="68">
        <f t="shared" si="10"/>
        <v>34</v>
      </c>
      <c r="AS67" s="3"/>
      <c r="AT67" s="69">
        <f t="shared" si="11"/>
        <v>5</v>
      </c>
      <c r="AU67" s="70">
        <f t="shared" si="12"/>
        <v>17</v>
      </c>
      <c r="AV67" s="70">
        <f t="shared" si="13"/>
        <v>12</v>
      </c>
      <c r="AW67" s="71"/>
      <c r="AX67" s="71"/>
      <c r="AY67" s="21"/>
      <c r="AZ67" s="72">
        <f t="shared" si="14"/>
        <v>0.1666638889</v>
      </c>
      <c r="BA67" s="73">
        <f t="shared" si="15"/>
        <v>0.3072246589</v>
      </c>
      <c r="BB67" s="73">
        <f t="shared" si="16"/>
        <v>0.4864720238</v>
      </c>
      <c r="BC67" s="14"/>
      <c r="BD67" s="14"/>
      <c r="BE67" s="44"/>
      <c r="BF67" s="37">
        <f t="shared" ref="BF67:BH67" si="119">IF((AZ67)&gt;=50%, 2, (IF((AZ67)&lt;25%, 0, 1)))</f>
        <v>0</v>
      </c>
      <c r="BG67" s="74">
        <f t="shared" si="119"/>
        <v>1</v>
      </c>
      <c r="BH67" s="74">
        <f t="shared" si="119"/>
        <v>1</v>
      </c>
      <c r="BI67" s="8"/>
      <c r="BJ67" s="8"/>
      <c r="BK67" s="10"/>
      <c r="BL67" s="37" t="str">
        <f t="shared" ref="BL67:BN67" si="120">IF(BF67=2,"Att", (IF(BF67=0,"Not","Weak")))</f>
        <v>Not</v>
      </c>
      <c r="BM67" s="74" t="str">
        <f t="shared" si="120"/>
        <v>Weak</v>
      </c>
      <c r="BN67" s="74" t="str">
        <f t="shared" si="120"/>
        <v>Weak</v>
      </c>
      <c r="BO67" s="8"/>
      <c r="BP67" s="8"/>
      <c r="BR67" s="56">
        <f t="shared" si="7"/>
        <v>1</v>
      </c>
      <c r="BS67" s="57">
        <f t="shared" si="8"/>
        <v>1</v>
      </c>
    </row>
    <row r="68" ht="14.25" customHeight="1">
      <c r="A68" s="58">
        <v>1.903710202035E12</v>
      </c>
      <c r="B68" s="59" t="s">
        <v>121</v>
      </c>
      <c r="D68" s="60">
        <v>12.0</v>
      </c>
      <c r="E68" s="60">
        <v>13.0</v>
      </c>
      <c r="F68" s="37">
        <v>13.0</v>
      </c>
      <c r="G68" s="61"/>
      <c r="H68" s="78">
        <v>10.0</v>
      </c>
      <c r="I68" s="79">
        <v>17.0</v>
      </c>
      <c r="J68" s="37"/>
      <c r="K68" s="37"/>
      <c r="L68" s="64"/>
      <c r="M68" s="64"/>
      <c r="N68" s="64"/>
      <c r="O68" s="37"/>
      <c r="P68" s="37"/>
      <c r="Q68" s="37"/>
      <c r="R68" s="8"/>
      <c r="S68" s="37">
        <v>3.0</v>
      </c>
      <c r="T68" s="37">
        <v>4.0</v>
      </c>
      <c r="U68" s="37"/>
      <c r="V68" s="37"/>
      <c r="W68" s="86">
        <v>4.5</v>
      </c>
      <c r="X68" s="86">
        <v>0.5</v>
      </c>
      <c r="Y68" s="86">
        <v>1.5</v>
      </c>
      <c r="Z68" s="86"/>
      <c r="AA68" s="91">
        <v>0.0</v>
      </c>
      <c r="AB68" s="83">
        <v>4.0</v>
      </c>
      <c r="AC68" s="92">
        <v>0.0</v>
      </c>
      <c r="AE68" s="91"/>
      <c r="AF68" s="83"/>
      <c r="AG68" s="92"/>
      <c r="AH68" s="86"/>
      <c r="AI68" s="66"/>
      <c r="AJ68" s="9"/>
      <c r="AK68" s="67"/>
      <c r="AM68" s="66">
        <v>1.5</v>
      </c>
      <c r="AN68" s="93">
        <v>4.0</v>
      </c>
      <c r="AO68" s="89"/>
      <c r="AP68" s="89"/>
      <c r="AQ68" s="8">
        <f t="shared" si="9"/>
        <v>23</v>
      </c>
      <c r="AR68" s="68">
        <f t="shared" si="10"/>
        <v>63</v>
      </c>
      <c r="AS68" s="3"/>
      <c r="AT68" s="69">
        <f t="shared" si="11"/>
        <v>23.5</v>
      </c>
      <c r="AU68" s="70">
        <f t="shared" si="12"/>
        <v>34.5</v>
      </c>
      <c r="AV68" s="70">
        <f t="shared" si="13"/>
        <v>17</v>
      </c>
      <c r="AW68" s="71"/>
      <c r="AX68" s="71"/>
      <c r="AY68" s="21"/>
      <c r="AZ68" s="72">
        <f t="shared" si="14"/>
        <v>0.783320278</v>
      </c>
      <c r="BA68" s="73">
        <f t="shared" si="15"/>
        <v>0.6234853373</v>
      </c>
      <c r="BB68" s="73">
        <f t="shared" si="16"/>
        <v>0.6891687004</v>
      </c>
      <c r="BC68" s="14"/>
      <c r="BD68" s="14"/>
      <c r="BE68" s="44"/>
      <c r="BF68" s="37">
        <f t="shared" ref="BF68:BH68" si="121">IF((AZ68)&gt;=50%, 2, (IF((AZ68)&lt;25%, 0, 1)))</f>
        <v>2</v>
      </c>
      <c r="BG68" s="74">
        <f t="shared" si="121"/>
        <v>2</v>
      </c>
      <c r="BH68" s="74">
        <f t="shared" si="121"/>
        <v>2</v>
      </c>
      <c r="BI68" s="8"/>
      <c r="BJ68" s="8"/>
      <c r="BK68" s="10"/>
      <c r="BL68" s="37" t="str">
        <f t="shared" ref="BL68:BN68" si="122">IF(BF68=2,"Att", (IF(BF68=0,"Not","Weak")))</f>
        <v>Att</v>
      </c>
      <c r="BM68" s="74" t="str">
        <f t="shared" si="122"/>
        <v>Att</v>
      </c>
      <c r="BN68" s="74" t="str">
        <f t="shared" si="122"/>
        <v>Att</v>
      </c>
      <c r="BO68" s="8"/>
      <c r="BP68" s="8"/>
      <c r="BR68" s="56">
        <f t="shared" si="7"/>
        <v>4</v>
      </c>
      <c r="BS68" s="57">
        <f t="shared" si="8"/>
        <v>2</v>
      </c>
    </row>
    <row r="69" ht="14.25" customHeight="1">
      <c r="A69" s="94">
        <v>1.903710202037E12</v>
      </c>
      <c r="B69" s="59" t="s">
        <v>122</v>
      </c>
      <c r="C69" s="37"/>
      <c r="D69" s="36">
        <v>2.0</v>
      </c>
      <c r="E69" s="36">
        <v>12.0</v>
      </c>
      <c r="F69" s="37">
        <v>12.0</v>
      </c>
      <c r="G69" s="61"/>
      <c r="H69" s="78">
        <v>10.0</v>
      </c>
      <c r="I69" s="79">
        <v>15.0</v>
      </c>
      <c r="J69" s="37"/>
      <c r="K69" s="37"/>
      <c r="L69" s="64"/>
      <c r="M69" s="64"/>
      <c r="N69" s="64"/>
      <c r="O69" s="37"/>
      <c r="P69" s="37"/>
      <c r="Q69" s="37"/>
      <c r="R69" s="8"/>
      <c r="S69" s="37">
        <v>1.5</v>
      </c>
      <c r="T69" s="37">
        <v>4.0</v>
      </c>
      <c r="U69" s="37">
        <v>3.0</v>
      </c>
      <c r="V69" s="37"/>
      <c r="W69" s="86"/>
      <c r="X69" s="86"/>
      <c r="Y69" s="86"/>
      <c r="Z69" s="86"/>
      <c r="AA69" s="91">
        <v>0.0</v>
      </c>
      <c r="AB69" s="83">
        <v>1.0</v>
      </c>
      <c r="AC69" s="92">
        <v>0.0</v>
      </c>
      <c r="AD69" s="4"/>
      <c r="AE69" s="91"/>
      <c r="AF69" s="83"/>
      <c r="AG69" s="92"/>
      <c r="AH69" s="95"/>
      <c r="AI69" s="66"/>
      <c r="AJ69" s="9">
        <v>4.0</v>
      </c>
      <c r="AK69" s="67">
        <v>1.0</v>
      </c>
      <c r="AM69" s="66">
        <v>1.0</v>
      </c>
      <c r="AN69" s="93">
        <v>4.0</v>
      </c>
      <c r="AO69" s="86"/>
      <c r="AP69" s="96"/>
      <c r="AQ69" s="8">
        <f t="shared" si="9"/>
        <v>19.5</v>
      </c>
      <c r="AR69" s="68">
        <f t="shared" si="10"/>
        <v>56.5</v>
      </c>
      <c r="AS69" s="3"/>
      <c r="AT69" s="69">
        <f t="shared" si="11"/>
        <v>7.5</v>
      </c>
      <c r="AU69" s="70">
        <f t="shared" si="12"/>
        <v>39</v>
      </c>
      <c r="AV69" s="70">
        <f t="shared" si="13"/>
        <v>12</v>
      </c>
      <c r="AW69" s="71"/>
      <c r="AX69" s="71"/>
      <c r="AY69" s="21"/>
      <c r="AZ69" s="72">
        <f t="shared" si="14"/>
        <v>0.2499958334</v>
      </c>
      <c r="BA69" s="73">
        <f t="shared" si="15"/>
        <v>0.7048095117</v>
      </c>
      <c r="BB69" s="73">
        <f t="shared" si="16"/>
        <v>0.4864720238</v>
      </c>
      <c r="BC69" s="14"/>
      <c r="BD69" s="14"/>
      <c r="BE69" s="44"/>
      <c r="BF69" s="37">
        <f t="shared" ref="BF69:BH69" si="123">IF((AZ69)&gt;=50%, 2, (IF((AZ69)&lt;25%, 0, 1)))</f>
        <v>0</v>
      </c>
      <c r="BG69" s="74">
        <f t="shared" si="123"/>
        <v>2</v>
      </c>
      <c r="BH69" s="74">
        <f t="shared" si="123"/>
        <v>1</v>
      </c>
      <c r="BI69" s="8"/>
      <c r="BJ69" s="8"/>
      <c r="BK69" s="10"/>
      <c r="BL69" s="37" t="str">
        <f t="shared" ref="BL69:BN69" si="124">IF(BF69=2,"Att", (IF(BF69=0,"Not","Weak")))</f>
        <v>Not</v>
      </c>
      <c r="BM69" s="74" t="str">
        <f t="shared" si="124"/>
        <v>Att</v>
      </c>
      <c r="BN69" s="74" t="str">
        <f t="shared" si="124"/>
        <v>Weak</v>
      </c>
      <c r="BO69" s="8"/>
      <c r="BP69" s="8"/>
      <c r="BR69" s="56">
        <f t="shared" si="7"/>
        <v>2</v>
      </c>
      <c r="BS69" s="57">
        <f t="shared" si="8"/>
        <v>1</v>
      </c>
    </row>
    <row r="70" ht="14.25" customHeight="1">
      <c r="A70" s="94">
        <v>1.903710202038E12</v>
      </c>
      <c r="B70" s="59" t="s">
        <v>123</v>
      </c>
      <c r="C70" s="37"/>
      <c r="D70" s="36">
        <v>9.5</v>
      </c>
      <c r="E70" s="36">
        <v>14.0</v>
      </c>
      <c r="F70" s="37">
        <v>14.0</v>
      </c>
      <c r="G70" s="61"/>
      <c r="H70" s="78">
        <v>10.0</v>
      </c>
      <c r="I70" s="79">
        <v>16.0</v>
      </c>
      <c r="J70" s="37"/>
      <c r="K70" s="37"/>
      <c r="L70" s="64"/>
      <c r="M70" s="64"/>
      <c r="N70" s="64"/>
      <c r="O70" s="37"/>
      <c r="P70" s="37"/>
      <c r="Q70" s="37"/>
      <c r="R70" s="8"/>
      <c r="S70" s="37">
        <v>0.5</v>
      </c>
      <c r="T70" s="37">
        <v>2.0</v>
      </c>
      <c r="U70" s="37">
        <v>1.5</v>
      </c>
      <c r="V70" s="37"/>
      <c r="W70" s="86">
        <v>4.5</v>
      </c>
      <c r="X70" s="86">
        <v>0.0</v>
      </c>
      <c r="Y70" s="86">
        <v>1.0</v>
      </c>
      <c r="Z70" s="86"/>
      <c r="AA70" s="91"/>
      <c r="AB70" s="83"/>
      <c r="AC70" s="92"/>
      <c r="AD70" s="4"/>
      <c r="AE70" s="91"/>
      <c r="AF70" s="83"/>
      <c r="AG70" s="92"/>
      <c r="AH70" s="95"/>
      <c r="AI70" s="66"/>
      <c r="AJ70" s="9">
        <v>3.5</v>
      </c>
      <c r="AK70" s="67"/>
      <c r="AM70" s="66">
        <v>3.0</v>
      </c>
      <c r="AN70" s="93"/>
      <c r="AO70" s="86"/>
      <c r="AP70" s="96"/>
      <c r="AQ70" s="8">
        <f t="shared" si="9"/>
        <v>16</v>
      </c>
      <c r="AR70" s="68">
        <f t="shared" si="10"/>
        <v>56</v>
      </c>
      <c r="AS70" s="3"/>
      <c r="AT70" s="69">
        <f t="shared" si="11"/>
        <v>16.5</v>
      </c>
      <c r="AU70" s="70">
        <f t="shared" si="12"/>
        <v>35</v>
      </c>
      <c r="AV70" s="70">
        <f t="shared" si="13"/>
        <v>14</v>
      </c>
      <c r="AW70" s="71"/>
      <c r="AX70" s="71"/>
      <c r="AY70" s="21"/>
      <c r="AZ70" s="72">
        <f t="shared" si="14"/>
        <v>0.5499908335</v>
      </c>
      <c r="BA70" s="73">
        <f t="shared" si="15"/>
        <v>0.6325213566</v>
      </c>
      <c r="BB70" s="73">
        <f t="shared" si="16"/>
        <v>0.5675506944</v>
      </c>
      <c r="BC70" s="14"/>
      <c r="BD70" s="14"/>
      <c r="BE70" s="44"/>
      <c r="BF70" s="37">
        <f t="shared" ref="BF70:BH70" si="125">IF((AZ70)&gt;=50%, 2, (IF((AZ70)&lt;25%, 0, 1)))</f>
        <v>2</v>
      </c>
      <c r="BG70" s="74">
        <f t="shared" si="125"/>
        <v>2</v>
      </c>
      <c r="BH70" s="74">
        <f t="shared" si="125"/>
        <v>2</v>
      </c>
      <c r="BI70" s="8"/>
      <c r="BJ70" s="8"/>
      <c r="BK70" s="10"/>
      <c r="BL70" s="37" t="str">
        <f t="shared" ref="BL70:BN70" si="126">IF(BF70=2,"Att", (IF(BF70=0,"Not","Weak")))</f>
        <v>Att</v>
      </c>
      <c r="BM70" s="74" t="str">
        <f t="shared" si="126"/>
        <v>Att</v>
      </c>
      <c r="BN70" s="74" t="str">
        <f t="shared" si="126"/>
        <v>Att</v>
      </c>
      <c r="BO70" s="8"/>
      <c r="BP70" s="8"/>
      <c r="BR70" s="56">
        <f t="shared" si="7"/>
        <v>4</v>
      </c>
      <c r="BS70" s="57">
        <f t="shared" si="8"/>
        <v>2</v>
      </c>
    </row>
    <row r="71" ht="14.25" customHeight="1">
      <c r="A71" s="94">
        <v>1.90371020204E12</v>
      </c>
      <c r="B71" s="59" t="s">
        <v>124</v>
      </c>
      <c r="C71" s="37"/>
      <c r="D71" s="36">
        <v>11.0</v>
      </c>
      <c r="E71" s="36">
        <v>11.0</v>
      </c>
      <c r="F71" s="37">
        <v>11.0</v>
      </c>
      <c r="G71" s="61"/>
      <c r="H71" s="78">
        <v>9.0</v>
      </c>
      <c r="I71" s="79">
        <v>11.0</v>
      </c>
      <c r="J71" s="37"/>
      <c r="K71" s="37"/>
      <c r="L71" s="64"/>
      <c r="M71" s="64"/>
      <c r="N71" s="64"/>
      <c r="O71" s="37"/>
      <c r="P71" s="37"/>
      <c r="Q71" s="37"/>
      <c r="R71" s="8"/>
      <c r="S71" s="37">
        <v>2.0</v>
      </c>
      <c r="T71" s="37">
        <v>2.5</v>
      </c>
      <c r="U71" s="37"/>
      <c r="V71" s="37"/>
      <c r="W71" s="86">
        <v>2.0</v>
      </c>
      <c r="X71" s="86">
        <v>0.0</v>
      </c>
      <c r="Y71" s="86">
        <v>0.5</v>
      </c>
      <c r="Z71" s="86"/>
      <c r="AA71" s="91">
        <v>1.5</v>
      </c>
      <c r="AB71" s="83">
        <v>4.0</v>
      </c>
      <c r="AC71" s="92">
        <v>0.0</v>
      </c>
      <c r="AD71" s="4"/>
      <c r="AE71" s="91"/>
      <c r="AF71" s="83"/>
      <c r="AG71" s="92"/>
      <c r="AH71" s="95"/>
      <c r="AI71" s="66"/>
      <c r="AJ71" s="9">
        <v>0.0</v>
      </c>
      <c r="AK71" s="67">
        <v>1.5</v>
      </c>
      <c r="AM71" s="66"/>
      <c r="AN71" s="93"/>
      <c r="AO71" s="86"/>
      <c r="AP71" s="96"/>
      <c r="AQ71" s="8">
        <f t="shared" si="9"/>
        <v>14</v>
      </c>
      <c r="AR71" s="68">
        <f t="shared" si="10"/>
        <v>45</v>
      </c>
      <c r="AS71" s="3"/>
      <c r="AT71" s="69">
        <f t="shared" si="11"/>
        <v>19</v>
      </c>
      <c r="AU71" s="70">
        <f t="shared" si="12"/>
        <v>23.5</v>
      </c>
      <c r="AV71" s="70">
        <f t="shared" si="13"/>
        <v>13.5</v>
      </c>
      <c r="AW71" s="71"/>
      <c r="AX71" s="71"/>
      <c r="AY71" s="21"/>
      <c r="AZ71" s="72">
        <f t="shared" si="14"/>
        <v>0.633322778</v>
      </c>
      <c r="BA71" s="73">
        <f t="shared" si="15"/>
        <v>0.4246929109</v>
      </c>
      <c r="BB71" s="73">
        <f t="shared" si="16"/>
        <v>0.5472810268</v>
      </c>
      <c r="BC71" s="14"/>
      <c r="BD71" s="14"/>
      <c r="BE71" s="44"/>
      <c r="BF71" s="37">
        <f t="shared" ref="BF71:BH71" si="127">IF((AZ71)&gt;=50%, 2, (IF((AZ71)&lt;25%, 0, 1)))</f>
        <v>2</v>
      </c>
      <c r="BG71" s="74">
        <f t="shared" si="127"/>
        <v>1</v>
      </c>
      <c r="BH71" s="74">
        <f t="shared" si="127"/>
        <v>2</v>
      </c>
      <c r="BI71" s="8"/>
      <c r="BJ71" s="8"/>
      <c r="BK71" s="10"/>
      <c r="BL71" s="37" t="str">
        <f t="shared" ref="BL71:BN71" si="128">IF(BF71=2,"Att", (IF(BF71=0,"Not","Weak")))</f>
        <v>Att</v>
      </c>
      <c r="BM71" s="74" t="str">
        <f t="shared" si="128"/>
        <v>Weak</v>
      </c>
      <c r="BN71" s="74" t="str">
        <f t="shared" si="128"/>
        <v>Att</v>
      </c>
      <c r="BO71" s="8"/>
      <c r="BP71" s="8"/>
      <c r="BR71" s="56">
        <f t="shared" si="7"/>
        <v>3</v>
      </c>
      <c r="BS71" s="57">
        <f t="shared" si="8"/>
        <v>2</v>
      </c>
    </row>
    <row r="72" ht="14.25" customHeight="1">
      <c r="A72" s="94">
        <v>1.903710202041E12</v>
      </c>
      <c r="B72" s="59" t="s">
        <v>125</v>
      </c>
      <c r="C72" s="37"/>
      <c r="D72" s="36">
        <v>13.5</v>
      </c>
      <c r="E72" s="36">
        <v>13.0</v>
      </c>
      <c r="F72" s="37">
        <v>13.5</v>
      </c>
      <c r="G72" s="61"/>
      <c r="H72" s="78">
        <v>10.0</v>
      </c>
      <c r="I72" s="79">
        <v>16.0</v>
      </c>
      <c r="J72" s="37"/>
      <c r="K72" s="37"/>
      <c r="L72" s="64"/>
      <c r="M72" s="64"/>
      <c r="N72" s="64"/>
      <c r="O72" s="37"/>
      <c r="P72" s="37"/>
      <c r="Q72" s="37"/>
      <c r="R72" s="8"/>
      <c r="S72" s="37">
        <v>2.0</v>
      </c>
      <c r="T72" s="37">
        <v>3.0</v>
      </c>
      <c r="U72" s="37">
        <v>3.0</v>
      </c>
      <c r="V72" s="37"/>
      <c r="W72" s="86">
        <v>4.5</v>
      </c>
      <c r="X72" s="86">
        <v>0.5</v>
      </c>
      <c r="Y72" s="86"/>
      <c r="Z72" s="86"/>
      <c r="AA72" s="91">
        <v>1.0</v>
      </c>
      <c r="AB72" s="83">
        <v>2.0</v>
      </c>
      <c r="AC72" s="92">
        <v>0.0</v>
      </c>
      <c r="AD72" s="4"/>
      <c r="AE72" s="91"/>
      <c r="AF72" s="83"/>
      <c r="AG72" s="92"/>
      <c r="AH72" s="95"/>
      <c r="AI72" s="66"/>
      <c r="AJ72" s="9"/>
      <c r="AK72" s="67"/>
      <c r="AM72" s="66">
        <v>5.5</v>
      </c>
      <c r="AN72" s="93">
        <v>4.0</v>
      </c>
      <c r="AO72" s="86"/>
      <c r="AP72" s="96"/>
      <c r="AQ72" s="8">
        <f t="shared" si="9"/>
        <v>25.5</v>
      </c>
      <c r="AR72" s="68">
        <f t="shared" si="10"/>
        <v>65</v>
      </c>
      <c r="AS72" s="3"/>
      <c r="AT72" s="69">
        <f t="shared" si="11"/>
        <v>24</v>
      </c>
      <c r="AU72" s="70">
        <f t="shared" si="12"/>
        <v>36.5</v>
      </c>
      <c r="AV72" s="70">
        <f t="shared" si="13"/>
        <v>17.5</v>
      </c>
      <c r="AW72" s="71"/>
      <c r="AX72" s="71"/>
      <c r="AY72" s="21"/>
      <c r="AZ72" s="72">
        <f t="shared" si="14"/>
        <v>0.7999866669</v>
      </c>
      <c r="BA72" s="73">
        <f t="shared" si="15"/>
        <v>0.6596294148</v>
      </c>
      <c r="BB72" s="73">
        <f t="shared" si="16"/>
        <v>0.709438368</v>
      </c>
      <c r="BC72" s="14"/>
      <c r="BD72" s="14"/>
      <c r="BE72" s="44"/>
      <c r="BF72" s="37">
        <f t="shared" ref="BF72:BH72" si="129">IF((AZ72)&gt;=50%, 2, (IF((AZ72)&lt;25%, 0, 1)))</f>
        <v>2</v>
      </c>
      <c r="BG72" s="74">
        <f t="shared" si="129"/>
        <v>2</v>
      </c>
      <c r="BH72" s="74">
        <f t="shared" si="129"/>
        <v>2</v>
      </c>
      <c r="BI72" s="8"/>
      <c r="BJ72" s="8"/>
      <c r="BK72" s="10"/>
      <c r="BL72" s="37" t="str">
        <f t="shared" ref="BL72:BN72" si="130">IF(BF72=2,"Att", (IF(BF72=0,"Not","Weak")))</f>
        <v>Att</v>
      </c>
      <c r="BM72" s="74" t="str">
        <f t="shared" si="130"/>
        <v>Att</v>
      </c>
      <c r="BN72" s="74" t="str">
        <f t="shared" si="130"/>
        <v>Att</v>
      </c>
      <c r="BO72" s="8"/>
      <c r="BP72" s="8"/>
      <c r="BR72" s="56">
        <f t="shared" si="7"/>
        <v>4</v>
      </c>
      <c r="BS72" s="57">
        <f t="shared" si="8"/>
        <v>2</v>
      </c>
    </row>
    <row r="73" ht="14.25" customHeight="1">
      <c r="A73" s="94">
        <v>1.903710202044E12</v>
      </c>
      <c r="B73" s="59" t="s">
        <v>126</v>
      </c>
      <c r="C73" s="37"/>
      <c r="D73" s="36">
        <v>6.0</v>
      </c>
      <c r="E73" s="36">
        <v>6.5</v>
      </c>
      <c r="F73" s="37">
        <v>13.0</v>
      </c>
      <c r="G73" s="61"/>
      <c r="H73" s="78">
        <v>9.0</v>
      </c>
      <c r="I73" s="79">
        <v>8.0</v>
      </c>
      <c r="J73" s="37"/>
      <c r="K73" s="37"/>
      <c r="L73" s="64"/>
      <c r="M73" s="64"/>
      <c r="N73" s="64"/>
      <c r="O73" s="37"/>
      <c r="P73" s="37"/>
      <c r="Q73" s="37"/>
      <c r="R73" s="8"/>
      <c r="S73" s="37">
        <v>1.0</v>
      </c>
      <c r="T73" s="37">
        <v>0.0</v>
      </c>
      <c r="U73" s="37">
        <v>0.0</v>
      </c>
      <c r="V73" s="37"/>
      <c r="W73" s="86"/>
      <c r="X73" s="86"/>
      <c r="Y73" s="86"/>
      <c r="Z73" s="86"/>
      <c r="AA73" s="91">
        <v>1.0</v>
      </c>
      <c r="AB73" s="83">
        <v>1.0</v>
      </c>
      <c r="AC73" s="92">
        <v>0.0</v>
      </c>
      <c r="AD73" s="4"/>
      <c r="AE73" s="91">
        <v>0.0</v>
      </c>
      <c r="AF73" s="83">
        <v>2.0</v>
      </c>
      <c r="AG73" s="92">
        <v>0.0</v>
      </c>
      <c r="AH73" s="95"/>
      <c r="AI73" s="66"/>
      <c r="AJ73" s="9"/>
      <c r="AK73" s="67"/>
      <c r="AM73" s="66">
        <v>2.0</v>
      </c>
      <c r="AN73" s="93">
        <v>4.0</v>
      </c>
      <c r="AO73" s="86"/>
      <c r="AP73" s="96"/>
      <c r="AQ73" s="8">
        <f t="shared" si="9"/>
        <v>11</v>
      </c>
      <c r="AR73" s="68">
        <f t="shared" si="10"/>
        <v>41</v>
      </c>
      <c r="AS73" s="3"/>
      <c r="AT73" s="69">
        <f t="shared" si="11"/>
        <v>8</v>
      </c>
      <c r="AU73" s="70">
        <f t="shared" si="12"/>
        <v>20.5</v>
      </c>
      <c r="AV73" s="70">
        <f t="shared" si="13"/>
        <v>12</v>
      </c>
      <c r="AW73" s="71"/>
      <c r="AX73" s="71"/>
      <c r="AY73" s="21"/>
      <c r="AZ73" s="72">
        <f t="shared" si="14"/>
        <v>0.2666622223</v>
      </c>
      <c r="BA73" s="73">
        <f t="shared" si="15"/>
        <v>0.3704767946</v>
      </c>
      <c r="BB73" s="73">
        <f t="shared" si="16"/>
        <v>0.4864720238</v>
      </c>
      <c r="BC73" s="14"/>
      <c r="BD73" s="14"/>
      <c r="BE73" s="44"/>
      <c r="BF73" s="37">
        <f t="shared" ref="BF73:BH73" si="131">IF((AZ73)&gt;=50%, 2, (IF((AZ73)&lt;25%, 0, 1)))</f>
        <v>1</v>
      </c>
      <c r="BG73" s="74">
        <f t="shared" si="131"/>
        <v>1</v>
      </c>
      <c r="BH73" s="74">
        <f t="shared" si="131"/>
        <v>1</v>
      </c>
      <c r="BI73" s="8"/>
      <c r="BJ73" s="8"/>
      <c r="BK73" s="10"/>
      <c r="BL73" s="37" t="str">
        <f t="shared" ref="BL73:BN73" si="132">IF(BF73=2,"Att", (IF(BF73=0,"Not","Weak")))</f>
        <v>Weak</v>
      </c>
      <c r="BM73" s="74" t="str">
        <f t="shared" si="132"/>
        <v>Weak</v>
      </c>
      <c r="BN73" s="74" t="str">
        <f t="shared" si="132"/>
        <v>Weak</v>
      </c>
      <c r="BO73" s="8"/>
      <c r="BP73" s="8"/>
      <c r="BR73" s="56">
        <f t="shared" si="7"/>
        <v>2</v>
      </c>
      <c r="BS73" s="57">
        <f t="shared" si="8"/>
        <v>1</v>
      </c>
    </row>
    <row r="74" ht="14.25" customHeight="1">
      <c r="A74" s="60">
        <v>1.903710202046E12</v>
      </c>
      <c r="B74" s="59" t="s">
        <v>127</v>
      </c>
      <c r="C74" s="37"/>
      <c r="D74" s="36">
        <v>7.0</v>
      </c>
      <c r="E74" s="36">
        <v>13.0</v>
      </c>
      <c r="F74" s="37">
        <v>14.0</v>
      </c>
      <c r="G74" s="61"/>
      <c r="H74" s="78">
        <v>9.0</v>
      </c>
      <c r="I74" s="79">
        <v>7.0</v>
      </c>
      <c r="J74" s="37"/>
      <c r="K74" s="37"/>
      <c r="L74" s="64"/>
      <c r="M74" s="64"/>
      <c r="N74" s="64"/>
      <c r="O74" s="37"/>
      <c r="P74" s="37"/>
      <c r="Q74" s="37"/>
      <c r="R74" s="8"/>
      <c r="S74" s="37"/>
      <c r="T74" s="37">
        <v>3.0</v>
      </c>
      <c r="U74" s="37"/>
      <c r="V74" s="37"/>
      <c r="W74" s="86">
        <v>3.5</v>
      </c>
      <c r="X74" s="86">
        <v>0.5</v>
      </c>
      <c r="Y74" s="86"/>
      <c r="Z74" s="86"/>
      <c r="AA74" s="91">
        <v>0.0</v>
      </c>
      <c r="AB74" s="83">
        <v>4.0</v>
      </c>
      <c r="AC74" s="92"/>
      <c r="AD74" s="4"/>
      <c r="AE74" s="91"/>
      <c r="AF74" s="83"/>
      <c r="AG74" s="92"/>
      <c r="AH74" s="95"/>
      <c r="AI74" s="66"/>
      <c r="AJ74" s="9"/>
      <c r="AK74" s="67"/>
      <c r="AM74" s="66">
        <v>1.0</v>
      </c>
      <c r="AN74" s="93">
        <v>4.0</v>
      </c>
      <c r="AO74" s="86"/>
      <c r="AP74" s="96"/>
      <c r="AQ74" s="8">
        <f t="shared" si="9"/>
        <v>16</v>
      </c>
      <c r="AR74" s="68">
        <f t="shared" si="10"/>
        <v>46</v>
      </c>
      <c r="AS74" s="3"/>
      <c r="AT74" s="69">
        <f t="shared" si="11"/>
        <v>13.5</v>
      </c>
      <c r="AU74" s="70">
        <f t="shared" si="12"/>
        <v>24.5</v>
      </c>
      <c r="AV74" s="70">
        <f t="shared" si="13"/>
        <v>14</v>
      </c>
      <c r="AW74" s="71"/>
      <c r="AX74" s="71"/>
      <c r="AY74" s="21"/>
      <c r="AZ74" s="72">
        <f t="shared" si="14"/>
        <v>0.4499925001</v>
      </c>
      <c r="BA74" s="73">
        <f t="shared" si="15"/>
        <v>0.4427649496</v>
      </c>
      <c r="BB74" s="73">
        <f t="shared" si="16"/>
        <v>0.5675506944</v>
      </c>
      <c r="BC74" s="14"/>
      <c r="BD74" s="14"/>
      <c r="BE74" s="44"/>
      <c r="BF74" s="37">
        <f t="shared" ref="BF74:BH74" si="133">IF((AZ74)&gt;=50%, 2, (IF((AZ74)&lt;25%, 0, 1)))</f>
        <v>1</v>
      </c>
      <c r="BG74" s="74">
        <f t="shared" si="133"/>
        <v>1</v>
      </c>
      <c r="BH74" s="74">
        <f t="shared" si="133"/>
        <v>2</v>
      </c>
      <c r="BI74" s="8"/>
      <c r="BJ74" s="8"/>
      <c r="BK74" s="10"/>
      <c r="BL74" s="37" t="str">
        <f t="shared" ref="BL74:BN74" si="134">IF(BF74=2,"Att", (IF(BF74=0,"Not","Weak")))</f>
        <v>Weak</v>
      </c>
      <c r="BM74" s="74" t="str">
        <f t="shared" si="134"/>
        <v>Weak</v>
      </c>
      <c r="BN74" s="74" t="str">
        <f t="shared" si="134"/>
        <v>Att</v>
      </c>
      <c r="BO74" s="8"/>
      <c r="BP74" s="8"/>
      <c r="BR74" s="56">
        <f t="shared" si="7"/>
        <v>2</v>
      </c>
      <c r="BS74" s="57">
        <f t="shared" si="8"/>
        <v>2</v>
      </c>
    </row>
    <row r="75" ht="14.25" customHeight="1">
      <c r="A75" s="60">
        <v>1.903710202049E12</v>
      </c>
      <c r="B75" s="59" t="s">
        <v>128</v>
      </c>
      <c r="C75" s="37"/>
      <c r="D75" s="36">
        <v>13.0</v>
      </c>
      <c r="E75" s="36">
        <v>11.0</v>
      </c>
      <c r="F75" s="37">
        <v>13.0</v>
      </c>
      <c r="G75" s="61"/>
      <c r="H75" s="78">
        <v>10.0</v>
      </c>
      <c r="I75" s="79">
        <v>17.0</v>
      </c>
      <c r="J75" s="37"/>
      <c r="K75" s="37"/>
      <c r="L75" s="64"/>
      <c r="M75" s="64"/>
      <c r="N75" s="64"/>
      <c r="O75" s="37"/>
      <c r="P75" s="37"/>
      <c r="Q75" s="37"/>
      <c r="R75" s="8"/>
      <c r="S75" s="37">
        <v>1.5</v>
      </c>
      <c r="T75" s="37">
        <v>4.0</v>
      </c>
      <c r="U75" s="37">
        <v>3.0</v>
      </c>
      <c r="V75" s="37"/>
      <c r="W75" s="86">
        <v>4.5</v>
      </c>
      <c r="X75" s="86">
        <v>0.0</v>
      </c>
      <c r="Y75" s="86"/>
      <c r="Z75" s="86"/>
      <c r="AA75" s="91">
        <v>0.0</v>
      </c>
      <c r="AB75" s="83">
        <v>1.0</v>
      </c>
      <c r="AC75" s="92"/>
      <c r="AD75" s="4"/>
      <c r="AE75" s="91"/>
      <c r="AF75" s="83"/>
      <c r="AG75" s="92"/>
      <c r="AH75" s="95"/>
      <c r="AI75" s="66"/>
      <c r="AJ75" s="9"/>
      <c r="AK75" s="67"/>
      <c r="AM75" s="66">
        <v>4.0</v>
      </c>
      <c r="AN75" s="93">
        <v>4.0</v>
      </c>
      <c r="AO75" s="86"/>
      <c r="AP75" s="96"/>
      <c r="AQ75" s="8">
        <f t="shared" si="9"/>
        <v>22</v>
      </c>
      <c r="AR75" s="68">
        <f t="shared" si="10"/>
        <v>62</v>
      </c>
      <c r="AS75" s="3"/>
      <c r="AT75" s="69">
        <f t="shared" si="11"/>
        <v>23</v>
      </c>
      <c r="AU75" s="70">
        <f t="shared" si="12"/>
        <v>35</v>
      </c>
      <c r="AV75" s="70">
        <f t="shared" si="13"/>
        <v>15</v>
      </c>
      <c r="AW75" s="71"/>
      <c r="AX75" s="71"/>
      <c r="AY75" s="21"/>
      <c r="AZ75" s="72">
        <f t="shared" si="14"/>
        <v>0.7666538891</v>
      </c>
      <c r="BA75" s="73">
        <f t="shared" si="15"/>
        <v>0.6325213566</v>
      </c>
      <c r="BB75" s="73">
        <f t="shared" si="16"/>
        <v>0.6080900298</v>
      </c>
      <c r="BC75" s="14"/>
      <c r="BD75" s="14"/>
      <c r="BE75" s="44"/>
      <c r="BF75" s="37">
        <f t="shared" ref="BF75:BH75" si="135">IF((AZ75)&gt;=50%, 2, (IF((AZ75)&lt;25%, 0, 1)))</f>
        <v>2</v>
      </c>
      <c r="BG75" s="74">
        <f t="shared" si="135"/>
        <v>2</v>
      </c>
      <c r="BH75" s="74">
        <f t="shared" si="135"/>
        <v>2</v>
      </c>
      <c r="BI75" s="8"/>
      <c r="BJ75" s="8"/>
      <c r="BK75" s="10"/>
      <c r="BL75" s="37" t="str">
        <f t="shared" ref="BL75:BN75" si="136">IF(BF75=2,"Att", (IF(BF75=0,"Not","Weak")))</f>
        <v>Att</v>
      </c>
      <c r="BM75" s="74" t="str">
        <f t="shared" si="136"/>
        <v>Att</v>
      </c>
      <c r="BN75" s="74" t="str">
        <f t="shared" si="136"/>
        <v>Att</v>
      </c>
      <c r="BO75" s="8"/>
      <c r="BP75" s="8"/>
      <c r="BR75" s="56">
        <f t="shared" si="7"/>
        <v>4</v>
      </c>
      <c r="BS75" s="57">
        <f t="shared" si="8"/>
        <v>2</v>
      </c>
    </row>
    <row r="76" ht="14.25" customHeight="1">
      <c r="A76" s="60">
        <v>1.90371020205E12</v>
      </c>
      <c r="B76" s="59" t="s">
        <v>129</v>
      </c>
      <c r="C76" s="37"/>
      <c r="D76" s="36">
        <v>12.0</v>
      </c>
      <c r="E76" s="36" t="s">
        <v>74</v>
      </c>
      <c r="F76" s="37">
        <v>12.0</v>
      </c>
      <c r="G76" s="61"/>
      <c r="H76" s="78">
        <v>9.0</v>
      </c>
      <c r="I76" s="79">
        <v>11.0</v>
      </c>
      <c r="J76" s="37"/>
      <c r="K76" s="37"/>
      <c r="L76" s="64"/>
      <c r="M76" s="64"/>
      <c r="N76" s="64"/>
      <c r="O76" s="37"/>
      <c r="P76" s="37"/>
      <c r="Q76" s="37"/>
      <c r="R76" s="8"/>
      <c r="S76" s="8" t="s">
        <v>74</v>
      </c>
      <c r="T76" s="8" t="s">
        <v>74</v>
      </c>
      <c r="U76" s="8" t="s">
        <v>74</v>
      </c>
      <c r="V76" s="8"/>
      <c r="W76" s="65" t="s">
        <v>74</v>
      </c>
      <c r="X76" s="65" t="s">
        <v>74</v>
      </c>
      <c r="Y76" s="65" t="s">
        <v>74</v>
      </c>
      <c r="Z76" s="65"/>
      <c r="AA76" s="66" t="s">
        <v>74</v>
      </c>
      <c r="AB76" s="9" t="s">
        <v>74</v>
      </c>
      <c r="AC76" s="67" t="s">
        <v>74</v>
      </c>
      <c r="AD76" s="8"/>
      <c r="AE76" s="66" t="s">
        <v>74</v>
      </c>
      <c r="AF76" s="9" t="s">
        <v>74</v>
      </c>
      <c r="AG76" s="67" t="s">
        <v>74</v>
      </c>
      <c r="AH76" s="65"/>
      <c r="AI76" s="66" t="s">
        <v>74</v>
      </c>
      <c r="AJ76" s="9" t="s">
        <v>74</v>
      </c>
      <c r="AK76" s="67" t="s">
        <v>74</v>
      </c>
      <c r="AL76" s="8"/>
      <c r="AM76" s="66" t="s">
        <v>74</v>
      </c>
      <c r="AN76" s="9" t="s">
        <v>74</v>
      </c>
      <c r="AO76" s="86"/>
      <c r="AP76" s="96"/>
      <c r="AQ76" s="8">
        <f t="shared" si="9"/>
        <v>0</v>
      </c>
      <c r="AR76" s="68">
        <f t="shared" si="10"/>
        <v>32</v>
      </c>
      <c r="AS76" s="3"/>
      <c r="AT76" s="69">
        <f t="shared" si="11"/>
        <v>12</v>
      </c>
      <c r="AU76" s="70">
        <f t="shared" si="12"/>
        <v>11</v>
      </c>
      <c r="AV76" s="70">
        <f t="shared" si="13"/>
        <v>9</v>
      </c>
      <c r="AW76" s="71"/>
      <c r="AX76" s="71"/>
      <c r="AY76" s="21"/>
      <c r="AZ76" s="72">
        <f t="shared" si="14"/>
        <v>0.3999933334</v>
      </c>
      <c r="BA76" s="73">
        <f t="shared" si="15"/>
        <v>0.1987924264</v>
      </c>
      <c r="BB76" s="73">
        <f t="shared" si="16"/>
        <v>0.3648540179</v>
      </c>
      <c r="BC76" s="14"/>
      <c r="BD76" s="14"/>
      <c r="BE76" s="44"/>
      <c r="BF76" s="37">
        <f t="shared" ref="BF76:BH76" si="137">IF((AZ76)&gt;=50%, 2, (IF((AZ76)&lt;25%, 0, 1)))</f>
        <v>1</v>
      </c>
      <c r="BG76" s="74">
        <f t="shared" si="137"/>
        <v>0</v>
      </c>
      <c r="BH76" s="74">
        <f t="shared" si="137"/>
        <v>1</v>
      </c>
      <c r="BI76" s="8"/>
      <c r="BJ76" s="8"/>
      <c r="BK76" s="10"/>
      <c r="BL76" s="37" t="str">
        <f t="shared" ref="BL76:BN76" si="138">IF(BF76=2,"Att", (IF(BF76=0,"Not","Weak")))</f>
        <v>Weak</v>
      </c>
      <c r="BM76" s="74" t="str">
        <f t="shared" si="138"/>
        <v>Not</v>
      </c>
      <c r="BN76" s="74" t="str">
        <f t="shared" si="138"/>
        <v>Weak</v>
      </c>
      <c r="BO76" s="8"/>
      <c r="BP76" s="8"/>
      <c r="BR76" s="56">
        <f t="shared" si="7"/>
        <v>1</v>
      </c>
      <c r="BS76" s="57">
        <f t="shared" si="8"/>
        <v>1</v>
      </c>
    </row>
    <row r="77" ht="14.25" customHeight="1">
      <c r="A77" s="60">
        <v>1.903710202055E12</v>
      </c>
      <c r="B77" s="59" t="s">
        <v>130</v>
      </c>
      <c r="C77" s="37"/>
      <c r="D77" s="36">
        <v>13.5</v>
      </c>
      <c r="E77" s="36" t="s">
        <v>74</v>
      </c>
      <c r="F77" s="37">
        <v>13.5</v>
      </c>
      <c r="G77" s="61"/>
      <c r="H77" s="78">
        <v>8.0</v>
      </c>
      <c r="I77" s="79">
        <v>3.5</v>
      </c>
      <c r="J77" s="37"/>
      <c r="K77" s="37"/>
      <c r="L77" s="64"/>
      <c r="M77" s="64"/>
      <c r="N77" s="64"/>
      <c r="O77" s="37"/>
      <c r="P77" s="37"/>
      <c r="Q77" s="37"/>
      <c r="R77" s="8"/>
      <c r="S77" s="37">
        <v>1.0</v>
      </c>
      <c r="T77" s="37">
        <v>3.0</v>
      </c>
      <c r="U77" s="37">
        <v>3.0</v>
      </c>
      <c r="V77" s="37"/>
      <c r="W77" s="86"/>
      <c r="X77" s="86"/>
      <c r="Y77" s="86"/>
      <c r="Z77" s="86"/>
      <c r="AA77" s="91"/>
      <c r="AB77" s="83">
        <v>1.5</v>
      </c>
      <c r="AC77" s="92"/>
      <c r="AD77" s="4"/>
      <c r="AE77" s="91"/>
      <c r="AF77" s="83"/>
      <c r="AG77" s="92"/>
      <c r="AH77" s="95"/>
      <c r="AI77" s="66"/>
      <c r="AJ77" s="9">
        <v>1.5</v>
      </c>
      <c r="AK77" s="67"/>
      <c r="AM77" s="66"/>
      <c r="AN77" s="93"/>
      <c r="AO77" s="86"/>
      <c r="AP77" s="96"/>
      <c r="AQ77" s="8">
        <f t="shared" si="9"/>
        <v>10</v>
      </c>
      <c r="AR77" s="68">
        <f t="shared" si="10"/>
        <v>35</v>
      </c>
      <c r="AS77" s="3"/>
      <c r="AT77" s="69">
        <f t="shared" si="11"/>
        <v>17.5</v>
      </c>
      <c r="AU77" s="70">
        <f t="shared" si="12"/>
        <v>8</v>
      </c>
      <c r="AV77" s="70">
        <f t="shared" si="13"/>
        <v>9.5</v>
      </c>
      <c r="AW77" s="71"/>
      <c r="AX77" s="71"/>
      <c r="AY77" s="21"/>
      <c r="AZ77" s="72">
        <f t="shared" si="14"/>
        <v>0.5833236113</v>
      </c>
      <c r="BA77" s="73">
        <f t="shared" si="15"/>
        <v>0.1445763101</v>
      </c>
      <c r="BB77" s="73">
        <f t="shared" si="16"/>
        <v>0.3851236855</v>
      </c>
      <c r="BC77" s="14"/>
      <c r="BD77" s="14"/>
      <c r="BE77" s="44"/>
      <c r="BF77" s="37">
        <f t="shared" ref="BF77:BH77" si="139">IF((AZ77)&gt;=50%, 2, (IF((AZ77)&lt;25%, 0, 1)))</f>
        <v>2</v>
      </c>
      <c r="BG77" s="74">
        <f t="shared" si="139"/>
        <v>0</v>
      </c>
      <c r="BH77" s="74">
        <f t="shared" si="139"/>
        <v>1</v>
      </c>
      <c r="BI77" s="8"/>
      <c r="BJ77" s="8"/>
      <c r="BK77" s="10"/>
      <c r="BL77" s="37" t="str">
        <f t="shared" ref="BL77:BN77" si="140">IF(BF77=2,"Att", (IF(BF77=0,"Not","Weak")))</f>
        <v>Att</v>
      </c>
      <c r="BM77" s="74" t="str">
        <f t="shared" si="140"/>
        <v>Not</v>
      </c>
      <c r="BN77" s="74" t="str">
        <f t="shared" si="140"/>
        <v>Weak</v>
      </c>
      <c r="BO77" s="8"/>
      <c r="BP77" s="8"/>
      <c r="BR77" s="56">
        <f t="shared" si="7"/>
        <v>2</v>
      </c>
      <c r="BS77" s="57">
        <f t="shared" si="8"/>
        <v>1</v>
      </c>
    </row>
    <row r="78" ht="14.25" customHeight="1">
      <c r="A78" s="60">
        <v>1.903710202056E12</v>
      </c>
      <c r="B78" s="59" t="s">
        <v>131</v>
      </c>
      <c r="C78" s="37"/>
      <c r="D78" s="36">
        <v>9.0</v>
      </c>
      <c r="E78" s="36">
        <v>13.0</v>
      </c>
      <c r="F78" s="37">
        <v>13.0</v>
      </c>
      <c r="G78" s="61"/>
      <c r="H78" s="78">
        <v>10.0</v>
      </c>
      <c r="I78" s="79">
        <v>13.0</v>
      </c>
      <c r="J78" s="37"/>
      <c r="K78" s="37"/>
      <c r="L78" s="64"/>
      <c r="M78" s="64"/>
      <c r="N78" s="64"/>
      <c r="O78" s="37"/>
      <c r="P78" s="37"/>
      <c r="Q78" s="37"/>
      <c r="R78" s="8"/>
      <c r="S78" s="37">
        <v>1.0</v>
      </c>
      <c r="T78" s="37">
        <v>3.5</v>
      </c>
      <c r="U78" s="37">
        <v>3.0</v>
      </c>
      <c r="V78" s="37"/>
      <c r="W78" s="86">
        <v>3.0</v>
      </c>
      <c r="X78" s="86">
        <v>1.0</v>
      </c>
      <c r="Y78" s="86">
        <v>1.5</v>
      </c>
      <c r="Z78" s="86"/>
      <c r="AA78" s="91">
        <v>1.0</v>
      </c>
      <c r="AB78" s="83">
        <v>1.0</v>
      </c>
      <c r="AC78" s="92">
        <v>1.0</v>
      </c>
      <c r="AD78" s="4"/>
      <c r="AE78" s="91"/>
      <c r="AF78" s="83"/>
      <c r="AG78" s="92"/>
      <c r="AH78" s="95"/>
      <c r="AI78" s="66"/>
      <c r="AJ78" s="9"/>
      <c r="AK78" s="67"/>
      <c r="AM78" s="66"/>
      <c r="AN78" s="93">
        <v>1.0</v>
      </c>
      <c r="AO78" s="86"/>
      <c r="AP78" s="96"/>
      <c r="AQ78" s="8">
        <f t="shared" si="9"/>
        <v>17</v>
      </c>
      <c r="AR78" s="68">
        <f t="shared" si="10"/>
        <v>53</v>
      </c>
      <c r="AS78" s="3"/>
      <c r="AT78" s="69">
        <f t="shared" si="11"/>
        <v>17.5</v>
      </c>
      <c r="AU78" s="70">
        <f t="shared" si="12"/>
        <v>32</v>
      </c>
      <c r="AV78" s="70">
        <f t="shared" si="13"/>
        <v>12.5</v>
      </c>
      <c r="AW78" s="71"/>
      <c r="AX78" s="71"/>
      <c r="AY78" s="21"/>
      <c r="AZ78" s="72">
        <f t="shared" si="14"/>
        <v>0.5833236113</v>
      </c>
      <c r="BA78" s="73">
        <f t="shared" si="15"/>
        <v>0.5783052403</v>
      </c>
      <c r="BB78" s="73">
        <f t="shared" si="16"/>
        <v>0.5067416915</v>
      </c>
      <c r="BC78" s="14"/>
      <c r="BD78" s="14"/>
      <c r="BE78" s="44"/>
      <c r="BF78" s="37">
        <f t="shared" ref="BF78:BH78" si="141">IF((AZ78)&gt;=50%, 2, (IF((AZ78)&lt;25%, 0, 1)))</f>
        <v>2</v>
      </c>
      <c r="BG78" s="74">
        <f t="shared" si="141"/>
        <v>2</v>
      </c>
      <c r="BH78" s="74">
        <f t="shared" si="141"/>
        <v>2</v>
      </c>
      <c r="BI78" s="8"/>
      <c r="BJ78" s="8"/>
      <c r="BK78" s="10"/>
      <c r="BL78" s="37" t="str">
        <f t="shared" ref="BL78:BN78" si="142">IF(BF78=2,"Att", (IF(BF78=0,"Not","Weak")))</f>
        <v>Att</v>
      </c>
      <c r="BM78" s="74" t="str">
        <f t="shared" si="142"/>
        <v>Att</v>
      </c>
      <c r="BN78" s="74" t="str">
        <f t="shared" si="142"/>
        <v>Att</v>
      </c>
      <c r="BO78" s="8"/>
      <c r="BP78" s="8"/>
      <c r="BR78" s="56">
        <f t="shared" si="7"/>
        <v>4</v>
      </c>
      <c r="BS78" s="57">
        <f t="shared" si="8"/>
        <v>2</v>
      </c>
    </row>
    <row r="79" ht="14.25" customHeight="1">
      <c r="A79" s="60">
        <v>1.903710202057E12</v>
      </c>
      <c r="B79" s="59" t="s">
        <v>132</v>
      </c>
      <c r="C79" s="37"/>
      <c r="D79" s="36">
        <v>15.0</v>
      </c>
      <c r="E79" s="36">
        <v>12.0</v>
      </c>
      <c r="F79" s="37">
        <v>15.0</v>
      </c>
      <c r="G79" s="61"/>
      <c r="H79" s="78">
        <v>9.0</v>
      </c>
      <c r="I79" s="79">
        <v>7.0</v>
      </c>
      <c r="J79" s="37"/>
      <c r="K79" s="37"/>
      <c r="L79" s="64"/>
      <c r="M79" s="64"/>
      <c r="N79" s="64"/>
      <c r="O79" s="37"/>
      <c r="P79" s="37"/>
      <c r="Q79" s="37"/>
      <c r="R79" s="8"/>
      <c r="S79" s="37"/>
      <c r="T79" s="37"/>
      <c r="U79" s="37"/>
      <c r="V79" s="37"/>
      <c r="W79" s="86">
        <v>2.0</v>
      </c>
      <c r="X79" s="86">
        <v>0.5</v>
      </c>
      <c r="Y79" s="86">
        <v>0.0</v>
      </c>
      <c r="Z79" s="86"/>
      <c r="AA79" s="91">
        <v>0.0</v>
      </c>
      <c r="AB79" s="83">
        <v>3.0</v>
      </c>
      <c r="AC79" s="92">
        <v>1.0</v>
      </c>
      <c r="AD79" s="4"/>
      <c r="AE79" s="91"/>
      <c r="AF79" s="83"/>
      <c r="AG79" s="92"/>
      <c r="AH79" s="95"/>
      <c r="AI79" s="66">
        <v>0.0</v>
      </c>
      <c r="AJ79" s="9">
        <v>2.0</v>
      </c>
      <c r="AK79" s="67"/>
      <c r="AM79" s="66">
        <v>1.5</v>
      </c>
      <c r="AN79" s="93">
        <v>3.0</v>
      </c>
      <c r="AO79" s="86"/>
      <c r="AP79" s="96"/>
      <c r="AQ79" s="8">
        <f t="shared" si="9"/>
        <v>13</v>
      </c>
      <c r="AR79" s="68">
        <f t="shared" si="10"/>
        <v>44</v>
      </c>
      <c r="AS79" s="3"/>
      <c r="AT79" s="69">
        <f t="shared" si="11"/>
        <v>17</v>
      </c>
      <c r="AU79" s="70">
        <f t="shared" si="12"/>
        <v>25.5</v>
      </c>
      <c r="AV79" s="70">
        <f t="shared" si="13"/>
        <v>13.5</v>
      </c>
      <c r="AW79" s="71"/>
      <c r="AX79" s="71"/>
      <c r="AY79" s="21"/>
      <c r="AZ79" s="72">
        <f t="shared" si="14"/>
        <v>0.5666572224</v>
      </c>
      <c r="BA79" s="73">
        <f t="shared" si="15"/>
        <v>0.4608369884</v>
      </c>
      <c r="BB79" s="73">
        <f t="shared" si="16"/>
        <v>0.5472810268</v>
      </c>
      <c r="BC79" s="14"/>
      <c r="BD79" s="14"/>
      <c r="BE79" s="44"/>
      <c r="BF79" s="37">
        <f t="shared" ref="BF79:BH79" si="143">IF((AZ79)&gt;=50%, 2, (IF((AZ79)&lt;25%, 0, 1)))</f>
        <v>2</v>
      </c>
      <c r="BG79" s="74">
        <f t="shared" si="143"/>
        <v>1</v>
      </c>
      <c r="BH79" s="74">
        <f t="shared" si="143"/>
        <v>2</v>
      </c>
      <c r="BI79" s="8"/>
      <c r="BJ79" s="8"/>
      <c r="BK79" s="10"/>
      <c r="BL79" s="37" t="str">
        <f t="shared" ref="BL79:BN79" si="144">IF(BF79=2,"Att", (IF(BF79=0,"Not","Weak")))</f>
        <v>Att</v>
      </c>
      <c r="BM79" s="74" t="str">
        <f t="shared" si="144"/>
        <v>Weak</v>
      </c>
      <c r="BN79" s="74" t="str">
        <f t="shared" si="144"/>
        <v>Att</v>
      </c>
      <c r="BO79" s="8"/>
      <c r="BP79" s="8"/>
      <c r="BR79" s="56">
        <f t="shared" si="7"/>
        <v>3</v>
      </c>
      <c r="BS79" s="57">
        <f t="shared" si="8"/>
        <v>2</v>
      </c>
    </row>
    <row r="80" ht="14.25" customHeight="1">
      <c r="A80" s="60">
        <v>1.903710202058E12</v>
      </c>
      <c r="B80" s="59" t="s">
        <v>133</v>
      </c>
      <c r="C80" s="37"/>
      <c r="D80" s="36">
        <v>9.5</v>
      </c>
      <c r="E80" s="36">
        <v>13.0</v>
      </c>
      <c r="F80" s="37">
        <v>13.0</v>
      </c>
      <c r="G80" s="61"/>
      <c r="H80" s="78">
        <v>9.0</v>
      </c>
      <c r="I80" s="79">
        <v>6.0</v>
      </c>
      <c r="J80" s="37"/>
      <c r="K80" s="37"/>
      <c r="L80" s="64"/>
      <c r="M80" s="64"/>
      <c r="N80" s="64"/>
      <c r="O80" s="37"/>
      <c r="P80" s="37"/>
      <c r="Q80" s="37"/>
      <c r="R80" s="8"/>
      <c r="S80" s="37">
        <v>1.5</v>
      </c>
      <c r="T80" s="37">
        <v>3.0</v>
      </c>
      <c r="U80" s="37">
        <v>3.0</v>
      </c>
      <c r="V80" s="37"/>
      <c r="W80" s="86">
        <v>2.5</v>
      </c>
      <c r="X80" s="86">
        <v>0.5</v>
      </c>
      <c r="Y80" s="86"/>
      <c r="Z80" s="86"/>
      <c r="AA80" s="91">
        <v>1.5</v>
      </c>
      <c r="AB80" s="83">
        <v>0.5</v>
      </c>
      <c r="AC80" s="92">
        <v>0.0</v>
      </c>
      <c r="AD80" s="4"/>
      <c r="AE80" s="91">
        <v>0.5</v>
      </c>
      <c r="AF80" s="83">
        <v>1.5</v>
      </c>
      <c r="AG80" s="92">
        <v>0.0</v>
      </c>
      <c r="AH80" s="95"/>
      <c r="AI80" s="66"/>
      <c r="AJ80" s="9"/>
      <c r="AK80" s="67"/>
      <c r="AM80" s="66"/>
      <c r="AN80" s="93"/>
      <c r="AO80" s="86"/>
      <c r="AP80" s="96"/>
      <c r="AQ80" s="8">
        <f t="shared" si="9"/>
        <v>14.5</v>
      </c>
      <c r="AR80" s="68">
        <f t="shared" si="10"/>
        <v>42.5</v>
      </c>
      <c r="AS80" s="3"/>
      <c r="AT80" s="69">
        <f t="shared" si="11"/>
        <v>18</v>
      </c>
      <c r="AU80" s="70">
        <f t="shared" si="12"/>
        <v>24.5</v>
      </c>
      <c r="AV80" s="70">
        <f t="shared" si="13"/>
        <v>9.5</v>
      </c>
      <c r="AW80" s="71"/>
      <c r="AX80" s="71"/>
      <c r="AY80" s="21"/>
      <c r="AZ80" s="72">
        <f t="shared" si="14"/>
        <v>0.5999900002</v>
      </c>
      <c r="BA80" s="73">
        <f t="shared" si="15"/>
        <v>0.4427649496</v>
      </c>
      <c r="BB80" s="73">
        <f t="shared" si="16"/>
        <v>0.3851236855</v>
      </c>
      <c r="BC80" s="14"/>
      <c r="BD80" s="14"/>
      <c r="BE80" s="44"/>
      <c r="BF80" s="37">
        <f t="shared" ref="BF80:BH80" si="145">IF((AZ80)&gt;=50%, 2, (IF((AZ80)&lt;25%, 0, 1)))</f>
        <v>2</v>
      </c>
      <c r="BG80" s="74">
        <f t="shared" si="145"/>
        <v>1</v>
      </c>
      <c r="BH80" s="74">
        <f t="shared" si="145"/>
        <v>1</v>
      </c>
      <c r="BI80" s="8"/>
      <c r="BJ80" s="8"/>
      <c r="BK80" s="10"/>
      <c r="BL80" s="37" t="str">
        <f t="shared" ref="BL80:BN80" si="146">IF(BF80=2,"Att", (IF(BF80=0,"Not","Weak")))</f>
        <v>Att</v>
      </c>
      <c r="BM80" s="74" t="str">
        <f t="shared" si="146"/>
        <v>Weak</v>
      </c>
      <c r="BN80" s="74" t="str">
        <f t="shared" si="146"/>
        <v>Weak</v>
      </c>
      <c r="BO80" s="8"/>
      <c r="BP80" s="8"/>
      <c r="BR80" s="56">
        <f t="shared" si="7"/>
        <v>3</v>
      </c>
      <c r="BS80" s="57">
        <f t="shared" si="8"/>
        <v>1</v>
      </c>
    </row>
    <row r="81" ht="14.25" customHeight="1">
      <c r="A81" s="60">
        <v>1.903710202059E12</v>
      </c>
      <c r="B81" s="59" t="s">
        <v>134</v>
      </c>
      <c r="C81" s="37"/>
      <c r="D81" s="36">
        <v>13.0</v>
      </c>
      <c r="E81" s="36">
        <v>9.0</v>
      </c>
      <c r="F81" s="37">
        <v>13.0</v>
      </c>
      <c r="G81" s="61"/>
      <c r="H81" s="78">
        <v>10.0</v>
      </c>
      <c r="I81" s="79">
        <v>14.0</v>
      </c>
      <c r="J81" s="37"/>
      <c r="K81" s="37"/>
      <c r="L81" s="64"/>
      <c r="M81" s="64"/>
      <c r="N81" s="64"/>
      <c r="O81" s="37"/>
      <c r="P81" s="37"/>
      <c r="Q81" s="37"/>
      <c r="R81" s="8"/>
      <c r="S81" s="37">
        <v>0.5</v>
      </c>
      <c r="T81" s="37">
        <v>1.0</v>
      </c>
      <c r="U81" s="37">
        <v>3.0</v>
      </c>
      <c r="V81" s="37"/>
      <c r="W81" s="86">
        <v>4.5</v>
      </c>
      <c r="X81" s="86">
        <v>0.0</v>
      </c>
      <c r="Y81" s="86">
        <v>0.0</v>
      </c>
      <c r="Z81" s="86"/>
      <c r="AA81" s="91"/>
      <c r="AB81" s="83"/>
      <c r="AC81" s="92"/>
      <c r="AD81" s="4"/>
      <c r="AE81" s="91"/>
      <c r="AF81" s="83"/>
      <c r="AG81" s="92"/>
      <c r="AH81" s="95"/>
      <c r="AI81" s="66">
        <v>1.0</v>
      </c>
      <c r="AJ81" s="9">
        <v>4.0</v>
      </c>
      <c r="AK81" s="67">
        <v>0.0</v>
      </c>
      <c r="AM81" s="66">
        <v>0.0</v>
      </c>
      <c r="AN81" s="93">
        <v>4.0</v>
      </c>
      <c r="AO81" s="86"/>
      <c r="AP81" s="96"/>
      <c r="AQ81" s="8">
        <f t="shared" si="9"/>
        <v>18</v>
      </c>
      <c r="AR81" s="68">
        <f t="shared" si="10"/>
        <v>55</v>
      </c>
      <c r="AS81" s="3"/>
      <c r="AT81" s="69">
        <f t="shared" si="11"/>
        <v>19</v>
      </c>
      <c r="AU81" s="70">
        <f t="shared" si="12"/>
        <v>34</v>
      </c>
      <c r="AV81" s="70">
        <f t="shared" si="13"/>
        <v>11</v>
      </c>
      <c r="AW81" s="71"/>
      <c r="AX81" s="71"/>
      <c r="AY81" s="21"/>
      <c r="AZ81" s="72">
        <f t="shared" si="14"/>
        <v>0.633322778</v>
      </c>
      <c r="BA81" s="73">
        <f t="shared" si="15"/>
        <v>0.6144493179</v>
      </c>
      <c r="BB81" s="73">
        <f t="shared" si="16"/>
        <v>0.4459326885</v>
      </c>
      <c r="BC81" s="14"/>
      <c r="BD81" s="14"/>
      <c r="BE81" s="44"/>
      <c r="BF81" s="37">
        <f t="shared" ref="BF81:BH81" si="147">IF((AZ81)&gt;=50%, 2, (IF((AZ81)&lt;25%, 0, 1)))</f>
        <v>2</v>
      </c>
      <c r="BG81" s="74">
        <f t="shared" si="147"/>
        <v>2</v>
      </c>
      <c r="BH81" s="74">
        <f t="shared" si="147"/>
        <v>1</v>
      </c>
      <c r="BI81" s="8"/>
      <c r="BJ81" s="8"/>
      <c r="BK81" s="10"/>
      <c r="BL81" s="37" t="str">
        <f t="shared" ref="BL81:BN81" si="148">IF(BF81=2,"Att", (IF(BF81=0,"Not","Weak")))</f>
        <v>Att</v>
      </c>
      <c r="BM81" s="74" t="str">
        <f t="shared" si="148"/>
        <v>Att</v>
      </c>
      <c r="BN81" s="74" t="str">
        <f t="shared" si="148"/>
        <v>Weak</v>
      </c>
      <c r="BO81" s="8"/>
      <c r="BP81" s="8"/>
      <c r="BR81" s="56">
        <f t="shared" si="7"/>
        <v>4</v>
      </c>
      <c r="BS81" s="57">
        <f t="shared" si="8"/>
        <v>1</v>
      </c>
    </row>
    <row r="82" ht="14.25" customHeight="1">
      <c r="A82" s="60">
        <v>1.903710202061E12</v>
      </c>
      <c r="B82" s="59" t="s">
        <v>135</v>
      </c>
      <c r="C82" s="37"/>
      <c r="D82" s="36">
        <v>15.0</v>
      </c>
      <c r="E82" s="36">
        <v>12.0</v>
      </c>
      <c r="F82" s="37">
        <v>15.0</v>
      </c>
      <c r="G82" s="61"/>
      <c r="H82" s="78">
        <v>10.0</v>
      </c>
      <c r="I82" s="79">
        <v>13.0</v>
      </c>
      <c r="J82" s="37"/>
      <c r="K82" s="37"/>
      <c r="L82" s="64"/>
      <c r="M82" s="64"/>
      <c r="N82" s="64"/>
      <c r="O82" s="37"/>
      <c r="P82" s="37"/>
      <c r="Q82" s="37"/>
      <c r="R82" s="8"/>
      <c r="S82" s="37">
        <v>1.0</v>
      </c>
      <c r="T82" s="37">
        <v>4.0</v>
      </c>
      <c r="U82" s="37">
        <v>3.0</v>
      </c>
      <c r="V82" s="37"/>
      <c r="W82" s="86">
        <v>4.5</v>
      </c>
      <c r="X82" s="86">
        <v>0.5</v>
      </c>
      <c r="Y82" s="86">
        <v>0.0</v>
      </c>
      <c r="Z82" s="86"/>
      <c r="AA82" s="91"/>
      <c r="AB82" s="83">
        <v>0.0</v>
      </c>
      <c r="AC82" s="92"/>
      <c r="AD82" s="4"/>
      <c r="AE82" s="91"/>
      <c r="AF82" s="83"/>
      <c r="AG82" s="92"/>
      <c r="AH82" s="95"/>
      <c r="AI82" s="66"/>
      <c r="AJ82" s="9"/>
      <c r="AK82" s="67"/>
      <c r="AM82" s="66"/>
      <c r="AN82" s="93">
        <v>4.0</v>
      </c>
      <c r="AO82" s="86"/>
      <c r="AP82" s="96"/>
      <c r="AQ82" s="8">
        <f t="shared" si="9"/>
        <v>17</v>
      </c>
      <c r="AR82" s="68">
        <f t="shared" si="10"/>
        <v>55</v>
      </c>
      <c r="AS82" s="3"/>
      <c r="AT82" s="69">
        <f t="shared" si="11"/>
        <v>24.5</v>
      </c>
      <c r="AU82" s="70">
        <f t="shared" si="12"/>
        <v>32.5</v>
      </c>
      <c r="AV82" s="70">
        <f t="shared" si="13"/>
        <v>10</v>
      </c>
      <c r="AW82" s="71"/>
      <c r="AX82" s="71"/>
      <c r="AY82" s="21"/>
      <c r="AZ82" s="72">
        <f t="shared" si="14"/>
        <v>0.8166530558</v>
      </c>
      <c r="BA82" s="73">
        <f t="shared" si="15"/>
        <v>0.5873412597</v>
      </c>
      <c r="BB82" s="73">
        <f t="shared" si="16"/>
        <v>0.4053933532</v>
      </c>
      <c r="BC82" s="14"/>
      <c r="BD82" s="14"/>
      <c r="BE82" s="44"/>
      <c r="BF82" s="37">
        <f t="shared" ref="BF82:BH82" si="149">IF((AZ82)&gt;=50%, 2, (IF((AZ82)&lt;25%, 0, 1)))</f>
        <v>2</v>
      </c>
      <c r="BG82" s="74">
        <f t="shared" si="149"/>
        <v>2</v>
      </c>
      <c r="BH82" s="74">
        <f t="shared" si="149"/>
        <v>1</v>
      </c>
      <c r="BI82" s="8"/>
      <c r="BJ82" s="8"/>
      <c r="BK82" s="10"/>
      <c r="BL82" s="37" t="str">
        <f t="shared" ref="BL82:BN82" si="150">IF(BF82=2,"Att", (IF(BF82=0,"Not","Weak")))</f>
        <v>Att</v>
      </c>
      <c r="BM82" s="74" t="str">
        <f t="shared" si="150"/>
        <v>Att</v>
      </c>
      <c r="BN82" s="74" t="str">
        <f t="shared" si="150"/>
        <v>Weak</v>
      </c>
      <c r="BO82" s="8"/>
      <c r="BP82" s="8"/>
      <c r="BR82" s="56">
        <f t="shared" si="7"/>
        <v>4</v>
      </c>
      <c r="BS82" s="57">
        <f t="shared" si="8"/>
        <v>1</v>
      </c>
    </row>
    <row r="83" ht="14.25" customHeight="1">
      <c r="A83" s="60">
        <v>1.903710202064E12</v>
      </c>
      <c r="B83" s="59" t="s">
        <v>136</v>
      </c>
      <c r="C83" s="37"/>
      <c r="D83" s="36">
        <v>13.0</v>
      </c>
      <c r="E83" s="36">
        <v>12.0</v>
      </c>
      <c r="F83" s="37">
        <v>13.0</v>
      </c>
      <c r="G83" s="61"/>
      <c r="H83" s="78">
        <v>10.0</v>
      </c>
      <c r="I83" s="79">
        <v>14.0</v>
      </c>
      <c r="J83" s="37"/>
      <c r="K83" s="37"/>
      <c r="L83" s="64"/>
      <c r="M83" s="64"/>
      <c r="N83" s="64"/>
      <c r="O83" s="37"/>
      <c r="P83" s="37"/>
      <c r="Q83" s="37"/>
      <c r="R83" s="8"/>
      <c r="S83" s="37">
        <v>0.5</v>
      </c>
      <c r="T83" s="37">
        <v>4.0</v>
      </c>
      <c r="U83" s="37">
        <v>3.0</v>
      </c>
      <c r="V83" s="37"/>
      <c r="W83" s="86">
        <v>3.5</v>
      </c>
      <c r="X83" s="86"/>
      <c r="Y83" s="86"/>
      <c r="Z83" s="86"/>
      <c r="AA83" s="91">
        <v>0.0</v>
      </c>
      <c r="AB83" s="83">
        <v>3.0</v>
      </c>
      <c r="AC83" s="92">
        <v>0.0</v>
      </c>
      <c r="AD83" s="4"/>
      <c r="AE83" s="91"/>
      <c r="AF83" s="83"/>
      <c r="AG83" s="92"/>
      <c r="AH83" s="95"/>
      <c r="AI83" s="66"/>
      <c r="AJ83" s="9"/>
      <c r="AK83" s="67"/>
      <c r="AM83" s="66"/>
      <c r="AN83" s="93"/>
      <c r="AO83" s="86"/>
      <c r="AP83" s="96"/>
      <c r="AQ83" s="8">
        <f t="shared" si="9"/>
        <v>14</v>
      </c>
      <c r="AR83" s="68">
        <f t="shared" si="10"/>
        <v>51</v>
      </c>
      <c r="AS83" s="3"/>
      <c r="AT83" s="69">
        <f t="shared" si="11"/>
        <v>21</v>
      </c>
      <c r="AU83" s="70">
        <f t="shared" si="12"/>
        <v>29</v>
      </c>
      <c r="AV83" s="70">
        <f t="shared" si="13"/>
        <v>13</v>
      </c>
      <c r="AW83" s="71"/>
      <c r="AX83" s="71"/>
      <c r="AY83" s="21"/>
      <c r="AZ83" s="72">
        <f t="shared" si="14"/>
        <v>0.6999883335</v>
      </c>
      <c r="BA83" s="73">
        <f t="shared" si="15"/>
        <v>0.5240891241</v>
      </c>
      <c r="BB83" s="73">
        <f t="shared" si="16"/>
        <v>0.5270113591</v>
      </c>
      <c r="BC83" s="14"/>
      <c r="BD83" s="14"/>
      <c r="BE83" s="44"/>
      <c r="BF83" s="37">
        <f t="shared" ref="BF83:BH83" si="151">IF((AZ83)&gt;=50%, 2, (IF((AZ83)&lt;25%, 0, 1)))</f>
        <v>2</v>
      </c>
      <c r="BG83" s="74">
        <f t="shared" si="151"/>
        <v>2</v>
      </c>
      <c r="BH83" s="74">
        <f t="shared" si="151"/>
        <v>2</v>
      </c>
      <c r="BI83" s="8"/>
      <c r="BJ83" s="8"/>
      <c r="BK83" s="10"/>
      <c r="BL83" s="37" t="str">
        <f t="shared" ref="BL83:BN83" si="152">IF(BF83=2,"Att", (IF(BF83=0,"Not","Weak")))</f>
        <v>Att</v>
      </c>
      <c r="BM83" s="74" t="str">
        <f t="shared" si="152"/>
        <v>Att</v>
      </c>
      <c r="BN83" s="74" t="str">
        <f t="shared" si="152"/>
        <v>Att</v>
      </c>
      <c r="BO83" s="8"/>
      <c r="BP83" s="8"/>
      <c r="BR83" s="56">
        <f t="shared" si="7"/>
        <v>4</v>
      </c>
      <c r="BS83" s="57">
        <f t="shared" si="8"/>
        <v>2</v>
      </c>
    </row>
    <row r="84" ht="14.25" customHeight="1">
      <c r="A84" s="60">
        <v>1.903710202066E12</v>
      </c>
      <c r="B84" s="59" t="s">
        <v>137</v>
      </c>
      <c r="C84" s="37"/>
      <c r="D84" s="36">
        <v>8.5</v>
      </c>
      <c r="E84" s="36">
        <v>12.0</v>
      </c>
      <c r="F84" s="37">
        <v>12.0</v>
      </c>
      <c r="G84" s="61"/>
      <c r="H84" s="78">
        <v>10.0</v>
      </c>
      <c r="I84" s="79">
        <v>17.0</v>
      </c>
      <c r="J84" s="37"/>
      <c r="K84" s="37"/>
      <c r="L84" s="64"/>
      <c r="M84" s="64"/>
      <c r="N84" s="64"/>
      <c r="O84" s="37"/>
      <c r="P84" s="37"/>
      <c r="Q84" s="37"/>
      <c r="R84" s="8"/>
      <c r="S84" s="37">
        <v>0.5</v>
      </c>
      <c r="T84" s="37">
        <v>4.0</v>
      </c>
      <c r="U84" s="37">
        <v>3.0</v>
      </c>
      <c r="V84" s="37"/>
      <c r="W84" s="86">
        <v>3.5</v>
      </c>
      <c r="X84" s="86">
        <v>0.5</v>
      </c>
      <c r="Y84" s="86"/>
      <c r="Z84" s="86"/>
      <c r="AA84" s="91"/>
      <c r="AB84" s="83"/>
      <c r="AC84" s="92"/>
      <c r="AD84" s="4"/>
      <c r="AE84" s="91"/>
      <c r="AF84" s="83"/>
      <c r="AG84" s="92"/>
      <c r="AH84" s="95"/>
      <c r="AI84" s="66"/>
      <c r="AJ84" s="9">
        <v>2.5</v>
      </c>
      <c r="AK84" s="67"/>
      <c r="AM84" s="66">
        <v>1.5</v>
      </c>
      <c r="AN84" s="93">
        <v>4.0</v>
      </c>
      <c r="AO84" s="86"/>
      <c r="AP84" s="96"/>
      <c r="AQ84" s="8">
        <f t="shared" si="9"/>
        <v>19.5</v>
      </c>
      <c r="AR84" s="68">
        <f t="shared" si="10"/>
        <v>58.5</v>
      </c>
      <c r="AS84" s="3"/>
      <c r="AT84" s="69">
        <f t="shared" si="11"/>
        <v>16.5</v>
      </c>
      <c r="AU84" s="70">
        <f t="shared" si="12"/>
        <v>39</v>
      </c>
      <c r="AV84" s="70">
        <f t="shared" si="13"/>
        <v>11.5</v>
      </c>
      <c r="AW84" s="71"/>
      <c r="AX84" s="71"/>
      <c r="AY84" s="21"/>
      <c r="AZ84" s="72">
        <f t="shared" si="14"/>
        <v>0.5499908335</v>
      </c>
      <c r="BA84" s="73">
        <f t="shared" si="15"/>
        <v>0.7048095117</v>
      </c>
      <c r="BB84" s="73">
        <f t="shared" si="16"/>
        <v>0.4662023561</v>
      </c>
      <c r="BC84" s="14"/>
      <c r="BD84" s="14"/>
      <c r="BE84" s="44"/>
      <c r="BF84" s="37">
        <f t="shared" ref="BF84:BH84" si="153">IF((AZ84)&gt;=50%, 2, (IF((AZ84)&lt;25%, 0, 1)))</f>
        <v>2</v>
      </c>
      <c r="BG84" s="74">
        <f t="shared" si="153"/>
        <v>2</v>
      </c>
      <c r="BH84" s="74">
        <f t="shared" si="153"/>
        <v>1</v>
      </c>
      <c r="BI84" s="8"/>
      <c r="BJ84" s="8"/>
      <c r="BK84" s="10"/>
      <c r="BL84" s="37" t="str">
        <f t="shared" ref="BL84:BN84" si="154">IF(BF84=2,"Att", (IF(BF84=0,"Not","Weak")))</f>
        <v>Att</v>
      </c>
      <c r="BM84" s="74" t="str">
        <f t="shared" si="154"/>
        <v>Att</v>
      </c>
      <c r="BN84" s="74" t="str">
        <f t="shared" si="154"/>
        <v>Weak</v>
      </c>
      <c r="BO84" s="8"/>
      <c r="BP84" s="8"/>
      <c r="BR84" s="56">
        <f t="shared" si="7"/>
        <v>4</v>
      </c>
      <c r="BS84" s="57">
        <f t="shared" si="8"/>
        <v>1</v>
      </c>
    </row>
    <row r="85" ht="14.25" customHeight="1">
      <c r="A85" s="60">
        <v>1.903710202067E12</v>
      </c>
      <c r="B85" s="59" t="s">
        <v>138</v>
      </c>
      <c r="C85" s="37"/>
      <c r="D85" s="36">
        <v>11.5</v>
      </c>
      <c r="E85" s="36">
        <v>13.0</v>
      </c>
      <c r="F85" s="37">
        <v>13.0</v>
      </c>
      <c r="G85" s="61"/>
      <c r="H85" s="78">
        <v>10.0</v>
      </c>
      <c r="I85" s="79">
        <v>11.0</v>
      </c>
      <c r="J85" s="37"/>
      <c r="K85" s="37"/>
      <c r="L85" s="64"/>
      <c r="M85" s="64"/>
      <c r="N85" s="64"/>
      <c r="O85" s="37"/>
      <c r="P85" s="37"/>
      <c r="Q85" s="37"/>
      <c r="R85" s="8"/>
      <c r="S85" s="37">
        <v>2.0</v>
      </c>
      <c r="T85" s="37">
        <v>2.0</v>
      </c>
      <c r="U85" s="37">
        <v>3.0</v>
      </c>
      <c r="V85" s="37"/>
      <c r="W85" s="86">
        <v>4.0</v>
      </c>
      <c r="X85" s="86">
        <v>2.0</v>
      </c>
      <c r="Y85" s="86">
        <v>0.0</v>
      </c>
      <c r="Z85" s="86"/>
      <c r="AA85" s="91">
        <v>3.0</v>
      </c>
      <c r="AB85" s="83">
        <v>1.0</v>
      </c>
      <c r="AC85" s="92">
        <v>1.0</v>
      </c>
      <c r="AD85" s="4"/>
      <c r="AE85" s="91"/>
      <c r="AF85" s="83"/>
      <c r="AG85" s="92"/>
      <c r="AH85" s="95"/>
      <c r="AI85" s="66"/>
      <c r="AJ85" s="9"/>
      <c r="AK85" s="67"/>
      <c r="AM85" s="66">
        <v>4.5</v>
      </c>
      <c r="AN85" s="93">
        <v>3.0</v>
      </c>
      <c r="AO85" s="86"/>
      <c r="AP85" s="96"/>
      <c r="AQ85" s="8">
        <f t="shared" si="9"/>
        <v>25.5</v>
      </c>
      <c r="AR85" s="68">
        <f t="shared" si="10"/>
        <v>59.5</v>
      </c>
      <c r="AS85" s="3"/>
      <c r="AT85" s="69">
        <f t="shared" si="11"/>
        <v>22.5</v>
      </c>
      <c r="AU85" s="70">
        <f t="shared" si="12"/>
        <v>33</v>
      </c>
      <c r="AV85" s="70">
        <f t="shared" si="13"/>
        <v>15.5</v>
      </c>
      <c r="AW85" s="71"/>
      <c r="AX85" s="71"/>
      <c r="AY85" s="21"/>
      <c r="AZ85" s="72">
        <f t="shared" si="14"/>
        <v>0.7499875002</v>
      </c>
      <c r="BA85" s="73">
        <f t="shared" si="15"/>
        <v>0.5963772791</v>
      </c>
      <c r="BB85" s="73">
        <f t="shared" si="16"/>
        <v>0.6283596974</v>
      </c>
      <c r="BC85" s="14"/>
      <c r="BD85" s="14"/>
      <c r="BE85" s="44"/>
      <c r="BF85" s="37">
        <f t="shared" ref="BF85:BH85" si="155">IF((AZ85)&gt;=50%, 2, (IF((AZ85)&lt;25%, 0, 1)))</f>
        <v>2</v>
      </c>
      <c r="BG85" s="74">
        <f t="shared" si="155"/>
        <v>2</v>
      </c>
      <c r="BH85" s="74">
        <f t="shared" si="155"/>
        <v>2</v>
      </c>
      <c r="BI85" s="8"/>
      <c r="BJ85" s="8"/>
      <c r="BK85" s="10"/>
      <c r="BL85" s="37" t="str">
        <f t="shared" ref="BL85:BN85" si="156">IF(BF85=2,"Att", (IF(BF85=0,"Not","Weak")))</f>
        <v>Att</v>
      </c>
      <c r="BM85" s="74" t="str">
        <f t="shared" si="156"/>
        <v>Att</v>
      </c>
      <c r="BN85" s="74" t="str">
        <f t="shared" si="156"/>
        <v>Att</v>
      </c>
      <c r="BO85" s="8"/>
      <c r="BP85" s="8"/>
      <c r="BR85" s="56">
        <f t="shared" si="7"/>
        <v>4</v>
      </c>
      <c r="BS85" s="57">
        <f t="shared" si="8"/>
        <v>2</v>
      </c>
    </row>
    <row r="86" ht="14.25" customHeight="1">
      <c r="A86" s="60">
        <v>1.903710202068E12</v>
      </c>
      <c r="B86" s="59" t="s">
        <v>139</v>
      </c>
      <c r="C86" s="37"/>
      <c r="D86" s="36">
        <v>14.5</v>
      </c>
      <c r="E86" s="36">
        <v>9.0</v>
      </c>
      <c r="F86" s="37">
        <v>14.5</v>
      </c>
      <c r="G86" s="61"/>
      <c r="H86" s="78">
        <v>10.0</v>
      </c>
      <c r="I86" s="79">
        <v>16.5</v>
      </c>
      <c r="J86" s="37"/>
      <c r="K86" s="37"/>
      <c r="L86" s="64"/>
      <c r="M86" s="64"/>
      <c r="N86" s="64"/>
      <c r="O86" s="37"/>
      <c r="P86" s="37"/>
      <c r="Q86" s="37"/>
      <c r="R86" s="8"/>
      <c r="S86" s="37">
        <v>1.5</v>
      </c>
      <c r="T86" s="37">
        <v>4.0</v>
      </c>
      <c r="U86" s="37">
        <v>3.0</v>
      </c>
      <c r="V86" s="37"/>
      <c r="W86" s="86">
        <v>4.5</v>
      </c>
      <c r="X86" s="86">
        <v>1.0</v>
      </c>
      <c r="Y86" s="86">
        <v>1.5</v>
      </c>
      <c r="Z86" s="86"/>
      <c r="AA86" s="91">
        <v>0.5</v>
      </c>
      <c r="AB86" s="83">
        <v>2.0</v>
      </c>
      <c r="AC86" s="92">
        <v>0.0</v>
      </c>
      <c r="AD86" s="4"/>
      <c r="AE86" s="91"/>
      <c r="AF86" s="83"/>
      <c r="AG86" s="92"/>
      <c r="AH86" s="95"/>
      <c r="AI86" s="66"/>
      <c r="AJ86" s="9"/>
      <c r="AK86" s="67"/>
      <c r="AM86" s="66">
        <v>4.0</v>
      </c>
      <c r="AN86" s="93">
        <v>4.0</v>
      </c>
      <c r="AO86" s="86"/>
      <c r="AP86" s="96"/>
      <c r="AQ86" s="8">
        <f t="shared" si="9"/>
        <v>26</v>
      </c>
      <c r="AR86" s="68">
        <f t="shared" si="10"/>
        <v>67</v>
      </c>
      <c r="AS86" s="3"/>
      <c r="AT86" s="69">
        <f t="shared" si="11"/>
        <v>25</v>
      </c>
      <c r="AU86" s="70">
        <f t="shared" si="12"/>
        <v>33.5</v>
      </c>
      <c r="AV86" s="70">
        <f t="shared" si="13"/>
        <v>17.5</v>
      </c>
      <c r="AW86" s="71"/>
      <c r="AX86" s="71"/>
      <c r="AY86" s="21"/>
      <c r="AZ86" s="72">
        <f t="shared" si="14"/>
        <v>0.8333194447</v>
      </c>
      <c r="BA86" s="73">
        <f t="shared" si="15"/>
        <v>0.6054132985</v>
      </c>
      <c r="BB86" s="73">
        <f t="shared" si="16"/>
        <v>0.709438368</v>
      </c>
      <c r="BC86" s="14"/>
      <c r="BD86" s="14"/>
      <c r="BE86" s="44"/>
      <c r="BF86" s="37">
        <f t="shared" ref="BF86:BH86" si="157">IF((AZ86)&gt;=50%, 2, (IF((AZ86)&lt;25%, 0, 1)))</f>
        <v>2</v>
      </c>
      <c r="BG86" s="74">
        <f t="shared" si="157"/>
        <v>2</v>
      </c>
      <c r="BH86" s="74">
        <f t="shared" si="157"/>
        <v>2</v>
      </c>
      <c r="BI86" s="8"/>
      <c r="BJ86" s="8"/>
      <c r="BK86" s="10"/>
      <c r="BL86" s="37" t="str">
        <f t="shared" ref="BL86:BN86" si="158">IF(BF86=2,"Att", (IF(BF86=0,"Not","Weak")))</f>
        <v>Att</v>
      </c>
      <c r="BM86" s="74" t="str">
        <f t="shared" si="158"/>
        <v>Att</v>
      </c>
      <c r="BN86" s="74" t="str">
        <f t="shared" si="158"/>
        <v>Att</v>
      </c>
      <c r="BO86" s="8"/>
      <c r="BP86" s="8"/>
      <c r="BR86" s="56">
        <f t="shared" si="7"/>
        <v>4</v>
      </c>
      <c r="BS86" s="57">
        <f t="shared" si="8"/>
        <v>2</v>
      </c>
    </row>
    <row r="87" ht="14.25" customHeight="1">
      <c r="A87" s="60">
        <v>2.104010202184E12</v>
      </c>
      <c r="B87" s="59" t="s">
        <v>140</v>
      </c>
      <c r="C87" s="37"/>
      <c r="D87" s="36">
        <v>11.0</v>
      </c>
      <c r="E87" s="36">
        <v>13.0</v>
      </c>
      <c r="F87" s="37">
        <v>13.0</v>
      </c>
      <c r="G87" s="61"/>
      <c r="H87" s="97">
        <v>10.0</v>
      </c>
      <c r="I87" s="98">
        <v>19.0</v>
      </c>
      <c r="J87" s="37"/>
      <c r="K87" s="37"/>
      <c r="L87" s="64"/>
      <c r="M87" s="64"/>
      <c r="N87" s="64"/>
      <c r="O87" s="37"/>
      <c r="P87" s="37"/>
      <c r="Q87" s="37"/>
      <c r="R87" s="8"/>
      <c r="S87" s="37">
        <v>2.5</v>
      </c>
      <c r="T87" s="37">
        <v>3.0</v>
      </c>
      <c r="U87" s="37">
        <v>3.0</v>
      </c>
      <c r="V87" s="37"/>
      <c r="W87" s="86">
        <v>4.0</v>
      </c>
      <c r="X87" s="86">
        <v>2.0</v>
      </c>
      <c r="Y87" s="86">
        <v>2.5</v>
      </c>
      <c r="Z87" s="86"/>
      <c r="AA87" s="91">
        <v>3.0</v>
      </c>
      <c r="AB87" s="83">
        <v>1.5</v>
      </c>
      <c r="AC87" s="92">
        <v>1.5</v>
      </c>
      <c r="AD87" s="4"/>
      <c r="AE87" s="91"/>
      <c r="AF87" s="83"/>
      <c r="AG87" s="92"/>
      <c r="AH87" s="95"/>
      <c r="AI87" s="66">
        <v>1.0</v>
      </c>
      <c r="AJ87" s="9">
        <v>4.0</v>
      </c>
      <c r="AK87" s="67">
        <v>0.5</v>
      </c>
      <c r="AM87" s="66"/>
      <c r="AN87" s="93"/>
      <c r="AO87" s="86"/>
      <c r="AP87" s="96"/>
      <c r="AQ87" s="8">
        <f t="shared" si="9"/>
        <v>28.5</v>
      </c>
      <c r="AR87" s="68">
        <f t="shared" si="10"/>
        <v>70.5</v>
      </c>
      <c r="AS87" s="3"/>
      <c r="AT87" s="69">
        <f t="shared" si="11"/>
        <v>23.5</v>
      </c>
      <c r="AU87" s="70">
        <f t="shared" si="12"/>
        <v>43</v>
      </c>
      <c r="AV87" s="70">
        <f t="shared" si="13"/>
        <v>15</v>
      </c>
      <c r="AW87" s="71"/>
      <c r="AX87" s="71"/>
      <c r="AY87" s="21"/>
      <c r="AZ87" s="72">
        <f t="shared" si="14"/>
        <v>0.783320278</v>
      </c>
      <c r="BA87" s="73">
        <f t="shared" si="15"/>
        <v>0.7770976667</v>
      </c>
      <c r="BB87" s="73">
        <f t="shared" si="16"/>
        <v>0.6080900298</v>
      </c>
      <c r="BC87" s="14"/>
      <c r="BD87" s="14"/>
      <c r="BE87" s="44"/>
      <c r="BF87" s="37">
        <f t="shared" ref="BF87:BH87" si="159">IF((AZ87)&gt;=50%, 2, (IF((AZ87)&lt;25%, 0, 1)))</f>
        <v>2</v>
      </c>
      <c r="BG87" s="74">
        <f t="shared" si="159"/>
        <v>2</v>
      </c>
      <c r="BH87" s="74">
        <f t="shared" si="159"/>
        <v>2</v>
      </c>
      <c r="BI87" s="8"/>
      <c r="BJ87" s="8"/>
      <c r="BK87" s="10"/>
      <c r="BL87" s="37" t="str">
        <f t="shared" ref="BL87:BN87" si="160">IF(BF87=2,"Att", (IF(BF87=0,"Not","Weak")))</f>
        <v>Att</v>
      </c>
      <c r="BM87" s="74" t="str">
        <f t="shared" si="160"/>
        <v>Att</v>
      </c>
      <c r="BN87" s="74" t="str">
        <f t="shared" si="160"/>
        <v>Att</v>
      </c>
      <c r="BO87" s="8"/>
      <c r="BP87" s="8"/>
      <c r="BR87" s="56">
        <f t="shared" si="7"/>
        <v>4</v>
      </c>
      <c r="BS87" s="57">
        <f t="shared" si="8"/>
        <v>2</v>
      </c>
    </row>
    <row r="88" ht="14.25" customHeight="1">
      <c r="D88" s="2"/>
      <c r="E88" s="2"/>
      <c r="H88" s="3"/>
      <c r="I88" s="3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</row>
    <row r="89" ht="14.25" customHeight="1">
      <c r="D89" s="2"/>
      <c r="E89" s="2"/>
      <c r="H89" s="3"/>
      <c r="I89" s="3"/>
      <c r="AQ89" s="99" t="s">
        <v>141</v>
      </c>
      <c r="AR89" s="5"/>
      <c r="AS89" s="5"/>
      <c r="AT89" s="5"/>
      <c r="AU89" s="5"/>
      <c r="AV89" s="5"/>
      <c r="AW89" s="5"/>
      <c r="AX89" s="5"/>
      <c r="AY89" s="6"/>
      <c r="AZ89" s="8">
        <f t="shared" ref="AZ89:BB89" si="161">COUNT(AZ15:AZ87)</f>
        <v>73</v>
      </c>
      <c r="BA89" s="8">
        <f t="shared" si="161"/>
        <v>73</v>
      </c>
      <c r="BB89" s="8">
        <f t="shared" si="161"/>
        <v>73</v>
      </c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</row>
    <row r="90" ht="14.25" customHeight="1">
      <c r="D90" s="2"/>
      <c r="E90" s="2"/>
      <c r="H90" s="3"/>
      <c r="I90" s="3"/>
      <c r="AQ90" s="99" t="s">
        <v>142</v>
      </c>
      <c r="AR90" s="5"/>
      <c r="AS90" s="5"/>
      <c r="AT90" s="5"/>
      <c r="AU90" s="5"/>
      <c r="AV90" s="5"/>
      <c r="AW90" s="5"/>
      <c r="AX90" s="5"/>
      <c r="AY90" s="6"/>
      <c r="AZ90" s="8">
        <f t="shared" ref="AZ90:BB90" si="162">COUNTIF(AZ15:AZ87,"&gt;=25%")</f>
        <v>54</v>
      </c>
      <c r="BA90" s="8">
        <f t="shared" si="162"/>
        <v>51</v>
      </c>
      <c r="BB90" s="8">
        <f t="shared" si="162"/>
        <v>59</v>
      </c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</row>
    <row r="91" ht="14.25" customHeight="1">
      <c r="D91" s="2"/>
      <c r="E91" s="2"/>
      <c r="H91" s="3"/>
      <c r="I91" s="3"/>
      <c r="AQ91" s="99" t="s">
        <v>143</v>
      </c>
      <c r="AR91" s="5"/>
      <c r="AS91" s="5"/>
      <c r="AT91" s="5"/>
      <c r="AU91" s="5"/>
      <c r="AV91" s="5"/>
      <c r="AW91" s="5"/>
      <c r="AX91" s="5"/>
      <c r="AY91" s="6"/>
      <c r="AZ91" s="14">
        <f t="shared" ref="AZ91:BB91" si="163">AZ90/(AZ89)</f>
        <v>0.7397260274</v>
      </c>
      <c r="BA91" s="14">
        <f t="shared" si="163"/>
        <v>0.698630137</v>
      </c>
      <c r="BB91" s="14">
        <f t="shared" si="163"/>
        <v>0.8082191781</v>
      </c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</row>
    <row r="92" ht="14.25" customHeight="1">
      <c r="D92" s="2"/>
      <c r="E92" s="2"/>
      <c r="H92" s="3"/>
      <c r="I92" s="3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</row>
    <row r="93" ht="14.25" customHeight="1">
      <c r="D93" s="2"/>
      <c r="E93" s="2"/>
      <c r="H93" s="3"/>
      <c r="I93" s="3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</row>
    <row r="94" ht="14.25" customHeight="1">
      <c r="D94" s="2"/>
      <c r="E94" s="2"/>
      <c r="H94" s="3"/>
      <c r="I94" s="3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</row>
    <row r="95" ht="14.25" customHeight="1">
      <c r="D95" s="2"/>
      <c r="E95" s="2"/>
      <c r="H95" s="3"/>
      <c r="I95" s="3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</row>
    <row r="96" ht="14.25" customHeight="1">
      <c r="D96" s="2"/>
      <c r="E96" s="2"/>
      <c r="H96" s="3"/>
      <c r="I96" s="3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</row>
    <row r="97" ht="14.25" customHeight="1">
      <c r="D97" s="2"/>
      <c r="E97" s="2"/>
      <c r="H97" s="3"/>
      <c r="I97" s="3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</row>
    <row r="98" ht="14.25" customHeight="1">
      <c r="D98" s="2"/>
      <c r="E98" s="2"/>
      <c r="H98" s="3"/>
      <c r="I98" s="3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</row>
    <row r="99" ht="14.25" customHeight="1">
      <c r="D99" s="2"/>
      <c r="E99" s="2"/>
      <c r="H99" s="3"/>
      <c r="I99" s="3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</row>
    <row r="100" ht="14.25" customHeight="1">
      <c r="D100" s="2"/>
      <c r="E100" s="2"/>
      <c r="H100" s="3"/>
      <c r="I100" s="3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</row>
    <row r="101" ht="14.25" customHeight="1">
      <c r="D101" s="2"/>
      <c r="E101" s="2"/>
      <c r="H101" s="3"/>
      <c r="I101" s="3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</row>
    <row r="102" ht="14.25" customHeight="1">
      <c r="D102" s="2"/>
      <c r="E102" s="2"/>
      <c r="H102" s="3"/>
      <c r="I102" s="3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</row>
    <row r="103" ht="14.25" customHeight="1">
      <c r="D103" s="2"/>
      <c r="E103" s="2"/>
      <c r="H103" s="3"/>
      <c r="I103" s="3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</row>
    <row r="104" ht="14.25" customHeight="1">
      <c r="D104" s="2"/>
      <c r="E104" s="2"/>
      <c r="H104" s="3"/>
      <c r="I104" s="3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</row>
    <row r="105" ht="14.25" customHeight="1">
      <c r="D105" s="2"/>
      <c r="E105" s="2"/>
      <c r="H105" s="3"/>
      <c r="I105" s="3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</row>
    <row r="106" ht="14.25" customHeight="1">
      <c r="D106" s="2"/>
      <c r="E106" s="2"/>
      <c r="H106" s="3"/>
      <c r="I106" s="3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</row>
    <row r="107" ht="14.25" customHeight="1">
      <c r="D107" s="2"/>
      <c r="E107" s="2"/>
      <c r="H107" s="3"/>
      <c r="I107" s="3"/>
      <c r="AY107" s="21"/>
      <c r="AZ107" s="21"/>
      <c r="BA107" s="21"/>
      <c r="BB107" s="21"/>
      <c r="BC107" s="21"/>
      <c r="BD107" s="21"/>
      <c r="BE107" s="21"/>
      <c r="BF107" s="21"/>
      <c r="BG107" s="21"/>
      <c r="BH107" s="21"/>
      <c r="BI107" s="21"/>
      <c r="BJ107" s="21"/>
      <c r="BK107" s="21"/>
      <c r="BL107" s="21"/>
      <c r="BM107" s="21"/>
      <c r="BN107" s="21"/>
      <c r="BO107" s="21"/>
      <c r="BP107" s="21"/>
    </row>
    <row r="108" ht="14.25" customHeight="1">
      <c r="D108" s="2"/>
      <c r="E108" s="2"/>
      <c r="H108" s="3"/>
      <c r="I108" s="3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</row>
    <row r="109" ht="14.25" customHeight="1">
      <c r="D109" s="2"/>
      <c r="E109" s="2"/>
      <c r="H109" s="3"/>
      <c r="I109" s="3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</row>
    <row r="110" ht="14.25" customHeight="1">
      <c r="D110" s="2"/>
      <c r="E110" s="2"/>
      <c r="H110" s="3"/>
      <c r="I110" s="3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</row>
    <row r="111" ht="14.25" customHeight="1">
      <c r="D111" s="2"/>
      <c r="E111" s="2"/>
      <c r="H111" s="3"/>
      <c r="I111" s="3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</row>
    <row r="112" ht="14.25" customHeight="1">
      <c r="D112" s="2"/>
      <c r="E112" s="2"/>
      <c r="H112" s="3"/>
      <c r="I112" s="3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</row>
    <row r="113" ht="14.25" customHeight="1">
      <c r="D113" s="2"/>
      <c r="E113" s="2"/>
      <c r="H113" s="3"/>
      <c r="I113" s="3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</row>
    <row r="114" ht="14.25" customHeight="1">
      <c r="D114" s="2"/>
      <c r="E114" s="2"/>
      <c r="H114" s="3"/>
      <c r="I114" s="3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</row>
    <row r="115" ht="14.25" customHeight="1">
      <c r="D115" s="2"/>
      <c r="E115" s="2"/>
      <c r="H115" s="3"/>
      <c r="I115" s="3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</row>
    <row r="116" ht="14.25" customHeight="1">
      <c r="D116" s="2"/>
      <c r="E116" s="2"/>
      <c r="H116" s="3"/>
      <c r="I116" s="3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</row>
    <row r="117" ht="14.25" customHeight="1">
      <c r="D117" s="2"/>
      <c r="E117" s="2"/>
      <c r="H117" s="3"/>
      <c r="I117" s="3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</row>
    <row r="118" ht="14.25" customHeight="1">
      <c r="D118" s="2"/>
      <c r="E118" s="2"/>
      <c r="H118" s="3"/>
      <c r="I118" s="3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</row>
    <row r="119" ht="14.25" customHeight="1">
      <c r="D119" s="2"/>
      <c r="E119" s="2"/>
      <c r="H119" s="3"/>
      <c r="I119" s="3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</row>
    <row r="120" ht="14.25" customHeight="1">
      <c r="D120" s="2"/>
      <c r="E120" s="2"/>
      <c r="H120" s="3"/>
      <c r="I120" s="3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</row>
    <row r="121" ht="14.25" customHeight="1">
      <c r="D121" s="2"/>
      <c r="E121" s="2"/>
      <c r="H121" s="3"/>
      <c r="I121" s="3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</row>
    <row r="122" ht="14.25" customHeight="1">
      <c r="D122" s="2"/>
      <c r="E122" s="2"/>
      <c r="H122" s="3"/>
      <c r="I122" s="3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</row>
    <row r="123" ht="14.25" customHeight="1">
      <c r="D123" s="2"/>
      <c r="E123" s="2"/>
      <c r="H123" s="3"/>
      <c r="I123" s="3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</row>
    <row r="124" ht="14.25" customHeight="1">
      <c r="D124" s="2"/>
      <c r="E124" s="2"/>
      <c r="H124" s="3"/>
      <c r="I124" s="3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</row>
    <row r="125" ht="14.25" customHeight="1">
      <c r="D125" s="2"/>
      <c r="E125" s="2"/>
      <c r="H125" s="3"/>
      <c r="I125" s="3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</row>
    <row r="126" ht="14.25" customHeight="1">
      <c r="D126" s="2"/>
      <c r="E126" s="2"/>
      <c r="H126" s="3"/>
      <c r="I126" s="3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</row>
    <row r="127" ht="14.25" customHeight="1">
      <c r="D127" s="2"/>
      <c r="E127" s="2"/>
      <c r="H127" s="3"/>
      <c r="I127" s="3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</row>
    <row r="128" ht="14.25" customHeight="1">
      <c r="D128" s="2"/>
      <c r="E128" s="2"/>
      <c r="H128" s="3"/>
      <c r="I128" s="3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</row>
    <row r="129" ht="14.25" customHeight="1">
      <c r="D129" s="2"/>
      <c r="E129" s="2"/>
      <c r="H129" s="3"/>
      <c r="I129" s="3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</row>
    <row r="130" ht="14.25" customHeight="1">
      <c r="D130" s="2"/>
      <c r="E130" s="2"/>
      <c r="H130" s="3"/>
      <c r="I130" s="3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</row>
    <row r="131" ht="14.25" customHeight="1">
      <c r="D131" s="2"/>
      <c r="E131" s="2"/>
      <c r="H131" s="3"/>
      <c r="I131" s="3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</row>
    <row r="132" ht="14.25" customHeight="1">
      <c r="D132" s="2"/>
      <c r="E132" s="2"/>
      <c r="H132" s="3"/>
      <c r="I132" s="3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</row>
    <row r="133" ht="14.25" customHeight="1">
      <c r="D133" s="2"/>
      <c r="E133" s="2"/>
      <c r="H133" s="3"/>
      <c r="I133" s="3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</row>
    <row r="134" ht="14.25" customHeight="1">
      <c r="D134" s="2"/>
      <c r="E134" s="2"/>
      <c r="H134" s="3"/>
      <c r="I134" s="3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</row>
    <row r="135" ht="14.25" customHeight="1">
      <c r="D135" s="2"/>
      <c r="E135" s="2"/>
      <c r="H135" s="3"/>
      <c r="I135" s="3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</row>
    <row r="136" ht="14.25" customHeight="1">
      <c r="D136" s="2"/>
      <c r="E136" s="2"/>
      <c r="H136" s="3"/>
      <c r="I136" s="3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</row>
    <row r="137" ht="14.25" customHeight="1">
      <c r="D137" s="2"/>
      <c r="E137" s="2"/>
      <c r="H137" s="3"/>
      <c r="I137" s="3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</row>
    <row r="138" ht="14.25" customHeight="1">
      <c r="D138" s="2"/>
      <c r="E138" s="2"/>
      <c r="H138" s="3"/>
      <c r="I138" s="3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</row>
    <row r="139" ht="14.25" customHeight="1">
      <c r="D139" s="2"/>
      <c r="E139" s="2"/>
      <c r="H139" s="3"/>
      <c r="I139" s="3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</row>
    <row r="140" ht="14.25" customHeight="1">
      <c r="D140" s="2"/>
      <c r="E140" s="2"/>
      <c r="H140" s="3"/>
      <c r="I140" s="3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</row>
    <row r="141" ht="14.25" customHeight="1">
      <c r="D141" s="2"/>
      <c r="E141" s="2"/>
      <c r="H141" s="3"/>
      <c r="I141" s="3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</row>
    <row r="142" ht="14.25" customHeight="1">
      <c r="D142" s="2"/>
      <c r="E142" s="2"/>
      <c r="H142" s="3"/>
      <c r="I142" s="3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</row>
    <row r="143" ht="14.25" customHeight="1">
      <c r="D143" s="2"/>
      <c r="E143" s="2"/>
      <c r="H143" s="3"/>
      <c r="I143" s="3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</row>
    <row r="144" ht="14.25" customHeight="1">
      <c r="D144" s="2"/>
      <c r="E144" s="2"/>
      <c r="H144" s="3"/>
      <c r="I144" s="3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</row>
    <row r="145" ht="14.25" customHeight="1">
      <c r="D145" s="2"/>
      <c r="E145" s="2"/>
      <c r="H145" s="3"/>
      <c r="I145" s="3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</row>
    <row r="146" ht="14.25" customHeight="1">
      <c r="D146" s="2"/>
      <c r="E146" s="2"/>
      <c r="H146" s="3"/>
      <c r="I146" s="3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</row>
    <row r="147" ht="14.25" customHeight="1">
      <c r="D147" s="2"/>
      <c r="E147" s="2"/>
      <c r="H147" s="3"/>
      <c r="I147" s="3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</row>
    <row r="148" ht="14.25" customHeight="1">
      <c r="D148" s="2"/>
      <c r="E148" s="2"/>
      <c r="H148" s="3"/>
      <c r="I148" s="3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</row>
    <row r="149" ht="14.25" customHeight="1">
      <c r="D149" s="2"/>
      <c r="E149" s="2"/>
      <c r="H149" s="3"/>
      <c r="I149" s="3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</row>
    <row r="150" ht="14.25" customHeight="1">
      <c r="D150" s="2"/>
      <c r="E150" s="2"/>
      <c r="H150" s="3"/>
      <c r="I150" s="3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</row>
    <row r="151" ht="14.25" customHeight="1">
      <c r="D151" s="2"/>
      <c r="E151" s="2"/>
      <c r="H151" s="3"/>
      <c r="I151" s="3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</row>
    <row r="152" ht="14.25" customHeight="1">
      <c r="D152" s="2"/>
      <c r="E152" s="2"/>
      <c r="H152" s="3"/>
      <c r="I152" s="3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</row>
    <row r="153" ht="14.25" customHeight="1">
      <c r="D153" s="2"/>
      <c r="E153" s="2"/>
      <c r="H153" s="3"/>
      <c r="I153" s="3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</row>
    <row r="154" ht="14.25" customHeight="1">
      <c r="D154" s="2"/>
      <c r="E154" s="2"/>
      <c r="H154" s="3"/>
      <c r="I154" s="3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</row>
    <row r="155" ht="14.25" customHeight="1">
      <c r="D155" s="2"/>
      <c r="E155" s="2"/>
      <c r="H155" s="3"/>
      <c r="I155" s="3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</row>
    <row r="156" ht="14.25" customHeight="1">
      <c r="D156" s="2"/>
      <c r="E156" s="2"/>
      <c r="H156" s="3"/>
      <c r="I156" s="3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</row>
    <row r="157" ht="14.25" customHeight="1">
      <c r="D157" s="2"/>
      <c r="E157" s="2"/>
      <c r="H157" s="3"/>
      <c r="I157" s="3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</row>
    <row r="158" ht="14.25" customHeight="1">
      <c r="D158" s="2"/>
      <c r="E158" s="2"/>
      <c r="H158" s="3"/>
      <c r="I158" s="3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</row>
    <row r="159" ht="14.25" customHeight="1">
      <c r="D159" s="2"/>
      <c r="E159" s="2"/>
      <c r="H159" s="3"/>
      <c r="I159" s="3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</row>
    <row r="160" ht="14.25" customHeight="1">
      <c r="D160" s="2"/>
      <c r="E160" s="2"/>
      <c r="H160" s="3"/>
      <c r="I160" s="3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</row>
    <row r="161" ht="14.25" customHeight="1">
      <c r="D161" s="2"/>
      <c r="E161" s="2"/>
      <c r="H161" s="3"/>
      <c r="I161" s="3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</row>
    <row r="162" ht="14.25" customHeight="1">
      <c r="D162" s="2"/>
      <c r="E162" s="2"/>
      <c r="H162" s="3"/>
      <c r="I162" s="3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</row>
    <row r="163" ht="14.25" customHeight="1">
      <c r="D163" s="2"/>
      <c r="E163" s="2"/>
      <c r="H163" s="3"/>
      <c r="I163" s="3"/>
      <c r="AY163" s="21"/>
      <c r="AZ163" s="21"/>
      <c r="BA163" s="21"/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21"/>
    </row>
    <row r="164" ht="14.25" customHeight="1">
      <c r="D164" s="2"/>
      <c r="E164" s="2"/>
      <c r="H164" s="3"/>
      <c r="I164" s="3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/>
      <c r="BO164" s="21"/>
      <c r="BP164" s="21"/>
    </row>
    <row r="165" ht="14.25" customHeight="1">
      <c r="D165" s="2"/>
      <c r="E165" s="2"/>
      <c r="H165" s="3"/>
      <c r="I165" s="3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</row>
    <row r="166" ht="14.25" customHeight="1">
      <c r="D166" s="2"/>
      <c r="E166" s="2"/>
      <c r="H166" s="3"/>
      <c r="I166" s="3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</row>
    <row r="167" ht="14.25" customHeight="1">
      <c r="D167" s="2"/>
      <c r="E167" s="2"/>
      <c r="H167" s="3"/>
      <c r="I167" s="3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N167" s="21"/>
      <c r="BO167" s="21"/>
      <c r="BP167" s="21"/>
    </row>
    <row r="168" ht="14.25" customHeight="1">
      <c r="D168" s="2"/>
      <c r="E168" s="2"/>
      <c r="H168" s="3"/>
      <c r="I168" s="3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  <c r="BP168" s="21"/>
    </row>
    <row r="169" ht="14.25" customHeight="1">
      <c r="D169" s="2"/>
      <c r="E169" s="2"/>
      <c r="H169" s="3"/>
      <c r="I169" s="3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</row>
    <row r="170" ht="14.25" customHeight="1">
      <c r="D170" s="2"/>
      <c r="E170" s="2"/>
      <c r="H170" s="3"/>
      <c r="I170" s="3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</row>
    <row r="171" ht="14.25" customHeight="1">
      <c r="D171" s="2"/>
      <c r="E171" s="2"/>
      <c r="H171" s="3"/>
      <c r="I171" s="3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</row>
    <row r="172" ht="14.25" customHeight="1">
      <c r="D172" s="2"/>
      <c r="E172" s="2"/>
      <c r="H172" s="3"/>
      <c r="I172" s="3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</row>
    <row r="173" ht="14.25" customHeight="1">
      <c r="D173" s="2"/>
      <c r="E173" s="2"/>
      <c r="H173" s="3"/>
      <c r="I173" s="3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/>
    </row>
    <row r="174" ht="14.25" customHeight="1">
      <c r="D174" s="2"/>
      <c r="E174" s="2"/>
      <c r="H174" s="3"/>
      <c r="I174" s="3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N174" s="21"/>
      <c r="BO174" s="21"/>
      <c r="BP174" s="21"/>
    </row>
    <row r="175" ht="14.25" customHeight="1">
      <c r="D175" s="2"/>
      <c r="E175" s="2"/>
      <c r="H175" s="3"/>
      <c r="I175" s="3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N175" s="21"/>
      <c r="BO175" s="21"/>
      <c r="BP175" s="21"/>
    </row>
    <row r="176" ht="14.25" customHeight="1">
      <c r="D176" s="2"/>
      <c r="E176" s="2"/>
      <c r="H176" s="3"/>
      <c r="I176" s="3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  <c r="BM176" s="21"/>
      <c r="BN176" s="21"/>
      <c r="BO176" s="21"/>
      <c r="BP176" s="21"/>
    </row>
    <row r="177" ht="14.25" customHeight="1">
      <c r="D177" s="2"/>
      <c r="E177" s="2"/>
      <c r="H177" s="3"/>
      <c r="I177" s="3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</row>
    <row r="178" ht="14.25" customHeight="1">
      <c r="D178" s="2"/>
      <c r="E178" s="2"/>
      <c r="H178" s="3"/>
      <c r="I178" s="3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/>
    </row>
    <row r="179" ht="14.25" customHeight="1">
      <c r="D179" s="2"/>
      <c r="E179" s="2"/>
      <c r="H179" s="3"/>
      <c r="I179" s="3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  <c r="BM179" s="21"/>
      <c r="BN179" s="21"/>
      <c r="BO179" s="21"/>
      <c r="BP179" s="21"/>
    </row>
    <row r="180" ht="14.25" customHeight="1">
      <c r="D180" s="2"/>
      <c r="E180" s="2"/>
      <c r="H180" s="3"/>
      <c r="I180" s="3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  <c r="BM180" s="21"/>
      <c r="BN180" s="21"/>
      <c r="BO180" s="21"/>
      <c r="BP180" s="21"/>
    </row>
    <row r="181" ht="14.25" customHeight="1">
      <c r="D181" s="2"/>
      <c r="E181" s="2"/>
      <c r="H181" s="3"/>
      <c r="I181" s="3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N181" s="21"/>
      <c r="BO181" s="21"/>
      <c r="BP181" s="21"/>
    </row>
    <row r="182" ht="14.25" customHeight="1">
      <c r="D182" s="2"/>
      <c r="E182" s="2"/>
      <c r="H182" s="3"/>
      <c r="I182" s="3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/>
      <c r="BM182" s="21"/>
      <c r="BN182" s="21"/>
      <c r="BO182" s="21"/>
      <c r="BP182" s="21"/>
    </row>
    <row r="183" ht="14.25" customHeight="1">
      <c r="D183" s="2"/>
      <c r="E183" s="2"/>
      <c r="H183" s="3"/>
      <c r="I183" s="3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/>
      <c r="BN183" s="21"/>
      <c r="BO183" s="21"/>
      <c r="BP183" s="21"/>
    </row>
    <row r="184" ht="14.25" customHeight="1">
      <c r="D184" s="2"/>
      <c r="E184" s="2"/>
      <c r="H184" s="3"/>
      <c r="I184" s="3"/>
      <c r="AY184" s="21"/>
      <c r="AZ184" s="21"/>
      <c r="BA184" s="21"/>
      <c r="BB184" s="21"/>
      <c r="BC184" s="21"/>
      <c r="BD184" s="21"/>
      <c r="BE184" s="21"/>
      <c r="BF184" s="21"/>
      <c r="BG184" s="21"/>
      <c r="BH184" s="21"/>
      <c r="BI184" s="21"/>
      <c r="BJ184" s="21"/>
      <c r="BK184" s="21"/>
      <c r="BL184" s="21"/>
      <c r="BM184" s="21"/>
      <c r="BN184" s="21"/>
      <c r="BO184" s="21"/>
      <c r="BP184" s="21"/>
    </row>
    <row r="185" ht="14.25" customHeight="1">
      <c r="D185" s="2"/>
      <c r="E185" s="2"/>
      <c r="H185" s="3"/>
      <c r="I185" s="3"/>
      <c r="AY185" s="21"/>
      <c r="AZ185" s="21"/>
      <c r="BA185" s="21"/>
      <c r="BB185" s="21"/>
      <c r="BC185" s="21"/>
      <c r="BD185" s="21"/>
      <c r="BE185" s="21"/>
      <c r="BF185" s="21"/>
      <c r="BG185" s="21"/>
      <c r="BH185" s="21"/>
      <c r="BI185" s="21"/>
      <c r="BJ185" s="21"/>
      <c r="BK185" s="21"/>
      <c r="BL185" s="21"/>
      <c r="BM185" s="21"/>
      <c r="BN185" s="21"/>
      <c r="BO185" s="21"/>
      <c r="BP185" s="21"/>
    </row>
    <row r="186" ht="14.25" customHeight="1">
      <c r="D186" s="2"/>
      <c r="E186" s="2"/>
      <c r="H186" s="3"/>
      <c r="I186" s="3"/>
      <c r="AY186" s="21"/>
      <c r="AZ186" s="21"/>
      <c r="BA186" s="21"/>
      <c r="BB186" s="21"/>
      <c r="BC186" s="21"/>
      <c r="BD186" s="21"/>
      <c r="BE186" s="21"/>
      <c r="BF186" s="21"/>
      <c r="BG186" s="21"/>
      <c r="BH186" s="21"/>
      <c r="BI186" s="21"/>
      <c r="BJ186" s="21"/>
      <c r="BK186" s="21"/>
      <c r="BL186" s="21"/>
      <c r="BM186" s="21"/>
      <c r="BN186" s="21"/>
      <c r="BO186" s="21"/>
      <c r="BP186" s="21"/>
    </row>
    <row r="187" ht="14.25" customHeight="1">
      <c r="D187" s="2"/>
      <c r="E187" s="2"/>
      <c r="H187" s="3"/>
      <c r="I187" s="3"/>
      <c r="AY187" s="21"/>
      <c r="AZ187" s="21"/>
      <c r="BA187" s="21"/>
      <c r="BB187" s="21"/>
      <c r="BC187" s="21"/>
      <c r="BD187" s="21"/>
      <c r="BE187" s="21"/>
      <c r="BF187" s="21"/>
      <c r="BG187" s="21"/>
      <c r="BH187" s="21"/>
      <c r="BI187" s="21"/>
      <c r="BJ187" s="21"/>
      <c r="BK187" s="21"/>
      <c r="BL187" s="21"/>
      <c r="BM187" s="21"/>
      <c r="BN187" s="21"/>
      <c r="BO187" s="21"/>
      <c r="BP187" s="21"/>
    </row>
    <row r="188" ht="14.25" customHeight="1">
      <c r="D188" s="2"/>
      <c r="E188" s="2"/>
      <c r="H188" s="3"/>
      <c r="I188" s="3"/>
      <c r="AY188" s="21"/>
      <c r="AZ188" s="21"/>
      <c r="BA188" s="21"/>
      <c r="BB188" s="21"/>
      <c r="BC188" s="21"/>
      <c r="BD188" s="21"/>
      <c r="BE188" s="21"/>
      <c r="BF188" s="21"/>
      <c r="BG188" s="21"/>
      <c r="BH188" s="21"/>
      <c r="BI188" s="21"/>
      <c r="BJ188" s="21"/>
      <c r="BK188" s="21"/>
      <c r="BL188" s="21"/>
      <c r="BM188" s="21"/>
      <c r="BN188" s="21"/>
      <c r="BO188" s="21"/>
      <c r="BP188" s="21"/>
    </row>
    <row r="189" ht="14.25" customHeight="1">
      <c r="D189" s="2"/>
      <c r="E189" s="2"/>
      <c r="H189" s="3"/>
      <c r="I189" s="3"/>
      <c r="AY189" s="21"/>
      <c r="AZ189" s="21"/>
      <c r="BA189" s="21"/>
      <c r="BB189" s="21"/>
      <c r="BC189" s="21"/>
      <c r="BD189" s="21"/>
      <c r="BE189" s="21"/>
      <c r="BF189" s="21"/>
      <c r="BG189" s="21"/>
      <c r="BH189" s="21"/>
      <c r="BI189" s="21"/>
      <c r="BJ189" s="21"/>
      <c r="BK189" s="21"/>
      <c r="BL189" s="21"/>
      <c r="BM189" s="21"/>
      <c r="BN189" s="21"/>
      <c r="BO189" s="21"/>
      <c r="BP189" s="21"/>
    </row>
    <row r="190" ht="14.25" customHeight="1">
      <c r="D190" s="2"/>
      <c r="E190" s="2"/>
      <c r="H190" s="3"/>
      <c r="I190" s="3"/>
      <c r="AY190" s="21"/>
      <c r="AZ190" s="21"/>
      <c r="BA190" s="21"/>
      <c r="BB190" s="21"/>
      <c r="BC190" s="21"/>
      <c r="BD190" s="21"/>
      <c r="BE190" s="21"/>
      <c r="BF190" s="21"/>
      <c r="BG190" s="21"/>
      <c r="BH190" s="21"/>
      <c r="BI190" s="21"/>
      <c r="BJ190" s="21"/>
      <c r="BK190" s="21"/>
      <c r="BL190" s="21"/>
      <c r="BM190" s="21"/>
      <c r="BN190" s="21"/>
      <c r="BO190" s="21"/>
      <c r="BP190" s="21"/>
    </row>
    <row r="191" ht="14.25" customHeight="1">
      <c r="D191" s="2"/>
      <c r="E191" s="2"/>
      <c r="H191" s="3"/>
      <c r="I191" s="3"/>
      <c r="AY191" s="21"/>
      <c r="AZ191" s="21"/>
      <c r="BA191" s="21"/>
      <c r="BB191" s="21"/>
      <c r="BC191" s="21"/>
      <c r="BD191" s="21"/>
      <c r="BE191" s="21"/>
      <c r="BF191" s="21"/>
      <c r="BG191" s="21"/>
      <c r="BH191" s="21"/>
      <c r="BI191" s="21"/>
      <c r="BJ191" s="21"/>
      <c r="BK191" s="21"/>
      <c r="BL191" s="21"/>
      <c r="BM191" s="21"/>
      <c r="BN191" s="21"/>
      <c r="BO191" s="21"/>
      <c r="BP191" s="21"/>
    </row>
    <row r="192" ht="14.25" customHeight="1">
      <c r="D192" s="2"/>
      <c r="E192" s="2"/>
      <c r="H192" s="3"/>
      <c r="I192" s="3"/>
      <c r="AY192" s="21"/>
      <c r="AZ192" s="21"/>
      <c r="BA192" s="21"/>
      <c r="BB192" s="21"/>
      <c r="BC192" s="21"/>
      <c r="BD192" s="21"/>
      <c r="BE192" s="21"/>
      <c r="BF192" s="21"/>
      <c r="BG192" s="21"/>
      <c r="BH192" s="21"/>
      <c r="BI192" s="21"/>
      <c r="BJ192" s="21"/>
      <c r="BK192" s="21"/>
      <c r="BL192" s="21"/>
      <c r="BM192" s="21"/>
      <c r="BN192" s="21"/>
      <c r="BO192" s="21"/>
      <c r="BP192" s="21"/>
    </row>
    <row r="193" ht="14.25" customHeight="1">
      <c r="D193" s="2"/>
      <c r="E193" s="2"/>
      <c r="H193" s="3"/>
      <c r="I193" s="3"/>
      <c r="AY193" s="21"/>
      <c r="AZ193" s="21"/>
      <c r="BA193" s="21"/>
      <c r="BB193" s="21"/>
      <c r="BC193" s="21"/>
      <c r="BD193" s="21"/>
      <c r="BE193" s="21"/>
      <c r="BF193" s="21"/>
      <c r="BG193" s="21"/>
      <c r="BH193" s="21"/>
      <c r="BI193" s="21"/>
      <c r="BJ193" s="21"/>
      <c r="BK193" s="21"/>
      <c r="BL193" s="21"/>
      <c r="BM193" s="21"/>
      <c r="BN193" s="21"/>
      <c r="BO193" s="21"/>
      <c r="BP193" s="21"/>
    </row>
    <row r="194" ht="14.25" customHeight="1">
      <c r="D194" s="2"/>
      <c r="E194" s="2"/>
      <c r="H194" s="3"/>
      <c r="I194" s="3"/>
      <c r="AY194" s="21"/>
      <c r="AZ194" s="21"/>
      <c r="BA194" s="21"/>
      <c r="BB194" s="21"/>
      <c r="BC194" s="21"/>
      <c r="BD194" s="21"/>
      <c r="BE194" s="21"/>
      <c r="BF194" s="21"/>
      <c r="BG194" s="21"/>
      <c r="BH194" s="21"/>
      <c r="BI194" s="21"/>
      <c r="BJ194" s="21"/>
      <c r="BK194" s="21"/>
      <c r="BL194" s="21"/>
      <c r="BM194" s="21"/>
      <c r="BN194" s="21"/>
      <c r="BO194" s="21"/>
      <c r="BP194" s="21"/>
    </row>
    <row r="195" ht="14.25" customHeight="1">
      <c r="D195" s="2"/>
      <c r="E195" s="2"/>
      <c r="H195" s="3"/>
      <c r="I195" s="3"/>
      <c r="AY195" s="21"/>
      <c r="AZ195" s="21"/>
      <c r="BA195" s="21"/>
      <c r="BB195" s="21"/>
      <c r="BC195" s="21"/>
      <c r="BD195" s="21"/>
      <c r="BE195" s="21"/>
      <c r="BF195" s="21"/>
      <c r="BG195" s="21"/>
      <c r="BH195" s="21"/>
      <c r="BI195" s="21"/>
      <c r="BJ195" s="21"/>
      <c r="BK195" s="21"/>
      <c r="BL195" s="21"/>
      <c r="BM195" s="21"/>
      <c r="BN195" s="21"/>
      <c r="BO195" s="21"/>
      <c r="BP195" s="21"/>
    </row>
    <row r="196" ht="14.25" customHeight="1">
      <c r="D196" s="2"/>
      <c r="E196" s="2"/>
      <c r="H196" s="3"/>
      <c r="I196" s="3"/>
      <c r="AY196" s="21"/>
      <c r="AZ196" s="21"/>
      <c r="BA196" s="21"/>
      <c r="BB196" s="21"/>
      <c r="BC196" s="21"/>
      <c r="BD196" s="21"/>
      <c r="BE196" s="21"/>
      <c r="BF196" s="21"/>
      <c r="BG196" s="21"/>
      <c r="BH196" s="21"/>
      <c r="BI196" s="21"/>
      <c r="BJ196" s="21"/>
      <c r="BK196" s="21"/>
      <c r="BL196" s="21"/>
      <c r="BM196" s="21"/>
      <c r="BN196" s="21"/>
      <c r="BO196" s="21"/>
      <c r="BP196" s="21"/>
    </row>
    <row r="197" ht="14.25" customHeight="1">
      <c r="D197" s="2"/>
      <c r="E197" s="2"/>
      <c r="H197" s="3"/>
      <c r="I197" s="3"/>
      <c r="AY197" s="21"/>
      <c r="AZ197" s="21"/>
      <c r="BA197" s="21"/>
      <c r="BB197" s="21"/>
      <c r="BC197" s="21"/>
      <c r="BD197" s="21"/>
      <c r="BE197" s="21"/>
      <c r="BF197" s="21"/>
      <c r="BG197" s="21"/>
      <c r="BH197" s="21"/>
      <c r="BI197" s="21"/>
      <c r="BJ197" s="21"/>
      <c r="BK197" s="21"/>
      <c r="BL197" s="21"/>
      <c r="BM197" s="21"/>
      <c r="BN197" s="21"/>
      <c r="BO197" s="21"/>
      <c r="BP197" s="21"/>
    </row>
    <row r="198" ht="14.25" customHeight="1">
      <c r="D198" s="2"/>
      <c r="E198" s="2"/>
      <c r="H198" s="3"/>
      <c r="I198" s="3"/>
      <c r="AY198" s="21"/>
      <c r="AZ198" s="21"/>
      <c r="BA198" s="21"/>
      <c r="BB198" s="21"/>
      <c r="BC198" s="21"/>
      <c r="BD198" s="21"/>
      <c r="BE198" s="21"/>
      <c r="BF198" s="21"/>
      <c r="BG198" s="21"/>
      <c r="BH198" s="21"/>
      <c r="BI198" s="21"/>
      <c r="BJ198" s="21"/>
      <c r="BK198" s="21"/>
      <c r="BL198" s="21"/>
      <c r="BM198" s="21"/>
      <c r="BN198" s="21"/>
      <c r="BO198" s="21"/>
      <c r="BP198" s="21"/>
    </row>
    <row r="199" ht="14.25" customHeight="1">
      <c r="D199" s="2"/>
      <c r="E199" s="2"/>
      <c r="H199" s="3"/>
      <c r="I199" s="3"/>
      <c r="AY199" s="21"/>
      <c r="AZ199" s="21"/>
      <c r="BA199" s="21"/>
      <c r="BB199" s="21"/>
      <c r="BC199" s="21"/>
      <c r="BD199" s="21"/>
      <c r="BE199" s="21"/>
      <c r="BF199" s="21"/>
      <c r="BG199" s="21"/>
      <c r="BH199" s="21"/>
      <c r="BI199" s="21"/>
      <c r="BJ199" s="21"/>
      <c r="BK199" s="21"/>
      <c r="BL199" s="21"/>
      <c r="BM199" s="21"/>
      <c r="BN199" s="21"/>
      <c r="BO199" s="21"/>
      <c r="BP199" s="21"/>
    </row>
    <row r="200" ht="14.25" customHeight="1">
      <c r="D200" s="2"/>
      <c r="E200" s="2"/>
      <c r="H200" s="3"/>
      <c r="I200" s="3"/>
      <c r="AY200" s="21"/>
      <c r="AZ200" s="21"/>
      <c r="BA200" s="21"/>
      <c r="BB200" s="21"/>
      <c r="BC200" s="21"/>
      <c r="BD200" s="21"/>
      <c r="BE200" s="21"/>
      <c r="BF200" s="21"/>
      <c r="BG200" s="21"/>
      <c r="BH200" s="21"/>
      <c r="BI200" s="21"/>
      <c r="BJ200" s="21"/>
      <c r="BK200" s="21"/>
      <c r="BL200" s="21"/>
      <c r="BM200" s="21"/>
      <c r="BN200" s="21"/>
      <c r="BO200" s="21"/>
      <c r="BP200" s="21"/>
    </row>
    <row r="201" ht="14.25" customHeight="1">
      <c r="D201" s="2"/>
      <c r="E201" s="2"/>
      <c r="H201" s="3"/>
      <c r="I201" s="3"/>
      <c r="AY201" s="21"/>
      <c r="AZ201" s="21"/>
      <c r="BA201" s="21"/>
      <c r="BB201" s="21"/>
      <c r="BC201" s="21"/>
      <c r="BD201" s="21"/>
      <c r="BE201" s="21"/>
      <c r="BF201" s="21"/>
      <c r="BG201" s="21"/>
      <c r="BH201" s="21"/>
      <c r="BI201" s="21"/>
      <c r="BJ201" s="21"/>
      <c r="BK201" s="21"/>
      <c r="BL201" s="21"/>
      <c r="BM201" s="21"/>
      <c r="BN201" s="21"/>
      <c r="BO201" s="21"/>
      <c r="BP201" s="21"/>
    </row>
    <row r="202" ht="14.25" customHeight="1">
      <c r="D202" s="2"/>
      <c r="E202" s="2"/>
      <c r="H202" s="3"/>
      <c r="I202" s="3"/>
      <c r="AY202" s="21"/>
      <c r="AZ202" s="21"/>
      <c r="BA202" s="21"/>
      <c r="BB202" s="21"/>
      <c r="BC202" s="21"/>
      <c r="BD202" s="21"/>
      <c r="BE202" s="21"/>
      <c r="BF202" s="21"/>
      <c r="BG202" s="21"/>
      <c r="BH202" s="21"/>
      <c r="BI202" s="21"/>
      <c r="BJ202" s="21"/>
      <c r="BK202" s="21"/>
      <c r="BL202" s="21"/>
      <c r="BM202" s="21"/>
      <c r="BN202" s="21"/>
      <c r="BO202" s="21"/>
      <c r="BP202" s="21"/>
    </row>
    <row r="203" ht="14.25" customHeight="1">
      <c r="D203" s="2"/>
      <c r="E203" s="2"/>
      <c r="H203" s="3"/>
      <c r="I203" s="3"/>
      <c r="AY203" s="21"/>
      <c r="AZ203" s="21"/>
      <c r="BA203" s="21"/>
      <c r="BB203" s="21"/>
      <c r="BC203" s="21"/>
      <c r="BD203" s="21"/>
      <c r="BE203" s="21"/>
      <c r="BF203" s="21"/>
      <c r="BG203" s="21"/>
      <c r="BH203" s="21"/>
      <c r="BI203" s="21"/>
      <c r="BJ203" s="21"/>
      <c r="BK203" s="21"/>
      <c r="BL203" s="21"/>
      <c r="BM203" s="21"/>
      <c r="BN203" s="21"/>
      <c r="BO203" s="21"/>
      <c r="BP203" s="21"/>
    </row>
    <row r="204" ht="14.25" customHeight="1">
      <c r="D204" s="2"/>
      <c r="E204" s="2"/>
      <c r="H204" s="3"/>
      <c r="I204" s="3"/>
      <c r="AY204" s="21"/>
      <c r="AZ204" s="21"/>
      <c r="BA204" s="21"/>
      <c r="BB204" s="21"/>
      <c r="BC204" s="21"/>
      <c r="BD204" s="21"/>
      <c r="BE204" s="21"/>
      <c r="BF204" s="21"/>
      <c r="BG204" s="21"/>
      <c r="BH204" s="21"/>
      <c r="BI204" s="21"/>
      <c r="BJ204" s="21"/>
      <c r="BK204" s="21"/>
      <c r="BL204" s="21"/>
      <c r="BM204" s="21"/>
      <c r="BN204" s="21"/>
      <c r="BO204" s="21"/>
      <c r="BP204" s="21"/>
    </row>
    <row r="205" ht="14.25" customHeight="1">
      <c r="D205" s="2"/>
      <c r="E205" s="2"/>
      <c r="H205" s="3"/>
      <c r="I205" s="3"/>
      <c r="AY205" s="21"/>
      <c r="AZ205" s="21"/>
      <c r="BA205" s="21"/>
      <c r="BB205" s="21"/>
      <c r="BC205" s="21"/>
      <c r="BD205" s="21"/>
      <c r="BE205" s="21"/>
      <c r="BF205" s="21"/>
      <c r="BG205" s="21"/>
      <c r="BH205" s="21"/>
      <c r="BI205" s="21"/>
      <c r="BJ205" s="21"/>
      <c r="BK205" s="21"/>
      <c r="BL205" s="21"/>
      <c r="BM205" s="21"/>
      <c r="BN205" s="21"/>
      <c r="BO205" s="21"/>
      <c r="BP205" s="21"/>
    </row>
    <row r="206" ht="14.25" customHeight="1">
      <c r="D206" s="2"/>
      <c r="E206" s="2"/>
      <c r="H206" s="3"/>
      <c r="I206" s="3"/>
      <c r="AY206" s="21"/>
      <c r="AZ206" s="21"/>
      <c r="BA206" s="21"/>
      <c r="BB206" s="21"/>
      <c r="BC206" s="21"/>
      <c r="BD206" s="21"/>
      <c r="BE206" s="21"/>
      <c r="BF206" s="21"/>
      <c r="BG206" s="21"/>
      <c r="BH206" s="21"/>
      <c r="BI206" s="21"/>
      <c r="BJ206" s="21"/>
      <c r="BK206" s="21"/>
      <c r="BL206" s="21"/>
      <c r="BM206" s="21"/>
      <c r="BN206" s="21"/>
      <c r="BO206" s="21"/>
      <c r="BP206" s="21"/>
    </row>
    <row r="207" ht="14.25" customHeight="1">
      <c r="D207" s="2"/>
      <c r="E207" s="2"/>
      <c r="H207" s="3"/>
      <c r="I207" s="3"/>
      <c r="AY207" s="21"/>
      <c r="AZ207" s="21"/>
      <c r="BA207" s="21"/>
      <c r="BB207" s="21"/>
      <c r="BC207" s="21"/>
      <c r="BD207" s="21"/>
      <c r="BE207" s="21"/>
      <c r="BF207" s="21"/>
      <c r="BG207" s="21"/>
      <c r="BH207" s="21"/>
      <c r="BI207" s="21"/>
      <c r="BJ207" s="21"/>
      <c r="BK207" s="21"/>
      <c r="BL207" s="21"/>
      <c r="BM207" s="21"/>
      <c r="BN207" s="21"/>
      <c r="BO207" s="21"/>
      <c r="BP207" s="21"/>
    </row>
    <row r="208" ht="14.25" customHeight="1">
      <c r="D208" s="2"/>
      <c r="E208" s="2"/>
      <c r="H208" s="3"/>
      <c r="I208" s="3"/>
      <c r="AY208" s="21"/>
      <c r="AZ208" s="21"/>
      <c r="BA208" s="21"/>
      <c r="BB208" s="21"/>
      <c r="BC208" s="21"/>
      <c r="BD208" s="21"/>
      <c r="BE208" s="21"/>
      <c r="BF208" s="21"/>
      <c r="BG208" s="21"/>
      <c r="BH208" s="21"/>
      <c r="BI208" s="21"/>
      <c r="BJ208" s="21"/>
      <c r="BK208" s="21"/>
      <c r="BL208" s="21"/>
      <c r="BM208" s="21"/>
      <c r="BN208" s="21"/>
      <c r="BO208" s="21"/>
      <c r="BP208" s="21"/>
    </row>
    <row r="209" ht="14.25" customHeight="1">
      <c r="D209" s="2"/>
      <c r="E209" s="2"/>
      <c r="H209" s="3"/>
      <c r="I209" s="3"/>
      <c r="AY209" s="21"/>
      <c r="AZ209" s="21"/>
      <c r="BA209" s="21"/>
      <c r="BB209" s="21"/>
      <c r="BC209" s="21"/>
      <c r="BD209" s="21"/>
      <c r="BE209" s="21"/>
      <c r="BF209" s="21"/>
      <c r="BG209" s="21"/>
      <c r="BH209" s="21"/>
      <c r="BI209" s="21"/>
      <c r="BJ209" s="21"/>
      <c r="BK209" s="21"/>
      <c r="BL209" s="21"/>
      <c r="BM209" s="21"/>
      <c r="BN209" s="21"/>
      <c r="BO209" s="21"/>
      <c r="BP209" s="21"/>
    </row>
    <row r="210" ht="14.25" customHeight="1">
      <c r="D210" s="2"/>
      <c r="E210" s="2"/>
      <c r="H210" s="3"/>
      <c r="I210" s="3"/>
      <c r="AY210" s="21"/>
      <c r="AZ210" s="21"/>
      <c r="BA210" s="21"/>
      <c r="BB210" s="21"/>
      <c r="BC210" s="21"/>
      <c r="BD210" s="21"/>
      <c r="BE210" s="21"/>
      <c r="BF210" s="21"/>
      <c r="BG210" s="21"/>
      <c r="BH210" s="21"/>
      <c r="BI210" s="21"/>
      <c r="BJ210" s="21"/>
      <c r="BK210" s="21"/>
      <c r="BL210" s="21"/>
      <c r="BM210" s="21"/>
      <c r="BN210" s="21"/>
      <c r="BO210" s="21"/>
      <c r="BP210" s="21"/>
    </row>
    <row r="211" ht="14.25" customHeight="1">
      <c r="D211" s="2"/>
      <c r="E211" s="2"/>
      <c r="H211" s="3"/>
      <c r="I211" s="3"/>
      <c r="AY211" s="21"/>
      <c r="AZ211" s="21"/>
      <c r="BA211" s="21"/>
      <c r="BB211" s="21"/>
      <c r="BC211" s="21"/>
      <c r="BD211" s="21"/>
      <c r="BE211" s="21"/>
      <c r="BF211" s="21"/>
      <c r="BG211" s="21"/>
      <c r="BH211" s="21"/>
      <c r="BI211" s="21"/>
      <c r="BJ211" s="21"/>
      <c r="BK211" s="21"/>
      <c r="BL211" s="21"/>
      <c r="BM211" s="21"/>
      <c r="BN211" s="21"/>
      <c r="BO211" s="21"/>
      <c r="BP211" s="21"/>
    </row>
    <row r="212" ht="14.25" customHeight="1">
      <c r="D212" s="2"/>
      <c r="E212" s="2"/>
      <c r="H212" s="3"/>
      <c r="I212" s="3"/>
      <c r="AY212" s="21"/>
      <c r="AZ212" s="21"/>
      <c r="BA212" s="21"/>
      <c r="BB212" s="21"/>
      <c r="BC212" s="21"/>
      <c r="BD212" s="21"/>
      <c r="BE212" s="21"/>
      <c r="BF212" s="21"/>
      <c r="BG212" s="21"/>
      <c r="BH212" s="21"/>
      <c r="BI212" s="21"/>
      <c r="BJ212" s="21"/>
      <c r="BK212" s="21"/>
      <c r="BL212" s="21"/>
      <c r="BM212" s="21"/>
      <c r="BN212" s="21"/>
      <c r="BO212" s="21"/>
      <c r="BP212" s="21"/>
    </row>
    <row r="213" ht="14.25" customHeight="1">
      <c r="D213" s="2"/>
      <c r="E213" s="2"/>
      <c r="H213" s="3"/>
      <c r="I213" s="3"/>
      <c r="AY213" s="21"/>
      <c r="AZ213" s="21"/>
      <c r="BA213" s="21"/>
      <c r="BB213" s="21"/>
      <c r="BC213" s="21"/>
      <c r="BD213" s="21"/>
      <c r="BE213" s="21"/>
      <c r="BF213" s="21"/>
      <c r="BG213" s="21"/>
      <c r="BH213" s="21"/>
      <c r="BI213" s="21"/>
      <c r="BJ213" s="21"/>
      <c r="BK213" s="21"/>
      <c r="BL213" s="21"/>
      <c r="BM213" s="21"/>
      <c r="BN213" s="21"/>
      <c r="BO213" s="21"/>
      <c r="BP213" s="21"/>
    </row>
    <row r="214" ht="14.25" customHeight="1">
      <c r="D214" s="2"/>
      <c r="E214" s="2"/>
      <c r="H214" s="3"/>
      <c r="I214" s="3"/>
      <c r="AY214" s="21"/>
      <c r="AZ214" s="21"/>
      <c r="BA214" s="21"/>
      <c r="BB214" s="21"/>
      <c r="BC214" s="21"/>
      <c r="BD214" s="21"/>
      <c r="BE214" s="21"/>
      <c r="BF214" s="21"/>
      <c r="BG214" s="21"/>
      <c r="BH214" s="21"/>
      <c r="BI214" s="21"/>
      <c r="BJ214" s="21"/>
      <c r="BK214" s="21"/>
      <c r="BL214" s="21"/>
      <c r="BM214" s="21"/>
      <c r="BN214" s="21"/>
      <c r="BO214" s="21"/>
      <c r="BP214" s="21"/>
    </row>
    <row r="215" ht="14.25" customHeight="1">
      <c r="D215" s="2"/>
      <c r="E215" s="2"/>
      <c r="H215" s="3"/>
      <c r="I215" s="3"/>
      <c r="AY215" s="21"/>
      <c r="AZ215" s="21"/>
      <c r="BA215" s="21"/>
      <c r="BB215" s="21"/>
      <c r="BC215" s="21"/>
      <c r="BD215" s="21"/>
      <c r="BE215" s="21"/>
      <c r="BF215" s="21"/>
      <c r="BG215" s="21"/>
      <c r="BH215" s="21"/>
      <c r="BI215" s="21"/>
      <c r="BJ215" s="21"/>
      <c r="BK215" s="21"/>
      <c r="BL215" s="21"/>
      <c r="BM215" s="21"/>
      <c r="BN215" s="21"/>
      <c r="BO215" s="21"/>
      <c r="BP215" s="21"/>
    </row>
    <row r="216" ht="14.25" customHeight="1">
      <c r="D216" s="2"/>
      <c r="E216" s="2"/>
      <c r="H216" s="3"/>
      <c r="I216" s="3"/>
      <c r="AY216" s="21"/>
      <c r="AZ216" s="21"/>
      <c r="BA216" s="21"/>
      <c r="BB216" s="21"/>
      <c r="BC216" s="21"/>
      <c r="BD216" s="21"/>
      <c r="BE216" s="21"/>
      <c r="BF216" s="21"/>
      <c r="BG216" s="21"/>
      <c r="BH216" s="21"/>
      <c r="BI216" s="21"/>
      <c r="BJ216" s="21"/>
      <c r="BK216" s="21"/>
      <c r="BL216" s="21"/>
      <c r="BM216" s="21"/>
      <c r="BN216" s="21"/>
      <c r="BO216" s="21"/>
      <c r="BP216" s="21"/>
    </row>
    <row r="217" ht="14.25" customHeight="1">
      <c r="D217" s="2"/>
      <c r="E217" s="2"/>
      <c r="H217" s="3"/>
      <c r="I217" s="3"/>
      <c r="AY217" s="21"/>
      <c r="AZ217" s="21"/>
      <c r="BA217" s="21"/>
      <c r="BB217" s="21"/>
      <c r="BC217" s="21"/>
      <c r="BD217" s="21"/>
      <c r="BE217" s="21"/>
      <c r="BF217" s="21"/>
      <c r="BG217" s="21"/>
      <c r="BH217" s="21"/>
      <c r="BI217" s="21"/>
      <c r="BJ217" s="21"/>
      <c r="BK217" s="21"/>
      <c r="BL217" s="21"/>
      <c r="BM217" s="21"/>
      <c r="BN217" s="21"/>
      <c r="BO217" s="21"/>
      <c r="BP217" s="21"/>
    </row>
    <row r="218" ht="14.25" customHeight="1">
      <c r="D218" s="2"/>
      <c r="E218" s="2"/>
      <c r="H218" s="3"/>
      <c r="I218" s="3"/>
      <c r="AY218" s="21"/>
      <c r="AZ218" s="21"/>
      <c r="BA218" s="21"/>
      <c r="BB218" s="21"/>
      <c r="BC218" s="21"/>
      <c r="BD218" s="21"/>
      <c r="BE218" s="21"/>
      <c r="BF218" s="21"/>
      <c r="BG218" s="21"/>
      <c r="BH218" s="21"/>
      <c r="BI218" s="21"/>
      <c r="BJ218" s="21"/>
      <c r="BK218" s="21"/>
      <c r="BL218" s="21"/>
      <c r="BM218" s="21"/>
      <c r="BN218" s="21"/>
      <c r="BO218" s="21"/>
      <c r="BP218" s="21"/>
    </row>
    <row r="219" ht="14.25" customHeight="1">
      <c r="D219" s="2"/>
      <c r="E219" s="2"/>
      <c r="H219" s="3"/>
      <c r="I219" s="3"/>
      <c r="AY219" s="21"/>
      <c r="AZ219" s="21"/>
      <c r="BA219" s="21"/>
      <c r="BB219" s="21"/>
      <c r="BC219" s="21"/>
      <c r="BD219" s="21"/>
      <c r="BE219" s="21"/>
      <c r="BF219" s="21"/>
      <c r="BG219" s="21"/>
      <c r="BH219" s="21"/>
      <c r="BI219" s="21"/>
      <c r="BJ219" s="21"/>
      <c r="BK219" s="21"/>
      <c r="BL219" s="21"/>
      <c r="BM219" s="21"/>
      <c r="BN219" s="21"/>
      <c r="BO219" s="21"/>
      <c r="BP219" s="21"/>
    </row>
    <row r="220" ht="14.25" customHeight="1">
      <c r="D220" s="2"/>
      <c r="E220" s="2"/>
      <c r="H220" s="3"/>
      <c r="I220" s="3"/>
      <c r="AY220" s="21"/>
      <c r="AZ220" s="21"/>
      <c r="BA220" s="21"/>
      <c r="BB220" s="21"/>
      <c r="BC220" s="21"/>
      <c r="BD220" s="21"/>
      <c r="BE220" s="21"/>
      <c r="BF220" s="21"/>
      <c r="BG220" s="21"/>
      <c r="BH220" s="21"/>
      <c r="BI220" s="21"/>
      <c r="BJ220" s="21"/>
      <c r="BK220" s="21"/>
      <c r="BL220" s="21"/>
      <c r="BM220" s="21"/>
      <c r="BN220" s="21"/>
      <c r="BO220" s="21"/>
      <c r="BP220" s="21"/>
    </row>
    <row r="221" ht="14.25" customHeight="1">
      <c r="D221" s="2"/>
      <c r="E221" s="2"/>
      <c r="H221" s="3"/>
      <c r="I221" s="3"/>
      <c r="AY221" s="21"/>
      <c r="AZ221" s="21"/>
      <c r="BA221" s="21"/>
      <c r="BB221" s="21"/>
      <c r="BC221" s="21"/>
      <c r="BD221" s="21"/>
      <c r="BE221" s="21"/>
      <c r="BF221" s="21"/>
      <c r="BG221" s="21"/>
      <c r="BH221" s="21"/>
      <c r="BI221" s="21"/>
      <c r="BJ221" s="21"/>
      <c r="BK221" s="21"/>
      <c r="BL221" s="21"/>
      <c r="BM221" s="21"/>
      <c r="BN221" s="21"/>
      <c r="BO221" s="21"/>
      <c r="BP221" s="21"/>
    </row>
    <row r="222" ht="14.25" customHeight="1">
      <c r="D222" s="2"/>
      <c r="E222" s="2"/>
      <c r="H222" s="3"/>
      <c r="I222" s="3"/>
      <c r="AY222" s="21"/>
      <c r="AZ222" s="21"/>
      <c r="BA222" s="21"/>
      <c r="BB222" s="21"/>
      <c r="BC222" s="21"/>
      <c r="BD222" s="21"/>
      <c r="BE222" s="21"/>
      <c r="BF222" s="21"/>
      <c r="BG222" s="21"/>
      <c r="BH222" s="21"/>
      <c r="BI222" s="21"/>
      <c r="BJ222" s="21"/>
      <c r="BK222" s="21"/>
      <c r="BL222" s="21"/>
      <c r="BM222" s="21"/>
      <c r="BN222" s="21"/>
      <c r="BO222" s="21"/>
      <c r="BP222" s="21"/>
    </row>
    <row r="223" ht="14.25" customHeight="1">
      <c r="D223" s="2"/>
      <c r="E223" s="2"/>
      <c r="H223" s="3"/>
      <c r="I223" s="3"/>
      <c r="AY223" s="21"/>
      <c r="AZ223" s="21"/>
      <c r="BA223" s="21"/>
      <c r="BB223" s="21"/>
      <c r="BC223" s="21"/>
      <c r="BD223" s="21"/>
      <c r="BE223" s="21"/>
      <c r="BF223" s="21"/>
      <c r="BG223" s="21"/>
      <c r="BH223" s="21"/>
      <c r="BI223" s="21"/>
      <c r="BJ223" s="21"/>
      <c r="BK223" s="21"/>
      <c r="BL223" s="21"/>
      <c r="BM223" s="21"/>
      <c r="BN223" s="21"/>
      <c r="BO223" s="21"/>
      <c r="BP223" s="21"/>
    </row>
    <row r="224" ht="14.25" customHeight="1">
      <c r="D224" s="2"/>
      <c r="E224" s="2"/>
      <c r="H224" s="3"/>
      <c r="I224" s="3"/>
      <c r="AY224" s="21"/>
      <c r="AZ224" s="21"/>
      <c r="BA224" s="21"/>
      <c r="BB224" s="21"/>
      <c r="BC224" s="21"/>
      <c r="BD224" s="21"/>
      <c r="BE224" s="21"/>
      <c r="BF224" s="21"/>
      <c r="BG224" s="21"/>
      <c r="BH224" s="21"/>
      <c r="BI224" s="21"/>
      <c r="BJ224" s="21"/>
      <c r="BK224" s="21"/>
      <c r="BL224" s="21"/>
      <c r="BM224" s="21"/>
      <c r="BN224" s="21"/>
      <c r="BO224" s="21"/>
      <c r="BP224" s="21"/>
    </row>
    <row r="225" ht="14.25" customHeight="1">
      <c r="D225" s="2"/>
      <c r="E225" s="2"/>
      <c r="H225" s="3"/>
      <c r="I225" s="3"/>
      <c r="AY225" s="21"/>
      <c r="AZ225" s="21"/>
      <c r="BA225" s="21"/>
      <c r="BB225" s="21"/>
      <c r="BC225" s="21"/>
      <c r="BD225" s="21"/>
      <c r="BE225" s="21"/>
      <c r="BF225" s="21"/>
      <c r="BG225" s="21"/>
      <c r="BH225" s="21"/>
      <c r="BI225" s="21"/>
      <c r="BJ225" s="21"/>
      <c r="BK225" s="21"/>
      <c r="BL225" s="21"/>
      <c r="BM225" s="21"/>
      <c r="BN225" s="21"/>
      <c r="BO225" s="21"/>
      <c r="BP225" s="21"/>
    </row>
    <row r="226" ht="14.25" customHeight="1">
      <c r="D226" s="2"/>
      <c r="E226" s="2"/>
      <c r="H226" s="3"/>
      <c r="I226" s="3"/>
      <c r="AY226" s="21"/>
      <c r="AZ226" s="21"/>
      <c r="BA226" s="21"/>
      <c r="BB226" s="21"/>
      <c r="BC226" s="21"/>
      <c r="BD226" s="21"/>
      <c r="BE226" s="21"/>
      <c r="BF226" s="21"/>
      <c r="BG226" s="21"/>
      <c r="BH226" s="21"/>
      <c r="BI226" s="21"/>
      <c r="BJ226" s="21"/>
      <c r="BK226" s="21"/>
      <c r="BL226" s="21"/>
      <c r="BM226" s="21"/>
      <c r="BN226" s="21"/>
      <c r="BO226" s="21"/>
      <c r="BP226" s="21"/>
    </row>
    <row r="227" ht="14.25" customHeight="1">
      <c r="D227" s="2"/>
      <c r="E227" s="2"/>
      <c r="H227" s="3"/>
      <c r="I227" s="3"/>
      <c r="AY227" s="21"/>
      <c r="AZ227" s="21"/>
      <c r="BA227" s="21"/>
      <c r="BB227" s="21"/>
      <c r="BC227" s="21"/>
      <c r="BD227" s="21"/>
      <c r="BE227" s="21"/>
      <c r="BF227" s="21"/>
      <c r="BG227" s="21"/>
      <c r="BH227" s="21"/>
      <c r="BI227" s="21"/>
      <c r="BJ227" s="21"/>
      <c r="BK227" s="21"/>
      <c r="BL227" s="21"/>
      <c r="BM227" s="21"/>
      <c r="BN227" s="21"/>
      <c r="BO227" s="21"/>
      <c r="BP227" s="21"/>
    </row>
    <row r="228" ht="14.25" customHeight="1">
      <c r="D228" s="2"/>
      <c r="E228" s="2"/>
      <c r="H228" s="3"/>
      <c r="I228" s="3"/>
      <c r="AY228" s="21"/>
      <c r="AZ228" s="21"/>
      <c r="BA228" s="21"/>
      <c r="BB228" s="21"/>
      <c r="BC228" s="21"/>
      <c r="BD228" s="21"/>
      <c r="BE228" s="21"/>
      <c r="BF228" s="21"/>
      <c r="BG228" s="21"/>
      <c r="BH228" s="21"/>
      <c r="BI228" s="21"/>
      <c r="BJ228" s="21"/>
      <c r="BK228" s="21"/>
      <c r="BL228" s="21"/>
      <c r="BM228" s="21"/>
      <c r="BN228" s="21"/>
      <c r="BO228" s="21"/>
      <c r="BP228" s="21"/>
    </row>
    <row r="229" ht="14.25" customHeight="1">
      <c r="D229" s="2"/>
      <c r="E229" s="2"/>
      <c r="H229" s="3"/>
      <c r="I229" s="3"/>
      <c r="AY229" s="21"/>
      <c r="AZ229" s="21"/>
      <c r="BA229" s="21"/>
      <c r="BB229" s="21"/>
      <c r="BC229" s="21"/>
      <c r="BD229" s="21"/>
      <c r="BE229" s="21"/>
      <c r="BF229" s="21"/>
      <c r="BG229" s="21"/>
      <c r="BH229" s="21"/>
      <c r="BI229" s="21"/>
      <c r="BJ229" s="21"/>
      <c r="BK229" s="21"/>
      <c r="BL229" s="21"/>
      <c r="BM229" s="21"/>
      <c r="BN229" s="21"/>
      <c r="BO229" s="21"/>
      <c r="BP229" s="21"/>
    </row>
    <row r="230" ht="14.25" customHeight="1">
      <c r="D230" s="2"/>
      <c r="E230" s="2"/>
      <c r="H230" s="3"/>
      <c r="I230" s="3"/>
      <c r="AY230" s="21"/>
      <c r="AZ230" s="21"/>
      <c r="BA230" s="21"/>
      <c r="BB230" s="21"/>
      <c r="BC230" s="21"/>
      <c r="BD230" s="21"/>
      <c r="BE230" s="21"/>
      <c r="BF230" s="21"/>
      <c r="BG230" s="21"/>
      <c r="BH230" s="21"/>
      <c r="BI230" s="21"/>
      <c r="BJ230" s="21"/>
      <c r="BK230" s="21"/>
      <c r="BL230" s="21"/>
      <c r="BM230" s="21"/>
      <c r="BN230" s="21"/>
      <c r="BO230" s="21"/>
      <c r="BP230" s="21"/>
    </row>
    <row r="231" ht="14.25" customHeight="1">
      <c r="D231" s="2"/>
      <c r="E231" s="2"/>
      <c r="H231" s="3"/>
      <c r="I231" s="3"/>
      <c r="AY231" s="21"/>
      <c r="AZ231" s="21"/>
      <c r="BA231" s="21"/>
      <c r="BB231" s="21"/>
      <c r="BC231" s="21"/>
      <c r="BD231" s="21"/>
      <c r="BE231" s="21"/>
      <c r="BF231" s="21"/>
      <c r="BG231" s="21"/>
      <c r="BH231" s="21"/>
      <c r="BI231" s="21"/>
      <c r="BJ231" s="21"/>
      <c r="BK231" s="21"/>
      <c r="BL231" s="21"/>
      <c r="BM231" s="21"/>
      <c r="BN231" s="21"/>
      <c r="BO231" s="21"/>
      <c r="BP231" s="21"/>
    </row>
    <row r="232" ht="14.25" customHeight="1">
      <c r="D232" s="2"/>
      <c r="E232" s="2"/>
      <c r="H232" s="3"/>
      <c r="I232" s="3"/>
      <c r="AY232" s="21"/>
      <c r="AZ232" s="21"/>
      <c r="BA232" s="21"/>
      <c r="BB232" s="21"/>
      <c r="BC232" s="21"/>
      <c r="BD232" s="21"/>
      <c r="BE232" s="21"/>
      <c r="BF232" s="21"/>
      <c r="BG232" s="21"/>
      <c r="BH232" s="21"/>
      <c r="BI232" s="21"/>
      <c r="BJ232" s="21"/>
      <c r="BK232" s="21"/>
      <c r="BL232" s="21"/>
      <c r="BM232" s="21"/>
      <c r="BN232" s="21"/>
      <c r="BO232" s="21"/>
      <c r="BP232" s="21"/>
    </row>
    <row r="233" ht="14.25" customHeight="1">
      <c r="D233" s="2"/>
      <c r="E233" s="2"/>
      <c r="H233" s="3"/>
      <c r="I233" s="3"/>
      <c r="AY233" s="21"/>
      <c r="AZ233" s="21"/>
      <c r="BA233" s="21"/>
      <c r="BB233" s="21"/>
      <c r="BC233" s="21"/>
      <c r="BD233" s="21"/>
      <c r="BE233" s="21"/>
      <c r="BF233" s="21"/>
      <c r="BG233" s="21"/>
      <c r="BH233" s="21"/>
      <c r="BI233" s="21"/>
      <c r="BJ233" s="21"/>
      <c r="BK233" s="21"/>
      <c r="BL233" s="21"/>
      <c r="BM233" s="21"/>
      <c r="BN233" s="21"/>
      <c r="BO233" s="21"/>
      <c r="BP233" s="21"/>
    </row>
    <row r="234" ht="14.25" customHeight="1">
      <c r="D234" s="2"/>
      <c r="E234" s="2"/>
      <c r="H234" s="3"/>
      <c r="I234" s="3"/>
      <c r="AY234" s="21"/>
      <c r="AZ234" s="21"/>
      <c r="BA234" s="21"/>
      <c r="BB234" s="21"/>
      <c r="BC234" s="21"/>
      <c r="BD234" s="21"/>
      <c r="BE234" s="21"/>
      <c r="BF234" s="21"/>
      <c r="BG234" s="21"/>
      <c r="BH234" s="21"/>
      <c r="BI234" s="21"/>
      <c r="BJ234" s="21"/>
      <c r="BK234" s="21"/>
      <c r="BL234" s="21"/>
      <c r="BM234" s="21"/>
      <c r="BN234" s="21"/>
      <c r="BO234" s="21"/>
      <c r="BP234" s="21"/>
    </row>
    <row r="235" ht="14.25" customHeight="1">
      <c r="D235" s="2"/>
      <c r="E235" s="2"/>
      <c r="H235" s="3"/>
      <c r="I235" s="3"/>
      <c r="AY235" s="21"/>
      <c r="AZ235" s="21"/>
      <c r="BA235" s="21"/>
      <c r="BB235" s="21"/>
      <c r="BC235" s="21"/>
      <c r="BD235" s="21"/>
      <c r="BE235" s="21"/>
      <c r="BF235" s="21"/>
      <c r="BG235" s="21"/>
      <c r="BH235" s="21"/>
      <c r="BI235" s="21"/>
      <c r="BJ235" s="21"/>
      <c r="BK235" s="21"/>
      <c r="BL235" s="21"/>
      <c r="BM235" s="21"/>
      <c r="BN235" s="21"/>
      <c r="BO235" s="21"/>
      <c r="BP235" s="21"/>
    </row>
    <row r="236" ht="14.25" customHeight="1">
      <c r="D236" s="2"/>
      <c r="E236" s="2"/>
      <c r="H236" s="3"/>
      <c r="I236" s="3"/>
      <c r="AY236" s="21"/>
      <c r="AZ236" s="21"/>
      <c r="BA236" s="21"/>
      <c r="BB236" s="21"/>
      <c r="BC236" s="21"/>
      <c r="BD236" s="21"/>
      <c r="BE236" s="21"/>
      <c r="BF236" s="21"/>
      <c r="BG236" s="21"/>
      <c r="BH236" s="21"/>
      <c r="BI236" s="21"/>
      <c r="BJ236" s="21"/>
      <c r="BK236" s="21"/>
      <c r="BL236" s="21"/>
      <c r="BM236" s="21"/>
      <c r="BN236" s="21"/>
      <c r="BO236" s="21"/>
      <c r="BP236" s="21"/>
    </row>
    <row r="237" ht="14.25" customHeight="1">
      <c r="D237" s="2"/>
      <c r="E237" s="2"/>
      <c r="H237" s="3"/>
      <c r="I237" s="3"/>
      <c r="AY237" s="21"/>
      <c r="AZ237" s="21"/>
      <c r="BA237" s="21"/>
      <c r="BB237" s="21"/>
      <c r="BC237" s="21"/>
      <c r="BD237" s="21"/>
      <c r="BE237" s="21"/>
      <c r="BF237" s="21"/>
      <c r="BG237" s="21"/>
      <c r="BH237" s="21"/>
      <c r="BI237" s="21"/>
      <c r="BJ237" s="21"/>
      <c r="BK237" s="21"/>
      <c r="BL237" s="21"/>
      <c r="BM237" s="21"/>
      <c r="BN237" s="21"/>
      <c r="BO237" s="21"/>
      <c r="BP237" s="21"/>
    </row>
    <row r="238" ht="14.25" customHeight="1">
      <c r="D238" s="2"/>
      <c r="E238" s="2"/>
      <c r="H238" s="3"/>
      <c r="I238" s="3"/>
      <c r="AY238" s="21"/>
      <c r="AZ238" s="21"/>
      <c r="BA238" s="21"/>
      <c r="BB238" s="21"/>
      <c r="BC238" s="21"/>
      <c r="BD238" s="21"/>
      <c r="BE238" s="21"/>
      <c r="BF238" s="21"/>
      <c r="BG238" s="21"/>
      <c r="BH238" s="21"/>
      <c r="BI238" s="21"/>
      <c r="BJ238" s="21"/>
      <c r="BK238" s="21"/>
      <c r="BL238" s="21"/>
      <c r="BM238" s="21"/>
      <c r="BN238" s="21"/>
      <c r="BO238" s="21"/>
      <c r="BP238" s="21"/>
    </row>
    <row r="239" ht="14.25" customHeight="1">
      <c r="D239" s="2"/>
      <c r="E239" s="2"/>
      <c r="H239" s="3"/>
      <c r="I239" s="3"/>
      <c r="AY239" s="21"/>
      <c r="AZ239" s="21"/>
      <c r="BA239" s="21"/>
      <c r="BB239" s="21"/>
      <c r="BC239" s="21"/>
      <c r="BD239" s="21"/>
      <c r="BE239" s="21"/>
      <c r="BF239" s="21"/>
      <c r="BG239" s="21"/>
      <c r="BH239" s="21"/>
      <c r="BI239" s="21"/>
      <c r="BJ239" s="21"/>
      <c r="BK239" s="21"/>
      <c r="BL239" s="21"/>
      <c r="BM239" s="21"/>
      <c r="BN239" s="21"/>
      <c r="BO239" s="21"/>
      <c r="BP239" s="21"/>
    </row>
    <row r="240" ht="14.25" customHeight="1">
      <c r="D240" s="2"/>
      <c r="E240" s="2"/>
      <c r="H240" s="3"/>
      <c r="I240" s="3"/>
      <c r="AY240" s="21"/>
      <c r="AZ240" s="21"/>
      <c r="BA240" s="21"/>
      <c r="BB240" s="21"/>
      <c r="BC240" s="21"/>
      <c r="BD240" s="21"/>
      <c r="BE240" s="21"/>
      <c r="BF240" s="21"/>
      <c r="BG240" s="21"/>
      <c r="BH240" s="21"/>
      <c r="BI240" s="21"/>
      <c r="BJ240" s="21"/>
      <c r="BK240" s="21"/>
      <c r="BL240" s="21"/>
      <c r="BM240" s="21"/>
      <c r="BN240" s="21"/>
      <c r="BO240" s="21"/>
      <c r="BP240" s="21"/>
    </row>
    <row r="241" ht="14.25" customHeight="1">
      <c r="D241" s="2"/>
      <c r="E241" s="2"/>
      <c r="H241" s="3"/>
      <c r="I241" s="3"/>
      <c r="AY241" s="21"/>
      <c r="AZ241" s="21"/>
      <c r="BA241" s="21"/>
      <c r="BB241" s="21"/>
      <c r="BC241" s="21"/>
      <c r="BD241" s="21"/>
      <c r="BE241" s="21"/>
      <c r="BF241" s="21"/>
      <c r="BG241" s="21"/>
      <c r="BH241" s="21"/>
      <c r="BI241" s="21"/>
      <c r="BJ241" s="21"/>
      <c r="BK241" s="21"/>
      <c r="BL241" s="21"/>
      <c r="BM241" s="21"/>
      <c r="BN241" s="21"/>
      <c r="BO241" s="21"/>
      <c r="BP241" s="21"/>
    </row>
    <row r="242" ht="14.25" customHeight="1">
      <c r="D242" s="2"/>
      <c r="E242" s="2"/>
      <c r="H242" s="3"/>
      <c r="I242" s="3"/>
      <c r="AY242" s="21"/>
      <c r="AZ242" s="21"/>
      <c r="BA242" s="21"/>
      <c r="BB242" s="21"/>
      <c r="BC242" s="21"/>
      <c r="BD242" s="21"/>
      <c r="BE242" s="21"/>
      <c r="BF242" s="21"/>
      <c r="BG242" s="21"/>
      <c r="BH242" s="21"/>
      <c r="BI242" s="21"/>
      <c r="BJ242" s="21"/>
      <c r="BK242" s="21"/>
      <c r="BL242" s="21"/>
      <c r="BM242" s="21"/>
      <c r="BN242" s="21"/>
      <c r="BO242" s="21"/>
      <c r="BP242" s="21"/>
    </row>
    <row r="243" ht="14.25" customHeight="1">
      <c r="D243" s="2"/>
      <c r="E243" s="2"/>
      <c r="H243" s="3"/>
      <c r="I243" s="3"/>
      <c r="AY243" s="21"/>
      <c r="AZ243" s="21"/>
      <c r="BA243" s="21"/>
      <c r="BB243" s="21"/>
      <c r="BC243" s="21"/>
      <c r="BD243" s="21"/>
      <c r="BE243" s="21"/>
      <c r="BF243" s="21"/>
      <c r="BG243" s="21"/>
      <c r="BH243" s="21"/>
      <c r="BI243" s="21"/>
      <c r="BJ243" s="21"/>
      <c r="BK243" s="21"/>
      <c r="BL243" s="21"/>
      <c r="BM243" s="21"/>
      <c r="BN243" s="21"/>
      <c r="BO243" s="21"/>
      <c r="BP243" s="21"/>
    </row>
    <row r="244" ht="14.25" customHeight="1">
      <c r="D244" s="2"/>
      <c r="E244" s="2"/>
      <c r="H244" s="3"/>
      <c r="I244" s="3"/>
      <c r="AY244" s="21"/>
      <c r="AZ244" s="21"/>
      <c r="BA244" s="21"/>
      <c r="BB244" s="21"/>
      <c r="BC244" s="21"/>
      <c r="BD244" s="21"/>
      <c r="BE244" s="21"/>
      <c r="BF244" s="21"/>
      <c r="BG244" s="21"/>
      <c r="BH244" s="21"/>
      <c r="BI244" s="21"/>
      <c r="BJ244" s="21"/>
      <c r="BK244" s="21"/>
      <c r="BL244" s="21"/>
      <c r="BM244" s="21"/>
      <c r="BN244" s="21"/>
      <c r="BO244" s="21"/>
      <c r="BP244" s="21"/>
    </row>
    <row r="245" ht="14.25" customHeight="1">
      <c r="D245" s="2"/>
      <c r="E245" s="2"/>
      <c r="H245" s="3"/>
      <c r="I245" s="3"/>
      <c r="AY245" s="21"/>
      <c r="AZ245" s="21"/>
      <c r="BA245" s="21"/>
      <c r="BB245" s="21"/>
      <c r="BC245" s="21"/>
      <c r="BD245" s="21"/>
      <c r="BE245" s="21"/>
      <c r="BF245" s="21"/>
      <c r="BG245" s="21"/>
      <c r="BH245" s="21"/>
      <c r="BI245" s="21"/>
      <c r="BJ245" s="21"/>
      <c r="BK245" s="21"/>
      <c r="BL245" s="21"/>
      <c r="BM245" s="21"/>
      <c r="BN245" s="21"/>
      <c r="BO245" s="21"/>
      <c r="BP245" s="21"/>
    </row>
    <row r="246" ht="14.25" customHeight="1">
      <c r="D246" s="2"/>
      <c r="E246" s="2"/>
      <c r="H246" s="3"/>
      <c r="I246" s="3"/>
      <c r="AY246" s="21"/>
      <c r="AZ246" s="21"/>
      <c r="BA246" s="21"/>
      <c r="BB246" s="21"/>
      <c r="BC246" s="21"/>
      <c r="BD246" s="21"/>
      <c r="BE246" s="21"/>
      <c r="BF246" s="21"/>
      <c r="BG246" s="21"/>
      <c r="BH246" s="21"/>
      <c r="BI246" s="21"/>
      <c r="BJ246" s="21"/>
      <c r="BK246" s="21"/>
      <c r="BL246" s="21"/>
      <c r="BM246" s="21"/>
      <c r="BN246" s="21"/>
      <c r="BO246" s="21"/>
      <c r="BP246" s="21"/>
    </row>
    <row r="247" ht="14.25" customHeight="1">
      <c r="D247" s="2"/>
      <c r="E247" s="2"/>
      <c r="H247" s="3"/>
      <c r="I247" s="3"/>
      <c r="AY247" s="21"/>
      <c r="AZ247" s="21"/>
      <c r="BA247" s="21"/>
      <c r="BB247" s="21"/>
      <c r="BC247" s="21"/>
      <c r="BD247" s="21"/>
      <c r="BE247" s="21"/>
      <c r="BF247" s="21"/>
      <c r="BG247" s="21"/>
      <c r="BH247" s="21"/>
      <c r="BI247" s="21"/>
      <c r="BJ247" s="21"/>
      <c r="BK247" s="21"/>
      <c r="BL247" s="21"/>
      <c r="BM247" s="21"/>
      <c r="BN247" s="21"/>
      <c r="BO247" s="21"/>
      <c r="BP247" s="21"/>
    </row>
    <row r="248" ht="14.25" customHeight="1">
      <c r="D248" s="2"/>
      <c r="E248" s="2"/>
      <c r="H248" s="3"/>
      <c r="I248" s="3"/>
      <c r="AY248" s="21"/>
      <c r="AZ248" s="21"/>
      <c r="BA248" s="21"/>
      <c r="BB248" s="21"/>
      <c r="BC248" s="21"/>
      <c r="BD248" s="21"/>
      <c r="BE248" s="21"/>
      <c r="BF248" s="21"/>
      <c r="BG248" s="21"/>
      <c r="BH248" s="21"/>
      <c r="BI248" s="21"/>
      <c r="BJ248" s="21"/>
      <c r="BK248" s="21"/>
      <c r="BL248" s="21"/>
      <c r="BM248" s="21"/>
      <c r="BN248" s="21"/>
      <c r="BO248" s="21"/>
      <c r="BP248" s="21"/>
    </row>
    <row r="249" ht="14.25" customHeight="1">
      <c r="D249" s="2"/>
      <c r="E249" s="2"/>
      <c r="H249" s="3"/>
      <c r="I249" s="3"/>
      <c r="AY249" s="21"/>
      <c r="AZ249" s="21"/>
      <c r="BA249" s="21"/>
      <c r="BB249" s="21"/>
      <c r="BC249" s="21"/>
      <c r="BD249" s="21"/>
      <c r="BE249" s="21"/>
      <c r="BF249" s="21"/>
      <c r="BG249" s="21"/>
      <c r="BH249" s="21"/>
      <c r="BI249" s="21"/>
      <c r="BJ249" s="21"/>
      <c r="BK249" s="21"/>
      <c r="BL249" s="21"/>
      <c r="BM249" s="21"/>
      <c r="BN249" s="21"/>
      <c r="BO249" s="21"/>
      <c r="BP249" s="21"/>
    </row>
    <row r="250" ht="14.25" customHeight="1">
      <c r="D250" s="2"/>
      <c r="E250" s="2"/>
      <c r="H250" s="3"/>
      <c r="I250" s="3"/>
      <c r="AY250" s="21"/>
      <c r="AZ250" s="21"/>
      <c r="BA250" s="21"/>
      <c r="BB250" s="21"/>
      <c r="BC250" s="21"/>
      <c r="BD250" s="21"/>
      <c r="BE250" s="21"/>
      <c r="BF250" s="21"/>
      <c r="BG250" s="21"/>
      <c r="BH250" s="21"/>
      <c r="BI250" s="21"/>
      <c r="BJ250" s="21"/>
      <c r="BK250" s="21"/>
      <c r="BL250" s="21"/>
      <c r="BM250" s="21"/>
      <c r="BN250" s="21"/>
      <c r="BO250" s="21"/>
      <c r="BP250" s="21"/>
    </row>
    <row r="251" ht="14.25" customHeight="1">
      <c r="D251" s="2"/>
      <c r="E251" s="2"/>
      <c r="H251" s="3"/>
      <c r="I251" s="3"/>
      <c r="AY251" s="21"/>
      <c r="AZ251" s="21"/>
      <c r="BA251" s="21"/>
      <c r="BB251" s="21"/>
      <c r="BC251" s="21"/>
      <c r="BD251" s="21"/>
      <c r="BE251" s="21"/>
      <c r="BF251" s="21"/>
      <c r="BG251" s="21"/>
      <c r="BH251" s="21"/>
      <c r="BI251" s="21"/>
      <c r="BJ251" s="21"/>
      <c r="BK251" s="21"/>
      <c r="BL251" s="21"/>
      <c r="BM251" s="21"/>
      <c r="BN251" s="21"/>
      <c r="BO251" s="21"/>
      <c r="BP251" s="21"/>
    </row>
    <row r="252" ht="14.25" customHeight="1">
      <c r="D252" s="2"/>
      <c r="E252" s="2"/>
      <c r="H252" s="3"/>
      <c r="I252" s="3"/>
      <c r="AY252" s="21"/>
      <c r="AZ252" s="21"/>
      <c r="BA252" s="21"/>
      <c r="BB252" s="21"/>
      <c r="BC252" s="21"/>
      <c r="BD252" s="21"/>
      <c r="BE252" s="21"/>
      <c r="BF252" s="21"/>
      <c r="BG252" s="21"/>
      <c r="BH252" s="21"/>
      <c r="BI252" s="21"/>
      <c r="BJ252" s="21"/>
      <c r="BK252" s="21"/>
      <c r="BL252" s="21"/>
      <c r="BM252" s="21"/>
      <c r="BN252" s="21"/>
      <c r="BO252" s="21"/>
      <c r="BP252" s="21"/>
    </row>
    <row r="253" ht="14.25" customHeight="1">
      <c r="D253" s="2"/>
      <c r="E253" s="2"/>
      <c r="H253" s="3"/>
      <c r="I253" s="3"/>
      <c r="AY253" s="21"/>
      <c r="AZ253" s="21"/>
      <c r="BA253" s="21"/>
      <c r="BB253" s="21"/>
      <c r="BC253" s="21"/>
      <c r="BD253" s="21"/>
      <c r="BE253" s="21"/>
      <c r="BF253" s="21"/>
      <c r="BG253" s="21"/>
      <c r="BH253" s="21"/>
      <c r="BI253" s="21"/>
      <c r="BJ253" s="21"/>
      <c r="BK253" s="21"/>
      <c r="BL253" s="21"/>
      <c r="BM253" s="21"/>
      <c r="BN253" s="21"/>
      <c r="BO253" s="21"/>
      <c r="BP253" s="21"/>
    </row>
    <row r="254" ht="14.25" customHeight="1">
      <c r="D254" s="2"/>
      <c r="E254" s="2"/>
      <c r="H254" s="3"/>
      <c r="I254" s="3"/>
      <c r="AY254" s="21"/>
      <c r="AZ254" s="21"/>
      <c r="BA254" s="21"/>
      <c r="BB254" s="21"/>
      <c r="BC254" s="21"/>
      <c r="BD254" s="21"/>
      <c r="BE254" s="21"/>
      <c r="BF254" s="21"/>
      <c r="BG254" s="21"/>
      <c r="BH254" s="21"/>
      <c r="BI254" s="21"/>
      <c r="BJ254" s="21"/>
      <c r="BK254" s="21"/>
      <c r="BL254" s="21"/>
      <c r="BM254" s="21"/>
      <c r="BN254" s="21"/>
      <c r="BO254" s="21"/>
      <c r="BP254" s="21"/>
    </row>
    <row r="255" ht="14.25" customHeight="1">
      <c r="D255" s="2"/>
      <c r="E255" s="2"/>
      <c r="H255" s="3"/>
      <c r="I255" s="3"/>
      <c r="AY255" s="21"/>
      <c r="AZ255" s="21"/>
      <c r="BA255" s="21"/>
      <c r="BB255" s="21"/>
      <c r="BC255" s="21"/>
      <c r="BD255" s="21"/>
      <c r="BE255" s="21"/>
      <c r="BF255" s="21"/>
      <c r="BG255" s="21"/>
      <c r="BH255" s="21"/>
      <c r="BI255" s="21"/>
      <c r="BJ255" s="21"/>
      <c r="BK255" s="21"/>
      <c r="BL255" s="21"/>
      <c r="BM255" s="21"/>
      <c r="BN255" s="21"/>
      <c r="BO255" s="21"/>
      <c r="BP255" s="21"/>
    </row>
    <row r="256" ht="14.25" customHeight="1">
      <c r="D256" s="2"/>
      <c r="E256" s="2"/>
      <c r="H256" s="3"/>
      <c r="I256" s="3"/>
      <c r="AY256" s="21"/>
      <c r="AZ256" s="21"/>
      <c r="BA256" s="21"/>
      <c r="BB256" s="21"/>
      <c r="BC256" s="21"/>
      <c r="BD256" s="21"/>
      <c r="BE256" s="21"/>
      <c r="BF256" s="21"/>
      <c r="BG256" s="21"/>
      <c r="BH256" s="21"/>
      <c r="BI256" s="21"/>
      <c r="BJ256" s="21"/>
      <c r="BK256" s="21"/>
      <c r="BL256" s="21"/>
      <c r="BM256" s="21"/>
      <c r="BN256" s="21"/>
      <c r="BO256" s="21"/>
      <c r="BP256" s="21"/>
    </row>
    <row r="257" ht="14.25" customHeight="1">
      <c r="D257" s="2"/>
      <c r="E257" s="2"/>
      <c r="H257" s="3"/>
      <c r="I257" s="3"/>
      <c r="AY257" s="21"/>
      <c r="AZ257" s="21"/>
      <c r="BA257" s="21"/>
      <c r="BB257" s="21"/>
      <c r="BC257" s="21"/>
      <c r="BD257" s="21"/>
      <c r="BE257" s="21"/>
      <c r="BF257" s="21"/>
      <c r="BG257" s="21"/>
      <c r="BH257" s="21"/>
      <c r="BI257" s="21"/>
      <c r="BJ257" s="21"/>
      <c r="BK257" s="21"/>
      <c r="BL257" s="21"/>
      <c r="BM257" s="21"/>
      <c r="BN257" s="21"/>
      <c r="BO257" s="21"/>
      <c r="BP257" s="21"/>
    </row>
    <row r="258" ht="14.25" customHeight="1">
      <c r="D258" s="2"/>
      <c r="E258" s="2"/>
      <c r="H258" s="3"/>
      <c r="I258" s="3"/>
      <c r="AY258" s="21"/>
      <c r="AZ258" s="21"/>
      <c r="BA258" s="21"/>
      <c r="BB258" s="21"/>
      <c r="BC258" s="21"/>
      <c r="BD258" s="21"/>
      <c r="BE258" s="21"/>
      <c r="BF258" s="21"/>
      <c r="BG258" s="21"/>
      <c r="BH258" s="21"/>
      <c r="BI258" s="21"/>
      <c r="BJ258" s="21"/>
      <c r="BK258" s="21"/>
      <c r="BL258" s="21"/>
      <c r="BM258" s="21"/>
      <c r="BN258" s="21"/>
      <c r="BO258" s="21"/>
      <c r="BP258" s="21"/>
    </row>
    <row r="259" ht="14.25" customHeight="1">
      <c r="D259" s="2"/>
      <c r="E259" s="2"/>
      <c r="H259" s="3"/>
      <c r="I259" s="3"/>
      <c r="AY259" s="21"/>
      <c r="AZ259" s="21"/>
      <c r="BA259" s="21"/>
      <c r="BB259" s="21"/>
      <c r="BC259" s="21"/>
      <c r="BD259" s="21"/>
      <c r="BE259" s="21"/>
      <c r="BF259" s="21"/>
      <c r="BG259" s="21"/>
      <c r="BH259" s="21"/>
      <c r="BI259" s="21"/>
      <c r="BJ259" s="21"/>
      <c r="BK259" s="21"/>
      <c r="BL259" s="21"/>
      <c r="BM259" s="21"/>
      <c r="BN259" s="21"/>
      <c r="BO259" s="21"/>
      <c r="BP259" s="21"/>
    </row>
    <row r="260" ht="14.25" customHeight="1">
      <c r="D260" s="2"/>
      <c r="E260" s="2"/>
      <c r="H260" s="3"/>
      <c r="I260" s="3"/>
      <c r="AY260" s="21"/>
      <c r="AZ260" s="21"/>
      <c r="BA260" s="21"/>
      <c r="BB260" s="21"/>
      <c r="BC260" s="21"/>
      <c r="BD260" s="21"/>
      <c r="BE260" s="21"/>
      <c r="BF260" s="21"/>
      <c r="BG260" s="21"/>
      <c r="BH260" s="21"/>
      <c r="BI260" s="21"/>
      <c r="BJ260" s="21"/>
      <c r="BK260" s="21"/>
      <c r="BL260" s="21"/>
      <c r="BM260" s="21"/>
      <c r="BN260" s="21"/>
      <c r="BO260" s="21"/>
      <c r="BP260" s="21"/>
    </row>
    <row r="261" ht="14.25" customHeight="1">
      <c r="D261" s="2"/>
      <c r="E261" s="2"/>
      <c r="H261" s="3"/>
      <c r="I261" s="3"/>
      <c r="AY261" s="21"/>
      <c r="AZ261" s="21"/>
      <c r="BA261" s="21"/>
      <c r="BB261" s="21"/>
      <c r="BC261" s="21"/>
      <c r="BD261" s="21"/>
      <c r="BE261" s="21"/>
      <c r="BF261" s="21"/>
      <c r="BG261" s="21"/>
      <c r="BH261" s="21"/>
      <c r="BI261" s="21"/>
      <c r="BJ261" s="21"/>
      <c r="BK261" s="21"/>
      <c r="BL261" s="21"/>
      <c r="BM261" s="21"/>
      <c r="BN261" s="21"/>
      <c r="BO261" s="21"/>
      <c r="BP261" s="21"/>
    </row>
    <row r="262" ht="14.25" customHeight="1">
      <c r="D262" s="2"/>
      <c r="E262" s="2"/>
      <c r="H262" s="3"/>
      <c r="I262" s="3"/>
      <c r="AY262" s="21"/>
      <c r="AZ262" s="21"/>
      <c r="BA262" s="21"/>
      <c r="BB262" s="21"/>
      <c r="BC262" s="21"/>
      <c r="BD262" s="21"/>
      <c r="BE262" s="21"/>
      <c r="BF262" s="21"/>
      <c r="BG262" s="21"/>
      <c r="BH262" s="21"/>
      <c r="BI262" s="21"/>
      <c r="BJ262" s="21"/>
      <c r="BK262" s="21"/>
      <c r="BL262" s="21"/>
      <c r="BM262" s="21"/>
      <c r="BN262" s="21"/>
      <c r="BO262" s="21"/>
      <c r="BP262" s="21"/>
    </row>
    <row r="263" ht="14.25" customHeight="1">
      <c r="D263" s="2"/>
      <c r="E263" s="2"/>
      <c r="H263" s="3"/>
      <c r="I263" s="3"/>
      <c r="AY263" s="21"/>
      <c r="AZ263" s="21"/>
      <c r="BA263" s="21"/>
      <c r="BB263" s="21"/>
      <c r="BC263" s="21"/>
      <c r="BD263" s="21"/>
      <c r="BE263" s="21"/>
      <c r="BF263" s="21"/>
      <c r="BG263" s="21"/>
      <c r="BH263" s="21"/>
      <c r="BI263" s="21"/>
      <c r="BJ263" s="21"/>
      <c r="BK263" s="21"/>
      <c r="BL263" s="21"/>
      <c r="BM263" s="21"/>
      <c r="BN263" s="21"/>
      <c r="BO263" s="21"/>
      <c r="BP263" s="21"/>
    </row>
    <row r="264" ht="14.25" customHeight="1">
      <c r="D264" s="2"/>
      <c r="E264" s="2"/>
      <c r="H264" s="3"/>
      <c r="I264" s="3"/>
      <c r="AY264" s="21"/>
      <c r="AZ264" s="21"/>
      <c r="BA264" s="21"/>
      <c r="BB264" s="21"/>
      <c r="BC264" s="21"/>
      <c r="BD264" s="21"/>
      <c r="BE264" s="21"/>
      <c r="BF264" s="21"/>
      <c r="BG264" s="21"/>
      <c r="BH264" s="21"/>
      <c r="BI264" s="21"/>
      <c r="BJ264" s="21"/>
      <c r="BK264" s="21"/>
      <c r="BL264" s="21"/>
      <c r="BM264" s="21"/>
      <c r="BN264" s="21"/>
      <c r="BO264" s="21"/>
      <c r="BP264" s="21"/>
    </row>
    <row r="265" ht="14.25" customHeight="1">
      <c r="D265" s="2"/>
      <c r="E265" s="2"/>
      <c r="H265" s="3"/>
      <c r="I265" s="3"/>
      <c r="AY265" s="21"/>
      <c r="AZ265" s="21"/>
      <c r="BA265" s="21"/>
      <c r="BB265" s="21"/>
      <c r="BC265" s="21"/>
      <c r="BD265" s="21"/>
      <c r="BE265" s="21"/>
      <c r="BF265" s="21"/>
      <c r="BG265" s="21"/>
      <c r="BH265" s="21"/>
      <c r="BI265" s="21"/>
      <c r="BJ265" s="21"/>
      <c r="BK265" s="21"/>
      <c r="BL265" s="21"/>
      <c r="BM265" s="21"/>
      <c r="BN265" s="21"/>
      <c r="BO265" s="21"/>
      <c r="BP265" s="21"/>
    </row>
    <row r="266" ht="14.25" customHeight="1">
      <c r="D266" s="2"/>
      <c r="E266" s="2"/>
      <c r="H266" s="3"/>
      <c r="I266" s="3"/>
      <c r="AY266" s="21"/>
      <c r="AZ266" s="21"/>
      <c r="BA266" s="21"/>
      <c r="BB266" s="21"/>
      <c r="BC266" s="21"/>
      <c r="BD266" s="21"/>
      <c r="BE266" s="21"/>
      <c r="BF266" s="21"/>
      <c r="BG266" s="21"/>
      <c r="BH266" s="21"/>
      <c r="BI266" s="21"/>
      <c r="BJ266" s="21"/>
      <c r="BK266" s="21"/>
      <c r="BL266" s="21"/>
      <c r="BM266" s="21"/>
      <c r="BN266" s="21"/>
      <c r="BO266" s="21"/>
      <c r="BP266" s="21"/>
    </row>
    <row r="267" ht="14.25" customHeight="1">
      <c r="D267" s="2"/>
      <c r="E267" s="2"/>
      <c r="H267" s="3"/>
      <c r="I267" s="3"/>
      <c r="AY267" s="21"/>
      <c r="AZ267" s="21"/>
      <c r="BA267" s="21"/>
      <c r="BB267" s="21"/>
      <c r="BC267" s="21"/>
      <c r="BD267" s="21"/>
      <c r="BE267" s="21"/>
      <c r="BF267" s="21"/>
      <c r="BG267" s="21"/>
      <c r="BH267" s="21"/>
      <c r="BI267" s="21"/>
      <c r="BJ267" s="21"/>
      <c r="BK267" s="21"/>
      <c r="BL267" s="21"/>
      <c r="BM267" s="21"/>
      <c r="BN267" s="21"/>
      <c r="BO267" s="21"/>
      <c r="BP267" s="21"/>
    </row>
    <row r="268" ht="14.25" customHeight="1">
      <c r="D268" s="2"/>
      <c r="E268" s="2"/>
      <c r="H268" s="3"/>
      <c r="I268" s="3"/>
      <c r="AY268" s="21"/>
      <c r="AZ268" s="21"/>
      <c r="BA268" s="21"/>
      <c r="BB268" s="21"/>
      <c r="BC268" s="21"/>
      <c r="BD268" s="21"/>
      <c r="BE268" s="21"/>
      <c r="BF268" s="21"/>
      <c r="BG268" s="21"/>
      <c r="BH268" s="21"/>
      <c r="BI268" s="21"/>
      <c r="BJ268" s="21"/>
      <c r="BK268" s="21"/>
      <c r="BL268" s="21"/>
      <c r="BM268" s="21"/>
      <c r="BN268" s="21"/>
      <c r="BO268" s="21"/>
      <c r="BP268" s="21"/>
    </row>
    <row r="269" ht="14.25" customHeight="1">
      <c r="D269" s="2"/>
      <c r="E269" s="2"/>
      <c r="H269" s="3"/>
      <c r="I269" s="3"/>
      <c r="AY269" s="21"/>
      <c r="AZ269" s="21"/>
      <c r="BA269" s="21"/>
      <c r="BB269" s="21"/>
      <c r="BC269" s="21"/>
      <c r="BD269" s="21"/>
      <c r="BE269" s="21"/>
      <c r="BF269" s="21"/>
      <c r="BG269" s="21"/>
      <c r="BH269" s="21"/>
      <c r="BI269" s="21"/>
      <c r="BJ269" s="21"/>
      <c r="BK269" s="21"/>
      <c r="BL269" s="21"/>
      <c r="BM269" s="21"/>
      <c r="BN269" s="21"/>
      <c r="BO269" s="21"/>
      <c r="BP269" s="21"/>
    </row>
    <row r="270" ht="14.25" customHeight="1">
      <c r="D270" s="2"/>
      <c r="E270" s="2"/>
      <c r="H270" s="3"/>
      <c r="I270" s="3"/>
      <c r="AY270" s="21"/>
      <c r="AZ270" s="21"/>
      <c r="BA270" s="21"/>
      <c r="BB270" s="21"/>
      <c r="BC270" s="21"/>
      <c r="BD270" s="21"/>
      <c r="BE270" s="21"/>
      <c r="BF270" s="21"/>
      <c r="BG270" s="21"/>
      <c r="BH270" s="21"/>
      <c r="BI270" s="21"/>
      <c r="BJ270" s="21"/>
      <c r="BK270" s="21"/>
      <c r="BL270" s="21"/>
      <c r="BM270" s="21"/>
      <c r="BN270" s="21"/>
      <c r="BO270" s="21"/>
      <c r="BP270" s="21"/>
    </row>
    <row r="271" ht="14.25" customHeight="1">
      <c r="D271" s="2"/>
      <c r="E271" s="2"/>
      <c r="H271" s="3"/>
      <c r="I271" s="3"/>
      <c r="AY271" s="21"/>
      <c r="AZ271" s="21"/>
      <c r="BA271" s="21"/>
      <c r="BB271" s="21"/>
      <c r="BC271" s="21"/>
      <c r="BD271" s="21"/>
      <c r="BE271" s="21"/>
      <c r="BF271" s="21"/>
      <c r="BG271" s="21"/>
      <c r="BH271" s="21"/>
      <c r="BI271" s="21"/>
      <c r="BJ271" s="21"/>
      <c r="BK271" s="21"/>
      <c r="BL271" s="21"/>
      <c r="BM271" s="21"/>
      <c r="BN271" s="21"/>
      <c r="BO271" s="21"/>
      <c r="BP271" s="21"/>
    </row>
    <row r="272" ht="14.25" customHeight="1">
      <c r="D272" s="2"/>
      <c r="E272" s="2"/>
      <c r="H272" s="3"/>
      <c r="I272" s="3"/>
      <c r="AY272" s="21"/>
      <c r="AZ272" s="21"/>
      <c r="BA272" s="21"/>
      <c r="BB272" s="21"/>
      <c r="BC272" s="21"/>
      <c r="BD272" s="21"/>
      <c r="BE272" s="21"/>
      <c r="BF272" s="21"/>
      <c r="BG272" s="21"/>
      <c r="BH272" s="21"/>
      <c r="BI272" s="21"/>
      <c r="BJ272" s="21"/>
      <c r="BK272" s="21"/>
      <c r="BL272" s="21"/>
      <c r="BM272" s="21"/>
      <c r="BN272" s="21"/>
      <c r="BO272" s="21"/>
      <c r="BP272" s="21"/>
    </row>
    <row r="273" ht="14.25" customHeight="1">
      <c r="D273" s="2"/>
      <c r="E273" s="2"/>
      <c r="H273" s="3"/>
      <c r="I273" s="3"/>
      <c r="AY273" s="21"/>
      <c r="AZ273" s="21"/>
      <c r="BA273" s="21"/>
      <c r="BB273" s="21"/>
      <c r="BC273" s="21"/>
      <c r="BD273" s="21"/>
      <c r="BE273" s="21"/>
      <c r="BF273" s="21"/>
      <c r="BG273" s="21"/>
      <c r="BH273" s="21"/>
      <c r="BI273" s="21"/>
      <c r="BJ273" s="21"/>
      <c r="BK273" s="21"/>
      <c r="BL273" s="21"/>
      <c r="BM273" s="21"/>
      <c r="BN273" s="21"/>
      <c r="BO273" s="21"/>
      <c r="BP273" s="21"/>
    </row>
    <row r="274" ht="14.25" customHeight="1">
      <c r="D274" s="2"/>
      <c r="E274" s="2"/>
      <c r="H274" s="3"/>
      <c r="I274" s="3"/>
      <c r="AY274" s="21"/>
      <c r="AZ274" s="21"/>
      <c r="BA274" s="21"/>
      <c r="BB274" s="21"/>
      <c r="BC274" s="21"/>
      <c r="BD274" s="21"/>
      <c r="BE274" s="21"/>
      <c r="BF274" s="21"/>
      <c r="BG274" s="21"/>
      <c r="BH274" s="21"/>
      <c r="BI274" s="21"/>
      <c r="BJ274" s="21"/>
      <c r="BK274" s="21"/>
      <c r="BL274" s="21"/>
      <c r="BM274" s="21"/>
      <c r="BN274" s="21"/>
      <c r="BO274" s="21"/>
      <c r="BP274" s="21"/>
    </row>
    <row r="275" ht="14.25" customHeight="1">
      <c r="D275" s="2"/>
      <c r="E275" s="2"/>
      <c r="H275" s="3"/>
      <c r="I275" s="3"/>
      <c r="AY275" s="21"/>
      <c r="AZ275" s="21"/>
      <c r="BA275" s="21"/>
      <c r="BB275" s="21"/>
      <c r="BC275" s="21"/>
      <c r="BD275" s="21"/>
      <c r="BE275" s="21"/>
      <c r="BF275" s="21"/>
      <c r="BG275" s="21"/>
      <c r="BH275" s="21"/>
      <c r="BI275" s="21"/>
      <c r="BJ275" s="21"/>
      <c r="BK275" s="21"/>
      <c r="BL275" s="21"/>
      <c r="BM275" s="21"/>
      <c r="BN275" s="21"/>
      <c r="BO275" s="21"/>
      <c r="BP275" s="21"/>
    </row>
    <row r="276" ht="14.25" customHeight="1">
      <c r="D276" s="2"/>
      <c r="E276" s="2"/>
      <c r="H276" s="3"/>
      <c r="I276" s="3"/>
      <c r="AY276" s="21"/>
      <c r="AZ276" s="21"/>
      <c r="BA276" s="21"/>
      <c r="BB276" s="21"/>
      <c r="BC276" s="21"/>
      <c r="BD276" s="21"/>
      <c r="BE276" s="21"/>
      <c r="BF276" s="21"/>
      <c r="BG276" s="21"/>
      <c r="BH276" s="21"/>
      <c r="BI276" s="21"/>
      <c r="BJ276" s="21"/>
      <c r="BK276" s="21"/>
      <c r="BL276" s="21"/>
      <c r="BM276" s="21"/>
      <c r="BN276" s="21"/>
      <c r="BO276" s="21"/>
      <c r="BP276" s="21"/>
    </row>
    <row r="277" ht="14.25" customHeight="1">
      <c r="D277" s="2"/>
      <c r="E277" s="2"/>
      <c r="H277" s="3"/>
      <c r="I277" s="3"/>
      <c r="AY277" s="21"/>
      <c r="AZ277" s="21"/>
      <c r="BA277" s="21"/>
      <c r="BB277" s="21"/>
      <c r="BC277" s="21"/>
      <c r="BD277" s="21"/>
      <c r="BE277" s="21"/>
      <c r="BF277" s="21"/>
      <c r="BG277" s="21"/>
      <c r="BH277" s="21"/>
      <c r="BI277" s="21"/>
      <c r="BJ277" s="21"/>
      <c r="BK277" s="21"/>
      <c r="BL277" s="21"/>
      <c r="BM277" s="21"/>
      <c r="BN277" s="21"/>
      <c r="BO277" s="21"/>
      <c r="BP277" s="21"/>
    </row>
    <row r="278" ht="14.25" customHeight="1">
      <c r="D278" s="2"/>
      <c r="E278" s="2"/>
      <c r="H278" s="3"/>
      <c r="I278" s="3"/>
      <c r="AY278" s="21"/>
      <c r="AZ278" s="21"/>
      <c r="BA278" s="21"/>
      <c r="BB278" s="21"/>
      <c r="BC278" s="21"/>
      <c r="BD278" s="21"/>
      <c r="BE278" s="21"/>
      <c r="BF278" s="21"/>
      <c r="BG278" s="21"/>
      <c r="BH278" s="21"/>
      <c r="BI278" s="21"/>
      <c r="BJ278" s="21"/>
      <c r="BK278" s="21"/>
      <c r="BL278" s="21"/>
      <c r="BM278" s="21"/>
      <c r="BN278" s="21"/>
      <c r="BO278" s="21"/>
      <c r="BP278" s="21"/>
    </row>
    <row r="279" ht="14.25" customHeight="1">
      <c r="D279" s="2"/>
      <c r="E279" s="2"/>
      <c r="H279" s="3"/>
      <c r="I279" s="3"/>
      <c r="AY279" s="21"/>
      <c r="AZ279" s="21"/>
      <c r="BA279" s="21"/>
      <c r="BB279" s="21"/>
      <c r="BC279" s="21"/>
      <c r="BD279" s="21"/>
      <c r="BE279" s="21"/>
      <c r="BF279" s="21"/>
      <c r="BG279" s="21"/>
      <c r="BH279" s="21"/>
      <c r="BI279" s="21"/>
      <c r="BJ279" s="21"/>
      <c r="BK279" s="21"/>
      <c r="BL279" s="21"/>
      <c r="BM279" s="21"/>
      <c r="BN279" s="21"/>
      <c r="BO279" s="21"/>
      <c r="BP279" s="21"/>
    </row>
    <row r="280" ht="14.25" customHeight="1">
      <c r="D280" s="2"/>
      <c r="E280" s="2"/>
      <c r="H280" s="3"/>
      <c r="I280" s="3"/>
      <c r="AY280" s="21"/>
      <c r="AZ280" s="21"/>
      <c r="BA280" s="21"/>
      <c r="BB280" s="21"/>
      <c r="BC280" s="21"/>
      <c r="BD280" s="21"/>
      <c r="BE280" s="21"/>
      <c r="BF280" s="21"/>
      <c r="BG280" s="21"/>
      <c r="BH280" s="21"/>
      <c r="BI280" s="21"/>
      <c r="BJ280" s="21"/>
      <c r="BK280" s="21"/>
      <c r="BL280" s="21"/>
      <c r="BM280" s="21"/>
      <c r="BN280" s="21"/>
      <c r="BO280" s="21"/>
      <c r="BP280" s="21"/>
    </row>
    <row r="281" ht="14.25" customHeight="1">
      <c r="D281" s="2"/>
      <c r="E281" s="2"/>
      <c r="H281" s="3"/>
      <c r="I281" s="3"/>
      <c r="AY281" s="21"/>
      <c r="AZ281" s="21"/>
      <c r="BA281" s="21"/>
      <c r="BB281" s="21"/>
      <c r="BC281" s="21"/>
      <c r="BD281" s="21"/>
      <c r="BE281" s="21"/>
      <c r="BF281" s="21"/>
      <c r="BG281" s="21"/>
      <c r="BH281" s="21"/>
      <c r="BI281" s="21"/>
      <c r="BJ281" s="21"/>
      <c r="BK281" s="21"/>
      <c r="BL281" s="21"/>
      <c r="BM281" s="21"/>
      <c r="BN281" s="21"/>
      <c r="BO281" s="21"/>
      <c r="BP281" s="21"/>
    </row>
    <row r="282" ht="14.25" customHeight="1">
      <c r="D282" s="2"/>
      <c r="E282" s="2"/>
      <c r="H282" s="3"/>
      <c r="I282" s="3"/>
      <c r="AY282" s="21"/>
      <c r="AZ282" s="21"/>
      <c r="BA282" s="21"/>
      <c r="BB282" s="21"/>
      <c r="BC282" s="21"/>
      <c r="BD282" s="21"/>
      <c r="BE282" s="21"/>
      <c r="BF282" s="21"/>
      <c r="BG282" s="21"/>
      <c r="BH282" s="21"/>
      <c r="BI282" s="21"/>
      <c r="BJ282" s="21"/>
      <c r="BK282" s="21"/>
      <c r="BL282" s="21"/>
      <c r="BM282" s="21"/>
      <c r="BN282" s="21"/>
      <c r="BO282" s="21"/>
      <c r="BP282" s="21"/>
    </row>
    <row r="283" ht="14.25" customHeight="1">
      <c r="D283" s="2"/>
      <c r="E283" s="2"/>
      <c r="H283" s="3"/>
      <c r="I283" s="3"/>
      <c r="AY283" s="21"/>
      <c r="AZ283" s="21"/>
      <c r="BA283" s="21"/>
      <c r="BB283" s="21"/>
      <c r="BC283" s="21"/>
      <c r="BD283" s="21"/>
      <c r="BE283" s="21"/>
      <c r="BF283" s="21"/>
      <c r="BG283" s="21"/>
      <c r="BH283" s="21"/>
      <c r="BI283" s="21"/>
      <c r="BJ283" s="21"/>
      <c r="BK283" s="21"/>
      <c r="BL283" s="21"/>
      <c r="BM283" s="21"/>
      <c r="BN283" s="21"/>
      <c r="BO283" s="21"/>
      <c r="BP283" s="21"/>
    </row>
    <row r="284" ht="14.25" customHeight="1">
      <c r="D284" s="2"/>
      <c r="E284" s="2"/>
      <c r="H284" s="3"/>
      <c r="I284" s="3"/>
      <c r="AY284" s="21"/>
      <c r="AZ284" s="21"/>
      <c r="BA284" s="21"/>
      <c r="BB284" s="21"/>
      <c r="BC284" s="21"/>
      <c r="BD284" s="21"/>
      <c r="BE284" s="21"/>
      <c r="BF284" s="21"/>
      <c r="BG284" s="21"/>
      <c r="BH284" s="21"/>
      <c r="BI284" s="21"/>
      <c r="BJ284" s="21"/>
      <c r="BK284" s="21"/>
      <c r="BL284" s="21"/>
      <c r="BM284" s="21"/>
      <c r="BN284" s="21"/>
      <c r="BO284" s="21"/>
      <c r="BP284" s="21"/>
    </row>
    <row r="285" ht="14.25" customHeight="1">
      <c r="D285" s="2"/>
      <c r="E285" s="2"/>
      <c r="H285" s="3"/>
      <c r="I285" s="3"/>
      <c r="AY285" s="21"/>
      <c r="AZ285" s="21"/>
      <c r="BA285" s="21"/>
      <c r="BB285" s="21"/>
      <c r="BC285" s="21"/>
      <c r="BD285" s="21"/>
      <c r="BE285" s="21"/>
      <c r="BF285" s="21"/>
      <c r="BG285" s="21"/>
      <c r="BH285" s="21"/>
      <c r="BI285" s="21"/>
      <c r="BJ285" s="21"/>
      <c r="BK285" s="21"/>
      <c r="BL285" s="21"/>
      <c r="BM285" s="21"/>
      <c r="BN285" s="21"/>
      <c r="BO285" s="21"/>
      <c r="BP285" s="21"/>
    </row>
    <row r="286" ht="14.25" customHeight="1">
      <c r="D286" s="2"/>
      <c r="E286" s="2"/>
      <c r="H286" s="3"/>
      <c r="I286" s="3"/>
      <c r="AY286" s="21"/>
      <c r="AZ286" s="21"/>
      <c r="BA286" s="21"/>
      <c r="BB286" s="21"/>
      <c r="BC286" s="21"/>
      <c r="BD286" s="21"/>
      <c r="BE286" s="21"/>
      <c r="BF286" s="21"/>
      <c r="BG286" s="21"/>
      <c r="BH286" s="21"/>
      <c r="BI286" s="21"/>
      <c r="BJ286" s="21"/>
      <c r="BK286" s="21"/>
      <c r="BL286" s="21"/>
      <c r="BM286" s="21"/>
      <c r="BN286" s="21"/>
      <c r="BO286" s="21"/>
      <c r="BP286" s="21"/>
    </row>
    <row r="287" ht="14.25" customHeight="1">
      <c r="D287" s="2"/>
      <c r="E287" s="2"/>
      <c r="H287" s="3"/>
      <c r="I287" s="3"/>
      <c r="AY287" s="21"/>
      <c r="AZ287" s="21"/>
      <c r="BA287" s="21"/>
      <c r="BB287" s="21"/>
      <c r="BC287" s="21"/>
      <c r="BD287" s="21"/>
      <c r="BE287" s="21"/>
      <c r="BF287" s="21"/>
      <c r="BG287" s="21"/>
      <c r="BH287" s="21"/>
      <c r="BI287" s="21"/>
      <c r="BJ287" s="21"/>
      <c r="BK287" s="21"/>
      <c r="BL287" s="21"/>
      <c r="BM287" s="21"/>
      <c r="BN287" s="21"/>
      <c r="BO287" s="21"/>
      <c r="BP287" s="21"/>
    </row>
    <row r="288" ht="14.25" customHeight="1">
      <c r="D288" s="2"/>
      <c r="E288" s="2"/>
      <c r="H288" s="3"/>
      <c r="I288" s="3"/>
      <c r="AY288" s="21"/>
      <c r="AZ288" s="21"/>
      <c r="BA288" s="21"/>
      <c r="BB288" s="21"/>
      <c r="BC288" s="21"/>
      <c r="BD288" s="21"/>
      <c r="BE288" s="21"/>
      <c r="BF288" s="21"/>
      <c r="BG288" s="21"/>
      <c r="BH288" s="21"/>
      <c r="BI288" s="21"/>
      <c r="BJ288" s="21"/>
      <c r="BK288" s="21"/>
      <c r="BL288" s="21"/>
      <c r="BM288" s="21"/>
      <c r="BN288" s="21"/>
      <c r="BO288" s="21"/>
      <c r="BP288" s="21"/>
    </row>
    <row r="289" ht="14.25" customHeight="1">
      <c r="D289" s="2"/>
      <c r="E289" s="2"/>
      <c r="H289" s="3"/>
      <c r="I289" s="3"/>
      <c r="AY289" s="21"/>
      <c r="AZ289" s="21"/>
      <c r="BA289" s="21"/>
      <c r="BB289" s="21"/>
      <c r="BC289" s="21"/>
      <c r="BD289" s="21"/>
      <c r="BE289" s="21"/>
      <c r="BF289" s="21"/>
      <c r="BG289" s="21"/>
      <c r="BH289" s="21"/>
      <c r="BI289" s="21"/>
      <c r="BJ289" s="21"/>
      <c r="BK289" s="21"/>
      <c r="BL289" s="21"/>
      <c r="BM289" s="21"/>
      <c r="BN289" s="21"/>
      <c r="BO289" s="21"/>
      <c r="BP289" s="21"/>
    </row>
    <row r="290" ht="14.25" customHeight="1">
      <c r="D290" s="2"/>
      <c r="E290" s="2"/>
      <c r="H290" s="3"/>
      <c r="I290" s="3"/>
      <c r="AY290" s="21"/>
      <c r="AZ290" s="21"/>
      <c r="BA290" s="21"/>
      <c r="BB290" s="21"/>
      <c r="BC290" s="21"/>
      <c r="BD290" s="21"/>
      <c r="BE290" s="21"/>
      <c r="BF290" s="21"/>
      <c r="BG290" s="21"/>
      <c r="BH290" s="21"/>
      <c r="BI290" s="21"/>
      <c r="BJ290" s="21"/>
      <c r="BK290" s="21"/>
      <c r="BL290" s="21"/>
      <c r="BM290" s="21"/>
      <c r="BN290" s="21"/>
      <c r="BO290" s="21"/>
      <c r="BP290" s="21"/>
    </row>
    <row r="291" ht="14.25" customHeight="1">
      <c r="D291" s="2"/>
      <c r="E291" s="2"/>
      <c r="H291" s="3"/>
      <c r="I291" s="3"/>
      <c r="AY291" s="21"/>
      <c r="AZ291" s="21"/>
      <c r="BA291" s="21"/>
      <c r="BB291" s="21"/>
      <c r="BC291" s="21"/>
      <c r="BD291" s="21"/>
      <c r="BE291" s="21"/>
      <c r="BF291" s="21"/>
      <c r="BG291" s="21"/>
      <c r="BH291" s="21"/>
      <c r="BI291" s="21"/>
      <c r="BJ291" s="21"/>
      <c r="BK291" s="21"/>
      <c r="BL291" s="21"/>
      <c r="BM291" s="21"/>
      <c r="BN291" s="21"/>
      <c r="BO291" s="21"/>
      <c r="BP291" s="21"/>
    </row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AT10:AX11"/>
    <mergeCell ref="AZ10:BD11"/>
    <mergeCell ref="BF10:BJ11"/>
    <mergeCell ref="BL10:BP11"/>
    <mergeCell ref="BR10:BS11"/>
    <mergeCell ref="I11:K11"/>
    <mergeCell ref="L11:N11"/>
    <mergeCell ref="O11:Q11"/>
    <mergeCell ref="R11:R13"/>
    <mergeCell ref="S11:V11"/>
    <mergeCell ref="W11:Z11"/>
    <mergeCell ref="AA11:AD11"/>
    <mergeCell ref="AE11:AH11"/>
    <mergeCell ref="AI11:AL11"/>
    <mergeCell ref="AM11:AP11"/>
    <mergeCell ref="AQ89:AY89"/>
    <mergeCell ref="AQ90:AY90"/>
    <mergeCell ref="AQ91:AY91"/>
    <mergeCell ref="I1:O1"/>
    <mergeCell ref="Y1:AK1"/>
    <mergeCell ref="A10:A14"/>
    <mergeCell ref="B10:B14"/>
    <mergeCell ref="I10:R10"/>
    <mergeCell ref="S10:AQ10"/>
    <mergeCell ref="AR10:AR13"/>
    <mergeCell ref="AQ11:AQ13"/>
  </mergeCells>
  <printOptions/>
  <pageMargins bottom="0.75" footer="0.0" header="0.0" left="0.7" right="0.7" top="0.75"/>
  <pageSetup orientation="landscape"/>
  <drawing r:id="rId1"/>
</worksheet>
</file>