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D_C_FALL2023" sheetId="1" r:id="rId4"/>
  </sheets>
  <definedNames/>
  <calcPr/>
  <extLst>
    <ext uri="GoogleSheetsCustomDataVersion2">
      <go:sheetsCustomData xmlns:go="http://customooxmlschemas.google.com/" r:id="rId5" roundtripDataChecksum="HwzJV01mq1ORBNUFkzPh0cXNvydB9Fxzk/jHtdDUL7I="/>
    </ext>
  </extLst>
</workbook>
</file>

<file path=xl/sharedStrings.xml><?xml version="1.0" encoding="utf-8"?>
<sst xmlns="http://schemas.openxmlformats.org/spreadsheetml/2006/main" count="306" uniqueCount="125">
  <si>
    <t>Course Code</t>
  </si>
  <si>
    <t>CSE 368</t>
  </si>
  <si>
    <t xml:space="preserve">        CO-Question Matrix</t>
  </si>
  <si>
    <t>Course Title</t>
  </si>
  <si>
    <t>Computer Networks Lab</t>
  </si>
  <si>
    <t>Perf</t>
  </si>
  <si>
    <t>Proj</t>
  </si>
  <si>
    <t>Finalk</t>
  </si>
  <si>
    <t>Report</t>
  </si>
  <si>
    <t>Total</t>
  </si>
  <si>
    <t>%</t>
  </si>
  <si>
    <t>Cos</t>
  </si>
  <si>
    <t>Program Outcomes (Pos)</t>
  </si>
  <si>
    <t>Section</t>
  </si>
  <si>
    <t>A1</t>
  </si>
  <si>
    <t>CO1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</si>
  <si>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</si>
  <si>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</si>
  <si>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</si>
  <si>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</si>
  <si>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</si>
  <si>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</si>
  <si>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</si>
  <si>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</si>
  <si>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</si>
  <si>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</si>
  <si>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</si>
  <si>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</si>
  <si>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Session</t>
  </si>
  <si>
    <t>Fall 2022</t>
  </si>
  <si>
    <t>CO2</t>
  </si>
  <si>
    <t xml:space="preserve">   √</t>
  </si>
  <si>
    <t>  </t>
  </si>
  <si>
    <t>No of students</t>
  </si>
  <si>
    <t>CO3</t>
  </si>
  <si>
    <t>CO4</t>
  </si>
  <si>
    <t>√</t>
  </si>
  <si>
    <t>CO5</t>
  </si>
  <si>
    <t>CO6</t>
  </si>
  <si>
    <t>Roll</t>
  </si>
  <si>
    <t>Students' Name</t>
  </si>
  <si>
    <t>Class Performance</t>
  </si>
  <si>
    <t>Sub-
 Total</t>
  </si>
  <si>
    <t>Final Quiz</t>
  </si>
  <si>
    <t>CO Attainment</t>
  </si>
  <si>
    <t>PO Attainment</t>
  </si>
  <si>
    <t>Introduction to Cisco Packet Tracer</t>
  </si>
  <si>
    <t>Cabling</t>
  </si>
  <si>
    <t>Services</t>
  </si>
  <si>
    <t>Basic Configuration</t>
  </si>
  <si>
    <t>OSPF+NAT</t>
  </si>
  <si>
    <t>Wireless Router</t>
  </si>
  <si>
    <t>Analysis</t>
  </si>
  <si>
    <t>design</t>
  </si>
  <si>
    <t>Implementation</t>
  </si>
  <si>
    <t>Implementation (10)</t>
  </si>
  <si>
    <t>Content (60%)</t>
  </si>
  <si>
    <t>Organization (20%)</t>
  </si>
  <si>
    <t>Writing skill (20%)</t>
  </si>
  <si>
    <t>1703210201369-</t>
  </si>
  <si>
    <t>Syed Md. Shaif Hossain</t>
  </si>
  <si>
    <t>A</t>
  </si>
  <si>
    <t>1803410201597-</t>
  </si>
  <si>
    <t>Umme Naima Nizum</t>
  </si>
  <si>
    <t>1903610201819-</t>
  </si>
  <si>
    <t>Saiket Barua</t>
  </si>
  <si>
    <t>1903710201823-</t>
  </si>
  <si>
    <t>Rifatul Karim Zesan</t>
  </si>
  <si>
    <t>1903710201824-</t>
  </si>
  <si>
    <t>Ruma Dhar</t>
  </si>
  <si>
    <t>1903710201825-</t>
  </si>
  <si>
    <t>Redwan Ahmed Rony</t>
  </si>
  <si>
    <t>1903710201827-</t>
  </si>
  <si>
    <t>Avijit Datta Sunny</t>
  </si>
  <si>
    <t>1903710201829-</t>
  </si>
  <si>
    <t>Imtiaj Yousuf Joy</t>
  </si>
  <si>
    <t>1903710201831-</t>
  </si>
  <si>
    <t>Jahin Afiya</t>
  </si>
  <si>
    <t>1903710201832-</t>
  </si>
  <si>
    <t>Joy Chakraborty</t>
  </si>
  <si>
    <t>1903710201833-</t>
  </si>
  <si>
    <t>Aparup Barua</t>
  </si>
  <si>
    <t>1903710201836-</t>
  </si>
  <si>
    <t>Shaptarshi Sushil Nisha</t>
  </si>
  <si>
    <t>1903710201838-</t>
  </si>
  <si>
    <t>MD. Sajjad Hossen</t>
  </si>
  <si>
    <t>1903710201840-</t>
  </si>
  <si>
    <t>Mohammed Mohiuddin Meah</t>
  </si>
  <si>
    <t>1903710201841-</t>
  </si>
  <si>
    <t>MD. Sanaullah</t>
  </si>
  <si>
    <t>1903710201843-</t>
  </si>
  <si>
    <t>Symon Barua</t>
  </si>
  <si>
    <t>1903710201844-</t>
  </si>
  <si>
    <t>Purnata Chowdhury Purba</t>
  </si>
  <si>
    <t>1903710201845-</t>
  </si>
  <si>
    <t>Islama Khatun Summa</t>
  </si>
  <si>
    <t>1903710201846-</t>
  </si>
  <si>
    <t>Alah Binti Abdullah</t>
  </si>
  <si>
    <t>1903710201847-</t>
  </si>
  <si>
    <t>Mitu Dey</t>
  </si>
  <si>
    <t>1903710201848-</t>
  </si>
  <si>
    <t>Mariam Jahan Binte Ehsan</t>
  </si>
  <si>
    <t>1903710201851-</t>
  </si>
  <si>
    <t>Nahiyan Ahmed</t>
  </si>
  <si>
    <t>1903710201852-</t>
  </si>
  <si>
    <t>MD. Jahed Hossain</t>
  </si>
  <si>
    <t>1903710201853-</t>
  </si>
  <si>
    <t>Abrar Fahim</t>
  </si>
  <si>
    <t>1903710201854-</t>
  </si>
  <si>
    <t>Priya Datta Sunanda</t>
  </si>
  <si>
    <t>1903710201857-</t>
  </si>
  <si>
    <t>Debraj Acharjee</t>
  </si>
  <si>
    <t>1903710201858-</t>
  </si>
  <si>
    <t>Mithila Rakshit</t>
  </si>
  <si>
    <t>1903710201859-</t>
  </si>
  <si>
    <t>Sompurna Chowdhury</t>
  </si>
  <si>
    <t>1903710201861-</t>
  </si>
  <si>
    <t>Tuhi Firuze</t>
  </si>
  <si>
    <t>1903710201862-</t>
  </si>
  <si>
    <t>Mosammat Kaniz Fatema Khushbu</t>
  </si>
  <si>
    <t>1903710201921-</t>
  </si>
  <si>
    <t>Sanam Jawhar</t>
  </si>
  <si>
    <t># Students Attempted CO</t>
  </si>
  <si>
    <t># Students Achieved CO</t>
  </si>
  <si>
    <t>% Students Achieved 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</si>
</sst>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theme="1"/>
      <name val="Calibri"/>
    </font>
    <font>
      <sz val="10.0"/>
      <color theme="1"/>
      <name val="Arial"/>
    </font>
    <font>
      <sz val="12.0"/>
      <color theme="1"/>
      <name val="Calibri"/>
    </font>
    <font>
      <sz val="10.0"/>
      <color rgb="FF000000"/>
      <name val="Arial"/>
    </font>
    <font/>
    <font>
      <sz val="10.0"/>
      <color rgb="FF000000"/>
      <name val="Calibri"/>
    </font>
    <font>
      <sz val="11.0"/>
      <color rgb="FF000000"/>
      <name val="Calibri"/>
    </font>
    <font>
      <b/>
      <sz val="12.0"/>
      <color theme="1"/>
      <name val="Times New Roman"/>
    </font>
    <font>
      <b/>
      <sz val="11.0"/>
      <color theme="1"/>
      <name val="Times New Roman"/>
    </font>
    <font>
      <b/>
      <sz val="10.0"/>
      <color theme="1"/>
      <name val="Times New Roman"/>
    </font>
    <font>
      <b/>
      <sz val="10.0"/>
      <color rgb="FFFF0000"/>
      <name val="Times New Roman"/>
    </font>
    <font>
      <sz val="11.0"/>
      <color theme="1"/>
      <name val="Times New Roman"/>
    </font>
    <font>
      <sz val="12.0"/>
      <color rgb="FF000000"/>
      <name val="Times New Roman"/>
    </font>
    <font>
      <sz val="10.0"/>
      <color rgb="FF000000"/>
      <name val="Times New Roman"/>
    </font>
    <font>
      <b/>
      <sz val="10.0"/>
      <color theme="1"/>
      <name val="Arial"/>
    </font>
    <font>
      <b/>
      <sz val="12.0"/>
      <color rgb="FF000000"/>
      <name val="Times New Roman"/>
    </font>
    <font>
      <b/>
      <sz val="10.0"/>
      <color rgb="FF000000"/>
      <name val="Times New Roman"/>
    </font>
    <font>
      <sz val="11.0"/>
      <color rgb="FF000000"/>
      <name val="Arial"/>
    </font>
    <font>
      <sz val="11.0"/>
      <color rgb="FF000000"/>
      <name val="Times New Roman"/>
    </font>
    <font>
      <sz val="10.0"/>
      <color rgb="FFFF0000"/>
      <name val="Times New Roman"/>
    </font>
    <font>
      <sz val="10.0"/>
      <color theme="1"/>
      <name val="Times New Roman"/>
    </font>
    <font>
      <sz val="11.0"/>
      <color rgb="FFFF0000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E6FC"/>
        <bgColor rgb="FFD9E6FC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3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</border>
    <border>
      <top/>
    </border>
    <border>
      <right/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8" fillId="0" fontId="5" numFmtId="0" xfId="0" applyBorder="1" applyFont="1"/>
    <xf borderId="0" fillId="0" fontId="4" numFmtId="9" xfId="0" applyAlignment="1" applyFont="1" applyNumberFormat="1">
      <alignment horizontal="center" vertical="center"/>
    </xf>
    <xf borderId="4" fillId="0" fontId="4" numFmtId="9" xfId="0" applyAlignment="1" applyBorder="1" applyFont="1" applyNumberFormat="1">
      <alignment horizontal="center" vertical="center"/>
    </xf>
    <xf borderId="9" fillId="0" fontId="5" numFmtId="0" xfId="0" applyBorder="1" applyFont="1"/>
    <xf borderId="10" fillId="0" fontId="7" numFmtId="0" xfId="0" applyAlignment="1" applyBorder="1" applyFont="1">
      <alignment shrinkToFit="0" vertical="center" wrapText="1"/>
    </xf>
    <xf borderId="9" fillId="0" fontId="7" numFmtId="0" xfId="0" applyAlignment="1" applyBorder="1" applyFont="1">
      <alignment shrinkToFit="0" vertical="center" wrapText="1"/>
    </xf>
    <xf borderId="10" fillId="0" fontId="7" numFmtId="0" xfId="0" applyAlignment="1" applyBorder="1" applyFont="1">
      <alignment shrinkToFit="0" vertical="top" wrapText="1"/>
    </xf>
    <xf borderId="0" fillId="0" fontId="1" numFmtId="0" xfId="0" applyAlignment="1" applyFont="1">
      <alignment horizontal="left"/>
    </xf>
    <xf borderId="10" fillId="0" fontId="7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left" vertical="center"/>
    </xf>
    <xf borderId="0" fillId="0" fontId="6" numFmtId="0" xfId="0" applyFont="1"/>
    <xf borderId="0" fillId="0" fontId="1" numFmtId="9" xfId="0" applyAlignment="1" applyFont="1" applyNumberFormat="1">
      <alignment horizontal="left"/>
    </xf>
    <xf borderId="11" fillId="0" fontId="2" numFmtId="0" xfId="0" applyBorder="1" applyFont="1"/>
    <xf borderId="12" fillId="0" fontId="8" numFmtId="0" xfId="0" applyAlignment="1" applyBorder="1" applyFont="1">
      <alignment horizontal="center" shrinkToFit="0" textRotation="90" vertical="center" wrapText="1"/>
    </xf>
    <xf borderId="13" fillId="2" fontId="9" numFmtId="0" xfId="0" applyAlignment="1" applyBorder="1" applyFill="1" applyFont="1">
      <alignment horizontal="center" vertical="center"/>
    </xf>
    <xf borderId="14" fillId="0" fontId="5" numFmtId="0" xfId="0" applyBorder="1" applyFont="1"/>
    <xf borderId="12" fillId="3" fontId="8" numFmtId="0" xfId="0" applyAlignment="1" applyBorder="1" applyFill="1" applyFont="1">
      <alignment horizontal="center" shrinkToFit="0" vertical="center" wrapText="1"/>
    </xf>
    <xf borderId="1" fillId="2" fontId="9" numFmtId="0" xfId="0" applyAlignment="1" applyBorder="1" applyFont="1">
      <alignment horizontal="center" vertical="center"/>
    </xf>
    <xf borderId="4" fillId="2" fontId="9" numFmtId="0" xfId="0" applyAlignment="1" applyBorder="1" applyFont="1">
      <alignment horizontal="center" vertical="center"/>
    </xf>
    <xf borderId="15" fillId="2" fontId="10" numFmtId="9" xfId="0" applyAlignment="1" applyBorder="1" applyFont="1" applyNumberFormat="1">
      <alignment horizontal="center" vertical="center"/>
    </xf>
    <xf borderId="16" fillId="0" fontId="5" numFmtId="0" xfId="0" applyBorder="1" applyFont="1"/>
    <xf borderId="17" fillId="0" fontId="5" numFmtId="0" xfId="0" applyBorder="1" applyFont="1"/>
    <xf borderId="0" fillId="0" fontId="11" numFmtId="9" xfId="0" applyAlignment="1" applyFont="1" applyNumberFormat="1">
      <alignment horizontal="center" vertical="center"/>
    </xf>
    <xf borderId="18" fillId="2" fontId="10" numFmtId="9" xfId="0" applyAlignment="1" applyBorder="1" applyFont="1" applyNumberFormat="1">
      <alignment horizontal="center" vertical="center"/>
    </xf>
    <xf borderId="19" fillId="0" fontId="5" numFmtId="0" xfId="0" applyBorder="1" applyFont="1"/>
    <xf borderId="20" fillId="0" fontId="5" numFmtId="0" xfId="0" applyBorder="1" applyFont="1"/>
    <xf borderId="0" fillId="2" fontId="10" numFmtId="9" xfId="0" applyAlignment="1" applyFont="1" applyNumberFormat="1">
      <alignment horizontal="center" vertical="center"/>
    </xf>
    <xf borderId="15" fillId="2" fontId="10" numFmtId="0" xfId="0" applyAlignment="1" applyBorder="1" applyFont="1">
      <alignment horizontal="center" readingOrder="0" vertical="center"/>
    </xf>
    <xf borderId="21" fillId="0" fontId="5" numFmtId="0" xfId="0" applyBorder="1" applyFont="1"/>
    <xf borderId="1" fillId="0" fontId="12" numFmtId="0" xfId="0" applyAlignment="1" applyBorder="1" applyFont="1">
      <alignment horizontal="center" textRotation="90" vertical="center"/>
    </xf>
    <xf borderId="4" fillId="0" fontId="12" numFmtId="0" xfId="0" applyAlignment="1" applyBorder="1" applyFont="1">
      <alignment horizontal="center" textRotation="90" vertical="center"/>
    </xf>
    <xf borderId="1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22" fillId="0" fontId="5" numFmtId="0" xfId="0" applyBorder="1" applyFont="1"/>
    <xf borderId="11" fillId="0" fontId="5" numFmtId="0" xfId="0" applyBorder="1" applyFont="1"/>
    <xf borderId="23" fillId="0" fontId="5" numFmtId="0" xfId="0" applyBorder="1" applyFont="1"/>
    <xf borderId="24" fillId="0" fontId="5" numFmtId="0" xfId="0" applyBorder="1" applyFont="1"/>
    <xf borderId="25" fillId="0" fontId="5" numFmtId="0" xfId="0" applyBorder="1" applyFont="1"/>
    <xf borderId="26" fillId="0" fontId="5" numFmtId="0" xfId="0" applyBorder="1" applyFont="1"/>
    <xf borderId="21" fillId="0" fontId="13" numFmtId="0" xfId="0" applyAlignment="1" applyBorder="1" applyFont="1">
      <alignment horizontal="center" textRotation="90" vertical="center"/>
    </xf>
    <xf borderId="21" fillId="0" fontId="13" numFmtId="0" xfId="0" applyAlignment="1" applyBorder="1" applyFont="1">
      <alignment horizontal="center" shrinkToFit="0" textRotation="90" vertical="center" wrapText="1"/>
    </xf>
    <xf borderId="1" fillId="0" fontId="13" numFmtId="0" xfId="0" applyAlignment="1" applyBorder="1" applyFont="1">
      <alignment horizontal="center" textRotation="90" vertical="center"/>
    </xf>
    <xf borderId="27" fillId="0" fontId="14" numFmtId="9" xfId="0" applyAlignment="1" applyBorder="1" applyFont="1" applyNumberFormat="1">
      <alignment horizontal="center" shrinkToFit="0" vertical="center" wrapText="1"/>
    </xf>
    <xf borderId="4" fillId="0" fontId="14" numFmtId="9" xfId="0" applyAlignment="1" applyBorder="1" applyFont="1" applyNumberFormat="1">
      <alignment horizontal="center" shrinkToFit="0" vertical="center" wrapText="1"/>
    </xf>
    <xf borderId="0" fillId="0" fontId="14" numFmtId="9" xfId="0" applyAlignment="1" applyFont="1" applyNumberFormat="1">
      <alignment horizontal="center" shrinkToFit="0" vertical="center" wrapText="1"/>
    </xf>
    <xf borderId="4" fillId="0" fontId="14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/>
    </xf>
    <xf borderId="4" fillId="0" fontId="12" numFmtId="0" xfId="0" applyAlignment="1" applyBorder="1" applyFont="1">
      <alignment vertical="center"/>
    </xf>
    <xf borderId="12" fillId="0" fontId="12" numFmtId="0" xfId="0" applyAlignment="1" applyBorder="1" applyFont="1">
      <alignment vertical="center"/>
    </xf>
    <xf borderId="28" fillId="4" fontId="1" numFmtId="0" xfId="0" applyAlignment="1" applyBorder="1" applyFill="1" applyFont="1">
      <alignment vertical="center"/>
    </xf>
    <xf borderId="28" fillId="4" fontId="12" numFmtId="0" xfId="0" applyAlignment="1" applyBorder="1" applyFont="1">
      <alignment vertical="center"/>
    </xf>
    <xf borderId="29" fillId="0" fontId="5" numFmtId="0" xfId="0" applyBorder="1" applyFont="1"/>
    <xf borderId="1" fillId="0" fontId="12" numFmtId="0" xfId="0" applyAlignment="1" applyBorder="1" applyFont="1">
      <alignment vertical="center"/>
    </xf>
    <xf borderId="1" fillId="0" fontId="12" numFmtId="0" xfId="0" applyAlignment="1" applyBorder="1" applyFont="1">
      <alignment horizontal="center" vertical="center"/>
    </xf>
    <xf borderId="4" fillId="0" fontId="14" numFmtId="9" xfId="0" applyAlignment="1" applyBorder="1" applyFont="1" applyNumberFormat="1">
      <alignment horizontal="center" vertical="center"/>
    </xf>
    <xf borderId="0" fillId="0" fontId="14" numFmtId="9" xfId="0" applyAlignment="1" applyFont="1" applyNumberFormat="1">
      <alignment horizontal="center" vertical="center"/>
    </xf>
    <xf borderId="1" fillId="0" fontId="15" numFmtId="0" xfId="0" applyAlignment="1" applyBorder="1" applyFont="1">
      <alignment horizontal="center" vertical="center"/>
    </xf>
    <xf borderId="4" fillId="5" fontId="9" numFmtId="0" xfId="0" applyAlignment="1" applyBorder="1" applyFill="1" applyFont="1">
      <alignment horizontal="center" vertical="center"/>
    </xf>
    <xf borderId="4" fillId="5" fontId="16" numFmtId="0" xfId="0" applyAlignment="1" applyBorder="1" applyFont="1">
      <alignment horizontal="center" vertical="center"/>
    </xf>
    <xf borderId="4" fillId="5" fontId="17" numFmtId="0" xfId="0" applyAlignment="1" applyBorder="1" applyFont="1">
      <alignment horizontal="center" vertical="center"/>
    </xf>
    <xf borderId="4" fillId="6" fontId="14" numFmtId="2" xfId="0" applyAlignment="1" applyBorder="1" applyFill="1" applyFont="1" applyNumberFormat="1">
      <alignment horizontal="center" vertical="center"/>
    </xf>
    <xf borderId="30" fillId="6" fontId="14" numFmtId="2" xfId="0" applyAlignment="1" applyBorder="1" applyFont="1" applyNumberFormat="1">
      <alignment horizontal="center" vertical="center"/>
    </xf>
    <xf borderId="4" fillId="6" fontId="14" numFmtId="2" xfId="0" applyAlignment="1" applyBorder="1" applyFont="1" applyNumberFormat="1">
      <alignment horizontal="center" readingOrder="0" vertical="center"/>
    </xf>
    <xf borderId="0" fillId="6" fontId="14" numFmtId="2" xfId="0" applyAlignment="1" applyFont="1" applyNumberFormat="1">
      <alignment horizontal="center" vertical="center"/>
    </xf>
    <xf borderId="0" fillId="7" fontId="14" numFmtId="2" xfId="0" applyAlignment="1" applyFill="1" applyFont="1" applyNumberFormat="1">
      <alignment horizontal="center" vertical="center"/>
    </xf>
    <xf borderId="4" fillId="0" fontId="4" numFmtId="0" xfId="0" applyAlignment="1" applyBorder="1" applyFont="1">
      <alignment shrinkToFit="0" wrapText="1"/>
    </xf>
    <xf borderId="31" fillId="0" fontId="18" numFmtId="0" xfId="0" applyAlignment="1" applyBorder="1" applyFont="1">
      <alignment horizontal="center" vertical="center"/>
    </xf>
    <xf borderId="10" fillId="0" fontId="13" numFmtId="0" xfId="0" applyAlignment="1" applyBorder="1" applyFont="1">
      <alignment vertical="center"/>
    </xf>
    <xf borderId="10" fillId="0" fontId="18" numFmtId="0" xfId="0" applyAlignment="1" applyBorder="1" applyFont="1">
      <alignment horizontal="center" vertical="center"/>
    </xf>
    <xf borderId="8" fillId="0" fontId="18" numFmtId="0" xfId="0" applyAlignment="1" applyBorder="1" applyFont="1">
      <alignment horizontal="center" vertical="center"/>
    </xf>
    <xf borderId="10" fillId="0" fontId="19" numFmtId="0" xfId="0" applyAlignment="1" applyBorder="1" applyFont="1">
      <alignment vertical="center"/>
    </xf>
    <xf borderId="4" fillId="0" fontId="20" numFmtId="0" xfId="0" applyAlignment="1" applyBorder="1" applyFont="1">
      <alignment horizontal="center" vertical="center"/>
    </xf>
    <xf borderId="4" fillId="0" fontId="2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/>
    </xf>
    <xf borderId="8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4" fillId="3" fontId="1" numFmtId="0" xfId="0" applyAlignment="1" applyBorder="1" applyFont="1">
      <alignment horizontal="center" vertical="center"/>
    </xf>
    <xf borderId="4" fillId="0" fontId="14" numFmtId="0" xfId="0" applyAlignment="1" applyBorder="1" applyFont="1">
      <alignment horizontal="center" vertical="center"/>
    </xf>
    <xf borderId="4" fillId="0" fontId="12" numFmtId="0" xfId="0" applyAlignment="1" applyBorder="1" applyFont="1">
      <alignment horizontal="center" vertical="center"/>
    </xf>
    <xf borderId="4" fillId="0" fontId="22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32" fillId="0" fontId="4" numFmtId="0" xfId="0" applyAlignment="1" applyBorder="1" applyFont="1">
      <alignment vertical="center"/>
    </xf>
    <xf borderId="12" fillId="0" fontId="21" numFmtId="0" xfId="0" applyAlignment="1" applyBorder="1" applyFont="1">
      <alignment horizontal="center" vertical="center"/>
    </xf>
    <xf borderId="12" fillId="0" fontId="14" numFmtId="0" xfId="0" applyAlignment="1" applyBorder="1" applyFont="1">
      <alignment horizontal="center" vertical="center"/>
    </xf>
    <xf borderId="4" fillId="0" fontId="4" numFmtId="1" xfId="0" applyAlignment="1" applyBorder="1" applyFont="1" applyNumberFormat="1">
      <alignment horizontal="center" shrinkToFit="0" vertical="center" wrapText="1"/>
    </xf>
    <xf borderId="4" fillId="0" fontId="4" numFmtId="0" xfId="0" applyBorder="1" applyFont="1"/>
    <xf borderId="0" fillId="0" fontId="4" numFmtId="0" xfId="0" applyFont="1"/>
    <xf borderId="1" fillId="0" fontId="1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CSE 368: COMPUTER NETWORKS  LAB (CNL) 
SECTION A1 - FALL 2022</a:t>
            </a:r>
          </a:p>
        </c:rich>
      </c:tx>
      <c:layout>
        <c:manualLayout>
          <c:xMode val="edge"/>
          <c:yMode val="edge"/>
          <c:x val="0.13003095975232198"/>
          <c:y val="0.023148148148148147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SD_C_FALL2023!$BF$14:$BJ$14</c:f>
            </c:strRef>
          </c:cat>
          <c:val>
            <c:numRef>
              <c:f>SD_C_FALL2023!$BF$66:$BJ$66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58</xdr:col>
      <xdr:colOff>47625</xdr:colOff>
      <xdr:row>66</xdr:row>
      <xdr:rowOff>123825</xdr:rowOff>
    </xdr:from>
    <xdr:ext cx="5467350" cy="2771775"/>
    <xdr:graphicFrame>
      <xdr:nvGraphicFramePr>
        <xdr:cNvPr id="80699528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30.0"/>
    <col customWidth="1" min="3" max="30" width="4.5"/>
    <col customWidth="1" min="31" max="32" width="4.75"/>
    <col customWidth="1" min="33" max="33" width="6.5"/>
    <col customWidth="1" min="34" max="35" width="4.75"/>
    <col customWidth="1" min="36" max="36" width="5.63"/>
    <col customWidth="1" min="37" max="48" width="4.75"/>
    <col customWidth="1" min="49" max="49" width="6.38"/>
    <col customWidth="1" min="50" max="50" width="5.5"/>
    <col customWidth="1" min="51" max="51" width="5.13"/>
    <col customWidth="1" min="52" max="52" width="6.5"/>
    <col customWidth="1" min="53" max="53" width="5.5"/>
    <col customWidth="1" min="54" max="56" width="8.38"/>
    <col customWidth="1" min="57" max="57" width="6.5"/>
    <col customWidth="1" min="58" max="58" width="5.88"/>
    <col customWidth="1" min="59" max="60" width="5.5"/>
    <col customWidth="1" min="61" max="62" width="7.25"/>
    <col customWidth="1" min="63" max="63" width="5.88"/>
    <col customWidth="1" min="64" max="68" width="5.5"/>
    <col customWidth="1" min="69" max="69" width="5.13"/>
    <col customWidth="1" min="70" max="79" width="5.5"/>
  </cols>
  <sheetData>
    <row r="1" ht="15.0" customHeight="1">
      <c r="A1" s="1" t="s">
        <v>0</v>
      </c>
      <c r="B1" s="1" t="s">
        <v>1</v>
      </c>
      <c r="C1" s="2"/>
      <c r="D1" s="2"/>
      <c r="E1" s="3"/>
      <c r="F1" s="2"/>
      <c r="G1" s="2"/>
      <c r="H1" s="3"/>
      <c r="I1" s="2"/>
      <c r="J1" s="2"/>
      <c r="K1" s="3"/>
      <c r="L1" s="2"/>
      <c r="M1" s="2"/>
      <c r="N1" s="3"/>
      <c r="O1" s="2"/>
      <c r="P1" s="2"/>
      <c r="Q1" s="4"/>
      <c r="X1" s="2"/>
      <c r="Y1" s="2"/>
      <c r="Z1" s="3"/>
      <c r="AA1" s="3"/>
      <c r="AB1" s="3"/>
      <c r="AC1" s="3"/>
      <c r="AD1" s="5" t="s">
        <v>2</v>
      </c>
      <c r="AE1" s="6"/>
      <c r="AF1" s="6"/>
      <c r="AG1" s="6"/>
      <c r="AH1" s="6"/>
      <c r="AI1" s="6"/>
      <c r="AJ1" s="7"/>
      <c r="AN1" s="8"/>
      <c r="AO1" s="9"/>
    </row>
    <row r="2" ht="15.0" customHeight="1">
      <c r="A2" s="1" t="s">
        <v>3</v>
      </c>
      <c r="B2" s="1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0"/>
      <c r="R2" s="10"/>
      <c r="S2" s="11"/>
      <c r="T2" s="10"/>
      <c r="U2" s="10"/>
      <c r="V2" s="10"/>
      <c r="W2" s="10"/>
      <c r="X2" s="2"/>
      <c r="Y2" s="2"/>
      <c r="Z2" s="2"/>
      <c r="AA2" s="2"/>
      <c r="AB2" s="2"/>
      <c r="AC2" s="2"/>
      <c r="AD2" s="12"/>
      <c r="AE2" s="12" t="s">
        <v>5</v>
      </c>
      <c r="AF2" s="13" t="s">
        <v>6</v>
      </c>
      <c r="AG2" s="12" t="s">
        <v>7</v>
      </c>
      <c r="AH2" s="12" t="s">
        <v>8</v>
      </c>
      <c r="AI2" s="12" t="s">
        <v>9</v>
      </c>
      <c r="AJ2" s="12" t="s">
        <v>10</v>
      </c>
      <c r="AO2" s="8"/>
      <c r="AP2" s="14" t="s">
        <v>11</v>
      </c>
      <c r="AQ2" s="15" t="s">
        <v>12</v>
      </c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7"/>
    </row>
    <row r="3" ht="15.75" customHeight="1">
      <c r="A3" s="1" t="s">
        <v>13</v>
      </c>
      <c r="B3" s="1" t="s">
        <v>14</v>
      </c>
      <c r="C3" s="2"/>
      <c r="D3" s="2"/>
      <c r="E3" s="3"/>
      <c r="F3" s="2"/>
      <c r="G3" s="2"/>
      <c r="H3" s="3"/>
      <c r="I3" s="2"/>
      <c r="J3" s="2"/>
      <c r="K3" s="3"/>
      <c r="L3" s="2"/>
      <c r="M3" s="2"/>
      <c r="N3" s="3"/>
      <c r="O3" s="2"/>
      <c r="P3" s="2"/>
      <c r="Q3" s="10"/>
      <c r="R3" s="10"/>
      <c r="S3" s="10"/>
      <c r="T3" s="10"/>
      <c r="U3" s="10"/>
      <c r="V3" s="10"/>
      <c r="W3" s="18"/>
      <c r="X3" s="2"/>
      <c r="Y3" s="2"/>
      <c r="Z3" s="3"/>
      <c r="AA3" s="3"/>
      <c r="AB3" s="3"/>
      <c r="AC3" s="3"/>
      <c r="AD3" s="12" t="s">
        <v>15</v>
      </c>
      <c r="AE3" s="12">
        <v>10.0</v>
      </c>
      <c r="AF3" s="12"/>
      <c r="AG3" s="12"/>
      <c r="AH3" s="12">
        <v>10.0</v>
      </c>
      <c r="AI3" s="12">
        <f t="shared" ref="AI3:AI7" si="1">SUM(AE3:AH3)</f>
        <v>20</v>
      </c>
      <c r="AJ3" s="19">
        <f>AI3/AI9</f>
        <v>0.2222222222</v>
      </c>
      <c r="AN3" s="8"/>
      <c r="AO3" s="8"/>
      <c r="AP3" s="20"/>
      <c r="AQ3" s="21" t="s">
        <v>16</v>
      </c>
      <c r="AR3" s="21" t="s">
        <v>17</v>
      </c>
      <c r="AS3" s="21" t="s">
        <v>18</v>
      </c>
      <c r="AT3" s="21" t="s">
        <v>19</v>
      </c>
      <c r="AU3" s="21" t="s">
        <v>20</v>
      </c>
      <c r="AV3" s="21" t="s">
        <v>21</v>
      </c>
      <c r="AW3" s="21" t="s">
        <v>22</v>
      </c>
      <c r="AX3" s="21" t="s">
        <v>23</v>
      </c>
      <c r="AY3" s="21" t="s">
        <v>24</v>
      </c>
      <c r="AZ3" s="21" t="s">
        <v>25</v>
      </c>
      <c r="BA3" s="21" t="s">
        <v>26</v>
      </c>
      <c r="BB3" s="21" t="s">
        <v>27</v>
      </c>
    </row>
    <row r="4" ht="15.75" customHeight="1">
      <c r="A4" s="1" t="s">
        <v>28</v>
      </c>
      <c r="B4" s="1" t="s">
        <v>29</v>
      </c>
      <c r="C4" s="2"/>
      <c r="D4" s="2"/>
      <c r="E4" s="3"/>
      <c r="F4" s="2"/>
      <c r="G4" s="2"/>
      <c r="H4" s="3"/>
      <c r="I4" s="2"/>
      <c r="J4" s="2"/>
      <c r="K4" s="3"/>
      <c r="L4" s="2"/>
      <c r="M4" s="2"/>
      <c r="N4" s="3"/>
      <c r="O4" s="2"/>
      <c r="P4" s="2"/>
      <c r="Q4" s="10"/>
      <c r="R4" s="10"/>
      <c r="S4" s="10"/>
      <c r="T4" s="10"/>
      <c r="U4" s="10"/>
      <c r="V4" s="10"/>
      <c r="W4" s="18"/>
      <c r="X4" s="2"/>
      <c r="Y4" s="2"/>
      <c r="Z4" s="3"/>
      <c r="AA4" s="3"/>
      <c r="AB4" s="3"/>
      <c r="AC4" s="3"/>
      <c r="AD4" s="12" t="s">
        <v>30</v>
      </c>
      <c r="AE4" s="12">
        <v>20.0</v>
      </c>
      <c r="AF4" s="12"/>
      <c r="AG4" s="12">
        <v>20.0</v>
      </c>
      <c r="AH4" s="12">
        <v>10.0</v>
      </c>
      <c r="AI4" s="12">
        <f t="shared" si="1"/>
        <v>50</v>
      </c>
      <c r="AJ4" s="19">
        <f>AI4/AI9</f>
        <v>0.5555555556</v>
      </c>
      <c r="AN4" s="8"/>
      <c r="AO4" s="8"/>
      <c r="AP4" s="22" t="s">
        <v>15</v>
      </c>
      <c r="AQ4" s="21" t="s">
        <v>31</v>
      </c>
      <c r="AR4" s="21"/>
      <c r="AS4" s="21"/>
      <c r="AT4" s="21" t="s">
        <v>32</v>
      </c>
      <c r="AU4" s="23"/>
      <c r="AV4" s="23"/>
      <c r="AW4" s="23"/>
      <c r="AX4" s="23"/>
      <c r="AY4" s="23"/>
      <c r="AZ4" s="23"/>
      <c r="BA4" s="23"/>
      <c r="BB4" s="23"/>
    </row>
    <row r="5" ht="15.75" customHeight="1">
      <c r="A5" s="1" t="s">
        <v>33</v>
      </c>
      <c r="B5" s="24">
        <f>COUNTA(B17:B47)</f>
        <v>31</v>
      </c>
      <c r="C5" s="2"/>
      <c r="D5" s="2"/>
      <c r="E5" s="3"/>
      <c r="F5" s="2"/>
      <c r="G5" s="2"/>
      <c r="H5" s="3"/>
      <c r="I5" s="2"/>
      <c r="J5" s="2"/>
      <c r="K5" s="3"/>
      <c r="L5" s="2"/>
      <c r="M5" s="2"/>
      <c r="N5" s="3"/>
      <c r="O5" s="2"/>
      <c r="P5" s="2"/>
      <c r="Q5" s="10"/>
      <c r="R5" s="10"/>
      <c r="S5" s="10"/>
      <c r="T5" s="10"/>
      <c r="U5" s="10"/>
      <c r="V5" s="10"/>
      <c r="W5" s="18"/>
      <c r="X5" s="2"/>
      <c r="Y5" s="2"/>
      <c r="Z5" s="3"/>
      <c r="AA5" s="3"/>
      <c r="AB5" s="3"/>
      <c r="AC5" s="3"/>
      <c r="AD5" s="12" t="s">
        <v>34</v>
      </c>
      <c r="AE5" s="12">
        <v>10.0</v>
      </c>
      <c r="AF5" s="12"/>
      <c r="AG5" s="12"/>
      <c r="AH5" s="12">
        <v>10.0</v>
      </c>
      <c r="AI5" s="12">
        <f t="shared" si="1"/>
        <v>20</v>
      </c>
      <c r="AJ5" s="19">
        <f>AI5/AI9</f>
        <v>0.2222222222</v>
      </c>
      <c r="AN5" s="8"/>
      <c r="AO5" s="8"/>
      <c r="AP5" s="22" t="s">
        <v>30</v>
      </c>
      <c r="AQ5" s="21" t="s">
        <v>31</v>
      </c>
      <c r="AR5" s="21"/>
      <c r="AS5" s="21"/>
      <c r="AT5" s="23"/>
      <c r="AU5" s="23"/>
      <c r="AV5" s="23"/>
      <c r="AW5" s="23"/>
      <c r="AX5" s="23"/>
      <c r="AY5" s="23"/>
      <c r="AZ5" s="23"/>
      <c r="BA5" s="23"/>
      <c r="BB5" s="23"/>
    </row>
    <row r="6" ht="15.75" customHeight="1">
      <c r="A6" s="1"/>
      <c r="B6" s="24"/>
      <c r="C6" s="2"/>
      <c r="D6" s="2"/>
      <c r="E6" s="3"/>
      <c r="F6" s="2"/>
      <c r="G6" s="2"/>
      <c r="H6" s="3"/>
      <c r="I6" s="2"/>
      <c r="J6" s="2"/>
      <c r="K6" s="3"/>
      <c r="L6" s="2"/>
      <c r="M6" s="2"/>
      <c r="N6" s="3"/>
      <c r="O6" s="2"/>
      <c r="P6" s="2"/>
      <c r="Q6" s="10"/>
      <c r="R6" s="10"/>
      <c r="S6" s="10"/>
      <c r="T6" s="10"/>
      <c r="U6" s="10"/>
      <c r="V6" s="10"/>
      <c r="W6" s="18"/>
      <c r="X6" s="2"/>
      <c r="Y6" s="2"/>
      <c r="Z6" s="3"/>
      <c r="AA6" s="3"/>
      <c r="AB6" s="3"/>
      <c r="AC6" s="3"/>
      <c r="AD6" s="12" t="s">
        <v>35</v>
      </c>
      <c r="AE6" s="12">
        <v>10.0</v>
      </c>
      <c r="AF6" s="12"/>
      <c r="AG6" s="12"/>
      <c r="AH6" s="12">
        <v>10.0</v>
      </c>
      <c r="AI6" s="12">
        <f t="shared" si="1"/>
        <v>20</v>
      </c>
      <c r="AJ6" s="19">
        <f>AI6/AI9</f>
        <v>0.2222222222</v>
      </c>
      <c r="AN6" s="8"/>
      <c r="AO6" s="8"/>
      <c r="AP6" s="22" t="s">
        <v>34</v>
      </c>
      <c r="AQ6" s="21"/>
      <c r="AR6" s="21"/>
      <c r="AS6" s="21"/>
      <c r="AT6" s="23"/>
      <c r="AU6" s="23"/>
      <c r="AV6" s="23"/>
      <c r="AW6" s="23"/>
      <c r="AX6" s="25" t="s">
        <v>36</v>
      </c>
      <c r="AY6" s="23"/>
      <c r="AZ6" s="23"/>
      <c r="BA6" s="23"/>
      <c r="BB6" s="23"/>
    </row>
    <row r="7" ht="15.75" customHeight="1">
      <c r="A7" s="1"/>
      <c r="B7" s="24"/>
      <c r="C7" s="2"/>
      <c r="D7" s="2"/>
      <c r="E7" s="3"/>
      <c r="F7" s="2"/>
      <c r="G7" s="2"/>
      <c r="H7" s="3"/>
      <c r="I7" s="2"/>
      <c r="J7" s="2"/>
      <c r="K7" s="3"/>
      <c r="L7" s="2"/>
      <c r="M7" s="2"/>
      <c r="N7" s="3"/>
      <c r="O7" s="2"/>
      <c r="P7" s="2"/>
      <c r="Q7" s="10"/>
      <c r="R7" s="10"/>
      <c r="S7" s="10"/>
      <c r="T7" s="10"/>
      <c r="U7" s="10"/>
      <c r="V7" s="10"/>
      <c r="W7" s="18"/>
      <c r="X7" s="2"/>
      <c r="Y7" s="2"/>
      <c r="Z7" s="3"/>
      <c r="AA7" s="3"/>
      <c r="AB7" s="3"/>
      <c r="AC7" s="3"/>
      <c r="AD7" s="12" t="s">
        <v>37</v>
      </c>
      <c r="AE7" s="12">
        <v>10.0</v>
      </c>
      <c r="AF7" s="12"/>
      <c r="AG7" s="12"/>
      <c r="AH7" s="12"/>
      <c r="AI7" s="12">
        <f t="shared" si="1"/>
        <v>10</v>
      </c>
      <c r="AJ7" s="19">
        <f>AI7/AI9</f>
        <v>0.1111111111</v>
      </c>
      <c r="AN7" s="26"/>
      <c r="AO7" s="27"/>
      <c r="AP7" s="22" t="s">
        <v>35</v>
      </c>
      <c r="AQ7" s="21"/>
      <c r="AR7" s="21"/>
      <c r="AS7" s="25"/>
      <c r="AT7" s="21"/>
      <c r="AU7" s="25" t="s">
        <v>36</v>
      </c>
      <c r="AV7" s="21"/>
      <c r="AW7" s="21"/>
      <c r="AX7" s="21"/>
      <c r="AY7" s="21"/>
      <c r="AZ7" s="21"/>
      <c r="BA7" s="21"/>
      <c r="BB7" s="21"/>
    </row>
    <row r="8" ht="15.75" customHeight="1">
      <c r="A8" s="1"/>
      <c r="B8" s="24"/>
      <c r="C8" s="2"/>
      <c r="D8" s="2"/>
      <c r="E8" s="3"/>
      <c r="F8" s="2"/>
      <c r="G8" s="2"/>
      <c r="H8" s="3"/>
      <c r="I8" s="2"/>
      <c r="J8" s="2"/>
      <c r="K8" s="3"/>
      <c r="L8" s="2"/>
      <c r="M8" s="2"/>
      <c r="N8" s="3"/>
      <c r="O8" s="2"/>
      <c r="P8" s="2"/>
      <c r="Q8" s="10"/>
      <c r="R8" s="10"/>
      <c r="S8" s="10"/>
      <c r="T8" s="10"/>
      <c r="U8" s="10"/>
      <c r="V8" s="10"/>
      <c r="W8" s="18"/>
      <c r="X8" s="2"/>
      <c r="Y8" s="2"/>
      <c r="Z8" s="3"/>
      <c r="AA8" s="3"/>
      <c r="AB8" s="3"/>
      <c r="AC8" s="3"/>
      <c r="AD8" s="12" t="s">
        <v>38</v>
      </c>
      <c r="AE8" s="12"/>
      <c r="AF8" s="12"/>
      <c r="AG8" s="12"/>
      <c r="AH8" s="12"/>
      <c r="AI8" s="12"/>
      <c r="AJ8" s="19"/>
      <c r="AP8" s="22" t="s">
        <v>37</v>
      </c>
      <c r="AQ8" s="21"/>
      <c r="AR8" s="21"/>
      <c r="AS8" s="25"/>
      <c r="AT8" s="21"/>
      <c r="AU8" s="25" t="s">
        <v>36</v>
      </c>
      <c r="AV8" s="21"/>
      <c r="AW8" s="21"/>
      <c r="AX8" s="21"/>
      <c r="AY8" s="21"/>
      <c r="AZ8" s="21"/>
      <c r="BA8" s="21"/>
      <c r="BB8" s="21"/>
    </row>
    <row r="9" ht="15.75" customHeight="1">
      <c r="A9" s="1"/>
      <c r="B9" s="2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0"/>
      <c r="R9" s="10"/>
      <c r="S9" s="10"/>
      <c r="T9" s="10"/>
      <c r="U9" s="10"/>
      <c r="V9" s="10"/>
      <c r="W9" s="18"/>
      <c r="X9" s="2"/>
      <c r="Y9" s="2"/>
      <c r="Z9" s="2"/>
      <c r="AA9" s="2"/>
      <c r="AB9" s="2"/>
      <c r="AC9" s="2"/>
      <c r="AD9" s="12"/>
      <c r="AE9" s="12"/>
      <c r="AF9" s="12"/>
      <c r="AG9" s="12"/>
      <c r="AH9" s="12"/>
      <c r="AI9" s="12">
        <f t="shared" ref="AI9:AJ9" si="2">SUM(AI3:AI5)</f>
        <v>90</v>
      </c>
      <c r="AJ9" s="19">
        <f t="shared" si="2"/>
        <v>1</v>
      </c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29"/>
      <c r="B11" s="29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9"/>
    </row>
    <row r="12">
      <c r="A12" s="30" t="s">
        <v>39</v>
      </c>
      <c r="B12" s="30" t="s">
        <v>40</v>
      </c>
      <c r="C12" s="31" t="s">
        <v>41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32"/>
      <c r="AG12" s="33" t="s">
        <v>42</v>
      </c>
      <c r="AH12" s="34" t="s">
        <v>8</v>
      </c>
      <c r="AI12" s="6"/>
      <c r="AJ12" s="7"/>
      <c r="AK12" s="34" t="s">
        <v>8</v>
      </c>
      <c r="AL12" s="6"/>
      <c r="AM12" s="7"/>
      <c r="AN12" s="34" t="s">
        <v>8</v>
      </c>
      <c r="AO12" s="6"/>
      <c r="AP12" s="7"/>
      <c r="AQ12" s="34" t="s">
        <v>8</v>
      </c>
      <c r="AR12" s="6"/>
      <c r="AS12" s="7"/>
      <c r="AT12" s="34" t="s">
        <v>8</v>
      </c>
      <c r="AU12" s="6"/>
      <c r="AV12" s="7"/>
      <c r="AW12" s="33"/>
      <c r="AX12" s="35" t="s">
        <v>43</v>
      </c>
      <c r="AZ12" s="36" t="s">
        <v>44</v>
      </c>
      <c r="BA12" s="37"/>
      <c r="BB12" s="37"/>
      <c r="BC12" s="37"/>
      <c r="BD12" s="38"/>
      <c r="BE12" s="39"/>
      <c r="BF12" s="40" t="s">
        <v>44</v>
      </c>
      <c r="BG12" s="41"/>
      <c r="BH12" s="41"/>
      <c r="BI12" s="41"/>
      <c r="BJ12" s="42"/>
      <c r="BL12" s="36" t="s">
        <v>44</v>
      </c>
      <c r="BM12" s="37"/>
      <c r="BN12" s="37"/>
      <c r="BO12" s="37"/>
      <c r="BP12" s="38"/>
      <c r="BR12" s="36" t="s">
        <v>44</v>
      </c>
      <c r="BS12" s="37"/>
      <c r="BT12" s="37"/>
      <c r="BU12" s="37"/>
      <c r="BV12" s="38"/>
      <c r="BW12" s="43"/>
      <c r="BX12" s="44" t="s">
        <v>45</v>
      </c>
      <c r="BY12" s="37"/>
      <c r="BZ12" s="38"/>
      <c r="CA12" s="43"/>
    </row>
    <row r="13" ht="75.0" customHeight="1">
      <c r="A13" s="45"/>
      <c r="B13" s="45"/>
      <c r="C13" s="46" t="s">
        <v>46</v>
      </c>
      <c r="D13" s="6"/>
      <c r="E13" s="7"/>
      <c r="F13" s="46" t="s">
        <v>47</v>
      </c>
      <c r="G13" s="6"/>
      <c r="H13" s="7"/>
      <c r="I13" s="46" t="s">
        <v>48</v>
      </c>
      <c r="J13" s="6"/>
      <c r="K13" s="7"/>
      <c r="L13" s="46" t="s">
        <v>49</v>
      </c>
      <c r="M13" s="6"/>
      <c r="N13" s="7"/>
      <c r="O13" s="46" t="s">
        <v>50</v>
      </c>
      <c r="P13" s="6"/>
      <c r="Q13" s="7"/>
      <c r="R13" s="46" t="s">
        <v>51</v>
      </c>
      <c r="S13" s="6"/>
      <c r="T13" s="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5"/>
      <c r="AH13" s="48"/>
      <c r="AI13" s="6"/>
      <c r="AJ13" s="7"/>
      <c r="AK13" s="48"/>
      <c r="AL13" s="6"/>
      <c r="AM13" s="7"/>
      <c r="AN13" s="48"/>
      <c r="AO13" s="6"/>
      <c r="AP13" s="7"/>
      <c r="AQ13" s="48"/>
      <c r="AR13" s="6"/>
      <c r="AS13" s="7"/>
      <c r="AT13" s="48"/>
      <c r="AU13" s="6"/>
      <c r="AV13" s="7"/>
      <c r="AW13" s="45"/>
      <c r="AX13" s="49"/>
      <c r="AZ13" s="50"/>
      <c r="BA13" s="51"/>
      <c r="BB13" s="51"/>
      <c r="BC13" s="51"/>
      <c r="BD13" s="52"/>
      <c r="BE13" s="39"/>
      <c r="BF13" s="53"/>
      <c r="BG13" s="54"/>
      <c r="BH13" s="54"/>
      <c r="BI13" s="54"/>
      <c r="BJ13" s="55"/>
      <c r="BL13" s="50"/>
      <c r="BM13" s="51"/>
      <c r="BN13" s="51"/>
      <c r="BO13" s="51"/>
      <c r="BP13" s="52"/>
      <c r="BR13" s="50"/>
      <c r="BS13" s="51"/>
      <c r="BT13" s="51"/>
      <c r="BU13" s="51"/>
      <c r="BV13" s="52"/>
      <c r="BW13" s="43"/>
      <c r="BX13" s="50"/>
      <c r="BY13" s="51"/>
      <c r="BZ13" s="52"/>
      <c r="CA13" s="43"/>
    </row>
    <row r="14" ht="115.5" customHeight="1">
      <c r="A14" s="45"/>
      <c r="B14" s="45"/>
      <c r="C14" s="56" t="s">
        <v>52</v>
      </c>
      <c r="D14" s="56" t="s">
        <v>53</v>
      </c>
      <c r="E14" s="56" t="s">
        <v>54</v>
      </c>
      <c r="F14" s="56" t="s">
        <v>52</v>
      </c>
      <c r="G14" s="56" t="s">
        <v>53</v>
      </c>
      <c r="H14" s="56" t="s">
        <v>54</v>
      </c>
      <c r="I14" s="56" t="s">
        <v>52</v>
      </c>
      <c r="J14" s="56" t="s">
        <v>53</v>
      </c>
      <c r="K14" s="56" t="s">
        <v>54</v>
      </c>
      <c r="L14" s="56" t="s">
        <v>52</v>
      </c>
      <c r="M14" s="56" t="s">
        <v>53</v>
      </c>
      <c r="N14" s="56" t="s">
        <v>54</v>
      </c>
      <c r="O14" s="56" t="s">
        <v>52</v>
      </c>
      <c r="P14" s="56" t="s">
        <v>53</v>
      </c>
      <c r="Q14" s="56" t="s">
        <v>54</v>
      </c>
      <c r="R14" s="56" t="s">
        <v>52</v>
      </c>
      <c r="S14" s="56" t="s">
        <v>53</v>
      </c>
      <c r="T14" s="56" t="s">
        <v>54</v>
      </c>
      <c r="U14" s="56" t="s">
        <v>55</v>
      </c>
      <c r="V14" s="56" t="s">
        <v>55</v>
      </c>
      <c r="W14" s="56" t="s">
        <v>55</v>
      </c>
      <c r="X14" s="56" t="s">
        <v>55</v>
      </c>
      <c r="Y14" s="56" t="s">
        <v>55</v>
      </c>
      <c r="Z14" s="56" t="s">
        <v>55</v>
      </c>
      <c r="AA14" s="56" t="s">
        <v>55</v>
      </c>
      <c r="AB14" s="56" t="s">
        <v>55</v>
      </c>
      <c r="AC14" s="56" t="s">
        <v>55</v>
      </c>
      <c r="AD14" s="56" t="s">
        <v>55</v>
      </c>
      <c r="AE14" s="56" t="s">
        <v>55</v>
      </c>
      <c r="AF14" s="56" t="s">
        <v>55</v>
      </c>
      <c r="AG14" s="45"/>
      <c r="AH14" s="56" t="s">
        <v>56</v>
      </c>
      <c r="AI14" s="57" t="s">
        <v>57</v>
      </c>
      <c r="AJ14" s="56" t="s">
        <v>58</v>
      </c>
      <c r="AK14" s="56" t="s">
        <v>56</v>
      </c>
      <c r="AL14" s="57" t="s">
        <v>57</v>
      </c>
      <c r="AM14" s="56" t="s">
        <v>58</v>
      </c>
      <c r="AN14" s="56" t="s">
        <v>56</v>
      </c>
      <c r="AO14" s="57" t="s">
        <v>57</v>
      </c>
      <c r="AP14" s="56" t="s">
        <v>58</v>
      </c>
      <c r="AQ14" s="56" t="s">
        <v>56</v>
      </c>
      <c r="AR14" s="57" t="s">
        <v>57</v>
      </c>
      <c r="AS14" s="56" t="s">
        <v>58</v>
      </c>
      <c r="AT14" s="56" t="s">
        <v>56</v>
      </c>
      <c r="AU14" s="57" t="s">
        <v>57</v>
      </c>
      <c r="AV14" s="56" t="s">
        <v>58</v>
      </c>
      <c r="AW14" s="45"/>
      <c r="AX14" s="58" t="s">
        <v>43</v>
      </c>
      <c r="AZ14" s="59" t="s">
        <v>15</v>
      </c>
      <c r="BA14" s="59" t="s">
        <v>30</v>
      </c>
      <c r="BB14" s="59" t="s">
        <v>34</v>
      </c>
      <c r="BC14" s="60" t="s">
        <v>35</v>
      </c>
      <c r="BD14" s="60" t="s">
        <v>37</v>
      </c>
      <c r="BE14" s="61"/>
      <c r="BF14" s="60" t="s">
        <v>15</v>
      </c>
      <c r="BG14" s="60" t="s">
        <v>30</v>
      </c>
      <c r="BH14" s="60" t="s">
        <v>34</v>
      </c>
      <c r="BI14" s="60" t="s">
        <v>35</v>
      </c>
      <c r="BJ14" s="60" t="s">
        <v>37</v>
      </c>
      <c r="BL14" s="59" t="s">
        <v>15</v>
      </c>
      <c r="BM14" s="59" t="s">
        <v>30</v>
      </c>
      <c r="BN14" s="59" t="s">
        <v>34</v>
      </c>
      <c r="BO14" s="60" t="s">
        <v>35</v>
      </c>
      <c r="BP14" s="60" t="s">
        <v>37</v>
      </c>
      <c r="BR14" s="60" t="s">
        <v>15</v>
      </c>
      <c r="BS14" s="60" t="s">
        <v>30</v>
      </c>
      <c r="BT14" s="60" t="s">
        <v>34</v>
      </c>
      <c r="BU14" s="60" t="s">
        <v>35</v>
      </c>
      <c r="BV14" s="60" t="s">
        <v>37</v>
      </c>
      <c r="BW14" s="61"/>
      <c r="BX14" s="62" t="s">
        <v>16</v>
      </c>
      <c r="BY14" s="62" t="s">
        <v>20</v>
      </c>
      <c r="BZ14" s="62" t="s">
        <v>23</v>
      </c>
      <c r="CA14" s="61"/>
    </row>
    <row r="15" ht="29.25" customHeight="1">
      <c r="A15" s="63"/>
      <c r="B15" s="7"/>
      <c r="C15" s="64" t="s">
        <v>15</v>
      </c>
      <c r="D15" s="64" t="s">
        <v>15</v>
      </c>
      <c r="E15" s="64" t="s">
        <v>15</v>
      </c>
      <c r="F15" s="64" t="s">
        <v>37</v>
      </c>
      <c r="G15" s="64" t="s">
        <v>37</v>
      </c>
      <c r="H15" s="64" t="s">
        <v>37</v>
      </c>
      <c r="I15" s="64" t="s">
        <v>30</v>
      </c>
      <c r="J15" s="64" t="s">
        <v>30</v>
      </c>
      <c r="K15" s="64" t="s">
        <v>30</v>
      </c>
      <c r="L15" s="64" t="s">
        <v>30</v>
      </c>
      <c r="M15" s="64" t="s">
        <v>30</v>
      </c>
      <c r="N15" s="64" t="s">
        <v>30</v>
      </c>
      <c r="O15" s="64" t="s">
        <v>34</v>
      </c>
      <c r="P15" s="64" t="s">
        <v>34</v>
      </c>
      <c r="Q15" s="64" t="s">
        <v>34</v>
      </c>
      <c r="R15" s="64" t="s">
        <v>35</v>
      </c>
      <c r="S15" s="64" t="s">
        <v>35</v>
      </c>
      <c r="T15" s="64" t="s">
        <v>35</v>
      </c>
      <c r="U15" s="64"/>
      <c r="V15" s="64"/>
      <c r="W15" s="64"/>
      <c r="X15" s="64"/>
      <c r="Y15" s="64"/>
      <c r="Z15" s="64"/>
      <c r="AA15" s="65"/>
      <c r="AB15" s="65"/>
      <c r="AC15" s="65"/>
      <c r="AD15" s="66"/>
      <c r="AE15" s="67"/>
      <c r="AF15" s="65"/>
      <c r="AG15" s="68"/>
      <c r="AH15" s="69" t="s">
        <v>15</v>
      </c>
      <c r="AI15" s="69" t="s">
        <v>15</v>
      </c>
      <c r="AJ15" s="69" t="s">
        <v>15</v>
      </c>
      <c r="AK15" s="69" t="s">
        <v>30</v>
      </c>
      <c r="AL15" s="69" t="s">
        <v>30</v>
      </c>
      <c r="AM15" s="69" t="s">
        <v>30</v>
      </c>
      <c r="AN15" s="69" t="s">
        <v>34</v>
      </c>
      <c r="AO15" s="69" t="s">
        <v>34</v>
      </c>
      <c r="AP15" s="69" t="s">
        <v>34</v>
      </c>
      <c r="AQ15" s="69" t="s">
        <v>35</v>
      </c>
      <c r="AR15" s="69" t="s">
        <v>35</v>
      </c>
      <c r="AS15" s="69" t="s">
        <v>35</v>
      </c>
      <c r="AT15" s="69"/>
      <c r="AU15" s="69"/>
      <c r="AV15" s="69"/>
      <c r="AW15" s="68"/>
      <c r="AX15" s="70" t="s">
        <v>30</v>
      </c>
      <c r="AZ15" s="71"/>
      <c r="BA15" s="71"/>
      <c r="BB15" s="71"/>
      <c r="BC15" s="71"/>
      <c r="BD15" s="71"/>
      <c r="BE15" s="72"/>
      <c r="BF15" s="72"/>
      <c r="BG15" s="72"/>
      <c r="BH15" s="72"/>
      <c r="BI15" s="72"/>
      <c r="BJ15" s="72"/>
      <c r="BL15" s="72"/>
      <c r="BM15" s="72"/>
      <c r="BN15" s="72"/>
      <c r="BO15" s="72"/>
      <c r="BP15" s="72"/>
      <c r="BR15" s="72"/>
      <c r="BS15" s="72"/>
      <c r="BT15" s="72"/>
    </row>
    <row r="16" ht="18.0" customHeight="1">
      <c r="A16" s="73"/>
      <c r="B16" s="7"/>
      <c r="C16" s="74">
        <v>4.0</v>
      </c>
      <c r="D16" s="75">
        <v>3.0</v>
      </c>
      <c r="E16" s="74">
        <v>3.0</v>
      </c>
      <c r="F16" s="74">
        <v>4.0</v>
      </c>
      <c r="G16" s="75">
        <v>3.0</v>
      </c>
      <c r="H16" s="74">
        <v>3.0</v>
      </c>
      <c r="I16" s="74">
        <v>4.0</v>
      </c>
      <c r="J16" s="75">
        <v>3.0</v>
      </c>
      <c r="K16" s="74">
        <v>3.0</v>
      </c>
      <c r="L16" s="74">
        <v>4.0</v>
      </c>
      <c r="M16" s="75">
        <v>3.0</v>
      </c>
      <c r="N16" s="74">
        <v>3.0</v>
      </c>
      <c r="O16" s="74">
        <v>4.0</v>
      </c>
      <c r="P16" s="75">
        <v>3.0</v>
      </c>
      <c r="Q16" s="74">
        <v>3.0</v>
      </c>
      <c r="R16" s="74">
        <v>4.0</v>
      </c>
      <c r="S16" s="75">
        <v>3.0</v>
      </c>
      <c r="T16" s="74">
        <v>3.0</v>
      </c>
      <c r="U16" s="74"/>
      <c r="V16" s="75"/>
      <c r="W16" s="74"/>
      <c r="X16" s="74"/>
      <c r="Y16" s="75"/>
      <c r="Z16" s="74"/>
      <c r="AA16" s="74"/>
      <c r="AB16" s="74"/>
      <c r="AC16" s="74"/>
      <c r="AD16" s="74"/>
      <c r="AE16" s="74"/>
      <c r="AF16" s="74"/>
      <c r="AG16" s="74">
        <f t="shared" ref="AG16:AG47" si="3">SUM(C16:AF16)</f>
        <v>60</v>
      </c>
      <c r="AH16" s="76">
        <v>6.0</v>
      </c>
      <c r="AI16" s="76">
        <v>2.0</v>
      </c>
      <c r="AJ16" s="76">
        <v>2.0</v>
      </c>
      <c r="AK16" s="76">
        <v>6.0</v>
      </c>
      <c r="AL16" s="76">
        <v>2.0</v>
      </c>
      <c r="AM16" s="76">
        <v>2.0</v>
      </c>
      <c r="AN16" s="76">
        <v>6.0</v>
      </c>
      <c r="AO16" s="76">
        <v>2.0</v>
      </c>
      <c r="AP16" s="76">
        <v>2.0</v>
      </c>
      <c r="AQ16" s="76">
        <v>6.0</v>
      </c>
      <c r="AR16" s="76">
        <v>2.0</v>
      </c>
      <c r="AS16" s="76">
        <v>2.0</v>
      </c>
      <c r="AT16" s="76"/>
      <c r="AU16" s="76"/>
      <c r="AV16" s="76"/>
      <c r="AW16" s="74"/>
      <c r="AX16" s="76">
        <v>20.0</v>
      </c>
      <c r="AZ16" s="77">
        <f>SUMIF($C$15:$AX$15,AD$3,$C16:$AJ16)</f>
        <v>20</v>
      </c>
      <c r="BA16" s="77">
        <f>SUMIF($C$15:$AX$15,AD$4,$C16:$AX16)</f>
        <v>50</v>
      </c>
      <c r="BB16" s="77">
        <f>SUMIF($C$15:$AX$15,AD$5,$C16:$AJ16)</f>
        <v>20</v>
      </c>
      <c r="BC16" s="77">
        <f>SUMIF($C$15:$AX$15,AD$6,$C16:$AX16)</f>
        <v>20</v>
      </c>
      <c r="BD16" s="77">
        <f>SUMIF($C$15:$AX$15,AD$7,$C16:$AJ16)</f>
        <v>10</v>
      </c>
      <c r="BE16" s="78"/>
      <c r="BF16" s="77">
        <v>20.0</v>
      </c>
      <c r="BG16" s="77">
        <v>50.0</v>
      </c>
      <c r="BH16" s="77">
        <v>20.0</v>
      </c>
      <c r="BI16" s="77">
        <v>20.0</v>
      </c>
      <c r="BJ16" s="77">
        <v>10.0</v>
      </c>
      <c r="BL16" s="79">
        <v>2.0</v>
      </c>
      <c r="BM16" s="79">
        <v>2.0</v>
      </c>
      <c r="BN16" s="79">
        <v>2.0</v>
      </c>
      <c r="BO16" s="79">
        <v>2.0</v>
      </c>
      <c r="BP16" s="79">
        <v>2.0</v>
      </c>
      <c r="BR16" s="77">
        <v>20.0</v>
      </c>
      <c r="BS16" s="77">
        <v>50.0</v>
      </c>
      <c r="BT16" s="77">
        <v>20.0</v>
      </c>
      <c r="BU16" s="77">
        <v>20.0</v>
      </c>
      <c r="BV16" s="77">
        <v>10.0</v>
      </c>
      <c r="BW16" s="80"/>
      <c r="BX16" s="77">
        <f t="shared" ref="BX16:BX47" si="7">sum(BL16,BM16)</f>
        <v>4</v>
      </c>
      <c r="BY16" s="77">
        <f t="shared" ref="BY16:BY47" si="8">Sum(BO16,BP16)</f>
        <v>4</v>
      </c>
      <c r="BZ16" s="77">
        <f t="shared" ref="BZ16:BZ47" si="9">$BN16</f>
        <v>2</v>
      </c>
      <c r="CA16" s="81"/>
    </row>
    <row r="17" ht="15.75" customHeight="1">
      <c r="A17" s="82" t="s">
        <v>59</v>
      </c>
      <c r="B17" s="82" t="s">
        <v>60</v>
      </c>
      <c r="C17" s="83">
        <v>4.0</v>
      </c>
      <c r="D17" s="84">
        <v>3.0</v>
      </c>
      <c r="E17" s="85">
        <v>0.0</v>
      </c>
      <c r="F17" s="85">
        <v>4.0</v>
      </c>
      <c r="G17" s="85">
        <v>3.0</v>
      </c>
      <c r="H17" s="85">
        <v>3.0</v>
      </c>
      <c r="I17" s="85">
        <v>4.0</v>
      </c>
      <c r="J17" s="85">
        <v>3.0</v>
      </c>
      <c r="K17" s="85">
        <v>0.0</v>
      </c>
      <c r="L17" s="86">
        <v>4.0</v>
      </c>
      <c r="M17" s="85">
        <v>3.0</v>
      </c>
      <c r="N17" s="85">
        <v>0.0</v>
      </c>
      <c r="O17" s="85">
        <v>4.0</v>
      </c>
      <c r="P17" s="85">
        <v>3.0</v>
      </c>
      <c r="Q17" s="85">
        <v>0.0</v>
      </c>
      <c r="R17" s="83">
        <v>4.0</v>
      </c>
      <c r="S17" s="87">
        <v>3.0</v>
      </c>
      <c r="T17" s="85">
        <v>3.0</v>
      </c>
      <c r="U17" s="88"/>
      <c r="V17" s="89"/>
      <c r="W17" s="88"/>
      <c r="X17" s="88"/>
      <c r="Y17" s="89"/>
      <c r="Z17" s="88"/>
      <c r="AA17" s="89"/>
      <c r="AB17" s="88"/>
      <c r="AC17" s="89"/>
      <c r="AD17" s="88"/>
      <c r="AE17" s="88"/>
      <c r="AF17" s="89"/>
      <c r="AG17" s="90">
        <f t="shared" si="3"/>
        <v>48</v>
      </c>
      <c r="AH17" s="91">
        <v>4.0</v>
      </c>
      <c r="AI17" s="91">
        <v>2.0</v>
      </c>
      <c r="AJ17" s="91">
        <v>2.0</v>
      </c>
      <c r="AK17" s="92" t="s">
        <v>61</v>
      </c>
      <c r="AL17" s="92" t="s">
        <v>61</v>
      </c>
      <c r="AM17" s="92" t="s">
        <v>61</v>
      </c>
      <c r="AN17" s="92">
        <v>3.0</v>
      </c>
      <c r="AO17" s="92">
        <v>2.0</v>
      </c>
      <c r="AP17" s="92">
        <v>2.0</v>
      </c>
      <c r="AQ17" s="91">
        <v>6.0</v>
      </c>
      <c r="AR17" s="92">
        <v>2.0</v>
      </c>
      <c r="AS17" s="92">
        <v>2.0</v>
      </c>
      <c r="AT17" s="12"/>
      <c r="AU17" s="12"/>
      <c r="AV17" s="12"/>
      <c r="AW17" s="93"/>
      <c r="AX17" s="82">
        <v>3.0</v>
      </c>
      <c r="AZ17" s="94">
        <f t="shared" ref="AZ17:BD17" si="4">MIN(SUMIF($C$15:$AX$15,AZ$14,$C17:$AX17), 100)</f>
        <v>15</v>
      </c>
      <c r="BA17" s="94">
        <f t="shared" si="4"/>
        <v>17</v>
      </c>
      <c r="BB17" s="94">
        <f t="shared" si="4"/>
        <v>14</v>
      </c>
      <c r="BC17" s="94">
        <f t="shared" si="4"/>
        <v>20</v>
      </c>
      <c r="BD17" s="94">
        <f t="shared" si="4"/>
        <v>10</v>
      </c>
      <c r="BE17" s="72"/>
      <c r="BF17" s="71">
        <f t="shared" ref="BF17:BF47" si="11">MIN(SUMIF($C$15:$AX$15,AD$3,$C17:$AX17)/$BF$16, 100%)</f>
        <v>0.75</v>
      </c>
      <c r="BG17" s="71">
        <f t="shared" ref="BG17:BG47" si="12">MIN(SUMIF($C$15:$AX$15,AD$4,$C17:$AX17)/$BG$16, 100%)</f>
        <v>0.34</v>
      </c>
      <c r="BH17" s="71">
        <f t="shared" ref="BH17:BH47" si="13">MIN(SUMIF($C$15:$AX$15,AD$5,$C17:$AX17)/$BH$16, 100%)</f>
        <v>0.7</v>
      </c>
      <c r="BI17" s="71">
        <f t="shared" ref="BI17:BI47" si="14">MIN(SUMIF($C$15:$AX$15,AD$6,$C17:$AX17)/$BI$16, 100%)</f>
        <v>1</v>
      </c>
      <c r="BJ17" s="71">
        <f t="shared" ref="BJ17:BJ47" si="15">MIN(SUMIF($C$15:$AX$15,AD$7,$C17:$AX17)/$BJ$16, 100%)</f>
        <v>1</v>
      </c>
      <c r="BL17" s="12">
        <f t="shared" ref="BL17:BP17" si="5">IF((BF17)&gt;=50%, 2, (IF((BF17)&lt;25%, 0, 1)))</f>
        <v>2</v>
      </c>
      <c r="BM17" s="12">
        <f t="shared" si="5"/>
        <v>1</v>
      </c>
      <c r="BN17" s="12">
        <f t="shared" si="5"/>
        <v>2</v>
      </c>
      <c r="BO17" s="12">
        <f t="shared" si="5"/>
        <v>2</v>
      </c>
      <c r="BP17" s="12">
        <f t="shared" si="5"/>
        <v>2</v>
      </c>
      <c r="BR17" s="12" t="str">
        <f t="shared" ref="BR17:BV17" si="6">IF(BL17=2,"Att", (IF(BL17=0,"Not","Weak")))</f>
        <v>Att</v>
      </c>
      <c r="BS17" s="12" t="str">
        <f t="shared" si="6"/>
        <v>Weak</v>
      </c>
      <c r="BT17" s="12" t="str">
        <f t="shared" si="6"/>
        <v>Att</v>
      </c>
      <c r="BU17" s="12" t="str">
        <f t="shared" si="6"/>
        <v>Att</v>
      </c>
      <c r="BV17" s="12" t="str">
        <f t="shared" si="6"/>
        <v>Att</v>
      </c>
      <c r="BW17" s="10"/>
      <c r="BX17" s="77">
        <f t="shared" si="7"/>
        <v>3</v>
      </c>
      <c r="BY17" s="77">
        <f t="shared" si="8"/>
        <v>4</v>
      </c>
      <c r="BZ17" s="77">
        <f t="shared" si="9"/>
        <v>2</v>
      </c>
      <c r="CA17" s="10"/>
    </row>
    <row r="18" ht="15.75" customHeight="1">
      <c r="A18" s="82" t="s">
        <v>62</v>
      </c>
      <c r="B18" s="82" t="s">
        <v>63</v>
      </c>
      <c r="C18" s="83">
        <v>4.0</v>
      </c>
      <c r="D18" s="84">
        <v>3.0</v>
      </c>
      <c r="E18" s="85">
        <v>0.0</v>
      </c>
      <c r="F18" s="85">
        <v>4.0</v>
      </c>
      <c r="G18" s="85">
        <v>3.0</v>
      </c>
      <c r="H18" s="85">
        <v>0.0</v>
      </c>
      <c r="I18" s="85">
        <v>4.0</v>
      </c>
      <c r="J18" s="85">
        <v>3.0</v>
      </c>
      <c r="K18" s="85">
        <v>0.0</v>
      </c>
      <c r="L18" s="86">
        <v>4.0</v>
      </c>
      <c r="M18" s="85">
        <v>3.0</v>
      </c>
      <c r="N18" s="85">
        <v>0.0</v>
      </c>
      <c r="O18" s="85">
        <v>4.0</v>
      </c>
      <c r="P18" s="85">
        <v>3.0</v>
      </c>
      <c r="Q18" s="85">
        <v>0.0</v>
      </c>
      <c r="R18" s="83">
        <v>4.0</v>
      </c>
      <c r="S18" s="87">
        <v>3.0</v>
      </c>
      <c r="T18" s="85">
        <v>3.0</v>
      </c>
      <c r="U18" s="89"/>
      <c r="V18" s="89"/>
      <c r="W18" s="95"/>
      <c r="X18" s="89"/>
      <c r="Y18" s="89"/>
      <c r="Z18" s="95"/>
      <c r="AA18" s="95"/>
      <c r="AB18" s="88"/>
      <c r="AC18" s="96"/>
      <c r="AD18" s="96"/>
      <c r="AE18" s="88"/>
      <c r="AF18" s="96"/>
      <c r="AG18" s="90">
        <f t="shared" si="3"/>
        <v>45</v>
      </c>
      <c r="AH18" s="91">
        <v>5.0</v>
      </c>
      <c r="AI18" s="91">
        <v>2.0</v>
      </c>
      <c r="AJ18" s="91">
        <v>2.0</v>
      </c>
      <c r="AK18" s="92">
        <v>4.0</v>
      </c>
      <c r="AL18" s="92">
        <v>2.0</v>
      </c>
      <c r="AM18" s="92">
        <v>2.0</v>
      </c>
      <c r="AN18" s="92">
        <v>4.0</v>
      </c>
      <c r="AO18" s="92">
        <v>2.0</v>
      </c>
      <c r="AP18" s="92">
        <v>2.0</v>
      </c>
      <c r="AQ18" s="91">
        <v>5.0</v>
      </c>
      <c r="AR18" s="92">
        <v>2.0</v>
      </c>
      <c r="AS18" s="92">
        <v>2.0</v>
      </c>
      <c r="AT18" s="12"/>
      <c r="AU18" s="12"/>
      <c r="AV18" s="12"/>
      <c r="AW18" s="93"/>
      <c r="AX18" s="82">
        <v>7.0</v>
      </c>
      <c r="AZ18" s="94">
        <f t="shared" ref="AZ18:BD18" si="10">MIN(SUMIF($C$15:$AX$15,AZ$14,$C18:$AX18), 100)</f>
        <v>16</v>
      </c>
      <c r="BA18" s="94">
        <f t="shared" si="10"/>
        <v>29</v>
      </c>
      <c r="BB18" s="94">
        <f t="shared" si="10"/>
        <v>15</v>
      </c>
      <c r="BC18" s="94">
        <f t="shared" si="10"/>
        <v>19</v>
      </c>
      <c r="BD18" s="94">
        <f t="shared" si="10"/>
        <v>7</v>
      </c>
      <c r="BE18" s="72"/>
      <c r="BF18" s="71">
        <f t="shared" si="11"/>
        <v>0.8</v>
      </c>
      <c r="BG18" s="71">
        <f t="shared" si="12"/>
        <v>0.58</v>
      </c>
      <c r="BH18" s="71">
        <f t="shared" si="13"/>
        <v>0.75</v>
      </c>
      <c r="BI18" s="71">
        <f t="shared" si="14"/>
        <v>0.95</v>
      </c>
      <c r="BJ18" s="71">
        <f t="shared" si="15"/>
        <v>0.7</v>
      </c>
      <c r="BL18" s="12">
        <f t="shared" ref="BL18:BP18" si="16">IF((BF18)&gt;=50%, 2, (IF((BF18)&lt;25%, 0, 1)))</f>
        <v>2</v>
      </c>
      <c r="BM18" s="12">
        <f t="shared" si="16"/>
        <v>2</v>
      </c>
      <c r="BN18" s="12">
        <f t="shared" si="16"/>
        <v>2</v>
      </c>
      <c r="BO18" s="12">
        <f t="shared" si="16"/>
        <v>2</v>
      </c>
      <c r="BP18" s="12">
        <f t="shared" si="16"/>
        <v>2</v>
      </c>
      <c r="BR18" s="12" t="str">
        <f t="shared" ref="BR18:BV18" si="17">IF(BL18=2,"Att", (IF(BL18=0,"Not","Weak")))</f>
        <v>Att</v>
      </c>
      <c r="BS18" s="12" t="str">
        <f t="shared" si="17"/>
        <v>Att</v>
      </c>
      <c r="BT18" s="12" t="str">
        <f t="shared" si="17"/>
        <v>Att</v>
      </c>
      <c r="BU18" s="12" t="str">
        <f t="shared" si="17"/>
        <v>Att</v>
      </c>
      <c r="BV18" s="12" t="str">
        <f t="shared" si="17"/>
        <v>Att</v>
      </c>
      <c r="BW18" s="10"/>
      <c r="BX18" s="77">
        <f t="shared" si="7"/>
        <v>4</v>
      </c>
      <c r="BY18" s="77">
        <f t="shared" si="8"/>
        <v>4</v>
      </c>
      <c r="BZ18" s="77">
        <f t="shared" si="9"/>
        <v>2</v>
      </c>
      <c r="CA18" s="10"/>
    </row>
    <row r="19" ht="15.75" customHeight="1">
      <c r="A19" s="82" t="s">
        <v>64</v>
      </c>
      <c r="B19" s="82" t="s">
        <v>65</v>
      </c>
      <c r="C19" s="83" t="s">
        <v>61</v>
      </c>
      <c r="D19" s="83" t="s">
        <v>61</v>
      </c>
      <c r="E19" s="83" t="s">
        <v>61</v>
      </c>
      <c r="F19" s="83" t="s">
        <v>61</v>
      </c>
      <c r="G19" s="83" t="s">
        <v>61</v>
      </c>
      <c r="H19" s="83" t="s">
        <v>61</v>
      </c>
      <c r="I19" s="83" t="s">
        <v>61</v>
      </c>
      <c r="J19" s="83" t="s">
        <v>61</v>
      </c>
      <c r="K19" s="83" t="s">
        <v>61</v>
      </c>
      <c r="L19" s="83" t="s">
        <v>61</v>
      </c>
      <c r="M19" s="83" t="s">
        <v>61</v>
      </c>
      <c r="N19" s="83" t="s">
        <v>61</v>
      </c>
      <c r="O19" s="83" t="s">
        <v>61</v>
      </c>
      <c r="P19" s="83" t="s">
        <v>61</v>
      </c>
      <c r="Q19" s="83" t="s">
        <v>61</v>
      </c>
      <c r="R19" s="83" t="s">
        <v>61</v>
      </c>
      <c r="S19" s="83" t="s">
        <v>61</v>
      </c>
      <c r="T19" s="83" t="s">
        <v>61</v>
      </c>
      <c r="U19" s="89"/>
      <c r="V19" s="88"/>
      <c r="W19" s="96"/>
      <c r="X19" s="89"/>
      <c r="Y19" s="88"/>
      <c r="Z19" s="96"/>
      <c r="AA19" s="96"/>
      <c r="AB19" s="88"/>
      <c r="AC19" s="96"/>
      <c r="AD19" s="96"/>
      <c r="AE19" s="88"/>
      <c r="AF19" s="96"/>
      <c r="AG19" s="90">
        <f t="shared" si="3"/>
        <v>0</v>
      </c>
      <c r="AH19" s="92" t="s">
        <v>61</v>
      </c>
      <c r="AI19" s="92" t="s">
        <v>61</v>
      </c>
      <c r="AJ19" s="92" t="s">
        <v>61</v>
      </c>
      <c r="AK19" s="92" t="s">
        <v>61</v>
      </c>
      <c r="AL19" s="92" t="s">
        <v>61</v>
      </c>
      <c r="AM19" s="92" t="s">
        <v>61</v>
      </c>
      <c r="AN19" s="92" t="s">
        <v>61</v>
      </c>
      <c r="AO19" s="92" t="s">
        <v>61</v>
      </c>
      <c r="AP19" s="92" t="s">
        <v>61</v>
      </c>
      <c r="AQ19" s="92" t="s">
        <v>61</v>
      </c>
      <c r="AR19" s="92" t="s">
        <v>61</v>
      </c>
      <c r="AS19" s="92" t="s">
        <v>61</v>
      </c>
      <c r="AT19" s="12"/>
      <c r="AU19" s="12"/>
      <c r="AV19" s="12"/>
      <c r="AW19" s="93"/>
      <c r="AX19" s="82" t="s">
        <v>61</v>
      </c>
      <c r="AZ19" s="94">
        <f t="shared" ref="AZ19:BD19" si="18">MIN(SUMIF($C$15:$AX$15,AZ$14,$C19:$AX19), 100)</f>
        <v>0</v>
      </c>
      <c r="BA19" s="94">
        <f t="shared" si="18"/>
        <v>0</v>
      </c>
      <c r="BB19" s="94">
        <f t="shared" si="18"/>
        <v>0</v>
      </c>
      <c r="BC19" s="94">
        <f t="shared" si="18"/>
        <v>0</v>
      </c>
      <c r="BD19" s="94">
        <f t="shared" si="18"/>
        <v>0</v>
      </c>
      <c r="BE19" s="72"/>
      <c r="BF19" s="71">
        <f t="shared" si="11"/>
        <v>0</v>
      </c>
      <c r="BG19" s="71">
        <f t="shared" si="12"/>
        <v>0</v>
      </c>
      <c r="BH19" s="71">
        <f t="shared" si="13"/>
        <v>0</v>
      </c>
      <c r="BI19" s="71">
        <f t="shared" si="14"/>
        <v>0</v>
      </c>
      <c r="BJ19" s="71">
        <f t="shared" si="15"/>
        <v>0</v>
      </c>
      <c r="BL19" s="12">
        <f t="shared" ref="BL19:BP19" si="19">IF((BF19)&gt;=50%, 2, (IF((BF19)&lt;25%, 0, 1)))</f>
        <v>0</v>
      </c>
      <c r="BM19" s="12">
        <f t="shared" si="19"/>
        <v>0</v>
      </c>
      <c r="BN19" s="12">
        <f t="shared" si="19"/>
        <v>0</v>
      </c>
      <c r="BO19" s="12">
        <f t="shared" si="19"/>
        <v>0</v>
      </c>
      <c r="BP19" s="12">
        <f t="shared" si="19"/>
        <v>0</v>
      </c>
      <c r="BR19" s="12" t="str">
        <f t="shared" ref="BR19:BV19" si="20">IF(BL19=2,"Att", (IF(BL19=0,"Not","Weak")))</f>
        <v>Not</v>
      </c>
      <c r="BS19" s="12" t="str">
        <f t="shared" si="20"/>
        <v>Not</v>
      </c>
      <c r="BT19" s="12" t="str">
        <f t="shared" si="20"/>
        <v>Not</v>
      </c>
      <c r="BU19" s="12" t="str">
        <f t="shared" si="20"/>
        <v>Not</v>
      </c>
      <c r="BV19" s="12" t="str">
        <f t="shared" si="20"/>
        <v>Not</v>
      </c>
      <c r="BW19" s="10"/>
      <c r="BX19" s="77">
        <f t="shared" si="7"/>
        <v>0</v>
      </c>
      <c r="BY19" s="77">
        <f t="shared" si="8"/>
        <v>0</v>
      </c>
      <c r="BZ19" s="77">
        <f t="shared" si="9"/>
        <v>0</v>
      </c>
      <c r="CA19" s="10"/>
    </row>
    <row r="20" ht="15.75" customHeight="1">
      <c r="A20" s="82" t="s">
        <v>66</v>
      </c>
      <c r="B20" s="82" t="s">
        <v>67</v>
      </c>
      <c r="C20" s="83">
        <v>4.0</v>
      </c>
      <c r="D20" s="84">
        <v>0.0</v>
      </c>
      <c r="E20" s="85">
        <v>0.0</v>
      </c>
      <c r="F20" s="85">
        <v>4.0</v>
      </c>
      <c r="G20" s="85">
        <v>3.0</v>
      </c>
      <c r="H20" s="85">
        <v>3.0</v>
      </c>
      <c r="I20" s="85">
        <v>4.0</v>
      </c>
      <c r="J20" s="85">
        <v>3.0</v>
      </c>
      <c r="K20" s="85">
        <v>0.0</v>
      </c>
      <c r="L20" s="86">
        <v>4.0</v>
      </c>
      <c r="M20" s="85">
        <v>3.0</v>
      </c>
      <c r="N20" s="85">
        <v>3.0</v>
      </c>
      <c r="O20" s="85">
        <v>4.0</v>
      </c>
      <c r="P20" s="85">
        <v>3.0</v>
      </c>
      <c r="Q20" s="85">
        <v>0.0</v>
      </c>
      <c r="R20" s="83">
        <v>4.0</v>
      </c>
      <c r="S20" s="87">
        <v>3.0</v>
      </c>
      <c r="T20" s="85">
        <v>3.0</v>
      </c>
      <c r="U20" s="89"/>
      <c r="V20" s="89"/>
      <c r="W20" s="95"/>
      <c r="X20" s="89"/>
      <c r="Y20" s="89"/>
      <c r="Z20" s="95"/>
      <c r="AA20" s="95"/>
      <c r="AB20" s="95"/>
      <c r="AC20" s="95"/>
      <c r="AD20" s="95"/>
      <c r="AE20" s="95"/>
      <c r="AF20" s="95"/>
      <c r="AG20" s="90">
        <f t="shared" si="3"/>
        <v>48</v>
      </c>
      <c r="AH20" s="92">
        <v>4.0</v>
      </c>
      <c r="AI20" s="92">
        <v>2.0</v>
      </c>
      <c r="AJ20" s="92">
        <v>2.0</v>
      </c>
      <c r="AK20" s="92">
        <v>4.0</v>
      </c>
      <c r="AL20" s="92">
        <v>1.0</v>
      </c>
      <c r="AM20" s="92">
        <v>2.0</v>
      </c>
      <c r="AN20" s="92">
        <v>3.0</v>
      </c>
      <c r="AO20" s="92">
        <v>2.0</v>
      </c>
      <c r="AP20" s="92">
        <v>2.0</v>
      </c>
      <c r="AQ20" s="92">
        <v>4.0</v>
      </c>
      <c r="AR20" s="92">
        <v>2.0</v>
      </c>
      <c r="AS20" s="92">
        <v>2.0</v>
      </c>
      <c r="AT20" s="12"/>
      <c r="AU20" s="12"/>
      <c r="AV20" s="12"/>
      <c r="AW20" s="97"/>
      <c r="AX20" s="82">
        <v>0.0</v>
      </c>
      <c r="AZ20" s="94">
        <f t="shared" ref="AZ20:BD20" si="21">MIN(SUMIF($C$15:$AX$15,AZ$14,$C20:$AX20), 100)</f>
        <v>12</v>
      </c>
      <c r="BA20" s="94">
        <f t="shared" si="21"/>
        <v>24</v>
      </c>
      <c r="BB20" s="94">
        <f t="shared" si="21"/>
        <v>14</v>
      </c>
      <c r="BC20" s="94">
        <f t="shared" si="21"/>
        <v>18</v>
      </c>
      <c r="BD20" s="94">
        <f t="shared" si="21"/>
        <v>10</v>
      </c>
      <c r="BE20" s="72"/>
      <c r="BF20" s="71">
        <f t="shared" si="11"/>
        <v>0.6</v>
      </c>
      <c r="BG20" s="71">
        <f t="shared" si="12"/>
        <v>0.48</v>
      </c>
      <c r="BH20" s="71">
        <f t="shared" si="13"/>
        <v>0.7</v>
      </c>
      <c r="BI20" s="71">
        <f t="shared" si="14"/>
        <v>0.9</v>
      </c>
      <c r="BJ20" s="71">
        <f t="shared" si="15"/>
        <v>1</v>
      </c>
      <c r="BL20" s="12">
        <f t="shared" ref="BL20:BP20" si="22">IF((BF20)&gt;=50%, 2, (IF((BF20)&lt;25%, 0, 1)))</f>
        <v>2</v>
      </c>
      <c r="BM20" s="12">
        <f t="shared" si="22"/>
        <v>1</v>
      </c>
      <c r="BN20" s="12">
        <f t="shared" si="22"/>
        <v>2</v>
      </c>
      <c r="BO20" s="12">
        <f t="shared" si="22"/>
        <v>2</v>
      </c>
      <c r="BP20" s="12">
        <f t="shared" si="22"/>
        <v>2</v>
      </c>
      <c r="BR20" s="12" t="str">
        <f t="shared" ref="BR20:BV20" si="23">IF(BL20=2,"Att", (IF(BL20=0,"Not","Weak")))</f>
        <v>Att</v>
      </c>
      <c r="BS20" s="12" t="str">
        <f t="shared" si="23"/>
        <v>Weak</v>
      </c>
      <c r="BT20" s="12" t="str">
        <f t="shared" si="23"/>
        <v>Att</v>
      </c>
      <c r="BU20" s="12" t="str">
        <f t="shared" si="23"/>
        <v>Att</v>
      </c>
      <c r="BV20" s="12" t="str">
        <f t="shared" si="23"/>
        <v>Att</v>
      </c>
      <c r="BW20" s="10"/>
      <c r="BX20" s="77">
        <f t="shared" si="7"/>
        <v>3</v>
      </c>
      <c r="BY20" s="77">
        <f t="shared" si="8"/>
        <v>4</v>
      </c>
      <c r="BZ20" s="77">
        <f t="shared" si="9"/>
        <v>2</v>
      </c>
      <c r="CA20" s="10"/>
    </row>
    <row r="21" ht="15.75" customHeight="1">
      <c r="A21" s="82" t="s">
        <v>68</v>
      </c>
      <c r="B21" s="82" t="s">
        <v>69</v>
      </c>
      <c r="C21" s="83">
        <v>4.0</v>
      </c>
      <c r="D21" s="84">
        <v>3.0</v>
      </c>
      <c r="E21" s="85">
        <v>0.0</v>
      </c>
      <c r="F21" s="85">
        <v>4.0</v>
      </c>
      <c r="G21" s="85">
        <v>3.0</v>
      </c>
      <c r="H21" s="85">
        <v>0.0</v>
      </c>
      <c r="I21" s="85">
        <v>4.0</v>
      </c>
      <c r="J21" s="85">
        <v>3.0</v>
      </c>
      <c r="K21" s="85">
        <v>0.0</v>
      </c>
      <c r="L21" s="86">
        <v>4.0</v>
      </c>
      <c r="M21" s="85">
        <v>3.0</v>
      </c>
      <c r="N21" s="85">
        <v>3.0</v>
      </c>
      <c r="O21" s="85" t="s">
        <v>61</v>
      </c>
      <c r="P21" s="85" t="s">
        <v>61</v>
      </c>
      <c r="Q21" s="85" t="s">
        <v>61</v>
      </c>
      <c r="R21" s="83">
        <v>4.0</v>
      </c>
      <c r="S21" s="87">
        <v>3.0</v>
      </c>
      <c r="T21" s="85">
        <v>3.0</v>
      </c>
      <c r="U21" s="89"/>
      <c r="V21" s="89"/>
      <c r="W21" s="95"/>
      <c r="X21" s="89"/>
      <c r="Y21" s="89"/>
      <c r="Z21" s="95"/>
      <c r="AA21" s="95"/>
      <c r="AB21" s="88"/>
      <c r="AC21" s="95"/>
      <c r="AD21" s="95"/>
      <c r="AE21" s="95"/>
      <c r="AF21" s="95"/>
      <c r="AG21" s="90">
        <f t="shared" si="3"/>
        <v>41</v>
      </c>
      <c r="AH21" s="92">
        <v>3.0</v>
      </c>
      <c r="AI21" s="92">
        <v>2.0</v>
      </c>
      <c r="AJ21" s="92">
        <v>2.0</v>
      </c>
      <c r="AK21" s="92">
        <v>3.0</v>
      </c>
      <c r="AL21" s="92">
        <v>1.0</v>
      </c>
      <c r="AM21" s="92">
        <v>1.0</v>
      </c>
      <c r="AN21" s="92">
        <v>4.0</v>
      </c>
      <c r="AO21" s="92">
        <v>2.0</v>
      </c>
      <c r="AP21" s="92">
        <v>2.0</v>
      </c>
      <c r="AQ21" s="92">
        <v>6.0</v>
      </c>
      <c r="AR21" s="92">
        <v>2.0</v>
      </c>
      <c r="AS21" s="92">
        <v>2.0</v>
      </c>
      <c r="AT21" s="12"/>
      <c r="AU21" s="12"/>
      <c r="AV21" s="12"/>
      <c r="AW21" s="97"/>
      <c r="AX21" s="82">
        <v>3.0</v>
      </c>
      <c r="AZ21" s="94">
        <f t="shared" ref="AZ21:BD21" si="24">MIN(SUMIF($C$15:$AX$15,AZ$14,$C21:$AX21), 100)</f>
        <v>14</v>
      </c>
      <c r="BA21" s="94">
        <f t="shared" si="24"/>
        <v>25</v>
      </c>
      <c r="BB21" s="94">
        <f t="shared" si="24"/>
        <v>8</v>
      </c>
      <c r="BC21" s="94">
        <f t="shared" si="24"/>
        <v>20</v>
      </c>
      <c r="BD21" s="94">
        <f t="shared" si="24"/>
        <v>7</v>
      </c>
      <c r="BE21" s="72"/>
      <c r="BF21" s="71">
        <f t="shared" si="11"/>
        <v>0.7</v>
      </c>
      <c r="BG21" s="71">
        <f t="shared" si="12"/>
        <v>0.5</v>
      </c>
      <c r="BH21" s="71">
        <f t="shared" si="13"/>
        <v>0.4</v>
      </c>
      <c r="BI21" s="71">
        <f t="shared" si="14"/>
        <v>1</v>
      </c>
      <c r="BJ21" s="71">
        <f t="shared" si="15"/>
        <v>0.7</v>
      </c>
      <c r="BL21" s="12">
        <f t="shared" ref="BL21:BP21" si="25">IF((BF21)&gt;=50%, 2, (IF((BF21)&lt;25%, 0, 1)))</f>
        <v>2</v>
      </c>
      <c r="BM21" s="12">
        <f t="shared" si="25"/>
        <v>2</v>
      </c>
      <c r="BN21" s="12">
        <f t="shared" si="25"/>
        <v>1</v>
      </c>
      <c r="BO21" s="12">
        <f t="shared" si="25"/>
        <v>2</v>
      </c>
      <c r="BP21" s="12">
        <f t="shared" si="25"/>
        <v>2</v>
      </c>
      <c r="BR21" s="12" t="str">
        <f t="shared" ref="BR21:BV21" si="26">IF(BL21=2,"Att", (IF(BL21=0,"Not","Weak")))</f>
        <v>Att</v>
      </c>
      <c r="BS21" s="12" t="str">
        <f t="shared" si="26"/>
        <v>Att</v>
      </c>
      <c r="BT21" s="12" t="str">
        <f t="shared" si="26"/>
        <v>Weak</v>
      </c>
      <c r="BU21" s="12" t="str">
        <f t="shared" si="26"/>
        <v>Att</v>
      </c>
      <c r="BV21" s="12" t="str">
        <f t="shared" si="26"/>
        <v>Att</v>
      </c>
      <c r="BW21" s="10"/>
      <c r="BX21" s="77">
        <f t="shared" si="7"/>
        <v>4</v>
      </c>
      <c r="BY21" s="77">
        <f t="shared" si="8"/>
        <v>4</v>
      </c>
      <c r="BZ21" s="77">
        <f t="shared" si="9"/>
        <v>1</v>
      </c>
      <c r="CA21" s="10"/>
    </row>
    <row r="22" ht="15.75" customHeight="1">
      <c r="A22" s="82" t="s">
        <v>70</v>
      </c>
      <c r="B22" s="82" t="s">
        <v>71</v>
      </c>
      <c r="C22" s="83">
        <v>4.0</v>
      </c>
      <c r="D22" s="84">
        <v>3.0</v>
      </c>
      <c r="E22" s="85">
        <v>0.0</v>
      </c>
      <c r="F22" s="85">
        <v>4.0</v>
      </c>
      <c r="G22" s="85">
        <v>3.0</v>
      </c>
      <c r="H22" s="85">
        <v>0.0</v>
      </c>
      <c r="I22" s="85">
        <v>4.0</v>
      </c>
      <c r="J22" s="85">
        <v>3.0</v>
      </c>
      <c r="K22" s="85">
        <v>0.0</v>
      </c>
      <c r="L22" s="86">
        <v>4.0</v>
      </c>
      <c r="M22" s="85">
        <v>3.0</v>
      </c>
      <c r="N22" s="85">
        <v>3.0</v>
      </c>
      <c r="O22" s="85">
        <v>4.0</v>
      </c>
      <c r="P22" s="85">
        <v>3.0</v>
      </c>
      <c r="Q22" s="85">
        <v>0.0</v>
      </c>
      <c r="R22" s="83">
        <v>4.0</v>
      </c>
      <c r="S22" s="87">
        <v>3.0</v>
      </c>
      <c r="T22" s="85">
        <v>3.0</v>
      </c>
      <c r="U22" s="89"/>
      <c r="V22" s="89"/>
      <c r="W22" s="95"/>
      <c r="X22" s="89"/>
      <c r="Y22" s="89"/>
      <c r="Z22" s="95"/>
      <c r="AA22" s="95"/>
      <c r="AB22" s="95"/>
      <c r="AC22" s="95"/>
      <c r="AD22" s="95"/>
      <c r="AE22" s="95"/>
      <c r="AF22" s="95"/>
      <c r="AG22" s="90">
        <f t="shared" si="3"/>
        <v>48</v>
      </c>
      <c r="AH22" s="92">
        <v>5.0</v>
      </c>
      <c r="AI22" s="92">
        <v>2.0</v>
      </c>
      <c r="AJ22" s="92">
        <v>2.0</v>
      </c>
      <c r="AK22" s="92">
        <v>4.0</v>
      </c>
      <c r="AL22" s="92">
        <v>1.0</v>
      </c>
      <c r="AM22" s="92">
        <v>2.0</v>
      </c>
      <c r="AN22" s="92">
        <v>3.0</v>
      </c>
      <c r="AO22" s="92">
        <v>2.0</v>
      </c>
      <c r="AP22" s="92">
        <v>2.0</v>
      </c>
      <c r="AQ22" s="92">
        <v>4.0</v>
      </c>
      <c r="AR22" s="92">
        <v>2.0</v>
      </c>
      <c r="AS22" s="92">
        <v>2.0</v>
      </c>
      <c r="AT22" s="98"/>
      <c r="AU22" s="12"/>
      <c r="AV22" s="12"/>
      <c r="AW22" s="97"/>
      <c r="AX22" s="82">
        <v>2.0</v>
      </c>
      <c r="AZ22" s="94">
        <f t="shared" ref="AZ22:BD22" si="27">MIN(SUMIF($C$15:$AX$15,AZ$14,$C22:$AX22), 100)</f>
        <v>16</v>
      </c>
      <c r="BA22" s="94">
        <f t="shared" si="27"/>
        <v>26</v>
      </c>
      <c r="BB22" s="94">
        <f t="shared" si="27"/>
        <v>14</v>
      </c>
      <c r="BC22" s="94">
        <f t="shared" si="27"/>
        <v>18</v>
      </c>
      <c r="BD22" s="94">
        <f t="shared" si="27"/>
        <v>7</v>
      </c>
      <c r="BE22" s="72"/>
      <c r="BF22" s="71">
        <f t="shared" si="11"/>
        <v>0.8</v>
      </c>
      <c r="BG22" s="71">
        <f t="shared" si="12"/>
        <v>0.52</v>
      </c>
      <c r="BH22" s="71">
        <f t="shared" si="13"/>
        <v>0.7</v>
      </c>
      <c r="BI22" s="71">
        <f t="shared" si="14"/>
        <v>0.9</v>
      </c>
      <c r="BJ22" s="71">
        <f t="shared" si="15"/>
        <v>0.7</v>
      </c>
      <c r="BL22" s="12">
        <f t="shared" ref="BL22:BP22" si="28">IF((BF22)&gt;=50%, 2, (IF((BF22)&lt;25%, 0, 1)))</f>
        <v>2</v>
      </c>
      <c r="BM22" s="12">
        <f t="shared" si="28"/>
        <v>2</v>
      </c>
      <c r="BN22" s="12">
        <f t="shared" si="28"/>
        <v>2</v>
      </c>
      <c r="BO22" s="12">
        <f t="shared" si="28"/>
        <v>2</v>
      </c>
      <c r="BP22" s="12">
        <f t="shared" si="28"/>
        <v>2</v>
      </c>
      <c r="BR22" s="12" t="str">
        <f t="shared" ref="BR22:BV22" si="29">IF(BL22=2,"Att", (IF(BL22=0,"Not","Weak")))</f>
        <v>Att</v>
      </c>
      <c r="BS22" s="12" t="str">
        <f t="shared" si="29"/>
        <v>Att</v>
      </c>
      <c r="BT22" s="12" t="str">
        <f t="shared" si="29"/>
        <v>Att</v>
      </c>
      <c r="BU22" s="12" t="str">
        <f t="shared" si="29"/>
        <v>Att</v>
      </c>
      <c r="BV22" s="12" t="str">
        <f t="shared" si="29"/>
        <v>Att</v>
      </c>
      <c r="BW22" s="10"/>
      <c r="BX22" s="77">
        <f t="shared" si="7"/>
        <v>4</v>
      </c>
      <c r="BY22" s="77">
        <f t="shared" si="8"/>
        <v>4</v>
      </c>
      <c r="BZ22" s="77">
        <f t="shared" si="9"/>
        <v>2</v>
      </c>
      <c r="CA22" s="10"/>
    </row>
    <row r="23" ht="15.75" customHeight="1">
      <c r="A23" s="82" t="s">
        <v>72</v>
      </c>
      <c r="B23" s="82" t="s">
        <v>73</v>
      </c>
      <c r="C23" s="83">
        <v>4.0</v>
      </c>
      <c r="D23" s="84">
        <v>3.0</v>
      </c>
      <c r="E23" s="85">
        <v>3.0</v>
      </c>
      <c r="F23" s="85">
        <v>4.0</v>
      </c>
      <c r="G23" s="85">
        <v>3.0</v>
      </c>
      <c r="H23" s="85">
        <v>0.0</v>
      </c>
      <c r="I23" s="85">
        <v>4.0</v>
      </c>
      <c r="J23" s="85">
        <v>3.0</v>
      </c>
      <c r="K23" s="85">
        <v>0.0</v>
      </c>
      <c r="L23" s="86">
        <v>4.0</v>
      </c>
      <c r="M23" s="85">
        <v>3.0</v>
      </c>
      <c r="N23" s="85">
        <v>3.0</v>
      </c>
      <c r="O23" s="85">
        <v>4.0</v>
      </c>
      <c r="P23" s="85">
        <v>3.0</v>
      </c>
      <c r="Q23" s="85">
        <v>0.0</v>
      </c>
      <c r="R23" s="83">
        <v>4.0</v>
      </c>
      <c r="S23" s="87">
        <v>3.0</v>
      </c>
      <c r="T23" s="85">
        <v>3.0</v>
      </c>
      <c r="U23" s="89"/>
      <c r="V23" s="89"/>
      <c r="W23" s="95"/>
      <c r="X23" s="89"/>
      <c r="Y23" s="89"/>
      <c r="Z23" s="95"/>
      <c r="AA23" s="95"/>
      <c r="AB23" s="95"/>
      <c r="AC23" s="95"/>
      <c r="AD23" s="95"/>
      <c r="AE23" s="95"/>
      <c r="AF23" s="95"/>
      <c r="AG23" s="90">
        <f t="shared" si="3"/>
        <v>51</v>
      </c>
      <c r="AH23" s="92">
        <v>5.0</v>
      </c>
      <c r="AI23" s="92">
        <v>2.0</v>
      </c>
      <c r="AJ23" s="92">
        <v>2.0</v>
      </c>
      <c r="AK23" s="92">
        <v>4.0</v>
      </c>
      <c r="AL23" s="92">
        <v>1.0</v>
      </c>
      <c r="AM23" s="92">
        <v>2.0</v>
      </c>
      <c r="AN23" s="92">
        <v>6.0</v>
      </c>
      <c r="AO23" s="92">
        <v>2.0</v>
      </c>
      <c r="AP23" s="92">
        <v>2.0</v>
      </c>
      <c r="AQ23" s="92">
        <v>6.0</v>
      </c>
      <c r="AR23" s="92">
        <v>2.0</v>
      </c>
      <c r="AS23" s="92">
        <v>2.0</v>
      </c>
      <c r="AT23" s="98"/>
      <c r="AU23" s="12"/>
      <c r="AV23" s="12"/>
      <c r="AW23" s="97"/>
      <c r="AX23" s="82">
        <v>7.0</v>
      </c>
      <c r="AZ23" s="94">
        <f t="shared" ref="AZ23:BD23" si="30">MIN(SUMIF($C$15:$AX$15,AZ$14,$C23:$AX23), 100)</f>
        <v>19</v>
      </c>
      <c r="BA23" s="94">
        <f t="shared" si="30"/>
        <v>31</v>
      </c>
      <c r="BB23" s="94">
        <f t="shared" si="30"/>
        <v>17</v>
      </c>
      <c r="BC23" s="94">
        <f t="shared" si="30"/>
        <v>20</v>
      </c>
      <c r="BD23" s="94">
        <f t="shared" si="30"/>
        <v>7</v>
      </c>
      <c r="BE23" s="72"/>
      <c r="BF23" s="71">
        <f t="shared" si="11"/>
        <v>0.95</v>
      </c>
      <c r="BG23" s="71">
        <f t="shared" si="12"/>
        <v>0.62</v>
      </c>
      <c r="BH23" s="71">
        <f t="shared" si="13"/>
        <v>0.85</v>
      </c>
      <c r="BI23" s="71">
        <f t="shared" si="14"/>
        <v>1</v>
      </c>
      <c r="BJ23" s="71">
        <f t="shared" si="15"/>
        <v>0.7</v>
      </c>
      <c r="BL23" s="12">
        <f t="shared" ref="BL23:BP23" si="31">IF((BF23)&gt;=50%, 2, (IF((BF23)&lt;25%, 0, 1)))</f>
        <v>2</v>
      </c>
      <c r="BM23" s="12">
        <f t="shared" si="31"/>
        <v>2</v>
      </c>
      <c r="BN23" s="12">
        <f t="shared" si="31"/>
        <v>2</v>
      </c>
      <c r="BO23" s="12">
        <f t="shared" si="31"/>
        <v>2</v>
      </c>
      <c r="BP23" s="12">
        <f t="shared" si="31"/>
        <v>2</v>
      </c>
      <c r="BR23" s="12" t="str">
        <f t="shared" ref="BR23:BV23" si="32">IF(BL23=2,"Att", (IF(BL23=0,"Not","Weak")))</f>
        <v>Att</v>
      </c>
      <c r="BS23" s="12" t="str">
        <f t="shared" si="32"/>
        <v>Att</v>
      </c>
      <c r="BT23" s="12" t="str">
        <f t="shared" si="32"/>
        <v>Att</v>
      </c>
      <c r="BU23" s="12" t="str">
        <f t="shared" si="32"/>
        <v>Att</v>
      </c>
      <c r="BV23" s="12" t="str">
        <f t="shared" si="32"/>
        <v>Att</v>
      </c>
      <c r="BW23" s="10"/>
      <c r="BX23" s="77">
        <f t="shared" si="7"/>
        <v>4</v>
      </c>
      <c r="BY23" s="77">
        <f t="shared" si="8"/>
        <v>4</v>
      </c>
      <c r="BZ23" s="77">
        <f t="shared" si="9"/>
        <v>2</v>
      </c>
      <c r="CA23" s="10"/>
    </row>
    <row r="24" ht="15.75" customHeight="1">
      <c r="A24" s="82" t="s">
        <v>74</v>
      </c>
      <c r="B24" s="82" t="s">
        <v>75</v>
      </c>
      <c r="C24" s="83">
        <v>4.0</v>
      </c>
      <c r="D24" s="84">
        <v>3.0</v>
      </c>
      <c r="E24" s="85">
        <v>0.0</v>
      </c>
      <c r="F24" s="85">
        <v>4.0</v>
      </c>
      <c r="G24" s="85">
        <v>3.0</v>
      </c>
      <c r="H24" s="85">
        <v>0.0</v>
      </c>
      <c r="I24" s="85" t="s">
        <v>61</v>
      </c>
      <c r="J24" s="85" t="s">
        <v>61</v>
      </c>
      <c r="K24" s="85" t="s">
        <v>61</v>
      </c>
      <c r="L24" s="86">
        <v>4.0</v>
      </c>
      <c r="M24" s="85">
        <v>3.0</v>
      </c>
      <c r="N24" s="85">
        <v>3.0</v>
      </c>
      <c r="O24" s="85">
        <v>4.0</v>
      </c>
      <c r="P24" s="85">
        <v>3.0</v>
      </c>
      <c r="Q24" s="85">
        <v>0.0</v>
      </c>
      <c r="R24" s="83">
        <v>4.0</v>
      </c>
      <c r="S24" s="87">
        <v>3.0</v>
      </c>
      <c r="T24" s="85">
        <v>3.0</v>
      </c>
      <c r="U24" s="89"/>
      <c r="V24" s="89"/>
      <c r="W24" s="95"/>
      <c r="X24" s="89"/>
      <c r="Y24" s="89"/>
      <c r="Z24" s="95"/>
      <c r="AA24" s="95"/>
      <c r="AB24" s="95"/>
      <c r="AC24" s="95"/>
      <c r="AD24" s="95"/>
      <c r="AE24" s="95"/>
      <c r="AF24" s="95"/>
      <c r="AG24" s="90">
        <f t="shared" si="3"/>
        <v>41</v>
      </c>
      <c r="AH24" s="92">
        <v>4.0</v>
      </c>
      <c r="AI24" s="92">
        <v>2.0</v>
      </c>
      <c r="AJ24" s="92">
        <v>1.0</v>
      </c>
      <c r="AK24" s="92">
        <v>4.0</v>
      </c>
      <c r="AL24" s="92">
        <v>1.0</v>
      </c>
      <c r="AM24" s="92">
        <v>2.0</v>
      </c>
      <c r="AN24" s="92">
        <v>6.0</v>
      </c>
      <c r="AO24" s="92">
        <v>2.0</v>
      </c>
      <c r="AP24" s="92">
        <v>2.0</v>
      </c>
      <c r="AQ24" s="92">
        <v>6.0</v>
      </c>
      <c r="AR24" s="92">
        <v>2.0</v>
      </c>
      <c r="AS24" s="92">
        <v>2.0</v>
      </c>
      <c r="AT24" s="98"/>
      <c r="AU24" s="12"/>
      <c r="AV24" s="12"/>
      <c r="AW24" s="97"/>
      <c r="AX24" s="82">
        <v>2.0</v>
      </c>
      <c r="AZ24" s="94">
        <f t="shared" ref="AZ24:BD24" si="33">MIN(SUMIF($C$15:$AX$15,AZ$14,$C24:$AX24), 100)</f>
        <v>14</v>
      </c>
      <c r="BA24" s="94">
        <f t="shared" si="33"/>
        <v>19</v>
      </c>
      <c r="BB24" s="94">
        <f t="shared" si="33"/>
        <v>17</v>
      </c>
      <c r="BC24" s="94">
        <f t="shared" si="33"/>
        <v>20</v>
      </c>
      <c r="BD24" s="94">
        <f t="shared" si="33"/>
        <v>7</v>
      </c>
      <c r="BE24" s="72"/>
      <c r="BF24" s="71">
        <f t="shared" si="11"/>
        <v>0.7</v>
      </c>
      <c r="BG24" s="71">
        <f t="shared" si="12"/>
        <v>0.38</v>
      </c>
      <c r="BH24" s="71">
        <f t="shared" si="13"/>
        <v>0.85</v>
      </c>
      <c r="BI24" s="71">
        <f t="shared" si="14"/>
        <v>1</v>
      </c>
      <c r="BJ24" s="71">
        <f t="shared" si="15"/>
        <v>0.7</v>
      </c>
      <c r="BL24" s="12">
        <f t="shared" ref="BL24:BP24" si="34">IF((BF24)&gt;=50%, 2, (IF((BF24)&lt;25%, 0, 1)))</f>
        <v>2</v>
      </c>
      <c r="BM24" s="12">
        <f t="shared" si="34"/>
        <v>1</v>
      </c>
      <c r="BN24" s="12">
        <f t="shared" si="34"/>
        <v>2</v>
      </c>
      <c r="BO24" s="12">
        <f t="shared" si="34"/>
        <v>2</v>
      </c>
      <c r="BP24" s="12">
        <f t="shared" si="34"/>
        <v>2</v>
      </c>
      <c r="BR24" s="12" t="str">
        <f t="shared" ref="BR24:BV24" si="35">IF(BL24=2,"Att", (IF(BL24=0,"Not","Weak")))</f>
        <v>Att</v>
      </c>
      <c r="BS24" s="12" t="str">
        <f t="shared" si="35"/>
        <v>Weak</v>
      </c>
      <c r="BT24" s="12" t="str">
        <f t="shared" si="35"/>
        <v>Att</v>
      </c>
      <c r="BU24" s="12" t="str">
        <f t="shared" si="35"/>
        <v>Att</v>
      </c>
      <c r="BV24" s="12" t="str">
        <f t="shared" si="35"/>
        <v>Att</v>
      </c>
      <c r="BW24" s="10"/>
      <c r="BX24" s="77">
        <f t="shared" si="7"/>
        <v>3</v>
      </c>
      <c r="BY24" s="77">
        <f t="shared" si="8"/>
        <v>4</v>
      </c>
      <c r="BZ24" s="77">
        <f t="shared" si="9"/>
        <v>2</v>
      </c>
      <c r="CA24" s="10"/>
    </row>
    <row r="25">
      <c r="A25" s="82" t="s">
        <v>76</v>
      </c>
      <c r="B25" s="82" t="s">
        <v>77</v>
      </c>
      <c r="C25" s="83">
        <v>4.0</v>
      </c>
      <c r="D25" s="84">
        <v>0.0</v>
      </c>
      <c r="E25" s="85">
        <v>0.0</v>
      </c>
      <c r="F25" s="85">
        <v>4.0</v>
      </c>
      <c r="G25" s="85">
        <v>3.0</v>
      </c>
      <c r="H25" s="85">
        <v>0.0</v>
      </c>
      <c r="I25" s="85">
        <v>4.0</v>
      </c>
      <c r="J25" s="85">
        <v>3.0</v>
      </c>
      <c r="K25" s="85">
        <v>0.0</v>
      </c>
      <c r="L25" s="86">
        <v>4.0</v>
      </c>
      <c r="M25" s="85">
        <v>3.0</v>
      </c>
      <c r="N25" s="85">
        <v>3.0</v>
      </c>
      <c r="O25" s="85">
        <v>4.0</v>
      </c>
      <c r="P25" s="85">
        <v>3.0</v>
      </c>
      <c r="Q25" s="85">
        <v>0.0</v>
      </c>
      <c r="R25" s="83">
        <v>4.0</v>
      </c>
      <c r="S25" s="87">
        <v>3.0</v>
      </c>
      <c r="T25" s="85">
        <v>3.0</v>
      </c>
      <c r="U25" s="89"/>
      <c r="V25" s="89"/>
      <c r="W25" s="95"/>
      <c r="X25" s="89"/>
      <c r="Y25" s="89"/>
      <c r="Z25" s="95"/>
      <c r="AA25" s="95"/>
      <c r="AB25" s="95"/>
      <c r="AC25" s="95"/>
      <c r="AD25" s="95"/>
      <c r="AE25" s="95"/>
      <c r="AF25" s="95"/>
      <c r="AG25" s="90">
        <f t="shared" si="3"/>
        <v>45</v>
      </c>
      <c r="AH25" s="92">
        <v>3.0</v>
      </c>
      <c r="AI25" s="92">
        <v>2.0</v>
      </c>
      <c r="AJ25" s="92">
        <v>1.0</v>
      </c>
      <c r="AK25" s="92">
        <v>4.0</v>
      </c>
      <c r="AL25" s="92">
        <v>2.0</v>
      </c>
      <c r="AM25" s="92">
        <v>2.0</v>
      </c>
      <c r="AN25" s="92">
        <v>5.0</v>
      </c>
      <c r="AO25" s="92">
        <v>2.0</v>
      </c>
      <c r="AP25" s="92">
        <v>2.0</v>
      </c>
      <c r="AQ25" s="92">
        <v>4.0</v>
      </c>
      <c r="AR25" s="92">
        <v>2.0</v>
      </c>
      <c r="AS25" s="92">
        <v>2.0</v>
      </c>
      <c r="AT25" s="98"/>
      <c r="AU25" s="12"/>
      <c r="AV25" s="12"/>
      <c r="AW25" s="97"/>
      <c r="AX25" s="82">
        <v>2.0</v>
      </c>
      <c r="AZ25" s="94">
        <f t="shared" ref="AZ25:BD25" si="36">MIN(SUMIF($C$15:$AX$15,AZ$14,$C25:$AX25), 100)</f>
        <v>10</v>
      </c>
      <c r="BA25" s="94">
        <f t="shared" si="36"/>
        <v>27</v>
      </c>
      <c r="BB25" s="94">
        <f t="shared" si="36"/>
        <v>16</v>
      </c>
      <c r="BC25" s="94">
        <f t="shared" si="36"/>
        <v>18</v>
      </c>
      <c r="BD25" s="94">
        <f t="shared" si="36"/>
        <v>7</v>
      </c>
      <c r="BE25" s="72"/>
      <c r="BF25" s="71">
        <f t="shared" si="11"/>
        <v>0.5</v>
      </c>
      <c r="BG25" s="71">
        <f t="shared" si="12"/>
        <v>0.54</v>
      </c>
      <c r="BH25" s="71">
        <f t="shared" si="13"/>
        <v>0.8</v>
      </c>
      <c r="BI25" s="71">
        <f t="shared" si="14"/>
        <v>0.9</v>
      </c>
      <c r="BJ25" s="71">
        <f t="shared" si="15"/>
        <v>0.7</v>
      </c>
      <c r="BL25" s="12">
        <f t="shared" ref="BL25:BP25" si="37">IF((BF25)&gt;=50%, 2, (IF((BF25)&lt;25%, 0, 1)))</f>
        <v>2</v>
      </c>
      <c r="BM25" s="12">
        <f t="shared" si="37"/>
        <v>2</v>
      </c>
      <c r="BN25" s="12">
        <f t="shared" si="37"/>
        <v>2</v>
      </c>
      <c r="BO25" s="12">
        <f t="shared" si="37"/>
        <v>2</v>
      </c>
      <c r="BP25" s="12">
        <f t="shared" si="37"/>
        <v>2</v>
      </c>
      <c r="BR25" s="12" t="str">
        <f t="shared" ref="BR25:BV25" si="38">IF(BL25=2,"Att", (IF(BL25=0,"Not","Weak")))</f>
        <v>Att</v>
      </c>
      <c r="BS25" s="12" t="str">
        <f t="shared" si="38"/>
        <v>Att</v>
      </c>
      <c r="BT25" s="12" t="str">
        <f t="shared" si="38"/>
        <v>Att</v>
      </c>
      <c r="BU25" s="12" t="str">
        <f t="shared" si="38"/>
        <v>Att</v>
      </c>
      <c r="BV25" s="12" t="str">
        <f t="shared" si="38"/>
        <v>Att</v>
      </c>
      <c r="BW25" s="10"/>
      <c r="BX25" s="77">
        <f t="shared" si="7"/>
        <v>4</v>
      </c>
      <c r="BY25" s="77">
        <f t="shared" si="8"/>
        <v>4</v>
      </c>
      <c r="BZ25" s="77">
        <f t="shared" si="9"/>
        <v>2</v>
      </c>
      <c r="CA25" s="10"/>
    </row>
    <row r="26">
      <c r="A26" s="82" t="s">
        <v>78</v>
      </c>
      <c r="B26" s="82" t="s">
        <v>79</v>
      </c>
      <c r="C26" s="83">
        <v>4.0</v>
      </c>
      <c r="D26" s="84">
        <v>3.0</v>
      </c>
      <c r="E26" s="85">
        <v>3.0</v>
      </c>
      <c r="F26" s="85">
        <v>4.0</v>
      </c>
      <c r="G26" s="85">
        <v>3.0</v>
      </c>
      <c r="H26" s="85">
        <v>0.0</v>
      </c>
      <c r="I26" s="85">
        <v>4.0</v>
      </c>
      <c r="J26" s="85">
        <v>3.0</v>
      </c>
      <c r="K26" s="85">
        <v>0.0</v>
      </c>
      <c r="L26" s="86">
        <v>4.0</v>
      </c>
      <c r="M26" s="85">
        <v>3.0</v>
      </c>
      <c r="N26" s="85">
        <v>3.0</v>
      </c>
      <c r="O26" s="85">
        <v>4.0</v>
      </c>
      <c r="P26" s="85">
        <v>3.0</v>
      </c>
      <c r="Q26" s="85">
        <v>3.0</v>
      </c>
      <c r="R26" s="83">
        <v>4.0</v>
      </c>
      <c r="S26" s="87">
        <v>3.0</v>
      </c>
      <c r="T26" s="85">
        <v>3.0</v>
      </c>
      <c r="U26" s="89"/>
      <c r="V26" s="89"/>
      <c r="W26" s="95"/>
      <c r="X26" s="89"/>
      <c r="Y26" s="89"/>
      <c r="Z26" s="95"/>
      <c r="AA26" s="95"/>
      <c r="AB26" s="95"/>
      <c r="AC26" s="95"/>
      <c r="AD26" s="95"/>
      <c r="AE26" s="95"/>
      <c r="AF26" s="95"/>
      <c r="AG26" s="90">
        <f t="shared" si="3"/>
        <v>54</v>
      </c>
      <c r="AH26" s="92">
        <v>4.0</v>
      </c>
      <c r="AI26" s="92">
        <v>2.0</v>
      </c>
      <c r="AJ26" s="92">
        <v>2.0</v>
      </c>
      <c r="AK26" s="92">
        <v>4.0</v>
      </c>
      <c r="AL26" s="92">
        <v>2.0</v>
      </c>
      <c r="AM26" s="92">
        <v>2.0</v>
      </c>
      <c r="AN26" s="92">
        <v>4.0</v>
      </c>
      <c r="AO26" s="92">
        <v>2.0</v>
      </c>
      <c r="AP26" s="92">
        <v>2.0</v>
      </c>
      <c r="AQ26" s="92">
        <v>6.0</v>
      </c>
      <c r="AR26" s="92">
        <v>2.0</v>
      </c>
      <c r="AS26" s="92">
        <v>2.0</v>
      </c>
      <c r="AT26" s="12"/>
      <c r="AU26" s="12"/>
      <c r="AV26" s="12"/>
      <c r="AW26" s="97"/>
      <c r="AX26" s="82">
        <v>7.0</v>
      </c>
      <c r="AZ26" s="94">
        <f t="shared" ref="AZ26:BD26" si="39">MIN(SUMIF($C$15:$AX$15,AZ$14,$C26:$AX26), 100)</f>
        <v>18</v>
      </c>
      <c r="BA26" s="94">
        <f t="shared" si="39"/>
        <v>32</v>
      </c>
      <c r="BB26" s="94">
        <f t="shared" si="39"/>
        <v>18</v>
      </c>
      <c r="BC26" s="94">
        <f t="shared" si="39"/>
        <v>20</v>
      </c>
      <c r="BD26" s="94">
        <f t="shared" si="39"/>
        <v>7</v>
      </c>
      <c r="BE26" s="72"/>
      <c r="BF26" s="71">
        <f t="shared" si="11"/>
        <v>0.9</v>
      </c>
      <c r="BG26" s="71">
        <f t="shared" si="12"/>
        <v>0.64</v>
      </c>
      <c r="BH26" s="71">
        <f t="shared" si="13"/>
        <v>0.9</v>
      </c>
      <c r="BI26" s="71">
        <f t="shared" si="14"/>
        <v>1</v>
      </c>
      <c r="BJ26" s="71">
        <f t="shared" si="15"/>
        <v>0.7</v>
      </c>
      <c r="BL26" s="12">
        <f t="shared" ref="BL26:BP26" si="40">IF((BF26)&gt;=50%, 2, (IF((BF26)&lt;25%, 0, 1)))</f>
        <v>2</v>
      </c>
      <c r="BM26" s="12">
        <f t="shared" si="40"/>
        <v>2</v>
      </c>
      <c r="BN26" s="12">
        <f t="shared" si="40"/>
        <v>2</v>
      </c>
      <c r="BO26" s="12">
        <f t="shared" si="40"/>
        <v>2</v>
      </c>
      <c r="BP26" s="12">
        <f t="shared" si="40"/>
        <v>2</v>
      </c>
      <c r="BR26" s="12" t="str">
        <f t="shared" ref="BR26:BV26" si="41">IF(BL26=2,"Att", (IF(BL26=0,"Not","Weak")))</f>
        <v>Att</v>
      </c>
      <c r="BS26" s="12" t="str">
        <f t="shared" si="41"/>
        <v>Att</v>
      </c>
      <c r="BT26" s="12" t="str">
        <f t="shared" si="41"/>
        <v>Att</v>
      </c>
      <c r="BU26" s="12" t="str">
        <f t="shared" si="41"/>
        <v>Att</v>
      </c>
      <c r="BV26" s="12" t="str">
        <f t="shared" si="41"/>
        <v>Att</v>
      </c>
      <c r="BW26" s="10"/>
      <c r="BX26" s="77">
        <f t="shared" si="7"/>
        <v>4</v>
      </c>
      <c r="BY26" s="77">
        <f t="shared" si="8"/>
        <v>4</v>
      </c>
      <c r="BZ26" s="77">
        <f t="shared" si="9"/>
        <v>2</v>
      </c>
      <c r="CA26" s="10"/>
    </row>
    <row r="27">
      <c r="A27" s="82" t="s">
        <v>80</v>
      </c>
      <c r="B27" s="82" t="s">
        <v>81</v>
      </c>
      <c r="C27" s="83">
        <v>4.0</v>
      </c>
      <c r="D27" s="84">
        <v>3.0</v>
      </c>
      <c r="E27" s="85">
        <v>0.0</v>
      </c>
      <c r="F27" s="85">
        <v>4.0</v>
      </c>
      <c r="G27" s="85">
        <v>3.0</v>
      </c>
      <c r="H27" s="85">
        <v>0.0</v>
      </c>
      <c r="I27" s="85">
        <v>4.0</v>
      </c>
      <c r="J27" s="85">
        <v>3.0</v>
      </c>
      <c r="K27" s="85">
        <v>0.0</v>
      </c>
      <c r="L27" s="86">
        <v>4.0</v>
      </c>
      <c r="M27" s="85">
        <v>3.0</v>
      </c>
      <c r="N27" s="85">
        <v>3.0</v>
      </c>
      <c r="O27" s="85">
        <v>4.0</v>
      </c>
      <c r="P27" s="85">
        <v>3.0</v>
      </c>
      <c r="Q27" s="85">
        <v>0.0</v>
      </c>
      <c r="R27" s="83">
        <v>4.0</v>
      </c>
      <c r="S27" s="87">
        <v>3.0</v>
      </c>
      <c r="T27" s="85">
        <v>3.0</v>
      </c>
      <c r="U27" s="89"/>
      <c r="V27" s="89"/>
      <c r="W27" s="95"/>
      <c r="X27" s="89"/>
      <c r="Y27" s="89"/>
      <c r="Z27" s="95"/>
      <c r="AA27" s="95"/>
      <c r="AB27" s="95"/>
      <c r="AC27" s="95"/>
      <c r="AD27" s="95"/>
      <c r="AE27" s="95"/>
      <c r="AF27" s="95"/>
      <c r="AG27" s="90">
        <f t="shared" si="3"/>
        <v>48</v>
      </c>
      <c r="AH27" s="92">
        <v>5.0</v>
      </c>
      <c r="AI27" s="92">
        <v>2.0</v>
      </c>
      <c r="AJ27" s="92">
        <v>2.0</v>
      </c>
      <c r="AK27" s="92">
        <v>3.0</v>
      </c>
      <c r="AL27" s="92">
        <v>1.0</v>
      </c>
      <c r="AM27" s="92">
        <v>1.0</v>
      </c>
      <c r="AN27" s="92">
        <v>4.0</v>
      </c>
      <c r="AO27" s="92">
        <v>2.0</v>
      </c>
      <c r="AP27" s="92">
        <v>2.0</v>
      </c>
      <c r="AQ27" s="92">
        <v>4.0</v>
      </c>
      <c r="AR27" s="92">
        <v>1.0</v>
      </c>
      <c r="AS27" s="92">
        <v>2.0</v>
      </c>
      <c r="AT27" s="12"/>
      <c r="AU27" s="12"/>
      <c r="AV27" s="12"/>
      <c r="AW27" s="97"/>
      <c r="AX27" s="82">
        <v>6.0</v>
      </c>
      <c r="AZ27" s="94">
        <f t="shared" ref="AZ27:BD27" si="42">MIN(SUMIF($C$15:$AX$15,AZ$14,$C27:$AX27), 100)</f>
        <v>16</v>
      </c>
      <c r="BA27" s="94">
        <f t="shared" si="42"/>
        <v>28</v>
      </c>
      <c r="BB27" s="94">
        <f t="shared" si="42"/>
        <v>15</v>
      </c>
      <c r="BC27" s="94">
        <f t="shared" si="42"/>
        <v>17</v>
      </c>
      <c r="BD27" s="94">
        <f t="shared" si="42"/>
        <v>7</v>
      </c>
      <c r="BE27" s="72"/>
      <c r="BF27" s="71">
        <f t="shared" si="11"/>
        <v>0.8</v>
      </c>
      <c r="BG27" s="71">
        <f t="shared" si="12"/>
        <v>0.56</v>
      </c>
      <c r="BH27" s="71">
        <f t="shared" si="13"/>
        <v>0.75</v>
      </c>
      <c r="BI27" s="71">
        <f t="shared" si="14"/>
        <v>0.85</v>
      </c>
      <c r="BJ27" s="71">
        <f t="shared" si="15"/>
        <v>0.7</v>
      </c>
      <c r="BL27" s="12">
        <f t="shared" ref="BL27:BP27" si="43">IF((BF27)&gt;=50%, 2, (IF((BF27)&lt;25%, 0, 1)))</f>
        <v>2</v>
      </c>
      <c r="BM27" s="12">
        <f t="shared" si="43"/>
        <v>2</v>
      </c>
      <c r="BN27" s="12">
        <f t="shared" si="43"/>
        <v>2</v>
      </c>
      <c r="BO27" s="12">
        <f t="shared" si="43"/>
        <v>2</v>
      </c>
      <c r="BP27" s="12">
        <f t="shared" si="43"/>
        <v>2</v>
      </c>
      <c r="BR27" s="12" t="str">
        <f t="shared" ref="BR27:BV27" si="44">IF(BL27=2,"Att", (IF(BL27=0,"Not","Weak")))</f>
        <v>Att</v>
      </c>
      <c r="BS27" s="12" t="str">
        <f t="shared" si="44"/>
        <v>Att</v>
      </c>
      <c r="BT27" s="12" t="str">
        <f t="shared" si="44"/>
        <v>Att</v>
      </c>
      <c r="BU27" s="12" t="str">
        <f t="shared" si="44"/>
        <v>Att</v>
      </c>
      <c r="BV27" s="12" t="str">
        <f t="shared" si="44"/>
        <v>Att</v>
      </c>
      <c r="BW27" s="10"/>
      <c r="BX27" s="77">
        <f t="shared" si="7"/>
        <v>4</v>
      </c>
      <c r="BY27" s="77">
        <f t="shared" si="8"/>
        <v>4</v>
      </c>
      <c r="BZ27" s="77">
        <f t="shared" si="9"/>
        <v>2</v>
      </c>
      <c r="CA27" s="10"/>
    </row>
    <row r="28">
      <c r="A28" s="82" t="s">
        <v>82</v>
      </c>
      <c r="B28" s="82" t="s">
        <v>83</v>
      </c>
      <c r="C28" s="83">
        <v>4.0</v>
      </c>
      <c r="D28" s="84">
        <v>3.0</v>
      </c>
      <c r="E28" s="85">
        <v>3.0</v>
      </c>
      <c r="F28" s="85">
        <v>4.0</v>
      </c>
      <c r="G28" s="85">
        <v>3.0</v>
      </c>
      <c r="H28" s="85">
        <v>0.0</v>
      </c>
      <c r="I28" s="85">
        <v>4.0</v>
      </c>
      <c r="J28" s="85">
        <v>3.0</v>
      </c>
      <c r="K28" s="85">
        <v>0.0</v>
      </c>
      <c r="L28" s="86">
        <v>4.0</v>
      </c>
      <c r="M28" s="85">
        <v>3.0</v>
      </c>
      <c r="N28" s="85">
        <v>3.0</v>
      </c>
      <c r="O28" s="85">
        <v>4.0</v>
      </c>
      <c r="P28" s="85">
        <v>3.0</v>
      </c>
      <c r="Q28" s="85">
        <v>0.0</v>
      </c>
      <c r="R28" s="83">
        <v>4.0</v>
      </c>
      <c r="S28" s="87">
        <v>3.0</v>
      </c>
      <c r="T28" s="85">
        <v>3.0</v>
      </c>
      <c r="U28" s="89"/>
      <c r="V28" s="89"/>
      <c r="W28" s="95"/>
      <c r="X28" s="89"/>
      <c r="Y28" s="89"/>
      <c r="Z28" s="95"/>
      <c r="AA28" s="95"/>
      <c r="AB28" s="95"/>
      <c r="AC28" s="95"/>
      <c r="AD28" s="95"/>
      <c r="AE28" s="95"/>
      <c r="AF28" s="95"/>
      <c r="AG28" s="90">
        <f t="shared" si="3"/>
        <v>51</v>
      </c>
      <c r="AH28" s="92">
        <v>4.0</v>
      </c>
      <c r="AI28" s="92">
        <v>2.0</v>
      </c>
      <c r="AJ28" s="92">
        <v>2.0</v>
      </c>
      <c r="AK28" s="92">
        <v>4.0</v>
      </c>
      <c r="AL28" s="92">
        <v>1.0</v>
      </c>
      <c r="AM28" s="92">
        <v>2.0</v>
      </c>
      <c r="AN28" s="92">
        <v>4.0</v>
      </c>
      <c r="AO28" s="92">
        <v>2.0</v>
      </c>
      <c r="AP28" s="92">
        <v>2.0</v>
      </c>
      <c r="AQ28" s="92">
        <v>4.0</v>
      </c>
      <c r="AR28" s="92">
        <v>2.0</v>
      </c>
      <c r="AS28" s="92">
        <v>2.0</v>
      </c>
      <c r="AT28" s="98"/>
      <c r="AU28" s="12"/>
      <c r="AV28" s="12"/>
      <c r="AW28" s="97"/>
      <c r="AX28" s="82">
        <v>10.0</v>
      </c>
      <c r="AZ28" s="94">
        <f t="shared" ref="AZ28:BD28" si="45">MIN(SUMIF($C$15:$AX$15,AZ$14,$C28:$AX28), 100)</f>
        <v>18</v>
      </c>
      <c r="BA28" s="94">
        <f t="shared" si="45"/>
        <v>34</v>
      </c>
      <c r="BB28" s="94">
        <f t="shared" si="45"/>
        <v>15</v>
      </c>
      <c r="BC28" s="94">
        <f t="shared" si="45"/>
        <v>18</v>
      </c>
      <c r="BD28" s="94">
        <f t="shared" si="45"/>
        <v>7</v>
      </c>
      <c r="BE28" s="72"/>
      <c r="BF28" s="71">
        <f t="shared" si="11"/>
        <v>0.9</v>
      </c>
      <c r="BG28" s="71">
        <f t="shared" si="12"/>
        <v>0.68</v>
      </c>
      <c r="BH28" s="71">
        <f t="shared" si="13"/>
        <v>0.75</v>
      </c>
      <c r="BI28" s="71">
        <f t="shared" si="14"/>
        <v>0.9</v>
      </c>
      <c r="BJ28" s="71">
        <f t="shared" si="15"/>
        <v>0.7</v>
      </c>
      <c r="BL28" s="12">
        <f t="shared" ref="BL28:BP28" si="46">IF((BF28)&gt;=50%, 2, (IF((BF28)&lt;25%, 0, 1)))</f>
        <v>2</v>
      </c>
      <c r="BM28" s="12">
        <f t="shared" si="46"/>
        <v>2</v>
      </c>
      <c r="BN28" s="12">
        <f t="shared" si="46"/>
        <v>2</v>
      </c>
      <c r="BO28" s="12">
        <f t="shared" si="46"/>
        <v>2</v>
      </c>
      <c r="BP28" s="12">
        <f t="shared" si="46"/>
        <v>2</v>
      </c>
      <c r="BR28" s="12" t="str">
        <f t="shared" ref="BR28:BV28" si="47">IF(BL28=2,"Att", (IF(BL28=0,"Not","Weak")))</f>
        <v>Att</v>
      </c>
      <c r="BS28" s="12" t="str">
        <f t="shared" si="47"/>
        <v>Att</v>
      </c>
      <c r="BT28" s="12" t="str">
        <f t="shared" si="47"/>
        <v>Att</v>
      </c>
      <c r="BU28" s="12" t="str">
        <f t="shared" si="47"/>
        <v>Att</v>
      </c>
      <c r="BV28" s="12" t="str">
        <f t="shared" si="47"/>
        <v>Att</v>
      </c>
      <c r="BW28" s="10"/>
      <c r="BX28" s="77">
        <f t="shared" si="7"/>
        <v>4</v>
      </c>
      <c r="BY28" s="77">
        <f t="shared" si="8"/>
        <v>4</v>
      </c>
      <c r="BZ28" s="77">
        <f t="shared" si="9"/>
        <v>2</v>
      </c>
      <c r="CA28" s="10"/>
    </row>
    <row r="29">
      <c r="A29" s="82" t="s">
        <v>84</v>
      </c>
      <c r="B29" s="82" t="s">
        <v>85</v>
      </c>
      <c r="C29" s="83">
        <v>4.0</v>
      </c>
      <c r="D29" s="84">
        <v>3.0</v>
      </c>
      <c r="E29" s="85">
        <v>0.0</v>
      </c>
      <c r="F29" s="85">
        <v>4.0</v>
      </c>
      <c r="G29" s="85">
        <v>3.0</v>
      </c>
      <c r="H29" s="85">
        <v>0.0</v>
      </c>
      <c r="I29" s="85">
        <v>4.0</v>
      </c>
      <c r="J29" s="85">
        <v>3.0</v>
      </c>
      <c r="K29" s="85">
        <v>0.0</v>
      </c>
      <c r="L29" s="86">
        <v>4.0</v>
      </c>
      <c r="M29" s="85">
        <v>3.0</v>
      </c>
      <c r="N29" s="85">
        <v>3.0</v>
      </c>
      <c r="O29" s="85">
        <v>4.0</v>
      </c>
      <c r="P29" s="85">
        <v>3.0</v>
      </c>
      <c r="Q29" s="85">
        <v>0.0</v>
      </c>
      <c r="R29" s="83">
        <v>4.0</v>
      </c>
      <c r="S29" s="87">
        <v>3.0</v>
      </c>
      <c r="T29" s="85">
        <v>3.0</v>
      </c>
      <c r="U29" s="89"/>
      <c r="V29" s="89"/>
      <c r="W29" s="95"/>
      <c r="X29" s="89"/>
      <c r="Y29" s="89"/>
      <c r="Z29" s="95"/>
      <c r="AA29" s="95"/>
      <c r="AB29" s="95"/>
      <c r="AC29" s="96"/>
      <c r="AD29" s="95"/>
      <c r="AE29" s="95"/>
      <c r="AF29" s="95"/>
      <c r="AG29" s="90">
        <f t="shared" si="3"/>
        <v>48</v>
      </c>
      <c r="AH29" s="92">
        <v>5.0</v>
      </c>
      <c r="AI29" s="92">
        <v>2.0</v>
      </c>
      <c r="AJ29" s="92">
        <v>2.0</v>
      </c>
      <c r="AK29" s="92">
        <v>3.0</v>
      </c>
      <c r="AL29" s="92">
        <v>1.0</v>
      </c>
      <c r="AM29" s="92">
        <v>1.0</v>
      </c>
      <c r="AN29" s="92">
        <v>4.0</v>
      </c>
      <c r="AO29" s="92">
        <v>2.0</v>
      </c>
      <c r="AP29" s="92">
        <v>2.0</v>
      </c>
      <c r="AQ29" s="92">
        <v>4.0</v>
      </c>
      <c r="AR29" s="92">
        <v>2.0</v>
      </c>
      <c r="AS29" s="92">
        <v>2.0</v>
      </c>
      <c r="AT29" s="12"/>
      <c r="AU29" s="12"/>
      <c r="AV29" s="12"/>
      <c r="AW29" s="97"/>
      <c r="AX29" s="82">
        <v>0.0</v>
      </c>
      <c r="AZ29" s="94">
        <f t="shared" ref="AZ29:BD29" si="48">MIN(SUMIF($C$15:$AX$15,AZ$14,$C29:$AX29), 100)</f>
        <v>16</v>
      </c>
      <c r="BA29" s="94">
        <f t="shared" si="48"/>
        <v>22</v>
      </c>
      <c r="BB29" s="94">
        <f t="shared" si="48"/>
        <v>15</v>
      </c>
      <c r="BC29" s="94">
        <f t="shared" si="48"/>
        <v>18</v>
      </c>
      <c r="BD29" s="94">
        <f t="shared" si="48"/>
        <v>7</v>
      </c>
      <c r="BE29" s="72"/>
      <c r="BF29" s="71">
        <f t="shared" si="11"/>
        <v>0.8</v>
      </c>
      <c r="BG29" s="71">
        <f t="shared" si="12"/>
        <v>0.44</v>
      </c>
      <c r="BH29" s="71">
        <f t="shared" si="13"/>
        <v>0.75</v>
      </c>
      <c r="BI29" s="71">
        <f t="shared" si="14"/>
        <v>0.9</v>
      </c>
      <c r="BJ29" s="71">
        <f t="shared" si="15"/>
        <v>0.7</v>
      </c>
      <c r="BL29" s="12">
        <f t="shared" ref="BL29:BP29" si="49">IF((BF29)&gt;=50%, 2, (IF((BF29)&lt;25%, 0, 1)))</f>
        <v>2</v>
      </c>
      <c r="BM29" s="12">
        <f t="shared" si="49"/>
        <v>1</v>
      </c>
      <c r="BN29" s="12">
        <f t="shared" si="49"/>
        <v>2</v>
      </c>
      <c r="BO29" s="12">
        <f t="shared" si="49"/>
        <v>2</v>
      </c>
      <c r="BP29" s="12">
        <f t="shared" si="49"/>
        <v>2</v>
      </c>
      <c r="BR29" s="12" t="str">
        <f t="shared" ref="BR29:BV29" si="50">IF(BL29=2,"Att", (IF(BL29=0,"Not","Weak")))</f>
        <v>Att</v>
      </c>
      <c r="BS29" s="12" t="str">
        <f t="shared" si="50"/>
        <v>Weak</v>
      </c>
      <c r="BT29" s="12" t="str">
        <f t="shared" si="50"/>
        <v>Att</v>
      </c>
      <c r="BU29" s="12" t="str">
        <f t="shared" si="50"/>
        <v>Att</v>
      </c>
      <c r="BV29" s="12" t="str">
        <f t="shared" si="50"/>
        <v>Att</v>
      </c>
      <c r="BW29" s="10"/>
      <c r="BX29" s="77">
        <f t="shared" si="7"/>
        <v>3</v>
      </c>
      <c r="BY29" s="77">
        <f t="shared" si="8"/>
        <v>4</v>
      </c>
      <c r="BZ29" s="77">
        <f t="shared" si="9"/>
        <v>2</v>
      </c>
      <c r="CA29" s="10"/>
    </row>
    <row r="30">
      <c r="A30" s="82" t="s">
        <v>86</v>
      </c>
      <c r="B30" s="82" t="s">
        <v>87</v>
      </c>
      <c r="C30" s="83">
        <v>4.0</v>
      </c>
      <c r="D30" s="84">
        <v>3.0</v>
      </c>
      <c r="E30" s="85">
        <v>3.0</v>
      </c>
      <c r="F30" s="85">
        <v>4.0</v>
      </c>
      <c r="G30" s="85">
        <v>3.0</v>
      </c>
      <c r="H30" s="85">
        <v>0.0</v>
      </c>
      <c r="I30" s="85">
        <v>4.0</v>
      </c>
      <c r="J30" s="85">
        <v>3.0</v>
      </c>
      <c r="K30" s="85">
        <v>0.0</v>
      </c>
      <c r="L30" s="86">
        <v>4.0</v>
      </c>
      <c r="M30" s="85">
        <v>3.0</v>
      </c>
      <c r="N30" s="85">
        <v>3.0</v>
      </c>
      <c r="O30" s="85">
        <v>4.0</v>
      </c>
      <c r="P30" s="85">
        <v>3.0</v>
      </c>
      <c r="Q30" s="85">
        <v>0.0</v>
      </c>
      <c r="R30" s="83">
        <v>4.0</v>
      </c>
      <c r="S30" s="87">
        <v>3.0</v>
      </c>
      <c r="T30" s="85">
        <v>3.0</v>
      </c>
      <c r="U30" s="89"/>
      <c r="V30" s="89"/>
      <c r="W30" s="95"/>
      <c r="X30" s="89"/>
      <c r="Y30" s="89"/>
      <c r="Z30" s="95"/>
      <c r="AA30" s="95"/>
      <c r="AB30" s="95"/>
      <c r="AC30" s="95"/>
      <c r="AD30" s="95"/>
      <c r="AE30" s="95"/>
      <c r="AF30" s="95"/>
      <c r="AG30" s="90">
        <f t="shared" si="3"/>
        <v>51</v>
      </c>
      <c r="AH30" s="92">
        <v>6.0</v>
      </c>
      <c r="AI30" s="92">
        <v>2.0</v>
      </c>
      <c r="AJ30" s="92">
        <v>2.0</v>
      </c>
      <c r="AK30" s="92">
        <v>5.0</v>
      </c>
      <c r="AL30" s="92">
        <v>2.0</v>
      </c>
      <c r="AM30" s="92">
        <v>2.0</v>
      </c>
      <c r="AN30" s="92">
        <v>6.0</v>
      </c>
      <c r="AO30" s="92">
        <v>2.0</v>
      </c>
      <c r="AP30" s="92">
        <v>2.0</v>
      </c>
      <c r="AQ30" s="92">
        <v>6.0</v>
      </c>
      <c r="AR30" s="92">
        <v>2.0</v>
      </c>
      <c r="AS30" s="92">
        <v>2.0</v>
      </c>
      <c r="AT30" s="98"/>
      <c r="AU30" s="12"/>
      <c r="AV30" s="12"/>
      <c r="AW30" s="97"/>
      <c r="AX30" s="82">
        <v>13.0</v>
      </c>
      <c r="AZ30" s="94">
        <f t="shared" ref="AZ30:BD30" si="51">MIN(SUMIF($C$15:$AX$15,AZ$14,$C30:$AX30), 100)</f>
        <v>20</v>
      </c>
      <c r="BA30" s="94">
        <f t="shared" si="51"/>
        <v>39</v>
      </c>
      <c r="BB30" s="94">
        <f t="shared" si="51"/>
        <v>17</v>
      </c>
      <c r="BC30" s="94">
        <f t="shared" si="51"/>
        <v>20</v>
      </c>
      <c r="BD30" s="94">
        <f t="shared" si="51"/>
        <v>7</v>
      </c>
      <c r="BE30" s="72"/>
      <c r="BF30" s="71">
        <f t="shared" si="11"/>
        <v>1</v>
      </c>
      <c r="BG30" s="71">
        <f t="shared" si="12"/>
        <v>0.78</v>
      </c>
      <c r="BH30" s="71">
        <f t="shared" si="13"/>
        <v>0.85</v>
      </c>
      <c r="BI30" s="71">
        <f t="shared" si="14"/>
        <v>1</v>
      </c>
      <c r="BJ30" s="71">
        <f t="shared" si="15"/>
        <v>0.7</v>
      </c>
      <c r="BL30" s="12">
        <f t="shared" ref="BL30:BP30" si="52">IF((BF30)&gt;=50%, 2, (IF((BF30)&lt;25%, 0, 1)))</f>
        <v>2</v>
      </c>
      <c r="BM30" s="12">
        <f t="shared" si="52"/>
        <v>2</v>
      </c>
      <c r="BN30" s="12">
        <f t="shared" si="52"/>
        <v>2</v>
      </c>
      <c r="BO30" s="12">
        <f t="shared" si="52"/>
        <v>2</v>
      </c>
      <c r="BP30" s="12">
        <f t="shared" si="52"/>
        <v>2</v>
      </c>
      <c r="BR30" s="12" t="str">
        <f t="shared" ref="BR30:BV30" si="53">IF(BL30=2,"Att", (IF(BL30=0,"Not","Weak")))</f>
        <v>Att</v>
      </c>
      <c r="BS30" s="12" t="str">
        <f t="shared" si="53"/>
        <v>Att</v>
      </c>
      <c r="BT30" s="12" t="str">
        <f t="shared" si="53"/>
        <v>Att</v>
      </c>
      <c r="BU30" s="12" t="str">
        <f t="shared" si="53"/>
        <v>Att</v>
      </c>
      <c r="BV30" s="12" t="str">
        <f t="shared" si="53"/>
        <v>Att</v>
      </c>
      <c r="BW30" s="10"/>
      <c r="BX30" s="77">
        <f t="shared" si="7"/>
        <v>4</v>
      </c>
      <c r="BY30" s="77">
        <f t="shared" si="8"/>
        <v>4</v>
      </c>
      <c r="BZ30" s="77">
        <f t="shared" si="9"/>
        <v>2</v>
      </c>
      <c r="CA30" s="10"/>
    </row>
    <row r="31">
      <c r="A31" s="82" t="s">
        <v>88</v>
      </c>
      <c r="B31" s="82" t="s">
        <v>89</v>
      </c>
      <c r="C31" s="83">
        <v>4.0</v>
      </c>
      <c r="D31" s="84">
        <v>3.0</v>
      </c>
      <c r="E31" s="85">
        <v>0.0</v>
      </c>
      <c r="F31" s="85">
        <v>4.0</v>
      </c>
      <c r="G31" s="85">
        <v>3.0</v>
      </c>
      <c r="H31" s="85">
        <v>0.0</v>
      </c>
      <c r="I31" s="85">
        <v>4.0</v>
      </c>
      <c r="J31" s="85">
        <v>3.0</v>
      </c>
      <c r="K31" s="85">
        <v>0.0</v>
      </c>
      <c r="L31" s="86">
        <v>4.0</v>
      </c>
      <c r="M31" s="85">
        <v>3.0</v>
      </c>
      <c r="N31" s="85">
        <v>3.0</v>
      </c>
      <c r="O31" s="85">
        <v>4.0</v>
      </c>
      <c r="P31" s="85">
        <v>3.0</v>
      </c>
      <c r="Q31" s="85">
        <v>0.0</v>
      </c>
      <c r="R31" s="83" t="s">
        <v>61</v>
      </c>
      <c r="S31" s="87" t="s">
        <v>61</v>
      </c>
      <c r="T31" s="85" t="s">
        <v>61</v>
      </c>
      <c r="U31" s="89"/>
      <c r="V31" s="89"/>
      <c r="W31" s="95"/>
      <c r="X31" s="89"/>
      <c r="Y31" s="89"/>
      <c r="Z31" s="95"/>
      <c r="AA31" s="95"/>
      <c r="AB31" s="95"/>
      <c r="AC31" s="95"/>
      <c r="AD31" s="95"/>
      <c r="AE31" s="95"/>
      <c r="AF31" s="95"/>
      <c r="AG31" s="90">
        <f t="shared" si="3"/>
        <v>38</v>
      </c>
      <c r="AH31" s="92">
        <v>5.0</v>
      </c>
      <c r="AI31" s="92">
        <v>2.0</v>
      </c>
      <c r="AJ31" s="92">
        <v>2.0</v>
      </c>
      <c r="AK31" s="92">
        <v>4.0</v>
      </c>
      <c r="AL31" s="92">
        <v>2.0</v>
      </c>
      <c r="AM31" s="92">
        <v>2.0</v>
      </c>
      <c r="AN31" s="92">
        <v>2.0</v>
      </c>
      <c r="AO31" s="92">
        <v>1.0</v>
      </c>
      <c r="AP31" s="92">
        <v>2.0</v>
      </c>
      <c r="AQ31" s="92">
        <v>4.0</v>
      </c>
      <c r="AR31" s="92">
        <v>2.0</v>
      </c>
      <c r="AS31" s="92">
        <v>2.0</v>
      </c>
      <c r="AT31" s="98"/>
      <c r="AU31" s="12"/>
      <c r="AV31" s="12"/>
      <c r="AW31" s="97"/>
      <c r="AX31" s="82">
        <v>4.0</v>
      </c>
      <c r="AZ31" s="94">
        <f t="shared" ref="AZ31:BD31" si="54">MIN(SUMIF($C$15:$AX$15,AZ$14,$C31:$AX31), 100)</f>
        <v>16</v>
      </c>
      <c r="BA31" s="94">
        <f t="shared" si="54"/>
        <v>29</v>
      </c>
      <c r="BB31" s="94">
        <f t="shared" si="54"/>
        <v>12</v>
      </c>
      <c r="BC31" s="94">
        <f t="shared" si="54"/>
        <v>8</v>
      </c>
      <c r="BD31" s="94">
        <f t="shared" si="54"/>
        <v>7</v>
      </c>
      <c r="BE31" s="72"/>
      <c r="BF31" s="71">
        <f t="shared" si="11"/>
        <v>0.8</v>
      </c>
      <c r="BG31" s="71">
        <f t="shared" si="12"/>
        <v>0.58</v>
      </c>
      <c r="BH31" s="71">
        <f t="shared" si="13"/>
        <v>0.6</v>
      </c>
      <c r="BI31" s="71">
        <f t="shared" si="14"/>
        <v>0.4</v>
      </c>
      <c r="BJ31" s="71">
        <f t="shared" si="15"/>
        <v>0.7</v>
      </c>
      <c r="BL31" s="12">
        <f t="shared" ref="BL31:BP31" si="55">IF((BF31)&gt;=50%, 2, (IF((BF31)&lt;25%, 0, 1)))</f>
        <v>2</v>
      </c>
      <c r="BM31" s="12">
        <f t="shared" si="55"/>
        <v>2</v>
      </c>
      <c r="BN31" s="12">
        <f t="shared" si="55"/>
        <v>2</v>
      </c>
      <c r="BO31" s="12">
        <f t="shared" si="55"/>
        <v>1</v>
      </c>
      <c r="BP31" s="12">
        <f t="shared" si="55"/>
        <v>2</v>
      </c>
      <c r="BR31" s="12" t="str">
        <f t="shared" ref="BR31:BV31" si="56">IF(BL31=2,"Att", (IF(BL31=0,"Not","Weak")))</f>
        <v>Att</v>
      </c>
      <c r="BS31" s="12" t="str">
        <f t="shared" si="56"/>
        <v>Att</v>
      </c>
      <c r="BT31" s="12" t="str">
        <f t="shared" si="56"/>
        <v>Att</v>
      </c>
      <c r="BU31" s="12" t="str">
        <f t="shared" si="56"/>
        <v>Weak</v>
      </c>
      <c r="BV31" s="12" t="str">
        <f t="shared" si="56"/>
        <v>Att</v>
      </c>
      <c r="BW31" s="10"/>
      <c r="BX31" s="77">
        <f t="shared" si="7"/>
        <v>4</v>
      </c>
      <c r="BY31" s="77">
        <f t="shared" si="8"/>
        <v>3</v>
      </c>
      <c r="BZ31" s="77">
        <f t="shared" si="9"/>
        <v>2</v>
      </c>
      <c r="CA31" s="10"/>
    </row>
    <row r="32">
      <c r="A32" s="82" t="s">
        <v>90</v>
      </c>
      <c r="B32" s="82" t="s">
        <v>91</v>
      </c>
      <c r="C32" s="83">
        <v>4.0</v>
      </c>
      <c r="D32" s="84">
        <v>3.0</v>
      </c>
      <c r="E32" s="85">
        <v>3.0</v>
      </c>
      <c r="F32" s="85">
        <v>4.0</v>
      </c>
      <c r="G32" s="85">
        <v>3.0</v>
      </c>
      <c r="H32" s="85">
        <v>0.0</v>
      </c>
      <c r="I32" s="85" t="s">
        <v>61</v>
      </c>
      <c r="J32" s="85" t="s">
        <v>61</v>
      </c>
      <c r="K32" s="85" t="s">
        <v>61</v>
      </c>
      <c r="L32" s="86">
        <v>4.0</v>
      </c>
      <c r="M32" s="85">
        <v>3.0</v>
      </c>
      <c r="N32" s="85">
        <v>3.0</v>
      </c>
      <c r="O32" s="85">
        <v>4.0</v>
      </c>
      <c r="P32" s="85">
        <v>3.0</v>
      </c>
      <c r="Q32" s="85">
        <v>0.0</v>
      </c>
      <c r="R32" s="83">
        <v>4.0</v>
      </c>
      <c r="S32" s="87">
        <v>3.0</v>
      </c>
      <c r="T32" s="85">
        <v>3.0</v>
      </c>
      <c r="U32" s="89"/>
      <c r="V32" s="89"/>
      <c r="W32" s="95"/>
      <c r="X32" s="89"/>
      <c r="Y32" s="89"/>
      <c r="Z32" s="95"/>
      <c r="AA32" s="95"/>
      <c r="AB32" s="95"/>
      <c r="AC32" s="95"/>
      <c r="AD32" s="95"/>
      <c r="AE32" s="95"/>
      <c r="AF32" s="95"/>
      <c r="AG32" s="90">
        <f t="shared" si="3"/>
        <v>44</v>
      </c>
      <c r="AH32" s="92">
        <v>4.0</v>
      </c>
      <c r="AI32" s="92">
        <v>2.0</v>
      </c>
      <c r="AJ32" s="92">
        <v>2.0</v>
      </c>
      <c r="AK32" s="92">
        <v>4.0</v>
      </c>
      <c r="AL32" s="92">
        <v>1.0</v>
      </c>
      <c r="AM32" s="92">
        <v>2.0</v>
      </c>
      <c r="AN32" s="92">
        <v>3.0</v>
      </c>
      <c r="AO32" s="92">
        <v>1.0</v>
      </c>
      <c r="AP32" s="92">
        <v>2.0</v>
      </c>
      <c r="AQ32" s="92">
        <v>4.0</v>
      </c>
      <c r="AR32" s="92">
        <v>1.0</v>
      </c>
      <c r="AS32" s="92">
        <v>2.0</v>
      </c>
      <c r="AT32" s="12"/>
      <c r="AU32" s="12"/>
      <c r="AV32" s="12"/>
      <c r="AW32" s="97"/>
      <c r="AX32" s="82">
        <v>6.0</v>
      </c>
      <c r="AZ32" s="94">
        <f t="shared" ref="AZ32:BD32" si="57">MIN(SUMIF($C$15:$AX$15,AZ$14,$C32:$AX32), 100)</f>
        <v>18</v>
      </c>
      <c r="BA32" s="94">
        <f t="shared" si="57"/>
        <v>23</v>
      </c>
      <c r="BB32" s="94">
        <f t="shared" si="57"/>
        <v>13</v>
      </c>
      <c r="BC32" s="94">
        <f t="shared" si="57"/>
        <v>17</v>
      </c>
      <c r="BD32" s="94">
        <f t="shared" si="57"/>
        <v>7</v>
      </c>
      <c r="BE32" s="72"/>
      <c r="BF32" s="71">
        <f t="shared" si="11"/>
        <v>0.9</v>
      </c>
      <c r="BG32" s="71">
        <f t="shared" si="12"/>
        <v>0.46</v>
      </c>
      <c r="BH32" s="71">
        <f t="shared" si="13"/>
        <v>0.65</v>
      </c>
      <c r="BI32" s="71">
        <f t="shared" si="14"/>
        <v>0.85</v>
      </c>
      <c r="BJ32" s="71">
        <f t="shared" si="15"/>
        <v>0.7</v>
      </c>
      <c r="BL32" s="12">
        <f t="shared" ref="BL32:BP32" si="58">IF((BF32)&gt;=50%, 2, (IF((BF32)&lt;25%, 0, 1)))</f>
        <v>2</v>
      </c>
      <c r="BM32" s="12">
        <f t="shared" si="58"/>
        <v>1</v>
      </c>
      <c r="BN32" s="12">
        <f t="shared" si="58"/>
        <v>2</v>
      </c>
      <c r="BO32" s="12">
        <f t="shared" si="58"/>
        <v>2</v>
      </c>
      <c r="BP32" s="12">
        <f t="shared" si="58"/>
        <v>2</v>
      </c>
      <c r="BR32" s="12" t="str">
        <f t="shared" ref="BR32:BV32" si="59">IF(BL32=2,"Att", (IF(BL32=0,"Not","Weak")))</f>
        <v>Att</v>
      </c>
      <c r="BS32" s="12" t="str">
        <f t="shared" si="59"/>
        <v>Weak</v>
      </c>
      <c r="BT32" s="12" t="str">
        <f t="shared" si="59"/>
        <v>Att</v>
      </c>
      <c r="BU32" s="12" t="str">
        <f t="shared" si="59"/>
        <v>Att</v>
      </c>
      <c r="BV32" s="12" t="str">
        <f t="shared" si="59"/>
        <v>Att</v>
      </c>
      <c r="BW32" s="10"/>
      <c r="BX32" s="77">
        <f t="shared" si="7"/>
        <v>3</v>
      </c>
      <c r="BY32" s="77">
        <f t="shared" si="8"/>
        <v>4</v>
      </c>
      <c r="BZ32" s="77">
        <f t="shared" si="9"/>
        <v>2</v>
      </c>
      <c r="CA32" s="10"/>
    </row>
    <row r="33">
      <c r="A33" s="82" t="s">
        <v>92</v>
      </c>
      <c r="B33" s="82" t="s">
        <v>93</v>
      </c>
      <c r="C33" s="83">
        <v>4.0</v>
      </c>
      <c r="D33" s="84">
        <v>0.0</v>
      </c>
      <c r="E33" s="85">
        <v>0.0</v>
      </c>
      <c r="F33" s="85">
        <v>4.0</v>
      </c>
      <c r="G33" s="85">
        <v>3.0</v>
      </c>
      <c r="H33" s="85">
        <v>0.0</v>
      </c>
      <c r="I33" s="85">
        <v>4.0</v>
      </c>
      <c r="J33" s="85">
        <v>3.0</v>
      </c>
      <c r="K33" s="85">
        <v>0.0</v>
      </c>
      <c r="L33" s="86">
        <v>4.0</v>
      </c>
      <c r="M33" s="85">
        <v>3.0</v>
      </c>
      <c r="N33" s="85">
        <v>3.0</v>
      </c>
      <c r="O33" s="85">
        <v>4.0</v>
      </c>
      <c r="P33" s="85">
        <v>3.0</v>
      </c>
      <c r="Q33" s="85">
        <v>0.0</v>
      </c>
      <c r="R33" s="83">
        <v>4.0</v>
      </c>
      <c r="S33" s="87">
        <v>3.0</v>
      </c>
      <c r="T33" s="85">
        <v>3.0</v>
      </c>
      <c r="U33" s="89"/>
      <c r="V33" s="89"/>
      <c r="W33" s="95"/>
      <c r="X33" s="89"/>
      <c r="Y33" s="89"/>
      <c r="Z33" s="95"/>
      <c r="AA33" s="95"/>
      <c r="AB33" s="95"/>
      <c r="AC33" s="95"/>
      <c r="AD33" s="95"/>
      <c r="AE33" s="95"/>
      <c r="AF33" s="96"/>
      <c r="AG33" s="90">
        <f t="shared" si="3"/>
        <v>45</v>
      </c>
      <c r="AH33" s="92">
        <v>3.0</v>
      </c>
      <c r="AI33" s="92">
        <v>1.0</v>
      </c>
      <c r="AJ33" s="92">
        <v>1.0</v>
      </c>
      <c r="AK33" s="92">
        <v>2.0</v>
      </c>
      <c r="AL33" s="92">
        <v>1.0</v>
      </c>
      <c r="AM33" s="92">
        <v>1.0</v>
      </c>
      <c r="AN33" s="92">
        <v>2.0</v>
      </c>
      <c r="AO33" s="92">
        <v>1.0</v>
      </c>
      <c r="AP33" s="92">
        <v>1.0</v>
      </c>
      <c r="AQ33" s="92">
        <v>4.0</v>
      </c>
      <c r="AR33" s="92">
        <v>2.0</v>
      </c>
      <c r="AS33" s="92">
        <v>2.0</v>
      </c>
      <c r="AT33" s="12"/>
      <c r="AU33" s="12"/>
      <c r="AV33" s="12"/>
      <c r="AW33" s="97"/>
      <c r="AX33" s="82">
        <v>6.0</v>
      </c>
      <c r="AZ33" s="94">
        <f t="shared" ref="AZ33:BD33" si="60">MIN(SUMIF($C$15:$AX$15,AZ$14,$C33:$AX33), 100)</f>
        <v>9</v>
      </c>
      <c r="BA33" s="94">
        <f t="shared" si="60"/>
        <v>27</v>
      </c>
      <c r="BB33" s="94">
        <f t="shared" si="60"/>
        <v>11</v>
      </c>
      <c r="BC33" s="94">
        <f t="shared" si="60"/>
        <v>18</v>
      </c>
      <c r="BD33" s="94">
        <f t="shared" si="60"/>
        <v>7</v>
      </c>
      <c r="BE33" s="72"/>
      <c r="BF33" s="71">
        <f t="shared" si="11"/>
        <v>0.45</v>
      </c>
      <c r="BG33" s="71">
        <f t="shared" si="12"/>
        <v>0.54</v>
      </c>
      <c r="BH33" s="71">
        <f t="shared" si="13"/>
        <v>0.55</v>
      </c>
      <c r="BI33" s="71">
        <f t="shared" si="14"/>
        <v>0.9</v>
      </c>
      <c r="BJ33" s="71">
        <f t="shared" si="15"/>
        <v>0.7</v>
      </c>
      <c r="BL33" s="12">
        <f t="shared" ref="BL33:BP33" si="61">IF((BF33)&gt;=50%, 2, (IF((BF33)&lt;25%, 0, 1)))</f>
        <v>1</v>
      </c>
      <c r="BM33" s="12">
        <f t="shared" si="61"/>
        <v>2</v>
      </c>
      <c r="BN33" s="12">
        <f t="shared" si="61"/>
        <v>2</v>
      </c>
      <c r="BO33" s="12">
        <f t="shared" si="61"/>
        <v>2</v>
      </c>
      <c r="BP33" s="12">
        <f t="shared" si="61"/>
        <v>2</v>
      </c>
      <c r="BR33" s="12" t="str">
        <f t="shared" ref="BR33:BV33" si="62">IF(BL33=2,"Att", (IF(BL33=0,"Not","Weak")))</f>
        <v>Weak</v>
      </c>
      <c r="BS33" s="12" t="str">
        <f t="shared" si="62"/>
        <v>Att</v>
      </c>
      <c r="BT33" s="12" t="str">
        <f t="shared" si="62"/>
        <v>Att</v>
      </c>
      <c r="BU33" s="12" t="str">
        <f t="shared" si="62"/>
        <v>Att</v>
      </c>
      <c r="BV33" s="12" t="str">
        <f t="shared" si="62"/>
        <v>Att</v>
      </c>
      <c r="BW33" s="10"/>
      <c r="BX33" s="77">
        <f t="shared" si="7"/>
        <v>3</v>
      </c>
      <c r="BY33" s="77">
        <f t="shared" si="8"/>
        <v>4</v>
      </c>
      <c r="BZ33" s="77">
        <f t="shared" si="9"/>
        <v>2</v>
      </c>
      <c r="CA33" s="10"/>
    </row>
    <row r="34">
      <c r="A34" s="82" t="s">
        <v>94</v>
      </c>
      <c r="B34" s="82" t="s">
        <v>95</v>
      </c>
      <c r="C34" s="83">
        <v>4.0</v>
      </c>
      <c r="D34" s="84">
        <v>0.0</v>
      </c>
      <c r="E34" s="85">
        <v>0.0</v>
      </c>
      <c r="F34" s="85">
        <v>4.0</v>
      </c>
      <c r="G34" s="85">
        <v>3.0</v>
      </c>
      <c r="H34" s="85">
        <v>0.0</v>
      </c>
      <c r="I34" s="85">
        <v>4.0</v>
      </c>
      <c r="J34" s="85">
        <v>3.0</v>
      </c>
      <c r="K34" s="85">
        <v>0.0</v>
      </c>
      <c r="L34" s="86">
        <v>4.0</v>
      </c>
      <c r="M34" s="85">
        <v>3.0</v>
      </c>
      <c r="N34" s="85">
        <v>3.0</v>
      </c>
      <c r="O34" s="85">
        <v>4.0</v>
      </c>
      <c r="P34" s="85">
        <v>3.0</v>
      </c>
      <c r="Q34" s="85">
        <v>0.0</v>
      </c>
      <c r="R34" s="83">
        <v>4.0</v>
      </c>
      <c r="S34" s="87">
        <v>3.0</v>
      </c>
      <c r="T34" s="85">
        <v>3.0</v>
      </c>
      <c r="U34" s="89"/>
      <c r="V34" s="89"/>
      <c r="W34" s="95"/>
      <c r="X34" s="89"/>
      <c r="Y34" s="89"/>
      <c r="Z34" s="95"/>
      <c r="AA34" s="95"/>
      <c r="AB34" s="95"/>
      <c r="AC34" s="95"/>
      <c r="AD34" s="95"/>
      <c r="AE34" s="95"/>
      <c r="AF34" s="96"/>
      <c r="AG34" s="90">
        <f t="shared" si="3"/>
        <v>45</v>
      </c>
      <c r="AH34" s="92">
        <v>4.0</v>
      </c>
      <c r="AI34" s="92">
        <v>2.0</v>
      </c>
      <c r="AJ34" s="92">
        <v>2.0</v>
      </c>
      <c r="AK34" s="92">
        <v>3.0</v>
      </c>
      <c r="AL34" s="92">
        <v>1.0</v>
      </c>
      <c r="AM34" s="92">
        <v>2.0</v>
      </c>
      <c r="AN34" s="92">
        <v>4.0</v>
      </c>
      <c r="AO34" s="92">
        <v>2.0</v>
      </c>
      <c r="AP34" s="92">
        <v>2.0</v>
      </c>
      <c r="AQ34" s="92">
        <v>4.0</v>
      </c>
      <c r="AR34" s="92">
        <v>2.0</v>
      </c>
      <c r="AS34" s="92">
        <v>2.0</v>
      </c>
      <c r="AT34" s="12"/>
      <c r="AU34" s="12"/>
      <c r="AV34" s="12"/>
      <c r="AW34" s="97"/>
      <c r="AX34" s="82">
        <v>1.0</v>
      </c>
      <c r="AZ34" s="94">
        <f t="shared" ref="AZ34:BD34" si="63">MIN(SUMIF($C$15:$AX$15,AZ$14,$C34:$AX34), 100)</f>
        <v>12</v>
      </c>
      <c r="BA34" s="94">
        <f t="shared" si="63"/>
        <v>24</v>
      </c>
      <c r="BB34" s="94">
        <f t="shared" si="63"/>
        <v>15</v>
      </c>
      <c r="BC34" s="94">
        <f t="shared" si="63"/>
        <v>18</v>
      </c>
      <c r="BD34" s="94">
        <f t="shared" si="63"/>
        <v>7</v>
      </c>
      <c r="BE34" s="72"/>
      <c r="BF34" s="71">
        <f t="shared" si="11"/>
        <v>0.6</v>
      </c>
      <c r="BG34" s="71">
        <f t="shared" si="12"/>
        <v>0.48</v>
      </c>
      <c r="BH34" s="71">
        <f t="shared" si="13"/>
        <v>0.75</v>
      </c>
      <c r="BI34" s="71">
        <f t="shared" si="14"/>
        <v>0.9</v>
      </c>
      <c r="BJ34" s="71">
        <f t="shared" si="15"/>
        <v>0.7</v>
      </c>
      <c r="BL34" s="12">
        <f t="shared" ref="BL34:BP34" si="64">IF((BF34)&gt;=50%, 2, (IF((BF34)&lt;25%, 0, 1)))</f>
        <v>2</v>
      </c>
      <c r="BM34" s="12">
        <f t="shared" si="64"/>
        <v>1</v>
      </c>
      <c r="BN34" s="12">
        <f t="shared" si="64"/>
        <v>2</v>
      </c>
      <c r="BO34" s="12">
        <f t="shared" si="64"/>
        <v>2</v>
      </c>
      <c r="BP34" s="12">
        <f t="shared" si="64"/>
        <v>2</v>
      </c>
      <c r="BR34" s="12" t="str">
        <f t="shared" ref="BR34:BV34" si="65">IF(BL34=2,"Att", (IF(BL34=0,"Not","Weak")))</f>
        <v>Att</v>
      </c>
      <c r="BS34" s="12" t="str">
        <f t="shared" si="65"/>
        <v>Weak</v>
      </c>
      <c r="BT34" s="12" t="str">
        <f t="shared" si="65"/>
        <v>Att</v>
      </c>
      <c r="BU34" s="12" t="str">
        <f t="shared" si="65"/>
        <v>Att</v>
      </c>
      <c r="BV34" s="12" t="str">
        <f t="shared" si="65"/>
        <v>Att</v>
      </c>
      <c r="BW34" s="10"/>
      <c r="BX34" s="77">
        <f t="shared" si="7"/>
        <v>3</v>
      </c>
      <c r="BY34" s="77">
        <f t="shared" si="8"/>
        <v>4</v>
      </c>
      <c r="BZ34" s="77">
        <f t="shared" si="9"/>
        <v>2</v>
      </c>
      <c r="CA34" s="10"/>
    </row>
    <row r="35">
      <c r="A35" s="82" t="s">
        <v>96</v>
      </c>
      <c r="B35" s="82" t="s">
        <v>97</v>
      </c>
      <c r="C35" s="83">
        <v>4.0</v>
      </c>
      <c r="D35" s="84">
        <v>3.0</v>
      </c>
      <c r="E35" s="85">
        <v>0.0</v>
      </c>
      <c r="F35" s="85">
        <v>4.0</v>
      </c>
      <c r="G35" s="85">
        <v>3.0</v>
      </c>
      <c r="H35" s="85">
        <v>3.0</v>
      </c>
      <c r="I35" s="85" t="s">
        <v>61</v>
      </c>
      <c r="J35" s="85" t="s">
        <v>61</v>
      </c>
      <c r="K35" s="85" t="s">
        <v>61</v>
      </c>
      <c r="L35" s="86" t="s">
        <v>61</v>
      </c>
      <c r="M35" s="85" t="s">
        <v>61</v>
      </c>
      <c r="N35" s="85" t="s">
        <v>61</v>
      </c>
      <c r="O35" s="85">
        <v>4.0</v>
      </c>
      <c r="P35" s="85">
        <v>3.0</v>
      </c>
      <c r="Q35" s="85">
        <v>0.0</v>
      </c>
      <c r="R35" s="83">
        <v>4.0</v>
      </c>
      <c r="S35" s="87">
        <v>3.0</v>
      </c>
      <c r="T35" s="85">
        <v>3.0</v>
      </c>
      <c r="U35" s="89"/>
      <c r="V35" s="89"/>
      <c r="W35" s="95"/>
      <c r="X35" s="89"/>
      <c r="Y35" s="89"/>
      <c r="Z35" s="95"/>
      <c r="AA35" s="96"/>
      <c r="AB35" s="95"/>
      <c r="AC35" s="95"/>
      <c r="AD35" s="95"/>
      <c r="AE35" s="95"/>
      <c r="AF35" s="95"/>
      <c r="AG35" s="90">
        <f t="shared" si="3"/>
        <v>34</v>
      </c>
      <c r="AH35" s="92">
        <v>3.0</v>
      </c>
      <c r="AI35" s="92">
        <v>1.0</v>
      </c>
      <c r="AJ35" s="92">
        <v>1.0</v>
      </c>
      <c r="AK35" s="92">
        <v>3.0</v>
      </c>
      <c r="AL35" s="92">
        <v>1.0</v>
      </c>
      <c r="AM35" s="92">
        <v>1.0</v>
      </c>
      <c r="AN35" s="92">
        <v>3.0</v>
      </c>
      <c r="AO35" s="92">
        <v>2.0</v>
      </c>
      <c r="AP35" s="92">
        <v>2.0</v>
      </c>
      <c r="AQ35" s="92">
        <v>3.0</v>
      </c>
      <c r="AR35" s="92">
        <v>1.0</v>
      </c>
      <c r="AS35" s="92">
        <v>2.0</v>
      </c>
      <c r="AT35" s="12"/>
      <c r="AU35" s="12"/>
      <c r="AV35" s="12"/>
      <c r="AW35" s="97"/>
      <c r="AX35" s="82">
        <v>4.0</v>
      </c>
      <c r="AZ35" s="94">
        <f t="shared" ref="AZ35:BD35" si="66">MIN(SUMIF($C$15:$AX$15,AZ$14,$C35:$AX35), 100)</f>
        <v>12</v>
      </c>
      <c r="BA35" s="94">
        <f t="shared" si="66"/>
        <v>9</v>
      </c>
      <c r="BB35" s="94">
        <f t="shared" si="66"/>
        <v>14</v>
      </c>
      <c r="BC35" s="94">
        <f t="shared" si="66"/>
        <v>16</v>
      </c>
      <c r="BD35" s="94">
        <f t="shared" si="66"/>
        <v>10</v>
      </c>
      <c r="BE35" s="72"/>
      <c r="BF35" s="71">
        <f t="shared" si="11"/>
        <v>0.6</v>
      </c>
      <c r="BG35" s="71">
        <f t="shared" si="12"/>
        <v>0.18</v>
      </c>
      <c r="BH35" s="71">
        <f t="shared" si="13"/>
        <v>0.7</v>
      </c>
      <c r="BI35" s="71">
        <f t="shared" si="14"/>
        <v>0.8</v>
      </c>
      <c r="BJ35" s="71">
        <f t="shared" si="15"/>
        <v>1</v>
      </c>
      <c r="BL35" s="12">
        <f t="shared" ref="BL35:BP35" si="67">IF((BF35)&gt;=50%, 2, (IF((BF35)&lt;25%, 0, 1)))</f>
        <v>2</v>
      </c>
      <c r="BM35" s="12">
        <f t="shared" si="67"/>
        <v>0</v>
      </c>
      <c r="BN35" s="12">
        <f t="shared" si="67"/>
        <v>2</v>
      </c>
      <c r="BO35" s="12">
        <f t="shared" si="67"/>
        <v>2</v>
      </c>
      <c r="BP35" s="12">
        <f t="shared" si="67"/>
        <v>2</v>
      </c>
      <c r="BR35" s="12" t="str">
        <f t="shared" ref="BR35:BV35" si="68">IF(BL35=2,"Att", (IF(BL35=0,"Not","Weak")))</f>
        <v>Att</v>
      </c>
      <c r="BS35" s="12" t="str">
        <f t="shared" si="68"/>
        <v>Not</v>
      </c>
      <c r="BT35" s="12" t="str">
        <f t="shared" si="68"/>
        <v>Att</v>
      </c>
      <c r="BU35" s="12" t="str">
        <f t="shared" si="68"/>
        <v>Att</v>
      </c>
      <c r="BV35" s="12" t="str">
        <f t="shared" si="68"/>
        <v>Att</v>
      </c>
      <c r="BW35" s="10"/>
      <c r="BX35" s="77">
        <f t="shared" si="7"/>
        <v>2</v>
      </c>
      <c r="BY35" s="77">
        <f t="shared" si="8"/>
        <v>4</v>
      </c>
      <c r="BZ35" s="77">
        <f t="shared" si="9"/>
        <v>2</v>
      </c>
      <c r="CA35" s="10"/>
    </row>
    <row r="36">
      <c r="A36" s="82" t="s">
        <v>98</v>
      </c>
      <c r="B36" s="82" t="s">
        <v>99</v>
      </c>
      <c r="C36" s="83">
        <v>4.0</v>
      </c>
      <c r="D36" s="84">
        <v>3.0</v>
      </c>
      <c r="E36" s="85">
        <v>0.0</v>
      </c>
      <c r="F36" s="85">
        <v>4.0</v>
      </c>
      <c r="G36" s="85">
        <v>3.0</v>
      </c>
      <c r="H36" s="85">
        <v>0.0</v>
      </c>
      <c r="I36" s="85">
        <v>4.0</v>
      </c>
      <c r="J36" s="85">
        <v>3.0</v>
      </c>
      <c r="K36" s="85">
        <v>0.0</v>
      </c>
      <c r="L36" s="86">
        <v>4.0</v>
      </c>
      <c r="M36" s="85">
        <v>3.0</v>
      </c>
      <c r="N36" s="85">
        <v>3.0</v>
      </c>
      <c r="O36" s="85">
        <v>4.0</v>
      </c>
      <c r="P36" s="85">
        <v>3.0</v>
      </c>
      <c r="Q36" s="85">
        <v>0.0</v>
      </c>
      <c r="R36" s="83">
        <v>4.0</v>
      </c>
      <c r="S36" s="87">
        <v>3.0</v>
      </c>
      <c r="T36" s="85">
        <v>3.0</v>
      </c>
      <c r="U36" s="89"/>
      <c r="V36" s="89"/>
      <c r="W36" s="95"/>
      <c r="X36" s="89"/>
      <c r="Y36" s="89"/>
      <c r="Z36" s="95"/>
      <c r="AA36" s="95"/>
      <c r="AB36" s="95"/>
      <c r="AC36" s="95"/>
      <c r="AD36" s="95"/>
      <c r="AE36" s="95"/>
      <c r="AF36" s="96"/>
      <c r="AG36" s="90">
        <f t="shared" si="3"/>
        <v>48</v>
      </c>
      <c r="AH36" s="92">
        <v>3.0</v>
      </c>
      <c r="AI36" s="92">
        <v>1.0</v>
      </c>
      <c r="AJ36" s="92">
        <v>1.0</v>
      </c>
      <c r="AK36" s="92">
        <v>3.0</v>
      </c>
      <c r="AL36" s="92">
        <v>1.0</v>
      </c>
      <c r="AM36" s="92">
        <v>1.0</v>
      </c>
      <c r="AN36" s="92">
        <v>3.0</v>
      </c>
      <c r="AO36" s="92">
        <v>2.0</v>
      </c>
      <c r="AP36" s="92">
        <v>2.0</v>
      </c>
      <c r="AQ36" s="92">
        <v>3.0</v>
      </c>
      <c r="AR36" s="92">
        <v>2.0</v>
      </c>
      <c r="AS36" s="92">
        <v>2.0</v>
      </c>
      <c r="AT36" s="12"/>
      <c r="AU36" s="12"/>
      <c r="AV36" s="12"/>
      <c r="AW36" s="97"/>
      <c r="AX36" s="82">
        <v>5.0</v>
      </c>
      <c r="AZ36" s="94">
        <f t="shared" ref="AZ36:BD36" si="69">MIN(SUMIF($C$15:$AX$15,AZ$14,$C36:$AX36), 100)</f>
        <v>12</v>
      </c>
      <c r="BA36" s="94">
        <f t="shared" si="69"/>
        <v>27</v>
      </c>
      <c r="BB36" s="94">
        <f t="shared" si="69"/>
        <v>14</v>
      </c>
      <c r="BC36" s="94">
        <f t="shared" si="69"/>
        <v>17</v>
      </c>
      <c r="BD36" s="94">
        <f t="shared" si="69"/>
        <v>7</v>
      </c>
      <c r="BE36" s="72"/>
      <c r="BF36" s="71">
        <f t="shared" si="11"/>
        <v>0.6</v>
      </c>
      <c r="BG36" s="71">
        <f t="shared" si="12"/>
        <v>0.54</v>
      </c>
      <c r="BH36" s="71">
        <f t="shared" si="13"/>
        <v>0.7</v>
      </c>
      <c r="BI36" s="71">
        <f t="shared" si="14"/>
        <v>0.85</v>
      </c>
      <c r="BJ36" s="71">
        <f t="shared" si="15"/>
        <v>0.7</v>
      </c>
      <c r="BL36" s="12">
        <f t="shared" ref="BL36:BP36" si="70">IF((BF36)&gt;=50%, 2, (IF((BF36)&lt;25%, 0, 1)))</f>
        <v>2</v>
      </c>
      <c r="BM36" s="12">
        <f t="shared" si="70"/>
        <v>2</v>
      </c>
      <c r="BN36" s="12">
        <f t="shared" si="70"/>
        <v>2</v>
      </c>
      <c r="BO36" s="12">
        <f t="shared" si="70"/>
        <v>2</v>
      </c>
      <c r="BP36" s="12">
        <f t="shared" si="70"/>
        <v>2</v>
      </c>
      <c r="BR36" s="12" t="str">
        <f t="shared" ref="BR36:BV36" si="71">IF(BL36=2,"Att", (IF(BL36=0,"Not","Weak")))</f>
        <v>Att</v>
      </c>
      <c r="BS36" s="12" t="str">
        <f t="shared" si="71"/>
        <v>Att</v>
      </c>
      <c r="BT36" s="12" t="str">
        <f t="shared" si="71"/>
        <v>Att</v>
      </c>
      <c r="BU36" s="12" t="str">
        <f t="shared" si="71"/>
        <v>Att</v>
      </c>
      <c r="BV36" s="12" t="str">
        <f t="shared" si="71"/>
        <v>Att</v>
      </c>
      <c r="BW36" s="10"/>
      <c r="BX36" s="77">
        <f t="shared" si="7"/>
        <v>4</v>
      </c>
      <c r="BY36" s="77">
        <f t="shared" si="8"/>
        <v>4</v>
      </c>
      <c r="BZ36" s="77">
        <f t="shared" si="9"/>
        <v>2</v>
      </c>
      <c r="CA36" s="10"/>
    </row>
    <row r="37">
      <c r="A37" s="82" t="s">
        <v>100</v>
      </c>
      <c r="B37" s="82" t="s">
        <v>101</v>
      </c>
      <c r="C37" s="83">
        <v>4.0</v>
      </c>
      <c r="D37" s="84">
        <v>0.0</v>
      </c>
      <c r="E37" s="85">
        <v>0.0</v>
      </c>
      <c r="F37" s="85">
        <v>4.0</v>
      </c>
      <c r="G37" s="85">
        <v>3.0</v>
      </c>
      <c r="H37" s="85">
        <v>0.0</v>
      </c>
      <c r="I37" s="85">
        <v>4.0</v>
      </c>
      <c r="J37" s="85">
        <v>3.0</v>
      </c>
      <c r="K37" s="85">
        <v>0.0</v>
      </c>
      <c r="L37" s="86">
        <v>4.0</v>
      </c>
      <c r="M37" s="85">
        <v>3.0</v>
      </c>
      <c r="N37" s="85">
        <v>3.0</v>
      </c>
      <c r="O37" s="85">
        <v>4.0</v>
      </c>
      <c r="P37" s="85">
        <v>3.0</v>
      </c>
      <c r="Q37" s="85">
        <v>0.0</v>
      </c>
      <c r="R37" s="83">
        <v>4.0</v>
      </c>
      <c r="S37" s="87">
        <v>3.0</v>
      </c>
      <c r="T37" s="85">
        <v>3.0</v>
      </c>
      <c r="U37" s="89"/>
      <c r="V37" s="89"/>
      <c r="W37" s="95"/>
      <c r="X37" s="89"/>
      <c r="Y37" s="89"/>
      <c r="Z37" s="95"/>
      <c r="AA37" s="95"/>
      <c r="AB37" s="95"/>
      <c r="AC37" s="95"/>
      <c r="AD37" s="95"/>
      <c r="AE37" s="95"/>
      <c r="AF37" s="95"/>
      <c r="AG37" s="90">
        <f t="shared" si="3"/>
        <v>45</v>
      </c>
      <c r="AH37" s="99">
        <v>4.0</v>
      </c>
      <c r="AI37" s="99">
        <v>1.0</v>
      </c>
      <c r="AJ37" s="99">
        <v>1.0</v>
      </c>
      <c r="AK37" s="99">
        <v>3.0</v>
      </c>
      <c r="AL37" s="99">
        <v>1.0</v>
      </c>
      <c r="AM37" s="99">
        <v>1.0</v>
      </c>
      <c r="AN37" s="99">
        <v>1.0</v>
      </c>
      <c r="AO37" s="99">
        <v>1.0</v>
      </c>
      <c r="AP37" s="99">
        <v>1.0</v>
      </c>
      <c r="AQ37" s="99">
        <v>3.0</v>
      </c>
      <c r="AR37" s="99">
        <v>2.0</v>
      </c>
      <c r="AS37" s="99">
        <v>2.0</v>
      </c>
      <c r="AT37" s="12"/>
      <c r="AU37" s="12"/>
      <c r="AV37" s="12"/>
      <c r="AW37" s="97"/>
      <c r="AX37" s="82">
        <v>5.0</v>
      </c>
      <c r="AZ37" s="94">
        <f t="shared" ref="AZ37:BD37" si="72">MIN(SUMIF($C$15:$AX$15,AZ$14,$C37:$AX37), 100)</f>
        <v>10</v>
      </c>
      <c r="BA37" s="94">
        <f t="shared" si="72"/>
        <v>27</v>
      </c>
      <c r="BB37" s="94">
        <f t="shared" si="72"/>
        <v>10</v>
      </c>
      <c r="BC37" s="94">
        <f t="shared" si="72"/>
        <v>17</v>
      </c>
      <c r="BD37" s="94">
        <f t="shared" si="72"/>
        <v>7</v>
      </c>
      <c r="BE37" s="72"/>
      <c r="BF37" s="71">
        <f t="shared" si="11"/>
        <v>0.5</v>
      </c>
      <c r="BG37" s="71">
        <f t="shared" si="12"/>
        <v>0.54</v>
      </c>
      <c r="BH37" s="71">
        <f t="shared" si="13"/>
        <v>0.5</v>
      </c>
      <c r="BI37" s="71">
        <f t="shared" si="14"/>
        <v>0.85</v>
      </c>
      <c r="BJ37" s="71">
        <f t="shared" si="15"/>
        <v>0.7</v>
      </c>
      <c r="BL37" s="12">
        <f t="shared" ref="BL37:BP37" si="73">IF((BF37)&gt;=50%, 2, (IF((BF37)&lt;25%, 0, 1)))</f>
        <v>2</v>
      </c>
      <c r="BM37" s="12">
        <f t="shared" si="73"/>
        <v>2</v>
      </c>
      <c r="BN37" s="12">
        <f t="shared" si="73"/>
        <v>2</v>
      </c>
      <c r="BO37" s="12">
        <f t="shared" si="73"/>
        <v>2</v>
      </c>
      <c r="BP37" s="12">
        <f t="shared" si="73"/>
        <v>2</v>
      </c>
      <c r="BR37" s="12" t="str">
        <f t="shared" ref="BR37:BV37" si="74">IF(BL37=2,"Att", (IF(BL37=0,"Not","Weak")))</f>
        <v>Att</v>
      </c>
      <c r="BS37" s="12" t="str">
        <f t="shared" si="74"/>
        <v>Att</v>
      </c>
      <c r="BT37" s="12" t="str">
        <f t="shared" si="74"/>
        <v>Att</v>
      </c>
      <c r="BU37" s="12" t="str">
        <f t="shared" si="74"/>
        <v>Att</v>
      </c>
      <c r="BV37" s="12" t="str">
        <f t="shared" si="74"/>
        <v>Att</v>
      </c>
      <c r="BW37" s="10"/>
      <c r="BX37" s="77">
        <f t="shared" si="7"/>
        <v>4</v>
      </c>
      <c r="BY37" s="77">
        <f t="shared" si="8"/>
        <v>4</v>
      </c>
      <c r="BZ37" s="77">
        <f t="shared" si="9"/>
        <v>2</v>
      </c>
      <c r="CA37" s="10"/>
    </row>
    <row r="38">
      <c r="A38" s="82" t="s">
        <v>102</v>
      </c>
      <c r="B38" s="82" t="s">
        <v>103</v>
      </c>
      <c r="C38" s="83">
        <v>4.0</v>
      </c>
      <c r="D38" s="84">
        <v>3.0</v>
      </c>
      <c r="E38" s="85">
        <v>3.0</v>
      </c>
      <c r="F38" s="85">
        <v>4.0</v>
      </c>
      <c r="G38" s="85">
        <v>3.0</v>
      </c>
      <c r="H38" s="85">
        <v>0.0</v>
      </c>
      <c r="I38" s="85">
        <v>4.0</v>
      </c>
      <c r="J38" s="85">
        <v>3.0</v>
      </c>
      <c r="K38" s="85">
        <v>0.0</v>
      </c>
      <c r="L38" s="86">
        <v>4.0</v>
      </c>
      <c r="M38" s="85">
        <v>3.0</v>
      </c>
      <c r="N38" s="85">
        <v>3.0</v>
      </c>
      <c r="O38" s="85">
        <v>4.0</v>
      </c>
      <c r="P38" s="85">
        <v>3.0</v>
      </c>
      <c r="Q38" s="85">
        <v>0.0</v>
      </c>
      <c r="R38" s="83">
        <v>4.0</v>
      </c>
      <c r="S38" s="87">
        <v>3.0</v>
      </c>
      <c r="T38" s="85">
        <v>3.0</v>
      </c>
      <c r="U38" s="89"/>
      <c r="V38" s="89"/>
      <c r="W38" s="95"/>
      <c r="X38" s="89"/>
      <c r="Y38" s="89"/>
      <c r="Z38" s="95"/>
      <c r="AA38" s="95"/>
      <c r="AB38" s="95"/>
      <c r="AC38" s="95"/>
      <c r="AD38" s="95"/>
      <c r="AE38" s="95"/>
      <c r="AF38" s="95"/>
      <c r="AG38" s="90">
        <f t="shared" si="3"/>
        <v>51</v>
      </c>
      <c r="AH38" s="92">
        <v>4.0</v>
      </c>
      <c r="AI38" s="92">
        <v>2.0</v>
      </c>
      <c r="AJ38" s="92">
        <v>2.0</v>
      </c>
      <c r="AK38" s="92">
        <v>4.0</v>
      </c>
      <c r="AL38" s="92">
        <v>2.0</v>
      </c>
      <c r="AM38" s="92">
        <v>2.0</v>
      </c>
      <c r="AN38" s="92">
        <v>4.0</v>
      </c>
      <c r="AO38" s="92">
        <v>2.0</v>
      </c>
      <c r="AP38" s="92">
        <v>2.0</v>
      </c>
      <c r="AQ38" s="92">
        <v>4.0</v>
      </c>
      <c r="AR38" s="92">
        <v>2.0</v>
      </c>
      <c r="AS38" s="92">
        <v>2.0</v>
      </c>
      <c r="AT38" s="98"/>
      <c r="AU38" s="12"/>
      <c r="AV38" s="12"/>
      <c r="AW38" s="97"/>
      <c r="AX38" s="82">
        <v>8.0</v>
      </c>
      <c r="AZ38" s="94">
        <f t="shared" ref="AZ38:BD38" si="75">MIN(SUMIF($C$15:$AX$15,AZ$14,$C38:$AX38), 100)</f>
        <v>18</v>
      </c>
      <c r="BA38" s="94">
        <f t="shared" si="75"/>
        <v>33</v>
      </c>
      <c r="BB38" s="94">
        <f t="shared" si="75"/>
        <v>15</v>
      </c>
      <c r="BC38" s="94">
        <f t="shared" si="75"/>
        <v>18</v>
      </c>
      <c r="BD38" s="94">
        <f t="shared" si="75"/>
        <v>7</v>
      </c>
      <c r="BE38" s="72"/>
      <c r="BF38" s="71">
        <f t="shared" si="11"/>
        <v>0.9</v>
      </c>
      <c r="BG38" s="71">
        <f t="shared" si="12"/>
        <v>0.66</v>
      </c>
      <c r="BH38" s="71">
        <f t="shared" si="13"/>
        <v>0.75</v>
      </c>
      <c r="BI38" s="71">
        <f t="shared" si="14"/>
        <v>0.9</v>
      </c>
      <c r="BJ38" s="71">
        <f t="shared" si="15"/>
        <v>0.7</v>
      </c>
      <c r="BL38" s="12">
        <f t="shared" ref="BL38:BP38" si="76">IF((BF38)&gt;=50%, 2, (IF((BF38)&lt;25%, 0, 1)))</f>
        <v>2</v>
      </c>
      <c r="BM38" s="12">
        <f t="shared" si="76"/>
        <v>2</v>
      </c>
      <c r="BN38" s="12">
        <f t="shared" si="76"/>
        <v>2</v>
      </c>
      <c r="BO38" s="12">
        <f t="shared" si="76"/>
        <v>2</v>
      </c>
      <c r="BP38" s="12">
        <f t="shared" si="76"/>
        <v>2</v>
      </c>
      <c r="BR38" s="12" t="str">
        <f t="shared" ref="BR38:BV38" si="77">IF(BL38=2,"Att", (IF(BL38=0,"Not","Weak")))</f>
        <v>Att</v>
      </c>
      <c r="BS38" s="12" t="str">
        <f t="shared" si="77"/>
        <v>Att</v>
      </c>
      <c r="BT38" s="12" t="str">
        <f t="shared" si="77"/>
        <v>Att</v>
      </c>
      <c r="BU38" s="12" t="str">
        <f t="shared" si="77"/>
        <v>Att</v>
      </c>
      <c r="BV38" s="12" t="str">
        <f t="shared" si="77"/>
        <v>Att</v>
      </c>
      <c r="BW38" s="10"/>
      <c r="BX38" s="77">
        <f t="shared" si="7"/>
        <v>4</v>
      </c>
      <c r="BY38" s="77">
        <f t="shared" si="8"/>
        <v>4</v>
      </c>
      <c r="BZ38" s="77">
        <f t="shared" si="9"/>
        <v>2</v>
      </c>
      <c r="CA38" s="10"/>
    </row>
    <row r="39">
      <c r="A39" s="82" t="s">
        <v>104</v>
      </c>
      <c r="B39" s="82" t="s">
        <v>105</v>
      </c>
      <c r="C39" s="83">
        <v>4.0</v>
      </c>
      <c r="D39" s="84">
        <v>3.0</v>
      </c>
      <c r="E39" s="85">
        <v>0.0</v>
      </c>
      <c r="F39" s="85">
        <v>4.0</v>
      </c>
      <c r="G39" s="85">
        <v>3.0</v>
      </c>
      <c r="H39" s="85">
        <v>0.0</v>
      </c>
      <c r="I39" s="85">
        <v>4.0</v>
      </c>
      <c r="J39" s="85">
        <v>3.0</v>
      </c>
      <c r="K39" s="85">
        <v>0.0</v>
      </c>
      <c r="L39" s="86">
        <v>4.0</v>
      </c>
      <c r="M39" s="85">
        <v>3.0</v>
      </c>
      <c r="N39" s="85">
        <v>3.0</v>
      </c>
      <c r="O39" s="85">
        <v>4.0</v>
      </c>
      <c r="P39" s="85">
        <v>3.0</v>
      </c>
      <c r="Q39" s="85">
        <v>0.0</v>
      </c>
      <c r="R39" s="83">
        <v>4.0</v>
      </c>
      <c r="S39" s="87">
        <v>3.0</v>
      </c>
      <c r="T39" s="85">
        <v>3.0</v>
      </c>
      <c r="U39" s="89"/>
      <c r="V39" s="89"/>
      <c r="W39" s="95"/>
      <c r="X39" s="89"/>
      <c r="Y39" s="89"/>
      <c r="Z39" s="95"/>
      <c r="AA39" s="95"/>
      <c r="AB39" s="88"/>
      <c r="AC39" s="95"/>
      <c r="AD39" s="95"/>
      <c r="AE39" s="95"/>
      <c r="AF39" s="96"/>
      <c r="AG39" s="90">
        <f t="shared" si="3"/>
        <v>48</v>
      </c>
      <c r="AH39" s="92">
        <v>4.0</v>
      </c>
      <c r="AI39" s="92">
        <v>2.0</v>
      </c>
      <c r="AJ39" s="92">
        <v>1.0</v>
      </c>
      <c r="AK39" s="92">
        <v>4.0</v>
      </c>
      <c r="AL39" s="92">
        <v>1.0</v>
      </c>
      <c r="AM39" s="92">
        <v>2.0</v>
      </c>
      <c r="AN39" s="92">
        <v>4.0</v>
      </c>
      <c r="AO39" s="92">
        <v>2.0</v>
      </c>
      <c r="AP39" s="92">
        <v>2.0</v>
      </c>
      <c r="AQ39" s="92">
        <v>4.0</v>
      </c>
      <c r="AR39" s="92">
        <v>1.0</v>
      </c>
      <c r="AS39" s="92">
        <v>2.0</v>
      </c>
      <c r="AT39" s="98"/>
      <c r="AU39" s="12"/>
      <c r="AV39" s="12"/>
      <c r="AW39" s="97"/>
      <c r="AX39" s="82">
        <v>5.0</v>
      </c>
      <c r="AZ39" s="94">
        <f t="shared" ref="AZ39:BD39" si="78">MIN(SUMIF($C$15:$AX$15,AZ$14,$C39:$AX39), 100)</f>
        <v>14</v>
      </c>
      <c r="BA39" s="94">
        <f t="shared" si="78"/>
        <v>29</v>
      </c>
      <c r="BB39" s="94">
        <f t="shared" si="78"/>
        <v>15</v>
      </c>
      <c r="BC39" s="94">
        <f t="shared" si="78"/>
        <v>17</v>
      </c>
      <c r="BD39" s="94">
        <f t="shared" si="78"/>
        <v>7</v>
      </c>
      <c r="BE39" s="72"/>
      <c r="BF39" s="71">
        <f t="shared" si="11"/>
        <v>0.7</v>
      </c>
      <c r="BG39" s="71">
        <f t="shared" si="12"/>
        <v>0.58</v>
      </c>
      <c r="BH39" s="71">
        <f t="shared" si="13"/>
        <v>0.75</v>
      </c>
      <c r="BI39" s="71">
        <f t="shared" si="14"/>
        <v>0.85</v>
      </c>
      <c r="BJ39" s="71">
        <f t="shared" si="15"/>
        <v>0.7</v>
      </c>
      <c r="BL39" s="12">
        <f t="shared" ref="BL39:BP39" si="79">IF((BF39)&gt;=50%, 2, (IF((BF39)&lt;25%, 0, 1)))</f>
        <v>2</v>
      </c>
      <c r="BM39" s="12">
        <f t="shared" si="79"/>
        <v>2</v>
      </c>
      <c r="BN39" s="12">
        <f t="shared" si="79"/>
        <v>2</v>
      </c>
      <c r="BO39" s="12">
        <f t="shared" si="79"/>
        <v>2</v>
      </c>
      <c r="BP39" s="12">
        <f t="shared" si="79"/>
        <v>2</v>
      </c>
      <c r="BR39" s="12" t="str">
        <f t="shared" ref="BR39:BV39" si="80">IF(BL39=2,"Att", (IF(BL39=0,"Not","Weak")))</f>
        <v>Att</v>
      </c>
      <c r="BS39" s="12" t="str">
        <f t="shared" si="80"/>
        <v>Att</v>
      </c>
      <c r="BT39" s="12" t="str">
        <f t="shared" si="80"/>
        <v>Att</v>
      </c>
      <c r="BU39" s="12" t="str">
        <f t="shared" si="80"/>
        <v>Att</v>
      </c>
      <c r="BV39" s="12" t="str">
        <f t="shared" si="80"/>
        <v>Att</v>
      </c>
      <c r="BW39" s="10"/>
      <c r="BX39" s="77">
        <f t="shared" si="7"/>
        <v>4</v>
      </c>
      <c r="BY39" s="77">
        <f t="shared" si="8"/>
        <v>4</v>
      </c>
      <c r="BZ39" s="77">
        <f t="shared" si="9"/>
        <v>2</v>
      </c>
      <c r="CA39" s="10"/>
    </row>
    <row r="40">
      <c r="A40" s="82" t="s">
        <v>106</v>
      </c>
      <c r="B40" s="82" t="s">
        <v>107</v>
      </c>
      <c r="C40" s="83">
        <v>4.0</v>
      </c>
      <c r="D40" s="84">
        <v>3.0</v>
      </c>
      <c r="E40" s="85">
        <v>1.0</v>
      </c>
      <c r="F40" s="85">
        <v>4.0</v>
      </c>
      <c r="G40" s="85">
        <v>3.0</v>
      </c>
      <c r="H40" s="85">
        <v>0.0</v>
      </c>
      <c r="I40" s="85">
        <v>4.0</v>
      </c>
      <c r="J40" s="85">
        <v>3.0</v>
      </c>
      <c r="K40" s="85">
        <v>0.0</v>
      </c>
      <c r="L40" s="86">
        <v>4.0</v>
      </c>
      <c r="M40" s="85">
        <v>3.0</v>
      </c>
      <c r="N40" s="85">
        <v>3.0</v>
      </c>
      <c r="O40" s="85">
        <v>4.0</v>
      </c>
      <c r="P40" s="85">
        <v>3.0</v>
      </c>
      <c r="Q40" s="85">
        <v>0.0</v>
      </c>
      <c r="R40" s="83">
        <v>4.0</v>
      </c>
      <c r="S40" s="87">
        <v>3.0</v>
      </c>
      <c r="T40" s="85">
        <v>3.0</v>
      </c>
      <c r="U40" s="89"/>
      <c r="V40" s="89"/>
      <c r="W40" s="95"/>
      <c r="X40" s="89"/>
      <c r="Y40" s="89"/>
      <c r="Z40" s="95"/>
      <c r="AA40" s="95"/>
      <c r="AB40" s="95"/>
      <c r="AC40" s="96"/>
      <c r="AD40" s="95"/>
      <c r="AE40" s="95"/>
      <c r="AF40" s="95"/>
      <c r="AG40" s="90">
        <f t="shared" si="3"/>
        <v>49</v>
      </c>
      <c r="AH40" s="92">
        <v>4.0</v>
      </c>
      <c r="AI40" s="92">
        <v>2.0</v>
      </c>
      <c r="AJ40" s="92">
        <v>2.0</v>
      </c>
      <c r="AK40" s="92">
        <v>6.0</v>
      </c>
      <c r="AL40" s="92">
        <v>2.0</v>
      </c>
      <c r="AM40" s="92">
        <v>2.0</v>
      </c>
      <c r="AN40" s="92">
        <v>5.0</v>
      </c>
      <c r="AO40" s="92">
        <v>2.0</v>
      </c>
      <c r="AP40" s="92">
        <v>2.0</v>
      </c>
      <c r="AQ40" s="92">
        <v>4.0</v>
      </c>
      <c r="AR40" s="92">
        <v>2.0</v>
      </c>
      <c r="AS40" s="92">
        <v>2.0</v>
      </c>
      <c r="AT40" s="12"/>
      <c r="AU40" s="12"/>
      <c r="AV40" s="12"/>
      <c r="AW40" s="97"/>
      <c r="AX40" s="82">
        <v>6.0</v>
      </c>
      <c r="AZ40" s="94">
        <f t="shared" ref="AZ40:BD40" si="81">MIN(SUMIF($C$15:$AX$15,AZ$14,$C40:$AX40), 100)</f>
        <v>16</v>
      </c>
      <c r="BA40" s="94">
        <f t="shared" si="81"/>
        <v>33</v>
      </c>
      <c r="BB40" s="94">
        <f t="shared" si="81"/>
        <v>16</v>
      </c>
      <c r="BC40" s="94">
        <f t="shared" si="81"/>
        <v>18</v>
      </c>
      <c r="BD40" s="94">
        <f t="shared" si="81"/>
        <v>7</v>
      </c>
      <c r="BE40" s="72"/>
      <c r="BF40" s="71">
        <f t="shared" si="11"/>
        <v>0.8</v>
      </c>
      <c r="BG40" s="71">
        <f t="shared" si="12"/>
        <v>0.66</v>
      </c>
      <c r="BH40" s="71">
        <f t="shared" si="13"/>
        <v>0.8</v>
      </c>
      <c r="BI40" s="71">
        <f t="shared" si="14"/>
        <v>0.9</v>
      </c>
      <c r="BJ40" s="71">
        <f t="shared" si="15"/>
        <v>0.7</v>
      </c>
      <c r="BL40" s="12">
        <f t="shared" ref="BL40:BP40" si="82">IF((BF40)&gt;=50%, 2, (IF((BF40)&lt;25%, 0, 1)))</f>
        <v>2</v>
      </c>
      <c r="BM40" s="12">
        <f t="shared" si="82"/>
        <v>2</v>
      </c>
      <c r="BN40" s="12">
        <f t="shared" si="82"/>
        <v>2</v>
      </c>
      <c r="BO40" s="12">
        <f t="shared" si="82"/>
        <v>2</v>
      </c>
      <c r="BP40" s="12">
        <f t="shared" si="82"/>
        <v>2</v>
      </c>
      <c r="BR40" s="12" t="str">
        <f t="shared" ref="BR40:BV40" si="83">IF(BL40=2,"Att", (IF(BL40=0,"Not","Weak")))</f>
        <v>Att</v>
      </c>
      <c r="BS40" s="12" t="str">
        <f t="shared" si="83"/>
        <v>Att</v>
      </c>
      <c r="BT40" s="12" t="str">
        <f t="shared" si="83"/>
        <v>Att</v>
      </c>
      <c r="BU40" s="12" t="str">
        <f t="shared" si="83"/>
        <v>Att</v>
      </c>
      <c r="BV40" s="12" t="str">
        <f t="shared" si="83"/>
        <v>Att</v>
      </c>
      <c r="BW40" s="10"/>
      <c r="BX40" s="77">
        <f t="shared" si="7"/>
        <v>4</v>
      </c>
      <c r="BY40" s="77">
        <f t="shared" si="8"/>
        <v>4</v>
      </c>
      <c r="BZ40" s="77">
        <f t="shared" si="9"/>
        <v>2</v>
      </c>
      <c r="CA40" s="10"/>
    </row>
    <row r="41">
      <c r="A41" s="82" t="s">
        <v>108</v>
      </c>
      <c r="B41" s="82" t="s">
        <v>109</v>
      </c>
      <c r="C41" s="83">
        <v>4.0</v>
      </c>
      <c r="D41" s="84">
        <v>3.0</v>
      </c>
      <c r="E41" s="85">
        <v>1.0</v>
      </c>
      <c r="F41" s="85">
        <v>4.0</v>
      </c>
      <c r="G41" s="85">
        <v>3.0</v>
      </c>
      <c r="H41" s="85">
        <v>0.0</v>
      </c>
      <c r="I41" s="85">
        <v>4.0</v>
      </c>
      <c r="J41" s="85">
        <v>3.0</v>
      </c>
      <c r="K41" s="85">
        <v>0.0</v>
      </c>
      <c r="L41" s="86" t="s">
        <v>61</v>
      </c>
      <c r="M41" s="85" t="s">
        <v>61</v>
      </c>
      <c r="N41" s="85" t="s">
        <v>61</v>
      </c>
      <c r="O41" s="85">
        <v>4.0</v>
      </c>
      <c r="P41" s="85">
        <v>3.0</v>
      </c>
      <c r="Q41" s="85">
        <v>0.0</v>
      </c>
      <c r="R41" s="83">
        <v>4.0</v>
      </c>
      <c r="S41" s="87">
        <v>3.0</v>
      </c>
      <c r="T41" s="85">
        <v>3.0</v>
      </c>
      <c r="U41" s="89"/>
      <c r="V41" s="89"/>
      <c r="W41" s="95"/>
      <c r="X41" s="89"/>
      <c r="Y41" s="89"/>
      <c r="Z41" s="95"/>
      <c r="AA41" s="95"/>
      <c r="AB41" s="95"/>
      <c r="AC41" s="95"/>
      <c r="AD41" s="95"/>
      <c r="AE41" s="95"/>
      <c r="AF41" s="95"/>
      <c r="AG41" s="90">
        <f t="shared" si="3"/>
        <v>39</v>
      </c>
      <c r="AH41" s="92">
        <v>3.0</v>
      </c>
      <c r="AI41" s="92">
        <v>1.0</v>
      </c>
      <c r="AJ41" s="92">
        <v>2.0</v>
      </c>
      <c r="AK41" s="92" t="s">
        <v>61</v>
      </c>
      <c r="AL41" s="92" t="s">
        <v>61</v>
      </c>
      <c r="AM41" s="92" t="s">
        <v>61</v>
      </c>
      <c r="AN41" s="92">
        <v>5.0</v>
      </c>
      <c r="AO41" s="92">
        <v>2.0</v>
      </c>
      <c r="AP41" s="92">
        <v>2.0</v>
      </c>
      <c r="AQ41" s="92">
        <v>6.0</v>
      </c>
      <c r="AR41" s="92">
        <v>2.0</v>
      </c>
      <c r="AS41" s="92">
        <v>2.0</v>
      </c>
      <c r="AT41" s="12"/>
      <c r="AU41" s="12"/>
      <c r="AV41" s="12"/>
      <c r="AW41" s="97"/>
      <c r="AX41" s="82">
        <v>12.0</v>
      </c>
      <c r="AZ41" s="94">
        <f t="shared" ref="AZ41:BD41" si="84">MIN(SUMIF($C$15:$AX$15,AZ$14,$C41:$AX41), 100)</f>
        <v>14</v>
      </c>
      <c r="BA41" s="94">
        <f t="shared" si="84"/>
        <v>19</v>
      </c>
      <c r="BB41" s="94">
        <f t="shared" si="84"/>
        <v>16</v>
      </c>
      <c r="BC41" s="94">
        <f t="shared" si="84"/>
        <v>20</v>
      </c>
      <c r="BD41" s="94">
        <f t="shared" si="84"/>
        <v>7</v>
      </c>
      <c r="BE41" s="72"/>
      <c r="BF41" s="71">
        <f t="shared" si="11"/>
        <v>0.7</v>
      </c>
      <c r="BG41" s="71">
        <f t="shared" si="12"/>
        <v>0.38</v>
      </c>
      <c r="BH41" s="71">
        <f t="shared" si="13"/>
        <v>0.8</v>
      </c>
      <c r="BI41" s="71">
        <f t="shared" si="14"/>
        <v>1</v>
      </c>
      <c r="BJ41" s="71">
        <f t="shared" si="15"/>
        <v>0.7</v>
      </c>
      <c r="BL41" s="12">
        <f t="shared" ref="BL41:BP41" si="85">IF((BF41)&gt;=50%, 2, (IF((BF41)&lt;25%, 0, 1)))</f>
        <v>2</v>
      </c>
      <c r="BM41" s="12">
        <f t="shared" si="85"/>
        <v>1</v>
      </c>
      <c r="BN41" s="12">
        <f t="shared" si="85"/>
        <v>2</v>
      </c>
      <c r="BO41" s="12">
        <f t="shared" si="85"/>
        <v>2</v>
      </c>
      <c r="BP41" s="12">
        <f t="shared" si="85"/>
        <v>2</v>
      </c>
      <c r="BR41" s="12" t="str">
        <f t="shared" ref="BR41:BV41" si="86">IF(BL41=2,"Att", (IF(BL41=0,"Not","Weak")))</f>
        <v>Att</v>
      </c>
      <c r="BS41" s="12" t="str">
        <f t="shared" si="86"/>
        <v>Weak</v>
      </c>
      <c r="BT41" s="12" t="str">
        <f t="shared" si="86"/>
        <v>Att</v>
      </c>
      <c r="BU41" s="12" t="str">
        <f t="shared" si="86"/>
        <v>Att</v>
      </c>
      <c r="BV41" s="12" t="str">
        <f t="shared" si="86"/>
        <v>Att</v>
      </c>
      <c r="BW41" s="10"/>
      <c r="BX41" s="77">
        <f t="shared" si="7"/>
        <v>3</v>
      </c>
      <c r="BY41" s="77">
        <f t="shared" si="8"/>
        <v>4</v>
      </c>
      <c r="BZ41" s="77">
        <f t="shared" si="9"/>
        <v>2</v>
      </c>
      <c r="CA41" s="10"/>
    </row>
    <row r="42">
      <c r="A42" s="82" t="s">
        <v>110</v>
      </c>
      <c r="B42" s="82" t="s">
        <v>111</v>
      </c>
      <c r="C42" s="83">
        <v>4.0</v>
      </c>
      <c r="D42" s="84">
        <v>0.0</v>
      </c>
      <c r="E42" s="85">
        <v>0.0</v>
      </c>
      <c r="F42" s="85">
        <v>4.0</v>
      </c>
      <c r="G42" s="85">
        <v>3.0</v>
      </c>
      <c r="H42" s="85">
        <v>0.0</v>
      </c>
      <c r="I42" s="85">
        <v>4.0</v>
      </c>
      <c r="J42" s="85">
        <v>3.0</v>
      </c>
      <c r="K42" s="85">
        <v>0.0</v>
      </c>
      <c r="L42" s="86">
        <v>4.0</v>
      </c>
      <c r="M42" s="85">
        <v>3.0</v>
      </c>
      <c r="N42" s="85">
        <v>0.0</v>
      </c>
      <c r="O42" s="85" t="s">
        <v>61</v>
      </c>
      <c r="P42" s="85" t="s">
        <v>61</v>
      </c>
      <c r="Q42" s="85" t="s">
        <v>61</v>
      </c>
      <c r="R42" s="83">
        <v>4.0</v>
      </c>
      <c r="S42" s="87">
        <v>3.0</v>
      </c>
      <c r="T42" s="85">
        <v>3.0</v>
      </c>
      <c r="U42" s="88"/>
      <c r="V42" s="89"/>
      <c r="W42" s="89"/>
      <c r="X42" s="88"/>
      <c r="Y42" s="89"/>
      <c r="Z42" s="89"/>
      <c r="AA42" s="89"/>
      <c r="AB42" s="89"/>
      <c r="AC42" s="88"/>
      <c r="AD42" s="88"/>
      <c r="AE42" s="89"/>
      <c r="AF42" s="89"/>
      <c r="AG42" s="90">
        <f t="shared" si="3"/>
        <v>35</v>
      </c>
      <c r="AH42" s="92">
        <v>4.0</v>
      </c>
      <c r="AI42" s="92">
        <v>1.0</v>
      </c>
      <c r="AJ42" s="92">
        <v>2.0</v>
      </c>
      <c r="AK42" s="92">
        <v>4.0</v>
      </c>
      <c r="AL42" s="92">
        <v>1.0</v>
      </c>
      <c r="AM42" s="92">
        <v>2.0</v>
      </c>
      <c r="AN42" s="92">
        <v>4.0</v>
      </c>
      <c r="AO42" s="92">
        <v>1.0</v>
      </c>
      <c r="AP42" s="92">
        <v>2.0</v>
      </c>
      <c r="AQ42" s="92">
        <v>4.0</v>
      </c>
      <c r="AR42" s="92">
        <v>1.0</v>
      </c>
      <c r="AS42" s="92">
        <v>2.0</v>
      </c>
      <c r="AT42" s="12"/>
      <c r="AU42" s="12"/>
      <c r="AV42" s="12"/>
      <c r="AW42" s="97"/>
      <c r="AX42" s="82">
        <v>5.0</v>
      </c>
      <c r="AZ42" s="94">
        <f t="shared" ref="AZ42:BD42" si="87">MIN(SUMIF($C$15:$AX$15,AZ$14,$C42:$AX42), 100)</f>
        <v>11</v>
      </c>
      <c r="BA42" s="94">
        <f t="shared" si="87"/>
        <v>26</v>
      </c>
      <c r="BB42" s="94">
        <f t="shared" si="87"/>
        <v>7</v>
      </c>
      <c r="BC42" s="94">
        <f t="shared" si="87"/>
        <v>17</v>
      </c>
      <c r="BD42" s="94">
        <f t="shared" si="87"/>
        <v>7</v>
      </c>
      <c r="BE42" s="72"/>
      <c r="BF42" s="71">
        <f t="shared" si="11"/>
        <v>0.55</v>
      </c>
      <c r="BG42" s="71">
        <f t="shared" si="12"/>
        <v>0.52</v>
      </c>
      <c r="BH42" s="71">
        <f t="shared" si="13"/>
        <v>0.35</v>
      </c>
      <c r="BI42" s="71">
        <f t="shared" si="14"/>
        <v>0.85</v>
      </c>
      <c r="BJ42" s="71">
        <f t="shared" si="15"/>
        <v>0.7</v>
      </c>
      <c r="BL42" s="12">
        <f t="shared" ref="BL42:BP42" si="88">IF((BF42)&gt;=50%, 2, (IF((BF42)&lt;25%, 0, 1)))</f>
        <v>2</v>
      </c>
      <c r="BM42" s="12">
        <f t="shared" si="88"/>
        <v>2</v>
      </c>
      <c r="BN42" s="12">
        <f t="shared" si="88"/>
        <v>1</v>
      </c>
      <c r="BO42" s="12">
        <f t="shared" si="88"/>
        <v>2</v>
      </c>
      <c r="BP42" s="12">
        <f t="shared" si="88"/>
        <v>2</v>
      </c>
      <c r="BR42" s="12" t="str">
        <f t="shared" ref="BR42:BV42" si="89">IF(BL42=2,"Att", (IF(BL42=0,"Not","Weak")))</f>
        <v>Att</v>
      </c>
      <c r="BS42" s="12" t="str">
        <f t="shared" si="89"/>
        <v>Att</v>
      </c>
      <c r="BT42" s="12" t="str">
        <f t="shared" si="89"/>
        <v>Weak</v>
      </c>
      <c r="BU42" s="12" t="str">
        <f t="shared" si="89"/>
        <v>Att</v>
      </c>
      <c r="BV42" s="12" t="str">
        <f t="shared" si="89"/>
        <v>Att</v>
      </c>
      <c r="BW42" s="10"/>
      <c r="BX42" s="77">
        <f t="shared" si="7"/>
        <v>4</v>
      </c>
      <c r="BY42" s="77">
        <f t="shared" si="8"/>
        <v>4</v>
      </c>
      <c r="BZ42" s="77">
        <f t="shared" si="9"/>
        <v>1</v>
      </c>
      <c r="CA42" s="10"/>
    </row>
    <row r="43" ht="15.0" customHeight="1">
      <c r="A43" s="82" t="s">
        <v>112</v>
      </c>
      <c r="B43" s="82" t="s">
        <v>113</v>
      </c>
      <c r="C43" s="83">
        <v>4.0</v>
      </c>
      <c r="D43" s="84">
        <v>3.0</v>
      </c>
      <c r="E43" s="85">
        <v>1.0</v>
      </c>
      <c r="F43" s="85">
        <v>4.0</v>
      </c>
      <c r="G43" s="85">
        <v>3.0</v>
      </c>
      <c r="H43" s="85">
        <v>0.0</v>
      </c>
      <c r="I43" s="85" t="s">
        <v>61</v>
      </c>
      <c r="J43" s="85" t="s">
        <v>61</v>
      </c>
      <c r="K43" s="85" t="s">
        <v>61</v>
      </c>
      <c r="L43" s="86">
        <v>4.0</v>
      </c>
      <c r="M43" s="85">
        <v>3.0</v>
      </c>
      <c r="N43" s="85">
        <v>3.0</v>
      </c>
      <c r="O43" s="85">
        <v>4.0</v>
      </c>
      <c r="P43" s="85">
        <v>3.0</v>
      </c>
      <c r="Q43" s="85">
        <v>0.0</v>
      </c>
      <c r="R43" s="83">
        <v>4.0</v>
      </c>
      <c r="S43" s="87">
        <v>3.0</v>
      </c>
      <c r="T43" s="85">
        <v>3.0</v>
      </c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90">
        <f t="shared" si="3"/>
        <v>42</v>
      </c>
      <c r="AH43" s="92">
        <v>4.0</v>
      </c>
      <c r="AI43" s="92">
        <v>1.0</v>
      </c>
      <c r="AJ43" s="92">
        <v>2.0</v>
      </c>
      <c r="AK43" s="92">
        <v>3.0</v>
      </c>
      <c r="AL43" s="92">
        <v>1.0</v>
      </c>
      <c r="AM43" s="92">
        <v>1.0</v>
      </c>
      <c r="AN43" s="92">
        <v>3.0</v>
      </c>
      <c r="AO43" s="92">
        <v>2.0</v>
      </c>
      <c r="AP43" s="92">
        <v>2.0</v>
      </c>
      <c r="AQ43" s="92">
        <v>3.0</v>
      </c>
      <c r="AR43" s="92">
        <v>1.0</v>
      </c>
      <c r="AS43" s="92">
        <v>2.0</v>
      </c>
      <c r="AT43" s="98"/>
      <c r="AU43" s="12"/>
      <c r="AV43" s="12"/>
      <c r="AW43" s="97"/>
      <c r="AX43" s="82">
        <v>4.0</v>
      </c>
      <c r="AZ43" s="94">
        <f t="shared" ref="AZ43:BD43" si="90">MIN(SUMIF($C$15:$AX$15,AZ$14,$C43:$AX43), 100)</f>
        <v>15</v>
      </c>
      <c r="BA43" s="94">
        <f t="shared" si="90"/>
        <v>19</v>
      </c>
      <c r="BB43" s="94">
        <f t="shared" si="90"/>
        <v>14</v>
      </c>
      <c r="BC43" s="94">
        <f t="shared" si="90"/>
        <v>16</v>
      </c>
      <c r="BD43" s="94">
        <f t="shared" si="90"/>
        <v>7</v>
      </c>
      <c r="BE43" s="72"/>
      <c r="BF43" s="71">
        <f t="shared" si="11"/>
        <v>0.75</v>
      </c>
      <c r="BG43" s="71">
        <f t="shared" si="12"/>
        <v>0.38</v>
      </c>
      <c r="BH43" s="71">
        <f t="shared" si="13"/>
        <v>0.7</v>
      </c>
      <c r="BI43" s="71">
        <f t="shared" si="14"/>
        <v>0.8</v>
      </c>
      <c r="BJ43" s="71">
        <f t="shared" si="15"/>
        <v>0.7</v>
      </c>
      <c r="BL43" s="12">
        <f t="shared" ref="BL43:BP43" si="91">IF((BF43)&gt;=50%, 2, (IF((BF43)&lt;25%, 0, 1)))</f>
        <v>2</v>
      </c>
      <c r="BM43" s="12">
        <f t="shared" si="91"/>
        <v>1</v>
      </c>
      <c r="BN43" s="12">
        <f t="shared" si="91"/>
        <v>2</v>
      </c>
      <c r="BO43" s="12">
        <f t="shared" si="91"/>
        <v>2</v>
      </c>
      <c r="BP43" s="12">
        <f t="shared" si="91"/>
        <v>2</v>
      </c>
      <c r="BR43" s="12" t="str">
        <f t="shared" ref="BR43:BV43" si="92">IF(BL43=2,"Att", (IF(BL43=0,"Not","Weak")))</f>
        <v>Att</v>
      </c>
      <c r="BS43" s="12" t="str">
        <f t="shared" si="92"/>
        <v>Weak</v>
      </c>
      <c r="BT43" s="12" t="str">
        <f t="shared" si="92"/>
        <v>Att</v>
      </c>
      <c r="BU43" s="12" t="str">
        <f t="shared" si="92"/>
        <v>Att</v>
      </c>
      <c r="BV43" s="12" t="str">
        <f t="shared" si="92"/>
        <v>Att</v>
      </c>
      <c r="BW43" s="10"/>
      <c r="BX43" s="77">
        <f t="shared" si="7"/>
        <v>3</v>
      </c>
      <c r="BY43" s="77">
        <f t="shared" si="8"/>
        <v>4</v>
      </c>
      <c r="BZ43" s="77">
        <f t="shared" si="9"/>
        <v>2</v>
      </c>
      <c r="CA43" s="10"/>
    </row>
    <row r="44" ht="15.0" customHeight="1">
      <c r="A44" s="82" t="s">
        <v>114</v>
      </c>
      <c r="B44" s="82" t="s">
        <v>115</v>
      </c>
      <c r="C44" s="83">
        <v>4.0</v>
      </c>
      <c r="D44" s="84">
        <v>3.0</v>
      </c>
      <c r="E44" s="85">
        <v>1.0</v>
      </c>
      <c r="F44" s="85">
        <v>4.0</v>
      </c>
      <c r="G44" s="85">
        <v>3.0</v>
      </c>
      <c r="H44" s="85">
        <v>3.0</v>
      </c>
      <c r="I44" s="85">
        <v>4.0</v>
      </c>
      <c r="J44" s="85">
        <v>3.0</v>
      </c>
      <c r="K44" s="85">
        <v>0.0</v>
      </c>
      <c r="L44" s="86">
        <v>4.0</v>
      </c>
      <c r="M44" s="85">
        <v>3.0</v>
      </c>
      <c r="N44" s="85">
        <v>3.0</v>
      </c>
      <c r="O44" s="85">
        <v>4.0</v>
      </c>
      <c r="P44" s="85">
        <v>3.0</v>
      </c>
      <c r="Q44" s="85">
        <v>0.0</v>
      </c>
      <c r="R44" s="83">
        <v>4.0</v>
      </c>
      <c r="S44" s="87">
        <v>3.0</v>
      </c>
      <c r="T44" s="85">
        <v>3.0</v>
      </c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90">
        <f t="shared" si="3"/>
        <v>52</v>
      </c>
      <c r="AH44" s="92">
        <v>3.0</v>
      </c>
      <c r="AI44" s="92">
        <v>1.0</v>
      </c>
      <c r="AJ44" s="92">
        <v>1.0</v>
      </c>
      <c r="AK44" s="92">
        <v>4.0</v>
      </c>
      <c r="AL44" s="92">
        <v>1.0</v>
      </c>
      <c r="AM44" s="92">
        <v>2.0</v>
      </c>
      <c r="AN44" s="92">
        <v>3.0</v>
      </c>
      <c r="AO44" s="92">
        <v>2.0</v>
      </c>
      <c r="AP44" s="92">
        <v>2.0</v>
      </c>
      <c r="AQ44" s="92">
        <v>3.0</v>
      </c>
      <c r="AR44" s="92">
        <v>2.0</v>
      </c>
      <c r="AS44" s="92">
        <v>2.0</v>
      </c>
      <c r="AT44" s="12"/>
      <c r="AU44" s="12"/>
      <c r="AV44" s="12"/>
      <c r="AW44" s="97"/>
      <c r="AX44" s="82">
        <v>4.0</v>
      </c>
      <c r="AZ44" s="94">
        <f t="shared" ref="AZ44:BD44" si="93">MIN(SUMIF($C$15:$AX$15,AZ$14,$C44:$AX44), 100)</f>
        <v>13</v>
      </c>
      <c r="BA44" s="94">
        <f t="shared" si="93"/>
        <v>28</v>
      </c>
      <c r="BB44" s="94">
        <f t="shared" si="93"/>
        <v>14</v>
      </c>
      <c r="BC44" s="94">
        <f t="shared" si="93"/>
        <v>17</v>
      </c>
      <c r="BD44" s="94">
        <f t="shared" si="93"/>
        <v>10</v>
      </c>
      <c r="BE44" s="72"/>
      <c r="BF44" s="71">
        <f t="shared" si="11"/>
        <v>0.65</v>
      </c>
      <c r="BG44" s="71">
        <f t="shared" si="12"/>
        <v>0.56</v>
      </c>
      <c r="BH44" s="71">
        <f t="shared" si="13"/>
        <v>0.7</v>
      </c>
      <c r="BI44" s="71">
        <f t="shared" si="14"/>
        <v>0.85</v>
      </c>
      <c r="BJ44" s="71">
        <f t="shared" si="15"/>
        <v>1</v>
      </c>
      <c r="BL44" s="12">
        <f t="shared" ref="BL44:BP44" si="94">IF((BF44)&gt;=50%, 2, (IF((BF44)&lt;25%, 0, 1)))</f>
        <v>2</v>
      </c>
      <c r="BM44" s="12">
        <f t="shared" si="94"/>
        <v>2</v>
      </c>
      <c r="BN44" s="12">
        <f t="shared" si="94"/>
        <v>2</v>
      </c>
      <c r="BO44" s="12">
        <f t="shared" si="94"/>
        <v>2</v>
      </c>
      <c r="BP44" s="12">
        <f t="shared" si="94"/>
        <v>2</v>
      </c>
      <c r="BR44" s="12" t="str">
        <f t="shared" ref="BR44:BV44" si="95">IF(BL44=2,"Att", (IF(BL44=0,"Not","Weak")))</f>
        <v>Att</v>
      </c>
      <c r="BS44" s="12" t="str">
        <f t="shared" si="95"/>
        <v>Att</v>
      </c>
      <c r="BT44" s="12" t="str">
        <f t="shared" si="95"/>
        <v>Att</v>
      </c>
      <c r="BU44" s="12" t="str">
        <f t="shared" si="95"/>
        <v>Att</v>
      </c>
      <c r="BV44" s="12" t="str">
        <f t="shared" si="95"/>
        <v>Att</v>
      </c>
      <c r="BW44" s="10"/>
      <c r="BX44" s="77">
        <f t="shared" si="7"/>
        <v>4</v>
      </c>
      <c r="BY44" s="77">
        <f t="shared" si="8"/>
        <v>4</v>
      </c>
      <c r="BZ44" s="77">
        <f t="shared" si="9"/>
        <v>2</v>
      </c>
      <c r="CA44" s="10"/>
    </row>
    <row r="45">
      <c r="A45" s="82" t="s">
        <v>116</v>
      </c>
      <c r="B45" s="82" t="s">
        <v>117</v>
      </c>
      <c r="C45" s="83" t="s">
        <v>61</v>
      </c>
      <c r="D45" s="84" t="s">
        <v>61</v>
      </c>
      <c r="E45" s="85" t="s">
        <v>61</v>
      </c>
      <c r="F45" s="85">
        <v>4.0</v>
      </c>
      <c r="G45" s="85">
        <v>3.0</v>
      </c>
      <c r="H45" s="85">
        <v>0.0</v>
      </c>
      <c r="I45" s="85">
        <v>4.0</v>
      </c>
      <c r="J45" s="85">
        <v>3.0</v>
      </c>
      <c r="K45" s="85">
        <v>0.0</v>
      </c>
      <c r="L45" s="86">
        <v>4.0</v>
      </c>
      <c r="M45" s="85">
        <v>3.0</v>
      </c>
      <c r="N45" s="85">
        <v>3.0</v>
      </c>
      <c r="O45" s="85">
        <v>4.0</v>
      </c>
      <c r="P45" s="85">
        <v>3.0</v>
      </c>
      <c r="Q45" s="85">
        <v>0.0</v>
      </c>
      <c r="R45" s="83">
        <v>4.0</v>
      </c>
      <c r="S45" s="87">
        <v>3.0</v>
      </c>
      <c r="T45" s="85">
        <v>3.0</v>
      </c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90">
        <f t="shared" si="3"/>
        <v>41</v>
      </c>
      <c r="AH45" s="92">
        <v>2.0</v>
      </c>
      <c r="AI45" s="92">
        <v>1.0</v>
      </c>
      <c r="AJ45" s="92">
        <v>1.0</v>
      </c>
      <c r="AK45" s="92">
        <v>4.0</v>
      </c>
      <c r="AL45" s="92">
        <v>1.0</v>
      </c>
      <c r="AM45" s="92">
        <v>2.0</v>
      </c>
      <c r="AN45" s="92">
        <v>5.0</v>
      </c>
      <c r="AO45" s="92">
        <v>2.0</v>
      </c>
      <c r="AP45" s="92">
        <v>2.0</v>
      </c>
      <c r="AQ45" s="92" t="s">
        <v>61</v>
      </c>
      <c r="AR45" s="92" t="s">
        <v>61</v>
      </c>
      <c r="AS45" s="92" t="s">
        <v>61</v>
      </c>
      <c r="AT45" s="98"/>
      <c r="AU45" s="12"/>
      <c r="AV45" s="12"/>
      <c r="AW45" s="97"/>
      <c r="AX45" s="82">
        <v>2.0</v>
      </c>
      <c r="AZ45" s="94">
        <f t="shared" ref="AZ45:BD45" si="96">MIN(SUMIF($C$15:$AX$15,AZ$14,$C45:$AX45), 100)</f>
        <v>4</v>
      </c>
      <c r="BA45" s="94">
        <f t="shared" si="96"/>
        <v>26</v>
      </c>
      <c r="BB45" s="94">
        <f t="shared" si="96"/>
        <v>16</v>
      </c>
      <c r="BC45" s="94">
        <f t="shared" si="96"/>
        <v>10</v>
      </c>
      <c r="BD45" s="94">
        <f t="shared" si="96"/>
        <v>7</v>
      </c>
      <c r="BE45" s="72"/>
      <c r="BF45" s="71">
        <f t="shared" si="11"/>
        <v>0.2</v>
      </c>
      <c r="BG45" s="71">
        <f t="shared" si="12"/>
        <v>0.52</v>
      </c>
      <c r="BH45" s="71">
        <f t="shared" si="13"/>
        <v>0.8</v>
      </c>
      <c r="BI45" s="71">
        <f t="shared" si="14"/>
        <v>0.5</v>
      </c>
      <c r="BJ45" s="71">
        <f t="shared" si="15"/>
        <v>0.7</v>
      </c>
      <c r="BL45" s="12">
        <f t="shared" ref="BL45:BP45" si="97">IF((BF45)&gt;=50%, 2, (IF((BF45)&lt;25%, 0, 1)))</f>
        <v>0</v>
      </c>
      <c r="BM45" s="12">
        <f t="shared" si="97"/>
        <v>2</v>
      </c>
      <c r="BN45" s="12">
        <f t="shared" si="97"/>
        <v>2</v>
      </c>
      <c r="BO45" s="12">
        <f t="shared" si="97"/>
        <v>2</v>
      </c>
      <c r="BP45" s="12">
        <f t="shared" si="97"/>
        <v>2</v>
      </c>
      <c r="BR45" s="12" t="str">
        <f t="shared" ref="BR45:BV45" si="98">IF(BL45=2,"Att", (IF(BL45=0,"Not","Weak")))</f>
        <v>Not</v>
      </c>
      <c r="BS45" s="12" t="str">
        <f t="shared" si="98"/>
        <v>Att</v>
      </c>
      <c r="BT45" s="12" t="str">
        <f t="shared" si="98"/>
        <v>Att</v>
      </c>
      <c r="BU45" s="12" t="str">
        <f t="shared" si="98"/>
        <v>Att</v>
      </c>
      <c r="BV45" s="12" t="str">
        <f t="shared" si="98"/>
        <v>Att</v>
      </c>
      <c r="BW45" s="10"/>
      <c r="BX45" s="77">
        <f t="shared" si="7"/>
        <v>2</v>
      </c>
      <c r="BY45" s="77">
        <f t="shared" si="8"/>
        <v>4</v>
      </c>
      <c r="BZ45" s="77">
        <f t="shared" si="9"/>
        <v>2</v>
      </c>
      <c r="CA45" s="10"/>
    </row>
    <row r="46">
      <c r="A46" s="82" t="s">
        <v>118</v>
      </c>
      <c r="B46" s="82" t="s">
        <v>119</v>
      </c>
      <c r="C46" s="83" t="s">
        <v>61</v>
      </c>
      <c r="D46" s="84" t="s">
        <v>61</v>
      </c>
      <c r="E46" s="85" t="s">
        <v>61</v>
      </c>
      <c r="F46" s="85">
        <v>4.0</v>
      </c>
      <c r="G46" s="85">
        <v>3.0</v>
      </c>
      <c r="H46" s="85">
        <v>0.0</v>
      </c>
      <c r="I46" s="85">
        <v>4.0</v>
      </c>
      <c r="J46" s="85">
        <v>3.0</v>
      </c>
      <c r="K46" s="85">
        <v>0.0</v>
      </c>
      <c r="L46" s="86">
        <v>4.0</v>
      </c>
      <c r="M46" s="85">
        <v>3.0</v>
      </c>
      <c r="N46" s="85">
        <v>3.0</v>
      </c>
      <c r="O46" s="85">
        <v>4.0</v>
      </c>
      <c r="P46" s="85">
        <v>3.0</v>
      </c>
      <c r="Q46" s="85">
        <v>3.0</v>
      </c>
      <c r="R46" s="83">
        <v>4.0</v>
      </c>
      <c r="S46" s="87">
        <v>3.0</v>
      </c>
      <c r="T46" s="85">
        <v>3.0</v>
      </c>
      <c r="U46" s="88"/>
      <c r="V46" s="89"/>
      <c r="W46" s="89"/>
      <c r="X46" s="88"/>
      <c r="Y46" s="89"/>
      <c r="Z46" s="89"/>
      <c r="AA46" s="89"/>
      <c r="AB46" s="89"/>
      <c r="AC46" s="88"/>
      <c r="AD46" s="89"/>
      <c r="AE46" s="89"/>
      <c r="AF46" s="89"/>
      <c r="AG46" s="90">
        <f t="shared" si="3"/>
        <v>44</v>
      </c>
      <c r="AH46" s="92">
        <v>2.0</v>
      </c>
      <c r="AI46" s="92">
        <v>1.0</v>
      </c>
      <c r="AJ46" s="92">
        <v>1.0</v>
      </c>
      <c r="AK46" s="92">
        <v>5.0</v>
      </c>
      <c r="AL46" s="92">
        <v>2.0</v>
      </c>
      <c r="AM46" s="92">
        <v>2.0</v>
      </c>
      <c r="AN46" s="92">
        <v>4.0</v>
      </c>
      <c r="AO46" s="92">
        <v>2.0</v>
      </c>
      <c r="AP46" s="92">
        <v>2.0</v>
      </c>
      <c r="AQ46" s="92">
        <v>3.0</v>
      </c>
      <c r="AR46" s="92">
        <v>2.0</v>
      </c>
      <c r="AS46" s="92">
        <v>2.0</v>
      </c>
      <c r="AT46" s="12"/>
      <c r="AU46" s="12"/>
      <c r="AV46" s="12"/>
      <c r="AW46" s="97"/>
      <c r="AX46" s="82">
        <v>6.0</v>
      </c>
      <c r="AZ46" s="94">
        <f t="shared" ref="AZ46:BD46" si="99">MIN(SUMIF($C$15:$AX$15,AZ$14,$C46:$AX46), 100)</f>
        <v>4</v>
      </c>
      <c r="BA46" s="94">
        <f t="shared" si="99"/>
        <v>32</v>
      </c>
      <c r="BB46" s="94">
        <f t="shared" si="99"/>
        <v>18</v>
      </c>
      <c r="BC46" s="94">
        <f t="shared" si="99"/>
        <v>17</v>
      </c>
      <c r="BD46" s="94">
        <f t="shared" si="99"/>
        <v>7</v>
      </c>
      <c r="BE46" s="72"/>
      <c r="BF46" s="71">
        <f t="shared" si="11"/>
        <v>0.2</v>
      </c>
      <c r="BG46" s="71">
        <f t="shared" si="12"/>
        <v>0.64</v>
      </c>
      <c r="BH46" s="71">
        <f t="shared" si="13"/>
        <v>0.9</v>
      </c>
      <c r="BI46" s="71">
        <f t="shared" si="14"/>
        <v>0.85</v>
      </c>
      <c r="BJ46" s="71">
        <f t="shared" si="15"/>
        <v>0.7</v>
      </c>
      <c r="BL46" s="12">
        <f t="shared" ref="BL46:BP46" si="100">IF((BF46)&gt;=50%, 2, (IF((BF46)&lt;25%, 0, 1)))</f>
        <v>0</v>
      </c>
      <c r="BM46" s="12">
        <f t="shared" si="100"/>
        <v>2</v>
      </c>
      <c r="BN46" s="12">
        <f t="shared" si="100"/>
        <v>2</v>
      </c>
      <c r="BO46" s="12">
        <f t="shared" si="100"/>
        <v>2</v>
      </c>
      <c r="BP46" s="12">
        <f t="shared" si="100"/>
        <v>2</v>
      </c>
      <c r="BR46" s="12" t="str">
        <f t="shared" ref="BR46:BV46" si="101">IF(BL46=2,"Att", (IF(BL46=0,"Not","Weak")))</f>
        <v>Not</v>
      </c>
      <c r="BS46" s="12" t="str">
        <f t="shared" si="101"/>
        <v>Att</v>
      </c>
      <c r="BT46" s="12" t="str">
        <f t="shared" si="101"/>
        <v>Att</v>
      </c>
      <c r="BU46" s="12" t="str">
        <f t="shared" si="101"/>
        <v>Att</v>
      </c>
      <c r="BV46" s="12" t="str">
        <f t="shared" si="101"/>
        <v>Att</v>
      </c>
      <c r="BW46" s="10"/>
      <c r="BX46" s="77">
        <f t="shared" si="7"/>
        <v>2</v>
      </c>
      <c r="BY46" s="77">
        <f t="shared" si="8"/>
        <v>4</v>
      </c>
      <c r="BZ46" s="77">
        <f t="shared" si="9"/>
        <v>2</v>
      </c>
      <c r="CA46" s="10"/>
    </row>
    <row r="47">
      <c r="A47" s="82" t="s">
        <v>120</v>
      </c>
      <c r="B47" s="82" t="s">
        <v>121</v>
      </c>
      <c r="C47" s="83">
        <v>4.0</v>
      </c>
      <c r="D47" s="84">
        <v>3.0</v>
      </c>
      <c r="E47" s="85">
        <v>3.0</v>
      </c>
      <c r="F47" s="85">
        <v>4.0</v>
      </c>
      <c r="G47" s="85">
        <v>3.0</v>
      </c>
      <c r="H47" s="85">
        <v>0.0</v>
      </c>
      <c r="I47" s="85">
        <v>4.0</v>
      </c>
      <c r="J47" s="85">
        <v>3.0</v>
      </c>
      <c r="K47" s="85">
        <v>0.0</v>
      </c>
      <c r="L47" s="86">
        <v>4.0</v>
      </c>
      <c r="M47" s="85">
        <v>3.0</v>
      </c>
      <c r="N47" s="85">
        <v>3.0</v>
      </c>
      <c r="O47" s="85">
        <v>4.0</v>
      </c>
      <c r="P47" s="85">
        <v>3.0</v>
      </c>
      <c r="Q47" s="85">
        <v>3.0</v>
      </c>
      <c r="R47" s="83">
        <v>4.0</v>
      </c>
      <c r="S47" s="87">
        <v>3.0</v>
      </c>
      <c r="T47" s="85">
        <v>3.0</v>
      </c>
      <c r="U47" s="100"/>
      <c r="V47" s="100"/>
      <c r="W47" s="101"/>
      <c r="X47" s="100"/>
      <c r="Y47" s="100"/>
      <c r="Z47" s="101"/>
      <c r="AA47" s="101"/>
      <c r="AB47" s="101"/>
      <c r="AC47" s="101"/>
      <c r="AD47" s="101"/>
      <c r="AE47" s="101"/>
      <c r="AF47" s="101"/>
      <c r="AG47" s="90">
        <f t="shared" si="3"/>
        <v>54</v>
      </c>
      <c r="AH47" s="92">
        <v>4.0</v>
      </c>
      <c r="AI47" s="92">
        <v>2.0</v>
      </c>
      <c r="AJ47" s="92">
        <v>2.0</v>
      </c>
      <c r="AK47" s="92">
        <v>6.0</v>
      </c>
      <c r="AL47" s="92">
        <v>2.0</v>
      </c>
      <c r="AM47" s="92">
        <v>2.0</v>
      </c>
      <c r="AN47" s="92">
        <v>4.0</v>
      </c>
      <c r="AO47" s="92">
        <v>2.0</v>
      </c>
      <c r="AP47" s="92">
        <v>2.0</v>
      </c>
      <c r="AQ47" s="92">
        <v>6.0</v>
      </c>
      <c r="AR47" s="92">
        <v>2.0</v>
      </c>
      <c r="AS47" s="92">
        <v>2.0</v>
      </c>
      <c r="AT47" s="98"/>
      <c r="AU47" s="12"/>
      <c r="AV47" s="12"/>
      <c r="AW47" s="97"/>
      <c r="AX47" s="82">
        <v>6.0</v>
      </c>
      <c r="AZ47" s="94">
        <f t="shared" ref="AZ47:BD47" si="102">MIN(SUMIF($C$15:$AX$15,AZ$14,$C47:$AX47), 100)</f>
        <v>18</v>
      </c>
      <c r="BA47" s="94">
        <f t="shared" si="102"/>
        <v>33</v>
      </c>
      <c r="BB47" s="94">
        <f t="shared" si="102"/>
        <v>18</v>
      </c>
      <c r="BC47" s="94">
        <f t="shared" si="102"/>
        <v>20</v>
      </c>
      <c r="BD47" s="94">
        <f t="shared" si="102"/>
        <v>7</v>
      </c>
      <c r="BE47" s="72"/>
      <c r="BF47" s="71">
        <f t="shared" si="11"/>
        <v>0.9</v>
      </c>
      <c r="BG47" s="71">
        <f t="shared" si="12"/>
        <v>0.66</v>
      </c>
      <c r="BH47" s="71">
        <f t="shared" si="13"/>
        <v>0.9</v>
      </c>
      <c r="BI47" s="71">
        <f t="shared" si="14"/>
        <v>1</v>
      </c>
      <c r="BJ47" s="71">
        <f t="shared" si="15"/>
        <v>0.7</v>
      </c>
      <c r="BL47" s="12">
        <f t="shared" ref="BL47:BP47" si="103">IF((BF47)&gt;=50%, 2, (IF((BF47)&lt;25%, 0, 1)))</f>
        <v>2</v>
      </c>
      <c r="BM47" s="12">
        <f t="shared" si="103"/>
        <v>2</v>
      </c>
      <c r="BN47" s="12">
        <f t="shared" si="103"/>
        <v>2</v>
      </c>
      <c r="BO47" s="12">
        <f t="shared" si="103"/>
        <v>2</v>
      </c>
      <c r="BP47" s="12">
        <f t="shared" si="103"/>
        <v>2</v>
      </c>
      <c r="BR47" s="12" t="str">
        <f t="shared" ref="BR47:BV47" si="104">IF(BL47=2,"Att", (IF(BL47=0,"Not","Weak")))</f>
        <v>Att</v>
      </c>
      <c r="BS47" s="12" t="str">
        <f t="shared" si="104"/>
        <v>Att</v>
      </c>
      <c r="BT47" s="12" t="str">
        <f t="shared" si="104"/>
        <v>Att</v>
      </c>
      <c r="BU47" s="12" t="str">
        <f t="shared" si="104"/>
        <v>Att</v>
      </c>
      <c r="BV47" s="12" t="str">
        <f t="shared" si="104"/>
        <v>Att</v>
      </c>
      <c r="BW47" s="10"/>
      <c r="BX47" s="77">
        <f t="shared" si="7"/>
        <v>4</v>
      </c>
      <c r="BY47" s="77">
        <f t="shared" si="8"/>
        <v>4</v>
      </c>
      <c r="BZ47" s="77">
        <f t="shared" si="9"/>
        <v>2</v>
      </c>
      <c r="CA47" s="10"/>
    </row>
    <row r="48" ht="15.75" customHeight="1">
      <c r="A48" s="102"/>
      <c r="B48" s="82"/>
      <c r="C48" s="94"/>
      <c r="D48" s="88"/>
      <c r="E48" s="94"/>
      <c r="F48" s="94"/>
      <c r="G48" s="88"/>
      <c r="H48" s="94"/>
      <c r="I48" s="94"/>
      <c r="J48" s="88"/>
      <c r="K48" s="94"/>
      <c r="L48" s="94"/>
      <c r="M48" s="88"/>
      <c r="N48" s="94"/>
      <c r="O48" s="94"/>
      <c r="P48" s="88"/>
      <c r="Q48" s="94"/>
      <c r="R48" s="94"/>
      <c r="S48" s="88"/>
      <c r="T48" s="94"/>
      <c r="U48" s="94"/>
      <c r="V48" s="88"/>
      <c r="W48" s="94"/>
      <c r="X48" s="94"/>
      <c r="Y48" s="88"/>
      <c r="Z48" s="94"/>
      <c r="AA48" s="94"/>
      <c r="AB48" s="88"/>
      <c r="AC48" s="94"/>
      <c r="AD48" s="88"/>
      <c r="AE48" s="94"/>
      <c r="AF48" s="88"/>
      <c r="AG48" s="90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97"/>
      <c r="AX48" s="12"/>
      <c r="AZ48" s="94"/>
      <c r="BA48" s="94"/>
      <c r="BB48" s="94"/>
      <c r="BC48" s="94"/>
      <c r="BD48" s="94"/>
      <c r="BE48" s="72"/>
      <c r="BF48" s="71"/>
      <c r="BG48" s="71"/>
      <c r="BH48" s="71"/>
      <c r="BI48" s="71"/>
      <c r="BJ48" s="71"/>
      <c r="BL48" s="12"/>
      <c r="BM48" s="12"/>
      <c r="BN48" s="12"/>
      <c r="BO48" s="12"/>
      <c r="BP48" s="12"/>
      <c r="BR48" s="12"/>
      <c r="BS48" s="12"/>
      <c r="BT48" s="12"/>
      <c r="BU48" s="103"/>
      <c r="BV48" s="103"/>
      <c r="BW48" s="104"/>
      <c r="BX48" s="104"/>
      <c r="BY48" s="104"/>
      <c r="BZ48" s="104"/>
      <c r="CA48" s="104"/>
    </row>
    <row r="49" ht="15.75" customHeight="1">
      <c r="A49" s="102"/>
      <c r="B49" s="82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88"/>
      <c r="AD49" s="94"/>
      <c r="AE49" s="94"/>
      <c r="AF49" s="88"/>
      <c r="AG49" s="90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97"/>
      <c r="AX49" s="12"/>
      <c r="AZ49" s="94"/>
      <c r="BA49" s="94"/>
      <c r="BB49" s="94"/>
      <c r="BC49" s="94"/>
      <c r="BD49" s="94"/>
      <c r="BE49" s="72"/>
      <c r="BF49" s="71"/>
      <c r="BG49" s="71"/>
      <c r="BH49" s="71"/>
      <c r="BI49" s="71"/>
      <c r="BJ49" s="71"/>
      <c r="BL49" s="12"/>
      <c r="BM49" s="12"/>
      <c r="BN49" s="12"/>
      <c r="BO49" s="12"/>
      <c r="BP49" s="12"/>
      <c r="BR49" s="12"/>
      <c r="BS49" s="12"/>
      <c r="BT49" s="12"/>
      <c r="BU49" s="103"/>
      <c r="BV49" s="103"/>
      <c r="BW49" s="104"/>
      <c r="BX49" s="104"/>
      <c r="BY49" s="104"/>
      <c r="BZ49" s="104"/>
      <c r="CA49" s="104"/>
    </row>
    <row r="50" ht="15.75" customHeight="1">
      <c r="A50" s="102"/>
      <c r="B50" s="82"/>
      <c r="C50" s="88"/>
      <c r="D50" s="94"/>
      <c r="E50" s="94"/>
      <c r="F50" s="88"/>
      <c r="G50" s="94"/>
      <c r="H50" s="94"/>
      <c r="I50" s="88"/>
      <c r="J50" s="94"/>
      <c r="K50" s="94"/>
      <c r="L50" s="88"/>
      <c r="M50" s="94"/>
      <c r="N50" s="94"/>
      <c r="O50" s="88"/>
      <c r="P50" s="94"/>
      <c r="Q50" s="94"/>
      <c r="R50" s="88"/>
      <c r="S50" s="94"/>
      <c r="T50" s="94"/>
      <c r="U50" s="88"/>
      <c r="V50" s="94"/>
      <c r="W50" s="94"/>
      <c r="X50" s="88"/>
      <c r="Y50" s="94"/>
      <c r="Z50" s="94"/>
      <c r="AA50" s="94"/>
      <c r="AB50" s="94"/>
      <c r="AC50" s="88"/>
      <c r="AD50" s="94"/>
      <c r="AE50" s="94"/>
      <c r="AF50" s="88"/>
      <c r="AG50" s="90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97"/>
      <c r="AX50" s="12"/>
      <c r="AZ50" s="94"/>
      <c r="BA50" s="94"/>
      <c r="BB50" s="94"/>
      <c r="BC50" s="94"/>
      <c r="BD50" s="94"/>
      <c r="BE50" s="72"/>
      <c r="BF50" s="71"/>
      <c r="BG50" s="71"/>
      <c r="BH50" s="71"/>
      <c r="BI50" s="71"/>
      <c r="BJ50" s="71"/>
      <c r="BL50" s="12"/>
      <c r="BM50" s="12"/>
      <c r="BN50" s="12"/>
      <c r="BO50" s="12"/>
      <c r="BP50" s="12"/>
      <c r="BR50" s="12"/>
      <c r="BS50" s="12"/>
      <c r="BT50" s="12"/>
      <c r="BU50" s="103"/>
      <c r="BV50" s="103"/>
      <c r="BW50" s="104"/>
      <c r="BX50" s="104"/>
      <c r="BY50" s="104"/>
      <c r="BZ50" s="104"/>
      <c r="CA50" s="104"/>
    </row>
    <row r="51" ht="15.75" customHeight="1">
      <c r="A51" s="102"/>
      <c r="B51" s="82"/>
      <c r="C51" s="94"/>
      <c r="D51" s="88"/>
      <c r="E51" s="88"/>
      <c r="F51" s="94"/>
      <c r="G51" s="88"/>
      <c r="H51" s="88"/>
      <c r="I51" s="94"/>
      <c r="J51" s="88"/>
      <c r="K51" s="88"/>
      <c r="L51" s="94"/>
      <c r="M51" s="88"/>
      <c r="N51" s="88"/>
      <c r="O51" s="94"/>
      <c r="P51" s="88"/>
      <c r="Q51" s="88"/>
      <c r="R51" s="94"/>
      <c r="S51" s="88"/>
      <c r="T51" s="88"/>
      <c r="U51" s="94"/>
      <c r="V51" s="88"/>
      <c r="W51" s="88"/>
      <c r="X51" s="94"/>
      <c r="Y51" s="88"/>
      <c r="Z51" s="88"/>
      <c r="AA51" s="96"/>
      <c r="AB51" s="88"/>
      <c r="AC51" s="88"/>
      <c r="AD51" s="88"/>
      <c r="AE51" s="94"/>
      <c r="AF51" s="88"/>
      <c r="AG51" s="90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93"/>
      <c r="AX51" s="12"/>
      <c r="AZ51" s="94"/>
      <c r="BA51" s="94"/>
      <c r="BB51" s="94"/>
      <c r="BC51" s="94"/>
      <c r="BD51" s="94"/>
      <c r="BE51" s="72"/>
      <c r="BF51" s="71"/>
      <c r="BG51" s="71"/>
      <c r="BH51" s="71"/>
      <c r="BI51" s="71"/>
      <c r="BJ51" s="71"/>
      <c r="BL51" s="12"/>
      <c r="BM51" s="12"/>
      <c r="BN51" s="12"/>
      <c r="BO51" s="12"/>
      <c r="BP51" s="12"/>
      <c r="BR51" s="12"/>
      <c r="BS51" s="12"/>
      <c r="BT51" s="12"/>
      <c r="BU51" s="103"/>
      <c r="BV51" s="103"/>
      <c r="BW51" s="104"/>
      <c r="BX51" s="104"/>
      <c r="BY51" s="104"/>
      <c r="BZ51" s="104"/>
      <c r="CA51" s="104"/>
    </row>
    <row r="52" ht="15.75" customHeight="1">
      <c r="A52" s="102"/>
      <c r="B52" s="82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0"/>
      <c r="AH52" s="98"/>
      <c r="AI52" s="12"/>
      <c r="AJ52" s="12"/>
      <c r="AK52" s="98"/>
      <c r="AL52" s="12"/>
      <c r="AM52" s="12"/>
      <c r="AN52" s="98"/>
      <c r="AO52" s="12"/>
      <c r="AP52" s="12"/>
      <c r="AQ52" s="98"/>
      <c r="AR52" s="12"/>
      <c r="AS52" s="12"/>
      <c r="AT52" s="98"/>
      <c r="AU52" s="12"/>
      <c r="AV52" s="12"/>
      <c r="AW52" s="97"/>
      <c r="AX52" s="98"/>
      <c r="AZ52" s="94"/>
      <c r="BA52" s="94"/>
      <c r="BB52" s="94"/>
      <c r="BC52" s="94"/>
      <c r="BD52" s="94"/>
      <c r="BE52" s="72"/>
      <c r="BF52" s="71"/>
      <c r="BG52" s="71"/>
      <c r="BH52" s="71"/>
      <c r="BI52" s="71"/>
      <c r="BJ52" s="71"/>
      <c r="BL52" s="12"/>
      <c r="BM52" s="12"/>
      <c r="BN52" s="12"/>
      <c r="BO52" s="12"/>
      <c r="BP52" s="12"/>
      <c r="BR52" s="12"/>
      <c r="BS52" s="12"/>
      <c r="BT52" s="12"/>
      <c r="BU52" s="103"/>
      <c r="BV52" s="103"/>
      <c r="BW52" s="104"/>
      <c r="BX52" s="104"/>
      <c r="BY52" s="104"/>
      <c r="BZ52" s="104"/>
      <c r="CA52" s="104"/>
    </row>
    <row r="53" ht="15.75" customHeight="1">
      <c r="A53" s="102"/>
      <c r="B53" s="82"/>
      <c r="C53" s="94"/>
      <c r="D53" s="94"/>
      <c r="E53" s="88"/>
      <c r="F53" s="94"/>
      <c r="G53" s="94"/>
      <c r="H53" s="88"/>
      <c r="I53" s="94"/>
      <c r="J53" s="94"/>
      <c r="K53" s="88"/>
      <c r="L53" s="94"/>
      <c r="M53" s="94"/>
      <c r="N53" s="88"/>
      <c r="O53" s="94"/>
      <c r="P53" s="94"/>
      <c r="Q53" s="88"/>
      <c r="R53" s="94"/>
      <c r="S53" s="94"/>
      <c r="T53" s="88"/>
      <c r="U53" s="94"/>
      <c r="V53" s="94"/>
      <c r="W53" s="88"/>
      <c r="X53" s="94"/>
      <c r="Y53" s="94"/>
      <c r="Z53" s="88"/>
      <c r="AA53" s="94"/>
      <c r="AB53" s="88"/>
      <c r="AC53" s="94"/>
      <c r="AD53" s="88"/>
      <c r="AE53" s="94"/>
      <c r="AF53" s="88"/>
      <c r="AG53" s="90"/>
      <c r="AH53" s="98"/>
      <c r="AI53" s="12"/>
      <c r="AJ53" s="12"/>
      <c r="AK53" s="98"/>
      <c r="AL53" s="12"/>
      <c r="AM53" s="12"/>
      <c r="AN53" s="98"/>
      <c r="AO53" s="12"/>
      <c r="AP53" s="12"/>
      <c r="AQ53" s="98"/>
      <c r="AR53" s="12"/>
      <c r="AS53" s="12"/>
      <c r="AT53" s="98"/>
      <c r="AU53" s="12"/>
      <c r="AV53" s="12"/>
      <c r="AW53" s="97"/>
      <c r="AX53" s="98"/>
      <c r="AZ53" s="94"/>
      <c r="BA53" s="94"/>
      <c r="BB53" s="94"/>
      <c r="BC53" s="94"/>
      <c r="BD53" s="94"/>
      <c r="BE53" s="72"/>
      <c r="BF53" s="71"/>
      <c r="BG53" s="71"/>
      <c r="BH53" s="71"/>
      <c r="BI53" s="71"/>
      <c r="BJ53" s="71"/>
      <c r="BL53" s="12"/>
      <c r="BM53" s="12"/>
      <c r="BN53" s="12"/>
      <c r="BO53" s="12"/>
      <c r="BP53" s="12"/>
      <c r="BR53" s="12"/>
      <c r="BS53" s="12"/>
      <c r="BT53" s="12"/>
      <c r="BU53" s="103"/>
      <c r="BV53" s="103"/>
      <c r="BW53" s="104"/>
      <c r="BX53" s="104"/>
      <c r="BY53" s="104"/>
      <c r="BZ53" s="104"/>
      <c r="CA53" s="104"/>
    </row>
    <row r="54" ht="15.75" customHeight="1">
      <c r="A54" s="102"/>
      <c r="B54" s="82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6"/>
      <c r="AB54" s="94"/>
      <c r="AC54" s="94"/>
      <c r="AD54" s="88"/>
      <c r="AE54" s="94"/>
      <c r="AF54" s="88"/>
      <c r="AG54" s="90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97"/>
      <c r="AX54" s="12"/>
      <c r="AZ54" s="94"/>
      <c r="BA54" s="94"/>
      <c r="BB54" s="94"/>
      <c r="BC54" s="94"/>
      <c r="BD54" s="94"/>
      <c r="BE54" s="72"/>
      <c r="BF54" s="71"/>
      <c r="BG54" s="71"/>
      <c r="BH54" s="71"/>
      <c r="BI54" s="71"/>
      <c r="BJ54" s="71"/>
      <c r="BL54" s="12"/>
      <c r="BM54" s="12"/>
      <c r="BN54" s="12"/>
      <c r="BO54" s="12"/>
      <c r="BP54" s="12"/>
      <c r="BR54" s="12"/>
      <c r="BS54" s="12"/>
      <c r="BT54" s="12"/>
      <c r="BU54" s="103"/>
      <c r="BV54" s="103"/>
      <c r="BW54" s="104"/>
      <c r="BX54" s="104"/>
      <c r="BY54" s="104"/>
      <c r="BZ54" s="104"/>
      <c r="CA54" s="104"/>
    </row>
    <row r="55" ht="15.75" customHeight="1">
      <c r="A55" s="102"/>
      <c r="B55" s="82"/>
      <c r="C55" s="88"/>
      <c r="D55" s="94"/>
      <c r="E55" s="94"/>
      <c r="F55" s="88"/>
      <c r="G55" s="94"/>
      <c r="H55" s="94"/>
      <c r="I55" s="88"/>
      <c r="J55" s="94"/>
      <c r="K55" s="94"/>
      <c r="L55" s="88"/>
      <c r="M55" s="94"/>
      <c r="N55" s="94"/>
      <c r="O55" s="88"/>
      <c r="P55" s="94"/>
      <c r="Q55" s="94"/>
      <c r="R55" s="88"/>
      <c r="S55" s="94"/>
      <c r="T55" s="94"/>
      <c r="U55" s="88"/>
      <c r="V55" s="94"/>
      <c r="W55" s="94"/>
      <c r="X55" s="88"/>
      <c r="Y55" s="94"/>
      <c r="Z55" s="94"/>
      <c r="AA55" s="94"/>
      <c r="AB55" s="94"/>
      <c r="AC55" s="94"/>
      <c r="AD55" s="94"/>
      <c r="AE55" s="94"/>
      <c r="AF55" s="94"/>
      <c r="AG55" s="90"/>
      <c r="AH55" s="98"/>
      <c r="AI55" s="12"/>
      <c r="AJ55" s="12"/>
      <c r="AK55" s="98"/>
      <c r="AL55" s="12"/>
      <c r="AM55" s="12"/>
      <c r="AN55" s="98"/>
      <c r="AO55" s="12"/>
      <c r="AP55" s="12"/>
      <c r="AQ55" s="98"/>
      <c r="AR55" s="12"/>
      <c r="AS55" s="12"/>
      <c r="AT55" s="98"/>
      <c r="AU55" s="12"/>
      <c r="AV55" s="12"/>
      <c r="AW55" s="97"/>
      <c r="AX55" s="98"/>
      <c r="AZ55" s="94"/>
      <c r="BA55" s="94"/>
      <c r="BB55" s="94"/>
      <c r="BC55" s="94"/>
      <c r="BD55" s="94"/>
      <c r="BE55" s="72"/>
      <c r="BF55" s="71"/>
      <c r="BG55" s="71"/>
      <c r="BH55" s="71"/>
      <c r="BI55" s="71"/>
      <c r="BJ55" s="71"/>
      <c r="BL55" s="12"/>
      <c r="BM55" s="12"/>
      <c r="BN55" s="12"/>
      <c r="BO55" s="12"/>
      <c r="BP55" s="12"/>
      <c r="BR55" s="12"/>
      <c r="BS55" s="12"/>
      <c r="BT55" s="12"/>
      <c r="BU55" s="103"/>
      <c r="BV55" s="103"/>
      <c r="BW55" s="104"/>
      <c r="BX55" s="104"/>
      <c r="BY55" s="104"/>
      <c r="BZ55" s="104"/>
      <c r="CA55" s="104"/>
    </row>
    <row r="56" ht="15.75" customHeight="1">
      <c r="A56" s="102"/>
      <c r="B56" s="82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88"/>
      <c r="AG56" s="90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97"/>
      <c r="AX56" s="12"/>
      <c r="AZ56" s="94"/>
      <c r="BA56" s="94"/>
      <c r="BB56" s="94"/>
      <c r="BC56" s="94"/>
      <c r="BD56" s="94"/>
      <c r="BE56" s="72"/>
      <c r="BF56" s="71"/>
      <c r="BG56" s="71"/>
      <c r="BH56" s="71"/>
      <c r="BI56" s="71"/>
      <c r="BJ56" s="71"/>
      <c r="BL56" s="12"/>
      <c r="BM56" s="12"/>
      <c r="BN56" s="12"/>
      <c r="BO56" s="12"/>
      <c r="BP56" s="12"/>
      <c r="BR56" s="12"/>
      <c r="BS56" s="12"/>
      <c r="BT56" s="12"/>
      <c r="BU56" s="103"/>
      <c r="BV56" s="103"/>
      <c r="BW56" s="104"/>
      <c r="BX56" s="104"/>
      <c r="BY56" s="104"/>
      <c r="BZ56" s="104"/>
      <c r="CA56" s="104"/>
    </row>
    <row r="57" ht="15.75" customHeight="1">
      <c r="A57" s="102"/>
      <c r="B57" s="82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88"/>
      <c r="AD57" s="94"/>
      <c r="AE57" s="94"/>
      <c r="AF57" s="88"/>
      <c r="AG57" s="90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97"/>
      <c r="AX57" s="12"/>
      <c r="AZ57" s="94"/>
      <c r="BA57" s="94"/>
      <c r="BB57" s="94"/>
      <c r="BC57" s="94"/>
      <c r="BD57" s="94"/>
      <c r="BE57" s="72"/>
      <c r="BF57" s="71"/>
      <c r="BG57" s="71"/>
      <c r="BH57" s="71"/>
      <c r="BI57" s="71"/>
      <c r="BJ57" s="71"/>
      <c r="BL57" s="12"/>
      <c r="BM57" s="12"/>
      <c r="BN57" s="12"/>
      <c r="BO57" s="12"/>
      <c r="BP57" s="12"/>
      <c r="BR57" s="12"/>
      <c r="BS57" s="12"/>
      <c r="BT57" s="12"/>
      <c r="BU57" s="103"/>
      <c r="BV57" s="103"/>
      <c r="BW57" s="104"/>
      <c r="BX57" s="104"/>
      <c r="BY57" s="104"/>
      <c r="BZ57" s="104"/>
      <c r="CA57" s="104"/>
    </row>
    <row r="58" ht="15.75" customHeight="1">
      <c r="A58" s="102"/>
      <c r="B58" s="82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6"/>
      <c r="AB58" s="94"/>
      <c r="AC58" s="94"/>
      <c r="AD58" s="94"/>
      <c r="AE58" s="94"/>
      <c r="AF58" s="88"/>
      <c r="AG58" s="90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97"/>
      <c r="AX58" s="12"/>
      <c r="AZ58" s="94"/>
      <c r="BA58" s="94"/>
      <c r="BB58" s="94"/>
      <c r="BC58" s="94"/>
      <c r="BD58" s="94"/>
      <c r="BE58" s="72"/>
      <c r="BF58" s="71"/>
      <c r="BG58" s="71"/>
      <c r="BH58" s="71"/>
      <c r="BI58" s="71"/>
      <c r="BJ58" s="71"/>
      <c r="BL58" s="12"/>
      <c r="BM58" s="12"/>
      <c r="BN58" s="12"/>
      <c r="BO58" s="12"/>
      <c r="BP58" s="12"/>
      <c r="BR58" s="12"/>
      <c r="BS58" s="12"/>
      <c r="BT58" s="12"/>
      <c r="BU58" s="103"/>
      <c r="BV58" s="103"/>
      <c r="BW58" s="104"/>
      <c r="BX58" s="104"/>
      <c r="BY58" s="104"/>
      <c r="BZ58" s="104"/>
      <c r="CA58" s="104"/>
    </row>
    <row r="59" ht="15.75" customHeight="1">
      <c r="A59" s="102"/>
      <c r="B59" s="82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0"/>
      <c r="AH59" s="98"/>
      <c r="AI59" s="12"/>
      <c r="AJ59" s="12"/>
      <c r="AK59" s="98"/>
      <c r="AL59" s="12"/>
      <c r="AM59" s="12"/>
      <c r="AN59" s="98"/>
      <c r="AO59" s="12"/>
      <c r="AP59" s="12"/>
      <c r="AQ59" s="98"/>
      <c r="AR59" s="12"/>
      <c r="AS59" s="12"/>
      <c r="AT59" s="98"/>
      <c r="AU59" s="12"/>
      <c r="AV59" s="12"/>
      <c r="AW59" s="97"/>
      <c r="AX59" s="98"/>
      <c r="AZ59" s="94"/>
      <c r="BA59" s="94"/>
      <c r="BB59" s="94"/>
      <c r="BC59" s="94"/>
      <c r="BD59" s="94"/>
      <c r="BE59" s="72"/>
      <c r="BF59" s="71"/>
      <c r="BG59" s="71"/>
      <c r="BH59" s="71"/>
      <c r="BI59" s="71"/>
      <c r="BJ59" s="71"/>
      <c r="BL59" s="12"/>
      <c r="BM59" s="12"/>
      <c r="BN59" s="12"/>
      <c r="BO59" s="12"/>
      <c r="BP59" s="12"/>
      <c r="BR59" s="12"/>
      <c r="BS59" s="12"/>
      <c r="BT59" s="12"/>
      <c r="BU59" s="103"/>
      <c r="BV59" s="103"/>
      <c r="BW59" s="104"/>
      <c r="BX59" s="104"/>
      <c r="BY59" s="104"/>
      <c r="BZ59" s="104"/>
      <c r="CA59" s="104"/>
    </row>
    <row r="60" ht="15.75" customHeight="1">
      <c r="A60" s="102"/>
      <c r="B60" s="82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0"/>
      <c r="AH60" s="98"/>
      <c r="AI60" s="12"/>
      <c r="AJ60" s="12"/>
      <c r="AK60" s="98"/>
      <c r="AL60" s="12"/>
      <c r="AM60" s="12"/>
      <c r="AN60" s="98"/>
      <c r="AO60" s="12"/>
      <c r="AP60" s="12"/>
      <c r="AQ60" s="98"/>
      <c r="AR60" s="12"/>
      <c r="AS60" s="12"/>
      <c r="AT60" s="98"/>
      <c r="AU60" s="12"/>
      <c r="AV60" s="12"/>
      <c r="AW60" s="97"/>
      <c r="AX60" s="98"/>
      <c r="AZ60" s="94"/>
      <c r="BA60" s="94"/>
      <c r="BB60" s="94"/>
      <c r="BC60" s="94"/>
      <c r="BD60" s="94"/>
      <c r="BE60" s="72"/>
      <c r="BF60" s="71"/>
      <c r="BG60" s="71"/>
      <c r="BH60" s="71"/>
      <c r="BI60" s="71"/>
      <c r="BJ60" s="71"/>
      <c r="BL60" s="12"/>
      <c r="BM60" s="12"/>
      <c r="BN60" s="12"/>
      <c r="BO60" s="12"/>
      <c r="BP60" s="12"/>
      <c r="BR60" s="12"/>
      <c r="BS60" s="12"/>
      <c r="BT60" s="12"/>
      <c r="BU60" s="103"/>
      <c r="BV60" s="103"/>
      <c r="BW60" s="104"/>
      <c r="BX60" s="104"/>
      <c r="BY60" s="104"/>
      <c r="BZ60" s="104"/>
      <c r="CA60" s="104"/>
    </row>
    <row r="61" ht="15.75" customHeight="1">
      <c r="A61" s="102"/>
      <c r="B61" s="82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0"/>
      <c r="AH61" s="98"/>
      <c r="AI61" s="12"/>
      <c r="AJ61" s="12"/>
      <c r="AK61" s="98"/>
      <c r="AL61" s="12"/>
      <c r="AM61" s="12"/>
      <c r="AN61" s="98"/>
      <c r="AO61" s="12"/>
      <c r="AP61" s="12"/>
      <c r="AQ61" s="98"/>
      <c r="AR61" s="12"/>
      <c r="AS61" s="12"/>
      <c r="AT61" s="98"/>
      <c r="AU61" s="12"/>
      <c r="AV61" s="12"/>
      <c r="AW61" s="97"/>
      <c r="AX61" s="98"/>
      <c r="AZ61" s="94"/>
      <c r="BA61" s="94"/>
      <c r="BB61" s="94"/>
      <c r="BC61" s="94"/>
      <c r="BD61" s="94"/>
      <c r="BE61" s="72"/>
      <c r="BF61" s="71"/>
      <c r="BG61" s="71"/>
      <c r="BH61" s="71"/>
      <c r="BI61" s="71"/>
      <c r="BJ61" s="71"/>
      <c r="BL61" s="12"/>
      <c r="BM61" s="12"/>
      <c r="BN61" s="12"/>
      <c r="BO61" s="12"/>
      <c r="BP61" s="12"/>
      <c r="BR61" s="12"/>
      <c r="BS61" s="12"/>
      <c r="BT61" s="12"/>
      <c r="BU61" s="103"/>
      <c r="BV61" s="103"/>
      <c r="BW61" s="104"/>
      <c r="BX61" s="104"/>
      <c r="BY61" s="104"/>
      <c r="BZ61" s="104"/>
      <c r="CA61" s="104"/>
    </row>
    <row r="62" ht="15.75" customHeight="1">
      <c r="A62" s="102"/>
      <c r="B62" s="82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0"/>
      <c r="AH62" s="98"/>
      <c r="AI62" s="12"/>
      <c r="AJ62" s="12"/>
      <c r="AK62" s="98"/>
      <c r="AL62" s="12"/>
      <c r="AM62" s="12"/>
      <c r="AN62" s="98"/>
      <c r="AO62" s="12"/>
      <c r="AP62" s="12"/>
      <c r="AQ62" s="98"/>
      <c r="AR62" s="12"/>
      <c r="AS62" s="12"/>
      <c r="AT62" s="98"/>
      <c r="AU62" s="12"/>
      <c r="AV62" s="12"/>
      <c r="AW62" s="97"/>
      <c r="AX62" s="98"/>
      <c r="AZ62" s="94"/>
      <c r="BA62" s="94"/>
      <c r="BB62" s="94"/>
      <c r="BC62" s="94"/>
      <c r="BD62" s="94"/>
      <c r="BE62" s="72"/>
      <c r="BF62" s="71"/>
      <c r="BG62" s="71"/>
      <c r="BH62" s="71"/>
      <c r="BI62" s="71"/>
      <c r="BJ62" s="71"/>
      <c r="BL62" s="12"/>
      <c r="BM62" s="12"/>
      <c r="BN62" s="12"/>
      <c r="BO62" s="12"/>
      <c r="BP62" s="12"/>
      <c r="BR62" s="12"/>
      <c r="BS62" s="12"/>
      <c r="BT62" s="12"/>
      <c r="BU62" s="103"/>
      <c r="BV62" s="103"/>
      <c r="BW62" s="104"/>
      <c r="BX62" s="104"/>
      <c r="BY62" s="104"/>
      <c r="BZ62" s="104"/>
      <c r="CA62" s="104"/>
    </row>
    <row r="64" ht="15.75" customHeight="1">
      <c r="AZ64" s="105" t="s">
        <v>122</v>
      </c>
      <c r="BA64" s="6"/>
      <c r="BB64" s="6"/>
      <c r="BC64" s="6"/>
      <c r="BD64" s="6"/>
      <c r="BE64" s="7"/>
      <c r="BF64" s="12">
        <f>COUNT(BF17:BF47)</f>
        <v>31</v>
      </c>
      <c r="BG64" s="12">
        <f t="shared" ref="BG64:BJ64" si="105">COUNT(BG17:BG62)</f>
        <v>31</v>
      </c>
      <c r="BH64" s="12">
        <f t="shared" si="105"/>
        <v>31</v>
      </c>
      <c r="BI64" s="12">
        <f t="shared" si="105"/>
        <v>31</v>
      </c>
      <c r="BJ64" s="12">
        <f t="shared" si="105"/>
        <v>31</v>
      </c>
    </row>
    <row r="65" ht="15.75" customHeight="1">
      <c r="AZ65" s="105" t="s">
        <v>123</v>
      </c>
      <c r="BA65" s="6"/>
      <c r="BB65" s="6"/>
      <c r="BC65" s="6"/>
      <c r="BD65" s="6"/>
      <c r="BE65" s="7"/>
      <c r="BF65" s="12">
        <f t="shared" ref="BF65:BJ65" si="106">COUNTIF(BF17:BF62,"&gt;=50%")</f>
        <v>27</v>
      </c>
      <c r="BG65" s="12">
        <f t="shared" si="106"/>
        <v>21</v>
      </c>
      <c r="BH65" s="12">
        <f t="shared" si="106"/>
        <v>28</v>
      </c>
      <c r="BI65" s="12">
        <f t="shared" si="106"/>
        <v>29</v>
      </c>
      <c r="BJ65" s="12">
        <f t="shared" si="106"/>
        <v>30</v>
      </c>
    </row>
    <row r="66" ht="15.75" customHeight="1">
      <c r="AZ66" s="105" t="s">
        <v>124</v>
      </c>
      <c r="BA66" s="6"/>
      <c r="BB66" s="6"/>
      <c r="BC66" s="6"/>
      <c r="BD66" s="6"/>
      <c r="BE66" s="7"/>
      <c r="BF66" s="19">
        <f t="shared" ref="BF66:BJ66" si="107">BF65/BF64</f>
        <v>0.8709677419</v>
      </c>
      <c r="BG66" s="19">
        <f t="shared" si="107"/>
        <v>0.6774193548</v>
      </c>
      <c r="BH66" s="19">
        <f t="shared" si="107"/>
        <v>0.9032258065</v>
      </c>
      <c r="BI66" s="19">
        <f t="shared" si="107"/>
        <v>0.935483871</v>
      </c>
      <c r="BJ66" s="19">
        <f t="shared" si="107"/>
        <v>0.9677419355</v>
      </c>
    </row>
  </sheetData>
  <mergeCells count="37">
    <mergeCell ref="AZ65:BE65"/>
    <mergeCell ref="AZ66:BE66"/>
    <mergeCell ref="AN12:AP12"/>
    <mergeCell ref="AQ12:AS12"/>
    <mergeCell ref="AW12:AW15"/>
    <mergeCell ref="AN13:AP13"/>
    <mergeCell ref="AQ13:AS13"/>
    <mergeCell ref="AT13:AV13"/>
    <mergeCell ref="AZ64:BE64"/>
    <mergeCell ref="AH12:AJ12"/>
    <mergeCell ref="AK12:AM12"/>
    <mergeCell ref="AT12:AV12"/>
    <mergeCell ref="AZ12:BD13"/>
    <mergeCell ref="BF12:BJ13"/>
    <mergeCell ref="BL12:BP13"/>
    <mergeCell ref="BR12:BV13"/>
    <mergeCell ref="BX12:BZ13"/>
    <mergeCell ref="O13:Q13"/>
    <mergeCell ref="R13:T13"/>
    <mergeCell ref="AH13:AJ13"/>
    <mergeCell ref="AK13:AM13"/>
    <mergeCell ref="Q1:W1"/>
    <mergeCell ref="AD1:AJ1"/>
    <mergeCell ref="AN1:AN2"/>
    <mergeCell ref="AO1:AZ1"/>
    <mergeCell ref="AP2:AP3"/>
    <mergeCell ref="AQ2:BB2"/>
    <mergeCell ref="A12:A14"/>
    <mergeCell ref="A15:B15"/>
    <mergeCell ref="A16:B16"/>
    <mergeCell ref="B12:B14"/>
    <mergeCell ref="C12:AF12"/>
    <mergeCell ref="AG12:AG15"/>
    <mergeCell ref="C13:E13"/>
    <mergeCell ref="F13:H13"/>
    <mergeCell ref="I13:K13"/>
    <mergeCell ref="L13:N1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2022-12-27T13:03:05Z</dcterms:created>
  <dc:creator>Minhaj</dc:creator>
</cp:coreProperties>
</file>