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Documents\Premier\IEB 2023\Working Files\Batch 37\MML - Spring 2022\"/>
    </mc:Choice>
  </mc:AlternateContent>
  <xr:revisionPtr revIDLastSave="0" documentId="13_ncr:1_{196143FC-6E30-44A5-8486-4145FD1C9974}" xr6:coauthVersionLast="45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ML_A1_Spring2022" sheetId="3" r:id="rId1"/>
    <sheet name="MML_A2_Spring202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5" roundtripDataSignature="AMtx7mjpFbOTw3Mgp5ptfE6gNbubZwXTuw=="/>
    </ext>
  </extLst>
</workbook>
</file>

<file path=xl/calcChain.xml><?xml version="1.0" encoding="utf-8"?>
<calcChain xmlns="http://schemas.openxmlformats.org/spreadsheetml/2006/main">
  <c r="AT18" i="4" l="1"/>
  <c r="AU18" i="4"/>
  <c r="AT19" i="4"/>
  <c r="AU19" i="4"/>
  <c r="AT20" i="4"/>
  <c r="AU20" i="4"/>
  <c r="AT21" i="4"/>
  <c r="AU21" i="4"/>
  <c r="AT22" i="4"/>
  <c r="AU22" i="4"/>
  <c r="AT23" i="4"/>
  <c r="AU23" i="4"/>
  <c r="AT24" i="4"/>
  <c r="AU24" i="4"/>
  <c r="AT25" i="4"/>
  <c r="AU25" i="4"/>
  <c r="AT26" i="4"/>
  <c r="AU26" i="4"/>
  <c r="AT27" i="4"/>
  <c r="AU27" i="4"/>
  <c r="AT28" i="4"/>
  <c r="AU28" i="4"/>
  <c r="AT29" i="4"/>
  <c r="AU29" i="4"/>
  <c r="AT30" i="4"/>
  <c r="AU30" i="4"/>
  <c r="AT31" i="4"/>
  <c r="AU31" i="4"/>
  <c r="AT32" i="4"/>
  <c r="AU32" i="4"/>
  <c r="AT33" i="4"/>
  <c r="AU33" i="4"/>
  <c r="AT34" i="4"/>
  <c r="AU34" i="4"/>
  <c r="AT35" i="4"/>
  <c r="AU35" i="4"/>
  <c r="AT36" i="4"/>
  <c r="AU36" i="4"/>
  <c r="AT37" i="4"/>
  <c r="AU37" i="4"/>
  <c r="AT38" i="4"/>
  <c r="AU38" i="4"/>
  <c r="AT39" i="4"/>
  <c r="AU39" i="4"/>
  <c r="AT40" i="4"/>
  <c r="AU40" i="4"/>
  <c r="AT41" i="4"/>
  <c r="AU41" i="4"/>
  <c r="AT42" i="4"/>
  <c r="AU42" i="4"/>
  <c r="AT43" i="4"/>
  <c r="AU43" i="4"/>
  <c r="AT44" i="4"/>
  <c r="AU44" i="4"/>
  <c r="AT45" i="4"/>
  <c r="AU45" i="4"/>
  <c r="AT46" i="4"/>
  <c r="AU46" i="4"/>
  <c r="AT47" i="4"/>
  <c r="AU47" i="4"/>
  <c r="AT48" i="4"/>
  <c r="AU48" i="4"/>
  <c r="AT49" i="4"/>
  <c r="AU49" i="4"/>
  <c r="N5" i="4"/>
  <c r="N4" i="4"/>
  <c r="O4" i="4" s="1"/>
  <c r="N3" i="4"/>
  <c r="N9" i="4" s="1"/>
  <c r="O5" i="4" s="1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17" i="3"/>
  <c r="AU16" i="3"/>
  <c r="AT16" i="3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T46" i="4"/>
  <c r="T39" i="4"/>
  <c r="T30" i="4"/>
  <c r="T23" i="4"/>
  <c r="O44" i="3"/>
  <c r="O36" i="3"/>
  <c r="O34" i="3"/>
  <c r="O26" i="3"/>
  <c r="T34" i="3"/>
  <c r="T26" i="3"/>
  <c r="T18" i="3"/>
  <c r="T36" i="3"/>
  <c r="T48" i="3"/>
  <c r="V47" i="3"/>
  <c r="V45" i="3"/>
  <c r="V44" i="3"/>
  <c r="V43" i="3"/>
  <c r="V40" i="3"/>
  <c r="V39" i="3"/>
  <c r="V38" i="3"/>
  <c r="V35" i="3"/>
  <c r="V34" i="3"/>
  <c r="V33" i="3"/>
  <c r="V31" i="3"/>
  <c r="V30" i="3"/>
  <c r="V29" i="3"/>
  <c r="V23" i="3"/>
  <c r="V21" i="3"/>
  <c r="V19" i="3"/>
  <c r="V48" i="3"/>
  <c r="V46" i="3"/>
  <c r="V41" i="3"/>
  <c r="V32" i="3"/>
  <c r="V28" i="3"/>
  <c r="V27" i="3"/>
  <c r="V26" i="3"/>
  <c r="V24" i="3"/>
  <c r="V20" i="3"/>
  <c r="V18" i="3"/>
  <c r="X49" i="4"/>
  <c r="W49" i="4"/>
  <c r="V49" i="4"/>
  <c r="L49" i="4"/>
  <c r="X48" i="4"/>
  <c r="W48" i="4"/>
  <c r="V48" i="4"/>
  <c r="L48" i="4"/>
  <c r="X47" i="4"/>
  <c r="W47" i="4"/>
  <c r="V47" i="4"/>
  <c r="L47" i="4"/>
  <c r="X46" i="4"/>
  <c r="W46" i="4"/>
  <c r="V46" i="4"/>
  <c r="L46" i="4"/>
  <c r="X45" i="4"/>
  <c r="W45" i="4"/>
  <c r="V45" i="4"/>
  <c r="L45" i="4"/>
  <c r="X44" i="4"/>
  <c r="W44" i="4"/>
  <c r="V44" i="4"/>
  <c r="L44" i="4"/>
  <c r="X43" i="4"/>
  <c r="W43" i="4"/>
  <c r="V43" i="4"/>
  <c r="T43" i="4"/>
  <c r="L43" i="4"/>
  <c r="X42" i="4"/>
  <c r="W42" i="4"/>
  <c r="V42" i="4"/>
  <c r="L42" i="4"/>
  <c r="X41" i="4"/>
  <c r="W41" i="4"/>
  <c r="V41" i="4"/>
  <c r="L41" i="4"/>
  <c r="X40" i="4"/>
  <c r="W40" i="4"/>
  <c r="V40" i="4"/>
  <c r="L40" i="4"/>
  <c r="X39" i="4"/>
  <c r="W39" i="4"/>
  <c r="V39" i="4"/>
  <c r="L39" i="4"/>
  <c r="X38" i="4"/>
  <c r="W38" i="4"/>
  <c r="V38" i="4"/>
  <c r="L38" i="4"/>
  <c r="X37" i="4"/>
  <c r="W37" i="4"/>
  <c r="V37" i="4"/>
  <c r="L37" i="4"/>
  <c r="X36" i="4"/>
  <c r="W36" i="4"/>
  <c r="V36" i="4"/>
  <c r="L36" i="4"/>
  <c r="X35" i="4"/>
  <c r="W35" i="4"/>
  <c r="V35" i="4"/>
  <c r="L35" i="4"/>
  <c r="X34" i="4"/>
  <c r="W34" i="4"/>
  <c r="V34" i="4"/>
  <c r="L34" i="4"/>
  <c r="X33" i="4"/>
  <c r="W33" i="4"/>
  <c r="V33" i="4"/>
  <c r="L33" i="4"/>
  <c r="X32" i="4"/>
  <c r="W32" i="4"/>
  <c r="V32" i="4"/>
  <c r="L32" i="4"/>
  <c r="X31" i="4"/>
  <c r="W31" i="4"/>
  <c r="V31" i="4"/>
  <c r="L31" i="4"/>
  <c r="X30" i="4"/>
  <c r="W30" i="4"/>
  <c r="V30" i="4"/>
  <c r="L30" i="4"/>
  <c r="AD29" i="4"/>
  <c r="AJ29" i="4" s="1"/>
  <c r="AP29" i="4" s="1"/>
  <c r="X29" i="4"/>
  <c r="W29" i="4"/>
  <c r="V29" i="4"/>
  <c r="T29" i="4"/>
  <c r="L29" i="4"/>
  <c r="X28" i="4"/>
  <c r="W28" i="4"/>
  <c r="V28" i="4"/>
  <c r="L28" i="4"/>
  <c r="X27" i="4"/>
  <c r="W27" i="4"/>
  <c r="V27" i="4"/>
  <c r="L27" i="4"/>
  <c r="X26" i="4"/>
  <c r="W26" i="4"/>
  <c r="V26" i="4"/>
  <c r="L26" i="4"/>
  <c r="X25" i="4"/>
  <c r="W25" i="4"/>
  <c r="V25" i="4"/>
  <c r="L25" i="4"/>
  <c r="X24" i="4"/>
  <c r="W24" i="4"/>
  <c r="V24" i="4"/>
  <c r="L24" i="4"/>
  <c r="X23" i="4"/>
  <c r="W23" i="4"/>
  <c r="V23" i="4"/>
  <c r="L23" i="4"/>
  <c r="X22" i="4"/>
  <c r="W22" i="4"/>
  <c r="V22" i="4"/>
  <c r="T22" i="4"/>
  <c r="L22" i="4"/>
  <c r="X21" i="4"/>
  <c r="W21" i="4"/>
  <c r="V21" i="4"/>
  <c r="L21" i="4"/>
  <c r="X20" i="4"/>
  <c r="W20" i="4"/>
  <c r="V20" i="4"/>
  <c r="L20" i="4"/>
  <c r="X19" i="4"/>
  <c r="W19" i="4"/>
  <c r="V19" i="4"/>
  <c r="L19" i="4"/>
  <c r="AC18" i="4"/>
  <c r="AI18" i="4" s="1"/>
  <c r="AO18" i="4" s="1"/>
  <c r="X18" i="4"/>
  <c r="W18" i="4"/>
  <c r="V18" i="4"/>
  <c r="L18" i="4"/>
  <c r="AD17" i="4"/>
  <c r="X17" i="4"/>
  <c r="W17" i="4"/>
  <c r="V17" i="4"/>
  <c r="O17" i="4"/>
  <c r="L17" i="4"/>
  <c r="AP16" i="4"/>
  <c r="AO16" i="4"/>
  <c r="AN16" i="4"/>
  <c r="AJ16" i="4"/>
  <c r="AI16" i="4"/>
  <c r="AH16" i="4"/>
  <c r="AD16" i="4"/>
  <c r="AC16" i="4"/>
  <c r="AB16" i="4"/>
  <c r="X16" i="4"/>
  <c r="W16" i="4"/>
  <c r="V16" i="4"/>
  <c r="T16" i="4"/>
  <c r="L16" i="4"/>
  <c r="AD45" i="4"/>
  <c r="AJ45" i="4" s="1"/>
  <c r="AP45" i="4" s="1"/>
  <c r="AC45" i="4"/>
  <c r="AI45" i="4" s="1"/>
  <c r="AO45" i="4" s="1"/>
  <c r="W18" i="3"/>
  <c r="X18" i="3"/>
  <c r="W19" i="3"/>
  <c r="X19" i="3"/>
  <c r="W20" i="3"/>
  <c r="X20" i="3"/>
  <c r="W21" i="3"/>
  <c r="X21" i="3"/>
  <c r="V22" i="3"/>
  <c r="W22" i="3"/>
  <c r="X22" i="3"/>
  <c r="W23" i="3"/>
  <c r="X23" i="3"/>
  <c r="W24" i="3"/>
  <c r="X24" i="3"/>
  <c r="V25" i="3"/>
  <c r="W25" i="3"/>
  <c r="X25" i="3"/>
  <c r="W26" i="3"/>
  <c r="X26" i="3"/>
  <c r="W27" i="3"/>
  <c r="X27" i="3"/>
  <c r="W28" i="3"/>
  <c r="X28" i="3"/>
  <c r="W29" i="3"/>
  <c r="X29" i="3"/>
  <c r="W30" i="3"/>
  <c r="X30" i="3"/>
  <c r="W31" i="3"/>
  <c r="X31" i="3"/>
  <c r="W32" i="3"/>
  <c r="X32" i="3"/>
  <c r="W33" i="3"/>
  <c r="X33" i="3"/>
  <c r="W34" i="3"/>
  <c r="X34" i="3"/>
  <c r="W35" i="3"/>
  <c r="X35" i="3"/>
  <c r="V36" i="3"/>
  <c r="W36" i="3"/>
  <c r="X36" i="3"/>
  <c r="V37" i="3"/>
  <c r="W37" i="3"/>
  <c r="X37" i="3"/>
  <c r="W38" i="3"/>
  <c r="X38" i="3"/>
  <c r="W39" i="3"/>
  <c r="X39" i="3"/>
  <c r="W40" i="3"/>
  <c r="X40" i="3"/>
  <c r="W41" i="3"/>
  <c r="X41" i="3"/>
  <c r="V42" i="3"/>
  <c r="W42" i="3"/>
  <c r="X42" i="3"/>
  <c r="W43" i="3"/>
  <c r="X43" i="3"/>
  <c r="W44" i="3"/>
  <c r="X44" i="3"/>
  <c r="W45" i="3"/>
  <c r="X45" i="3"/>
  <c r="W46" i="3"/>
  <c r="X46" i="3"/>
  <c r="W47" i="3"/>
  <c r="X47" i="3"/>
  <c r="W48" i="3"/>
  <c r="X48" i="3"/>
  <c r="V49" i="3"/>
  <c r="W49" i="3"/>
  <c r="X49" i="3"/>
  <c r="X17" i="3"/>
  <c r="V16" i="3"/>
  <c r="O48" i="3"/>
  <c r="O40" i="3"/>
  <c r="O32" i="3"/>
  <c r="O28" i="3"/>
  <c r="O24" i="3"/>
  <c r="O20" i="3"/>
  <c r="T19" i="3"/>
  <c r="T21" i="3"/>
  <c r="T22" i="3"/>
  <c r="T29" i="3"/>
  <c r="T37" i="3"/>
  <c r="T45" i="3"/>
  <c r="T49" i="3"/>
  <c r="T16" i="3"/>
  <c r="O21" i="3"/>
  <c r="O23" i="3"/>
  <c r="O25" i="3"/>
  <c r="O27" i="3"/>
  <c r="O29" i="3"/>
  <c r="O30" i="3"/>
  <c r="O31" i="3"/>
  <c r="O33" i="3"/>
  <c r="O35" i="3"/>
  <c r="O37" i="3"/>
  <c r="O38" i="3"/>
  <c r="O39" i="3"/>
  <c r="O41" i="3"/>
  <c r="O42" i="3"/>
  <c r="O43" i="3"/>
  <c r="O45" i="3"/>
  <c r="O46" i="3"/>
  <c r="O47" i="3"/>
  <c r="O49" i="3"/>
  <c r="O17" i="3"/>
  <c r="L16" i="3"/>
  <c r="L17" i="3"/>
  <c r="O3" i="4" l="1"/>
  <c r="O9" i="4" s="1"/>
  <c r="AB48" i="4"/>
  <c r="AH48" i="4" s="1"/>
  <c r="AN48" i="4" s="1"/>
  <c r="T38" i="4"/>
  <c r="T48" i="4"/>
  <c r="T44" i="4"/>
  <c r="T40" i="4"/>
  <c r="T45" i="4"/>
  <c r="T36" i="4"/>
  <c r="T41" i="4"/>
  <c r="T47" i="4"/>
  <c r="T37" i="4"/>
  <c r="T32" i="4"/>
  <c r="T35" i="4"/>
  <c r="T33" i="4"/>
  <c r="T28" i="4"/>
  <c r="T25" i="4"/>
  <c r="T17" i="4"/>
  <c r="T18" i="4"/>
  <c r="T26" i="4"/>
  <c r="AB27" i="4"/>
  <c r="AH27" i="4" s="1"/>
  <c r="AN27" i="4" s="1"/>
  <c r="AC40" i="4"/>
  <c r="AI40" i="4" s="1"/>
  <c r="AO40" i="4" s="1"/>
  <c r="AC24" i="4"/>
  <c r="AI24" i="4" s="1"/>
  <c r="AO24" i="4" s="1"/>
  <c r="AD37" i="4"/>
  <c r="AJ37" i="4" s="1"/>
  <c r="AP37" i="4" s="1"/>
  <c r="AB35" i="4"/>
  <c r="AH35" i="4" s="1"/>
  <c r="AN35" i="4" s="1"/>
  <c r="AC48" i="4"/>
  <c r="AI48" i="4" s="1"/>
  <c r="AO48" i="4" s="1"/>
  <c r="AB21" i="4"/>
  <c r="AH21" i="4" s="1"/>
  <c r="AN21" i="4" s="1"/>
  <c r="AC21" i="4"/>
  <c r="AI21" i="4" s="1"/>
  <c r="AO21" i="4" s="1"/>
  <c r="AC32" i="4"/>
  <c r="AI32" i="4" s="1"/>
  <c r="AO32" i="4" s="1"/>
  <c r="AB17" i="4"/>
  <c r="AH17" i="4" s="1"/>
  <c r="AB18" i="4"/>
  <c r="AH18" i="4" s="1"/>
  <c r="AN18" i="4" s="1"/>
  <c r="AB43" i="4"/>
  <c r="AH43" i="4" s="1"/>
  <c r="AN43" i="4" s="1"/>
  <c r="T42" i="3"/>
  <c r="T23" i="3"/>
  <c r="T28" i="3"/>
  <c r="T20" i="3"/>
  <c r="T38" i="3"/>
  <c r="T43" i="3"/>
  <c r="T47" i="3"/>
  <c r="T30" i="3"/>
  <c r="T39" i="3"/>
  <c r="T27" i="3"/>
  <c r="T31" i="3"/>
  <c r="T44" i="3"/>
  <c r="T25" i="3"/>
  <c r="T40" i="3"/>
  <c r="T32" i="3"/>
  <c r="T24" i="3"/>
  <c r="AD18" i="4"/>
  <c r="AJ18" i="4" s="1"/>
  <c r="AP18" i="4" s="1"/>
  <c r="AB19" i="4"/>
  <c r="AD21" i="4"/>
  <c r="AJ21" i="4" s="1"/>
  <c r="AP21" i="4" s="1"/>
  <c r="AB22" i="4"/>
  <c r="AH22" i="4" s="1"/>
  <c r="AN22" i="4" s="1"/>
  <c r="AD24" i="4"/>
  <c r="AJ24" i="4" s="1"/>
  <c r="AP24" i="4" s="1"/>
  <c r="AC27" i="4"/>
  <c r="AI27" i="4" s="1"/>
  <c r="AO27" i="4" s="1"/>
  <c r="AB30" i="4"/>
  <c r="AH30" i="4" s="1"/>
  <c r="AN30" i="4" s="1"/>
  <c r="AD32" i="4"/>
  <c r="AJ32" i="4" s="1"/>
  <c r="AP32" i="4" s="1"/>
  <c r="AC35" i="4"/>
  <c r="AI35" i="4" s="1"/>
  <c r="AO35" i="4" s="1"/>
  <c r="AB38" i="4"/>
  <c r="AH38" i="4" s="1"/>
  <c r="AN38" i="4" s="1"/>
  <c r="AD40" i="4"/>
  <c r="AJ40" i="4" s="1"/>
  <c r="AP40" i="4" s="1"/>
  <c r="AC43" i="4"/>
  <c r="AI43" i="4" s="1"/>
  <c r="AO43" i="4" s="1"/>
  <c r="AB46" i="4"/>
  <c r="AH46" i="4" s="1"/>
  <c r="AN46" i="4" s="1"/>
  <c r="AD48" i="4"/>
  <c r="AJ48" i="4" s="1"/>
  <c r="AP48" i="4" s="1"/>
  <c r="AC19" i="4"/>
  <c r="AI19" i="4" s="1"/>
  <c r="AO19" i="4" s="1"/>
  <c r="AC22" i="4"/>
  <c r="AI22" i="4" s="1"/>
  <c r="AO22" i="4" s="1"/>
  <c r="AB25" i="4"/>
  <c r="AH25" i="4" s="1"/>
  <c r="AN25" i="4" s="1"/>
  <c r="AD27" i="4"/>
  <c r="AJ27" i="4" s="1"/>
  <c r="AP27" i="4" s="1"/>
  <c r="AC30" i="4"/>
  <c r="AI30" i="4" s="1"/>
  <c r="AO30" i="4" s="1"/>
  <c r="AB33" i="4"/>
  <c r="AH33" i="4" s="1"/>
  <c r="AN33" i="4" s="1"/>
  <c r="AD35" i="4"/>
  <c r="AJ35" i="4" s="1"/>
  <c r="AP35" i="4" s="1"/>
  <c r="AC38" i="4"/>
  <c r="AI38" i="4" s="1"/>
  <c r="AO38" i="4" s="1"/>
  <c r="AB41" i="4"/>
  <c r="AH41" i="4" s="1"/>
  <c r="AN41" i="4" s="1"/>
  <c r="AD43" i="4"/>
  <c r="AJ43" i="4" s="1"/>
  <c r="AP43" i="4" s="1"/>
  <c r="AC46" i="4"/>
  <c r="AI46" i="4" s="1"/>
  <c r="AO46" i="4" s="1"/>
  <c r="AB49" i="4"/>
  <c r="AH49" i="4" s="1"/>
  <c r="AN49" i="4" s="1"/>
  <c r="AJ17" i="4"/>
  <c r="AP17" i="4" s="1"/>
  <c r="AD19" i="4"/>
  <c r="AJ19" i="4" s="1"/>
  <c r="AP19" i="4" s="1"/>
  <c r="AD22" i="4"/>
  <c r="AJ22" i="4" s="1"/>
  <c r="AP22" i="4" s="1"/>
  <c r="AC25" i="4"/>
  <c r="AI25" i="4" s="1"/>
  <c r="AO25" i="4" s="1"/>
  <c r="AB28" i="4"/>
  <c r="AH28" i="4" s="1"/>
  <c r="AN28" i="4" s="1"/>
  <c r="AD30" i="4"/>
  <c r="AJ30" i="4" s="1"/>
  <c r="AP30" i="4" s="1"/>
  <c r="AC33" i="4"/>
  <c r="AI33" i="4" s="1"/>
  <c r="AO33" i="4" s="1"/>
  <c r="AB36" i="4"/>
  <c r="AH36" i="4" s="1"/>
  <c r="AN36" i="4" s="1"/>
  <c r="AD38" i="4"/>
  <c r="AJ38" i="4" s="1"/>
  <c r="AP38" i="4" s="1"/>
  <c r="AC41" i="4"/>
  <c r="AI41" i="4" s="1"/>
  <c r="AO41" i="4" s="1"/>
  <c r="AB44" i="4"/>
  <c r="AH44" i="4" s="1"/>
  <c r="AN44" i="4" s="1"/>
  <c r="AD46" i="4"/>
  <c r="AJ46" i="4" s="1"/>
  <c r="AP46" i="4" s="1"/>
  <c r="AC49" i="4"/>
  <c r="AI49" i="4" s="1"/>
  <c r="AO49" i="4" s="1"/>
  <c r="AB20" i="4"/>
  <c r="AH20" i="4" s="1"/>
  <c r="AN20" i="4" s="1"/>
  <c r="AB23" i="4"/>
  <c r="AH23" i="4" s="1"/>
  <c r="AN23" i="4" s="1"/>
  <c r="AD25" i="4"/>
  <c r="AJ25" i="4" s="1"/>
  <c r="AP25" i="4" s="1"/>
  <c r="AC28" i="4"/>
  <c r="AI28" i="4" s="1"/>
  <c r="AO28" i="4" s="1"/>
  <c r="AB31" i="4"/>
  <c r="AH31" i="4" s="1"/>
  <c r="AN31" i="4" s="1"/>
  <c r="AD33" i="4"/>
  <c r="AJ33" i="4" s="1"/>
  <c r="AP33" i="4" s="1"/>
  <c r="AC36" i="4"/>
  <c r="AI36" i="4" s="1"/>
  <c r="AO36" i="4" s="1"/>
  <c r="AB39" i="4"/>
  <c r="AH39" i="4" s="1"/>
  <c r="AN39" i="4" s="1"/>
  <c r="AD41" i="4"/>
  <c r="AJ41" i="4" s="1"/>
  <c r="AP41" i="4" s="1"/>
  <c r="AC44" i="4"/>
  <c r="AI44" i="4" s="1"/>
  <c r="AO44" i="4" s="1"/>
  <c r="AB47" i="4"/>
  <c r="AH47" i="4" s="1"/>
  <c r="AN47" i="4" s="1"/>
  <c r="AD49" i="4"/>
  <c r="AJ49" i="4" s="1"/>
  <c r="AP49" i="4" s="1"/>
  <c r="AC20" i="4"/>
  <c r="AI20" i="4" s="1"/>
  <c r="AO20" i="4" s="1"/>
  <c r="AC23" i="4"/>
  <c r="AI23" i="4" s="1"/>
  <c r="AO23" i="4" s="1"/>
  <c r="AB26" i="4"/>
  <c r="AH26" i="4" s="1"/>
  <c r="AN26" i="4" s="1"/>
  <c r="AD28" i="4"/>
  <c r="AJ28" i="4" s="1"/>
  <c r="AP28" i="4" s="1"/>
  <c r="AC31" i="4"/>
  <c r="AI31" i="4" s="1"/>
  <c r="AO31" i="4" s="1"/>
  <c r="AB34" i="4"/>
  <c r="AH34" i="4" s="1"/>
  <c r="AN34" i="4" s="1"/>
  <c r="AD36" i="4"/>
  <c r="AJ36" i="4" s="1"/>
  <c r="AP36" i="4" s="1"/>
  <c r="AC39" i="4"/>
  <c r="AI39" i="4" s="1"/>
  <c r="AO39" i="4" s="1"/>
  <c r="AB42" i="4"/>
  <c r="AH42" i="4" s="1"/>
  <c r="AN42" i="4" s="1"/>
  <c r="AD44" i="4"/>
  <c r="AJ44" i="4" s="1"/>
  <c r="AP44" i="4" s="1"/>
  <c r="AC47" i="4"/>
  <c r="AI47" i="4" s="1"/>
  <c r="AO47" i="4" s="1"/>
  <c r="AC17" i="4"/>
  <c r="AD20" i="4"/>
  <c r="AJ20" i="4" s="1"/>
  <c r="AP20" i="4" s="1"/>
  <c r="AD23" i="4"/>
  <c r="AJ23" i="4" s="1"/>
  <c r="AP23" i="4" s="1"/>
  <c r="AC26" i="4"/>
  <c r="AI26" i="4" s="1"/>
  <c r="AO26" i="4" s="1"/>
  <c r="AB29" i="4"/>
  <c r="AH29" i="4" s="1"/>
  <c r="AN29" i="4" s="1"/>
  <c r="AD31" i="4"/>
  <c r="AJ31" i="4" s="1"/>
  <c r="AP31" i="4" s="1"/>
  <c r="AC34" i="4"/>
  <c r="AI34" i="4" s="1"/>
  <c r="AO34" i="4" s="1"/>
  <c r="AB37" i="4"/>
  <c r="AH37" i="4" s="1"/>
  <c r="AN37" i="4" s="1"/>
  <c r="AD39" i="4"/>
  <c r="AJ39" i="4" s="1"/>
  <c r="AP39" i="4" s="1"/>
  <c r="AC42" i="4"/>
  <c r="AI42" i="4" s="1"/>
  <c r="AO42" i="4" s="1"/>
  <c r="AB45" i="4"/>
  <c r="AH45" i="4" s="1"/>
  <c r="AN45" i="4" s="1"/>
  <c r="AD47" i="4"/>
  <c r="AJ47" i="4" s="1"/>
  <c r="AP47" i="4" s="1"/>
  <c r="AB24" i="4"/>
  <c r="AH24" i="4" s="1"/>
  <c r="AN24" i="4" s="1"/>
  <c r="AD26" i="4"/>
  <c r="AJ26" i="4" s="1"/>
  <c r="AP26" i="4" s="1"/>
  <c r="AC29" i="4"/>
  <c r="AI29" i="4" s="1"/>
  <c r="AO29" i="4" s="1"/>
  <c r="AB32" i="4"/>
  <c r="AH32" i="4" s="1"/>
  <c r="AN32" i="4" s="1"/>
  <c r="AD34" i="4"/>
  <c r="AJ34" i="4" s="1"/>
  <c r="AP34" i="4" s="1"/>
  <c r="AC37" i="4"/>
  <c r="AI37" i="4" s="1"/>
  <c r="AO37" i="4" s="1"/>
  <c r="AB40" i="4"/>
  <c r="AH40" i="4" s="1"/>
  <c r="AN40" i="4" s="1"/>
  <c r="AD42" i="4"/>
  <c r="AJ42" i="4" s="1"/>
  <c r="AP42" i="4" s="1"/>
  <c r="X16" i="3"/>
  <c r="AD16" i="3"/>
  <c r="AC16" i="3"/>
  <c r="W16" i="3"/>
  <c r="AB16" i="3"/>
  <c r="N5" i="3"/>
  <c r="AD18" i="3" s="1"/>
  <c r="N4" i="3"/>
  <c r="AC18" i="3" s="1"/>
  <c r="AI18" i="3" s="1"/>
  <c r="N3" i="3"/>
  <c r="W17" i="3"/>
  <c r="V17" i="3"/>
  <c r="AN17" i="4" l="1"/>
  <c r="AT17" i="4"/>
  <c r="AO18" i="3"/>
  <c r="AU18" i="3"/>
  <c r="T49" i="4"/>
  <c r="T42" i="4"/>
  <c r="T31" i="4"/>
  <c r="T24" i="4"/>
  <c r="T21" i="4"/>
  <c r="T27" i="4"/>
  <c r="T20" i="4"/>
  <c r="T19" i="4"/>
  <c r="T41" i="3"/>
  <c r="T35" i="3"/>
  <c r="T17" i="3"/>
  <c r="T46" i="3"/>
  <c r="T33" i="3"/>
  <c r="AJ18" i="3"/>
  <c r="AP18" i="3" s="1"/>
  <c r="AH19" i="4"/>
  <c r="AN19" i="4" s="1"/>
  <c r="AB52" i="4"/>
  <c r="AD52" i="4"/>
  <c r="AC51" i="4"/>
  <c r="AI17" i="4"/>
  <c r="AC52" i="4"/>
  <c r="AD51" i="4"/>
  <c r="AB51" i="4"/>
  <c r="AD48" i="3"/>
  <c r="AD32" i="3"/>
  <c r="AB21" i="3"/>
  <c r="AH21" i="3" s="1"/>
  <c r="AN21" i="3" s="1"/>
  <c r="N9" i="3"/>
  <c r="O4" i="3" s="1"/>
  <c r="AB45" i="3"/>
  <c r="AH45" i="3" s="1"/>
  <c r="AN45" i="3" s="1"/>
  <c r="AB44" i="3"/>
  <c r="AH44" i="3" s="1"/>
  <c r="AN44" i="3" s="1"/>
  <c r="AB37" i="3"/>
  <c r="AH37" i="3" s="1"/>
  <c r="AN37" i="3" s="1"/>
  <c r="AB28" i="3"/>
  <c r="AH28" i="3" s="1"/>
  <c r="AN28" i="3" s="1"/>
  <c r="AC20" i="3"/>
  <c r="AI20" i="3" s="1"/>
  <c r="AC19" i="3"/>
  <c r="AI19" i="3" s="1"/>
  <c r="AC42" i="3"/>
  <c r="AI42" i="3" s="1"/>
  <c r="AC25" i="3"/>
  <c r="AI25" i="3" s="1"/>
  <c r="AC43" i="3"/>
  <c r="AI43" i="3" s="1"/>
  <c r="AC26" i="3"/>
  <c r="AI26" i="3" s="1"/>
  <c r="AC49" i="3"/>
  <c r="AI49" i="3" s="1"/>
  <c r="AC27" i="3"/>
  <c r="AI27" i="3" s="1"/>
  <c r="AC34" i="3"/>
  <c r="AI34" i="3" s="1"/>
  <c r="AC33" i="3"/>
  <c r="AI33" i="3" s="1"/>
  <c r="AC35" i="3"/>
  <c r="AI35" i="3" s="1"/>
  <c r="AC41" i="3"/>
  <c r="AI41" i="3" s="1"/>
  <c r="AD17" i="3"/>
  <c r="AJ17" i="3" s="1"/>
  <c r="AP17" i="3" s="1"/>
  <c r="AD47" i="3"/>
  <c r="AD31" i="3"/>
  <c r="AB36" i="3"/>
  <c r="AH36" i="3" s="1"/>
  <c r="AN36" i="3" s="1"/>
  <c r="AD41" i="3"/>
  <c r="AD25" i="3"/>
  <c r="AD46" i="3"/>
  <c r="AD30" i="3"/>
  <c r="AB29" i="3"/>
  <c r="AH29" i="3" s="1"/>
  <c r="AN29" i="3" s="1"/>
  <c r="AD40" i="3"/>
  <c r="AD24" i="3"/>
  <c r="AD39" i="3"/>
  <c r="AD23" i="3"/>
  <c r="AD38" i="3"/>
  <c r="AD22" i="3"/>
  <c r="AB20" i="3"/>
  <c r="AH20" i="3" s="1"/>
  <c r="AN20" i="3" s="1"/>
  <c r="AD49" i="3"/>
  <c r="AD33" i="3"/>
  <c r="AB43" i="3"/>
  <c r="AH43" i="3" s="1"/>
  <c r="AN43" i="3" s="1"/>
  <c r="AB19" i="3"/>
  <c r="AH19" i="3" s="1"/>
  <c r="AN19" i="3" s="1"/>
  <c r="AB35" i="3"/>
  <c r="AH35" i="3" s="1"/>
  <c r="AN35" i="3" s="1"/>
  <c r="AB27" i="3"/>
  <c r="AH27" i="3" s="1"/>
  <c r="AN27" i="3" s="1"/>
  <c r="AB42" i="3"/>
  <c r="AH42" i="3" s="1"/>
  <c r="AN42" i="3" s="1"/>
  <c r="AB26" i="3"/>
  <c r="AH26" i="3" s="1"/>
  <c r="AN26" i="3" s="1"/>
  <c r="AC48" i="3"/>
  <c r="AI48" i="3" s="1"/>
  <c r="AC32" i="3"/>
  <c r="AI32" i="3" s="1"/>
  <c r="AB49" i="3"/>
  <c r="AH49" i="3" s="1"/>
  <c r="AN49" i="3" s="1"/>
  <c r="AB33" i="3"/>
  <c r="AH33" i="3" s="1"/>
  <c r="AN33" i="3" s="1"/>
  <c r="AC17" i="3"/>
  <c r="AI17" i="3" s="1"/>
  <c r="AC47" i="3"/>
  <c r="AI47" i="3" s="1"/>
  <c r="AC31" i="3"/>
  <c r="AI31" i="3" s="1"/>
  <c r="AD45" i="3"/>
  <c r="AD29" i="3"/>
  <c r="AB48" i="3"/>
  <c r="AH48" i="3" s="1"/>
  <c r="AN48" i="3" s="1"/>
  <c r="AB32" i="3"/>
  <c r="AH32" i="3" s="1"/>
  <c r="AN32" i="3" s="1"/>
  <c r="AC38" i="3"/>
  <c r="AI38" i="3" s="1"/>
  <c r="AC22" i="3"/>
  <c r="AI22" i="3" s="1"/>
  <c r="AD44" i="3"/>
  <c r="AD20" i="3"/>
  <c r="AB17" i="3"/>
  <c r="AB47" i="3"/>
  <c r="AH47" i="3" s="1"/>
  <c r="AN47" i="3" s="1"/>
  <c r="AB39" i="3"/>
  <c r="AH39" i="3" s="1"/>
  <c r="AN39" i="3" s="1"/>
  <c r="AB31" i="3"/>
  <c r="AH31" i="3" s="1"/>
  <c r="AN31" i="3" s="1"/>
  <c r="AB23" i="3"/>
  <c r="AH23" i="3" s="1"/>
  <c r="AN23" i="3" s="1"/>
  <c r="AC45" i="3"/>
  <c r="AI45" i="3" s="1"/>
  <c r="AC37" i="3"/>
  <c r="AI37" i="3" s="1"/>
  <c r="AC29" i="3"/>
  <c r="AI29" i="3" s="1"/>
  <c r="AC21" i="3"/>
  <c r="AI21" i="3" s="1"/>
  <c r="AD43" i="3"/>
  <c r="AD35" i="3"/>
  <c r="AD27" i="3"/>
  <c r="AD19" i="3"/>
  <c r="AB34" i="3"/>
  <c r="AH34" i="3" s="1"/>
  <c r="AN34" i="3" s="1"/>
  <c r="AB18" i="3"/>
  <c r="AH18" i="3" s="1"/>
  <c r="AN18" i="3" s="1"/>
  <c r="AC40" i="3"/>
  <c r="AI40" i="3" s="1"/>
  <c r="AC24" i="3"/>
  <c r="AI24" i="3" s="1"/>
  <c r="AB41" i="3"/>
  <c r="AH41" i="3" s="1"/>
  <c r="AN41" i="3" s="1"/>
  <c r="AB25" i="3"/>
  <c r="AH25" i="3" s="1"/>
  <c r="AN25" i="3" s="1"/>
  <c r="AC39" i="3"/>
  <c r="AI39" i="3" s="1"/>
  <c r="AC23" i="3"/>
  <c r="AI23" i="3" s="1"/>
  <c r="AD37" i="3"/>
  <c r="AD21" i="3"/>
  <c r="AB40" i="3"/>
  <c r="AH40" i="3" s="1"/>
  <c r="AN40" i="3" s="1"/>
  <c r="AB24" i="3"/>
  <c r="AH24" i="3" s="1"/>
  <c r="AN24" i="3" s="1"/>
  <c r="AC46" i="3"/>
  <c r="AI46" i="3" s="1"/>
  <c r="AC30" i="3"/>
  <c r="AI30" i="3" s="1"/>
  <c r="AD36" i="3"/>
  <c r="AD28" i="3"/>
  <c r="AB46" i="3"/>
  <c r="AH46" i="3" s="1"/>
  <c r="AN46" i="3" s="1"/>
  <c r="AB38" i="3"/>
  <c r="AH38" i="3" s="1"/>
  <c r="AN38" i="3" s="1"/>
  <c r="AB30" i="3"/>
  <c r="AH30" i="3" s="1"/>
  <c r="AN30" i="3" s="1"/>
  <c r="AB22" i="3"/>
  <c r="AH22" i="3" s="1"/>
  <c r="AN22" i="3" s="1"/>
  <c r="AC44" i="3"/>
  <c r="AI44" i="3" s="1"/>
  <c r="AC36" i="3"/>
  <c r="AI36" i="3" s="1"/>
  <c r="AC28" i="3"/>
  <c r="AI28" i="3" s="1"/>
  <c r="AD42" i="3"/>
  <c r="AD34" i="3"/>
  <c r="AD26" i="3"/>
  <c r="AO17" i="4" l="1"/>
  <c r="AU17" i="4"/>
  <c r="O5" i="3"/>
  <c r="AO35" i="3"/>
  <c r="AU35" i="3"/>
  <c r="AO45" i="3"/>
  <c r="AU45" i="3"/>
  <c r="AO22" i="3"/>
  <c r="AU22" i="3"/>
  <c r="AO17" i="3"/>
  <c r="AU17" i="3"/>
  <c r="AO33" i="3"/>
  <c r="AU33" i="3"/>
  <c r="AO19" i="3"/>
  <c r="AU19" i="3"/>
  <c r="AO37" i="3"/>
  <c r="AU37" i="3"/>
  <c r="AO38" i="3"/>
  <c r="AU38" i="3"/>
  <c r="AO34" i="3"/>
  <c r="AU34" i="3"/>
  <c r="AO20" i="3"/>
  <c r="AU20" i="3"/>
  <c r="AO44" i="3"/>
  <c r="AU44" i="3"/>
  <c r="AO42" i="3"/>
  <c r="AU42" i="3"/>
  <c r="AO28" i="3"/>
  <c r="AU28" i="3"/>
  <c r="AO39" i="3"/>
  <c r="AU39" i="3"/>
  <c r="AO27" i="3"/>
  <c r="AU27" i="3"/>
  <c r="AO40" i="3"/>
  <c r="AU40" i="3"/>
  <c r="AO47" i="3"/>
  <c r="AU47" i="3"/>
  <c r="AO23" i="3"/>
  <c r="AU23" i="3"/>
  <c r="AO36" i="3"/>
  <c r="AU36" i="3"/>
  <c r="AO30" i="3"/>
  <c r="AU30" i="3"/>
  <c r="AO32" i="3"/>
  <c r="AU32" i="3"/>
  <c r="AO49" i="3"/>
  <c r="AU49" i="3"/>
  <c r="AO46" i="3"/>
  <c r="AU46" i="3"/>
  <c r="AO48" i="3"/>
  <c r="AU48" i="3"/>
  <c r="AO26" i="3"/>
  <c r="AU26" i="3"/>
  <c r="AO24" i="3"/>
  <c r="AU24" i="3"/>
  <c r="AO21" i="3"/>
  <c r="AU21" i="3"/>
  <c r="AO43" i="3"/>
  <c r="AU43" i="3"/>
  <c r="AO29" i="3"/>
  <c r="AU29" i="3"/>
  <c r="AO31" i="3"/>
  <c r="AU31" i="3"/>
  <c r="AO41" i="3"/>
  <c r="AU41" i="3"/>
  <c r="AO25" i="3"/>
  <c r="AU25" i="3"/>
  <c r="AC53" i="4"/>
  <c r="T34" i="4"/>
  <c r="AB53" i="4"/>
  <c r="AJ20" i="3"/>
  <c r="AP20" i="3" s="1"/>
  <c r="AJ30" i="3"/>
  <c r="AP30" i="3" s="1"/>
  <c r="AH17" i="3"/>
  <c r="AN17" i="3" s="1"/>
  <c r="AB51" i="3"/>
  <c r="AJ26" i="3"/>
  <c r="AP26" i="3" s="1"/>
  <c r="AJ34" i="3"/>
  <c r="AP34" i="3" s="1"/>
  <c r="AJ37" i="3"/>
  <c r="AP37" i="3" s="1"/>
  <c r="AJ38" i="3"/>
  <c r="AP38" i="3" s="1"/>
  <c r="AJ25" i="3"/>
  <c r="AP25" i="3" s="1"/>
  <c r="AJ32" i="3"/>
  <c r="AP32" i="3" s="1"/>
  <c r="AJ45" i="3"/>
  <c r="AP45" i="3" s="1"/>
  <c r="AJ42" i="3"/>
  <c r="AP42" i="3" s="1"/>
  <c r="AJ48" i="3"/>
  <c r="AP48" i="3" s="1"/>
  <c r="AJ21" i="3"/>
  <c r="AP21" i="3" s="1"/>
  <c r="AJ44" i="3"/>
  <c r="AP44" i="3" s="1"/>
  <c r="AJ22" i="3"/>
  <c r="AP22" i="3" s="1"/>
  <c r="AJ28" i="3"/>
  <c r="AP28" i="3" s="1"/>
  <c r="AJ19" i="3"/>
  <c r="AP19" i="3" s="1"/>
  <c r="AJ41" i="3"/>
  <c r="AP41" i="3" s="1"/>
  <c r="AJ36" i="3"/>
  <c r="AP36" i="3" s="1"/>
  <c r="AJ27" i="3"/>
  <c r="AP27" i="3" s="1"/>
  <c r="AJ39" i="3"/>
  <c r="AP39" i="3" s="1"/>
  <c r="AJ46" i="3"/>
  <c r="AP46" i="3" s="1"/>
  <c r="AJ23" i="3"/>
  <c r="AP23" i="3" s="1"/>
  <c r="AJ35" i="3"/>
  <c r="AP35" i="3" s="1"/>
  <c r="AJ33" i="3"/>
  <c r="AP33" i="3" s="1"/>
  <c r="AJ24" i="3"/>
  <c r="AP24" i="3" s="1"/>
  <c r="AJ31" i="3"/>
  <c r="AP31" i="3" s="1"/>
  <c r="AJ43" i="3"/>
  <c r="AP43" i="3" s="1"/>
  <c r="AJ29" i="3"/>
  <c r="AP29" i="3" s="1"/>
  <c r="AJ49" i="3"/>
  <c r="AP49" i="3" s="1"/>
  <c r="AJ40" i="3"/>
  <c r="AP40" i="3" s="1"/>
  <c r="AJ47" i="3"/>
  <c r="AP47" i="3" s="1"/>
  <c r="AD53" i="4"/>
  <c r="O3" i="3"/>
  <c r="AC52" i="3"/>
  <c r="AB52" i="3"/>
  <c r="AC51" i="3"/>
  <c r="AD52" i="3"/>
  <c r="AD51" i="3"/>
  <c r="O9" i="3" l="1"/>
  <c r="AE52" i="4"/>
  <c r="AE51" i="4"/>
  <c r="AC53" i="3"/>
  <c r="AB53" i="3"/>
  <c r="AD53" i="3"/>
  <c r="L47" i="3"/>
  <c r="L48" i="3"/>
  <c r="L49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AE53" i="4" l="1"/>
</calcChain>
</file>

<file path=xl/sharedStrings.xml><?xml version="1.0" encoding="utf-8"?>
<sst xmlns="http://schemas.openxmlformats.org/spreadsheetml/2006/main" count="378" uniqueCount="195">
  <si>
    <t>Course Code</t>
  </si>
  <si>
    <t>Course Title</t>
  </si>
  <si>
    <t>Section</t>
  </si>
  <si>
    <t>CO1</t>
  </si>
  <si>
    <t>Session</t>
  </si>
  <si>
    <t>No of students</t>
  </si>
  <si>
    <t>Roll</t>
  </si>
  <si>
    <t>Students' Name</t>
  </si>
  <si>
    <t>Class Performance</t>
  </si>
  <si>
    <t>Sub-
 Total</t>
  </si>
  <si>
    <t>Report</t>
  </si>
  <si>
    <t>Content (60%)</t>
  </si>
  <si>
    <t>Organization (20%)</t>
  </si>
  <si>
    <t>Writing skill (20%)</t>
  </si>
  <si>
    <t>Implementation (10)</t>
  </si>
  <si>
    <t>CO2</t>
  </si>
  <si>
    <t>A</t>
  </si>
  <si>
    <t>Project</t>
  </si>
  <si>
    <t>Presen
tation</t>
  </si>
  <si>
    <t>Sub-
Total</t>
  </si>
  <si>
    <t>CO3</t>
  </si>
  <si>
    <t>Concept
 Identifcation (10)</t>
  </si>
  <si>
    <t>Problem
Solution (20)</t>
  </si>
  <si>
    <t>CO Attainment</t>
  </si>
  <si>
    <t># Students Attempted CO</t>
  </si>
  <si>
    <t># Students Achieved CO</t>
  </si>
  <si>
    <t>% Students Achieved CO</t>
  </si>
  <si>
    <t xml:space="preserve">        CO-Question Matrix</t>
  </si>
  <si>
    <t>Perf</t>
  </si>
  <si>
    <t>Proj</t>
  </si>
  <si>
    <t>Total</t>
  </si>
  <si>
    <t>%</t>
  </si>
  <si>
    <t>CO4</t>
  </si>
  <si>
    <t>CO5</t>
  </si>
  <si>
    <t>Mapping of Course Outcomes to Program Outcomes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</si>
  <si>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</si>
  <si>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</si>
  <si>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</si>
  <si>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</si>
  <si>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</si>
  <si>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</si>
  <si>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</si>
  <si>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</si>
  <si>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</si>
  <si>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</si>
  <si>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</si>
  <si>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</si>
  <si>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√</t>
  </si>
  <si>
    <t>PWM &amp; Servo Motor</t>
  </si>
  <si>
    <t>LM 35 &amp; LCD display</t>
  </si>
  <si>
    <t>push button control motor</t>
  </si>
  <si>
    <t>Sonar sensor-based distance calculator</t>
  </si>
  <si>
    <t>Keypad and LCD interfacing</t>
  </si>
  <si>
    <t>Simple LED looping Circuit</t>
  </si>
  <si>
    <t>Complex LED looping Circuit</t>
  </si>
  <si>
    <t>Use of MASM</t>
  </si>
  <si>
    <t>Presentation</t>
  </si>
  <si>
    <t>EEE 372</t>
  </si>
  <si>
    <t>Microprocessors and Microcontrollers Lab</t>
  </si>
  <si>
    <t>A1</t>
  </si>
  <si>
    <t>1703310201533-</t>
  </si>
  <si>
    <t>Rishat Jahan</t>
  </si>
  <si>
    <t>1803410201591-</t>
  </si>
  <si>
    <t>Swagota Das</t>
  </si>
  <si>
    <t>Spring2022</t>
  </si>
  <si>
    <t>A2</t>
  </si>
  <si>
    <t>1803410201597-</t>
  </si>
  <si>
    <t>Umme Naima Nijhum</t>
  </si>
  <si>
    <t>1803510201644-</t>
  </si>
  <si>
    <t>Mahfuja Rahat Aneey</t>
  </si>
  <si>
    <t>1903610201819-</t>
  </si>
  <si>
    <t>Saiket Barua</t>
  </si>
  <si>
    <t>1903710201823-</t>
  </si>
  <si>
    <t>Rifatul Karim Zesan</t>
  </si>
  <si>
    <t>1903710201824-</t>
  </si>
  <si>
    <t>Ruma Dhar</t>
  </si>
  <si>
    <t>1903710201825-</t>
  </si>
  <si>
    <t>Redwan Ahmed Rony</t>
  </si>
  <si>
    <t>1903710201826-</t>
  </si>
  <si>
    <t>Sazzad Hossen</t>
  </si>
  <si>
    <t>1903710201827-</t>
  </si>
  <si>
    <t>Avijit Datta Sunny</t>
  </si>
  <si>
    <t>1903710201829-</t>
  </si>
  <si>
    <t>Imtiaj Yousuf Joy</t>
  </si>
  <si>
    <t>1903710201831-</t>
  </si>
  <si>
    <t>Jahin Afiya</t>
  </si>
  <si>
    <t>1903710201832-</t>
  </si>
  <si>
    <t>Joy Chakraborty</t>
  </si>
  <si>
    <t>1903710201833-</t>
  </si>
  <si>
    <t>Aparup Barua</t>
  </si>
  <si>
    <t>1903710201836-</t>
  </si>
  <si>
    <t>Shaptarshi Sushil Nisha</t>
  </si>
  <si>
    <t>1903710201838-</t>
  </si>
  <si>
    <t>MD. Sajjad Hossen</t>
  </si>
  <si>
    <t>1903710201840-</t>
  </si>
  <si>
    <t>Mohammed Mohiuddin Meah</t>
  </si>
  <si>
    <t>1903710201841-</t>
  </si>
  <si>
    <t>MD. Sanaullah</t>
  </si>
  <si>
    <t>1903710201843-</t>
  </si>
  <si>
    <t>Symon Barua</t>
  </si>
  <si>
    <t>1903710201844-</t>
  </si>
  <si>
    <t>Purnata Chowdhury Purba</t>
  </si>
  <si>
    <t>1903710201845-</t>
  </si>
  <si>
    <t>Islama Khatun Summa</t>
  </si>
  <si>
    <t>1903710201846-</t>
  </si>
  <si>
    <t>Alah Binti Abdullah</t>
  </si>
  <si>
    <t>1903710201847-</t>
  </si>
  <si>
    <t>Mitu Dey</t>
  </si>
  <si>
    <t>1903710201848-</t>
  </si>
  <si>
    <t>Mariam Jahan Binte Ehsan</t>
  </si>
  <si>
    <t>1903710201849-</t>
  </si>
  <si>
    <t>Mahbuba Sultana Faria</t>
  </si>
  <si>
    <t>1903710201851-</t>
  </si>
  <si>
    <t>Nahiyan Ahmed</t>
  </si>
  <si>
    <t>1903710201852-</t>
  </si>
  <si>
    <t>MD. Jahed Hossain</t>
  </si>
  <si>
    <t>1903710201853-</t>
  </si>
  <si>
    <t>Abrar Fahim</t>
  </si>
  <si>
    <t>1903710201854-</t>
  </si>
  <si>
    <t>Priya Datta Sunanda</t>
  </si>
  <si>
    <t>1903710201857-</t>
  </si>
  <si>
    <t>Debraj Acharjee</t>
  </si>
  <si>
    <t>1903710201858-</t>
  </si>
  <si>
    <t>Mithila Rakshit</t>
  </si>
  <si>
    <t>1903710201859-</t>
  </si>
  <si>
    <t>Sompurna Chowdhury</t>
  </si>
  <si>
    <t>1903710201861-</t>
  </si>
  <si>
    <t>Tuhi Firuze</t>
  </si>
  <si>
    <t>1903710201862-</t>
  </si>
  <si>
    <t>Mosammat Kaniz Fatema Khushbu</t>
  </si>
  <si>
    <t>1903710201976-</t>
  </si>
  <si>
    <t>Nowsin Priya Tasmim</t>
  </si>
  <si>
    <t>1502810200910-</t>
  </si>
  <si>
    <t>Md Julhasar Sagar</t>
  </si>
  <si>
    <t>1703210201369-</t>
  </si>
  <si>
    <t>Syed Md. Shaif Hossain</t>
  </si>
  <si>
    <t>1703310201541-</t>
  </si>
  <si>
    <t>Jiku Deb Nath</t>
  </si>
  <si>
    <t>1703310201542-</t>
  </si>
  <si>
    <t>Prashanata Chowdhury</t>
  </si>
  <si>
    <t>1803410201577-</t>
  </si>
  <si>
    <t>Badhan Chakraborty</t>
  </si>
  <si>
    <t>1803510201750-</t>
  </si>
  <si>
    <t>Mohammad Atikul Islam</t>
  </si>
  <si>
    <t>1903710201863-</t>
  </si>
  <si>
    <t>Asraful Islam</t>
  </si>
  <si>
    <t>1903710201864-</t>
  </si>
  <si>
    <t>Md. Minhajul Karim</t>
  </si>
  <si>
    <t>1903710201865-</t>
  </si>
  <si>
    <t>MOUNOTA SEN</t>
  </si>
  <si>
    <t>1903710201866-</t>
  </si>
  <si>
    <t>Wazih Ullah Tanzim</t>
  </si>
  <si>
    <t>1903710201870-</t>
  </si>
  <si>
    <t>Omme Symon</t>
  </si>
  <si>
    <t>1903710201871-</t>
  </si>
  <si>
    <t>Binta Das</t>
  </si>
  <si>
    <t>1903710201872-</t>
  </si>
  <si>
    <t>Tamanna Kawser Chowdhury</t>
  </si>
  <si>
    <t>1903710201875-</t>
  </si>
  <si>
    <t>Robin Das Shuvo</t>
  </si>
  <si>
    <t>1903710201877-</t>
  </si>
  <si>
    <t>Mallika Sultana</t>
  </si>
  <si>
    <t>1903710201878-</t>
  </si>
  <si>
    <t>Fahad Hossan Adil</t>
  </si>
  <si>
    <t>1903710201879-</t>
  </si>
  <si>
    <t>Lutfur Rahman Siddiquee</t>
  </si>
  <si>
    <t>1903710201881-</t>
  </si>
  <si>
    <t>Showrov Ghosh Roy</t>
  </si>
  <si>
    <t>1903710201882-</t>
  </si>
  <si>
    <t>Tanima Khair</t>
  </si>
  <si>
    <t>1903710201884-</t>
  </si>
  <si>
    <t>Muhammad Atiqur Rahman</t>
  </si>
  <si>
    <t>1903710201886-</t>
  </si>
  <si>
    <t>Jue Bhattacharjee</t>
  </si>
  <si>
    <t>1903710201888-</t>
  </si>
  <si>
    <t>Shifatun Nur Shifa</t>
  </si>
  <si>
    <t>1903710201889-</t>
  </si>
  <si>
    <t>CHAITY BARUA</t>
  </si>
  <si>
    <t>1903710201891-</t>
  </si>
  <si>
    <t>DANIEL BARUA</t>
  </si>
  <si>
    <t>1903710201894-</t>
  </si>
  <si>
    <t>Liton Das</t>
  </si>
  <si>
    <t>1903710201895-</t>
  </si>
  <si>
    <t>Umme Habiba Liza</t>
  </si>
  <si>
    <t>1903710201896-</t>
  </si>
  <si>
    <t>Jahid Ahmed</t>
  </si>
  <si>
    <t>1903710201897-</t>
  </si>
  <si>
    <t>Angsuman Barua Pritom</t>
  </si>
  <si>
    <t>1903710201901-</t>
  </si>
  <si>
    <t>Nafis Ahmed</t>
  </si>
  <si>
    <t>1903710201912-</t>
  </si>
  <si>
    <t>MD. Hasan Murad</t>
  </si>
  <si>
    <t>1903710202065-</t>
  </si>
  <si>
    <t>MD. Tanvir Chowdhury</t>
  </si>
  <si>
    <t>PO 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</si>
</sst>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Times New Roman"/>
      <family val="1"/>
    </font>
    <font>
      <b/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000000"/>
      <name val="Arial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Arial"/>
      <family val="2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rgb="FFE2EFD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6E0B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2EFDA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0" fontId="2" fillId="0" borderId="1" xfId="0" applyFont="1" applyBorder="1"/>
    <xf numFmtId="0" fontId="3" fillId="0" borderId="0" xfId="0" applyFont="1"/>
    <xf numFmtId="0" fontId="4" fillId="0" borderId="6" xfId="0" applyFont="1" applyBorder="1" applyAlignment="1">
      <alignment horizontal="center" vertical="center" textRotation="90"/>
    </xf>
    <xf numFmtId="0" fontId="6" fillId="0" borderId="3" xfId="0" applyFont="1" applyBorder="1" applyAlignment="1">
      <alignment horizontal="center" vertical="center" textRotation="90"/>
    </xf>
    <xf numFmtId="0" fontId="6" fillId="0" borderId="3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textRotation="90" wrapText="1"/>
    </xf>
    <xf numFmtId="0" fontId="4" fillId="0" borderId="15" xfId="0" applyFont="1" applyBorder="1" applyAlignment="1">
      <alignment horizontal="center" vertical="center" textRotation="90"/>
    </xf>
    <xf numFmtId="0" fontId="1" fillId="4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 textRotation="90" wrapText="1"/>
    </xf>
    <xf numFmtId="0" fontId="6" fillId="0" borderId="10" xfId="0" applyFont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9" fontId="11" fillId="0" borderId="3" xfId="1" applyFont="1" applyBorder="1" applyAlignment="1">
      <alignment horizontal="center" vertical="center" wrapText="1"/>
    </xf>
    <xf numFmtId="9" fontId="11" fillId="0" borderId="3" xfId="1" applyFont="1" applyBorder="1" applyAlignment="1">
      <alignment horizontal="center" vertical="center"/>
    </xf>
    <xf numFmtId="2" fontId="11" fillId="8" borderId="3" xfId="1" applyNumberFormat="1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11" fillId="0" borderId="0" xfId="1" applyFont="1" applyBorder="1" applyAlignment="1">
      <alignment horizontal="center" vertical="center" wrapText="1"/>
    </xf>
    <xf numFmtId="9" fontId="11" fillId="0" borderId="0" xfId="1" applyFont="1" applyBorder="1" applyAlignment="1">
      <alignment horizontal="center" vertical="center"/>
    </xf>
    <xf numFmtId="2" fontId="11" fillId="8" borderId="0" xfId="1" applyNumberFormat="1" applyFont="1" applyFill="1" applyBorder="1" applyAlignment="1">
      <alignment horizontal="center" vertical="center"/>
    </xf>
    <xf numFmtId="9" fontId="19" fillId="0" borderId="0" xfId="1" applyFont="1" applyFill="1" applyBorder="1" applyAlignment="1">
      <alignment horizontal="center" vertical="center"/>
    </xf>
    <xf numFmtId="0" fontId="11" fillId="0" borderId="3" xfId="1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9" fontId="11" fillId="0" borderId="13" xfId="1" applyFont="1" applyBorder="1" applyAlignment="1">
      <alignment horizontal="center" vertical="center" wrapText="1"/>
    </xf>
    <xf numFmtId="9" fontId="11" fillId="0" borderId="3" xfId="1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6" fillId="0" borderId="3" xfId="0" applyFont="1" applyBorder="1" applyAlignment="1">
      <alignment horizontal="center" vertical="center" textRotation="90" wrapText="1"/>
    </xf>
    <xf numFmtId="0" fontId="0" fillId="0" borderId="18" xfId="0" applyBorder="1" applyAlignment="1">
      <alignment wrapText="1"/>
    </xf>
    <xf numFmtId="0" fontId="13" fillId="0" borderId="18" xfId="0" applyFont="1" applyBorder="1" applyAlignment="1">
      <alignment wrapText="1"/>
    </xf>
    <xf numFmtId="0" fontId="0" fillId="5" borderId="19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9" fontId="17" fillId="5" borderId="3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9" fontId="17" fillId="5" borderId="14" xfId="1" applyFont="1" applyFill="1" applyBorder="1" applyAlignment="1">
      <alignment horizontal="center" vertical="center"/>
    </xf>
    <xf numFmtId="9" fontId="17" fillId="5" borderId="0" xfId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textRotation="90" wrapText="1"/>
    </xf>
    <xf numFmtId="0" fontId="8" fillId="0" borderId="2" xfId="0" applyFont="1" applyBorder="1" applyAlignment="1">
      <alignment horizontal="center" vertical="center" textRotation="90" wrapText="1"/>
    </xf>
    <xf numFmtId="0" fontId="8" fillId="0" borderId="16" xfId="0" applyFont="1" applyBorder="1" applyAlignment="1">
      <alignment horizontal="center" vertical="center" textRotation="90" wrapText="1"/>
    </xf>
    <xf numFmtId="0" fontId="7" fillId="6" borderId="8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EEE 372: Microprocessors and Microcontrollers Lab </a:t>
            </a:r>
            <a:r>
              <a:rPr lang="en-US" sz="1200" b="1" baseline="0"/>
              <a:t>(MML) </a:t>
            </a:r>
          </a:p>
          <a:p>
            <a:pPr>
              <a:defRPr sz="1200" b="1"/>
            </a:pPr>
            <a:r>
              <a:rPr lang="en-US" sz="1200" b="1" baseline="0"/>
              <a:t>SECTION A1 - FALL 2022</a:t>
            </a:r>
            <a:endParaRPr lang="en-US" sz="1200" b="1"/>
          </a:p>
        </c:rich>
      </c:tx>
      <c:layout>
        <c:manualLayout>
          <c:xMode val="edge"/>
          <c:yMode val="edge"/>
          <c:x val="0.14488514283845461"/>
          <c:y val="3.1713676514078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MML_A1_Spring2022!$AB$14:$AE$14</c:f>
              <c:strCache>
                <c:ptCount val="4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09-4663-A871-88E4BB00F8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09-4663-A871-88E4BB00F8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09-4663-A871-88E4BB00F8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09-4663-A871-88E4BB00F8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MML_A1_Spring2022!$AB$14:$AE$14</c:f>
              <c:strCache>
                <c:ptCount val="4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</c:strCache>
            </c:strRef>
          </c:cat>
          <c:val>
            <c:numRef>
              <c:f>MML_A1_Spring2022!$AB$53:$AE$53</c:f>
              <c:numCache>
                <c:formatCode>0%</c:formatCode>
                <c:ptCount val="4"/>
                <c:pt idx="0">
                  <c:v>0.81818181818181823</c:v>
                </c:pt>
                <c:pt idx="1">
                  <c:v>0.84848484848484851</c:v>
                </c:pt>
                <c:pt idx="2">
                  <c:v>0.63636363636363635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F1-4395-B49F-10BC8CCC9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EEE 372: Microprocessors and Microcontrollers Lab </a:t>
            </a:r>
            <a:r>
              <a:rPr lang="en-US" sz="1200" b="1" baseline="0"/>
              <a:t>(MML) </a:t>
            </a:r>
          </a:p>
          <a:p>
            <a:pPr>
              <a:defRPr sz="1200" b="1"/>
            </a:pPr>
            <a:r>
              <a:rPr lang="en-US" sz="1200" b="1" baseline="0"/>
              <a:t>SECTION A1 - FALL 2022</a:t>
            </a:r>
            <a:endParaRPr lang="en-US" sz="1200" b="1"/>
          </a:p>
        </c:rich>
      </c:tx>
      <c:layout>
        <c:manualLayout>
          <c:xMode val="edge"/>
          <c:yMode val="edge"/>
          <c:x val="0.14488514283845461"/>
          <c:y val="3.1713676514078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MML_A1_Spring2022!$AB$14:$AE$14</c:f>
              <c:strCache>
                <c:ptCount val="4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F0-4C69-BD12-D184A34355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F0-4C69-BD12-D184A34355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F0-4C69-BD12-D184A34355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F0-4C69-BD12-D184A34355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MML_A1_Spring2022!$AB$14:$AE$14</c:f>
              <c:strCache>
                <c:ptCount val="4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</c:strCache>
            </c:strRef>
          </c:cat>
          <c:val>
            <c:numRef>
              <c:f>MML_A1_Spring2022!$AB$53:$AE$53</c:f>
              <c:numCache>
                <c:formatCode>0%</c:formatCode>
                <c:ptCount val="4"/>
                <c:pt idx="0">
                  <c:v>0.81818181818181823</c:v>
                </c:pt>
                <c:pt idx="1">
                  <c:v>0.84848484848484851</c:v>
                </c:pt>
                <c:pt idx="2">
                  <c:v>0.63636363636363635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F0-4C69-BD12-D184A3435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53340</xdr:colOff>
      <xdr:row>53</xdr:row>
      <xdr:rowOff>125730</xdr:rowOff>
    </xdr:from>
    <xdr:to>
      <xdr:col>40</xdr:col>
      <xdr:colOff>228600</xdr:colOff>
      <xdr:row>67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D54F8-5D29-44D6-956D-9C7AB8EE3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53340</xdr:colOff>
      <xdr:row>53</xdr:row>
      <xdr:rowOff>125730</xdr:rowOff>
    </xdr:from>
    <xdr:to>
      <xdr:col>40</xdr:col>
      <xdr:colOff>228600</xdr:colOff>
      <xdr:row>67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E8B83-87BA-4969-A2A9-A1A1A3776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F32FC-3EF1-4004-957C-EE200803023B}">
  <sheetPr>
    <outlinePr summaryBelow="0" summaryRight="0"/>
  </sheetPr>
  <dimension ref="A1:AU53"/>
  <sheetViews>
    <sheetView topLeftCell="S10" zoomScale="80" zoomScaleNormal="80" workbookViewId="0">
      <selection activeCell="AT12" sqref="AT12:AU17"/>
    </sheetView>
  </sheetViews>
  <sheetFormatPr defaultColWidth="12.5546875" defaultRowHeight="15.75" customHeight="1" x14ac:dyDescent="0.25"/>
  <cols>
    <col min="1" max="1" width="19.44140625" customWidth="1"/>
    <col min="2" max="2" width="30" bestFit="1" customWidth="1"/>
    <col min="3" max="3" width="5.33203125" customWidth="1"/>
    <col min="4" max="4" width="5.5546875" customWidth="1"/>
    <col min="5" max="5" width="4.44140625" bestFit="1" customWidth="1"/>
    <col min="6" max="7" width="5.109375" customWidth="1"/>
    <col min="8" max="8" width="6" customWidth="1"/>
    <col min="9" max="9" width="5.109375" customWidth="1"/>
    <col min="10" max="11" width="4.6640625" bestFit="1" customWidth="1"/>
    <col min="12" max="12" width="7.109375" customWidth="1"/>
    <col min="13" max="14" width="6.6640625" bestFit="1" customWidth="1"/>
    <col min="15" max="15" width="7.88671875" customWidth="1"/>
    <col min="16" max="16" width="7.33203125" customWidth="1"/>
    <col min="17" max="19" width="4.6640625" bestFit="1" customWidth="1"/>
    <col min="20" max="20" width="6.33203125" bestFit="1" customWidth="1"/>
    <col min="22" max="22" width="6.5546875" bestFit="1" customWidth="1"/>
    <col min="23" max="23" width="6.33203125" customWidth="1"/>
    <col min="24" max="24" width="6.5546875" customWidth="1"/>
    <col min="25" max="25" width="5.88671875" customWidth="1"/>
    <col min="26" max="27" width="4.5546875" bestFit="1" customWidth="1"/>
    <col min="28" max="28" width="6.44140625" customWidth="1"/>
    <col min="29" max="29" width="6.6640625" customWidth="1"/>
    <col min="30" max="30" width="6.88671875" customWidth="1"/>
    <col min="31" max="32" width="7.33203125" bestFit="1" customWidth="1"/>
    <col min="33" max="33" width="5.5546875" bestFit="1" customWidth="1"/>
    <col min="34" max="35" width="6.33203125" customWidth="1"/>
    <col min="36" max="36" width="6.88671875" customWidth="1"/>
    <col min="37" max="37" width="6.109375" customWidth="1"/>
    <col min="38" max="38" width="5.44140625" customWidth="1"/>
    <col min="39" max="39" width="5.109375" customWidth="1"/>
    <col min="40" max="40" width="6.5546875" customWidth="1"/>
    <col min="41" max="41" width="6.6640625" customWidth="1"/>
    <col min="42" max="42" width="7" customWidth="1"/>
    <col min="43" max="43" width="6.33203125" customWidth="1"/>
    <col min="44" max="44" width="5.44140625" customWidth="1"/>
  </cols>
  <sheetData>
    <row r="1" spans="1:47" ht="15.75" customHeight="1" x14ac:dyDescent="0.3">
      <c r="A1" s="2" t="s">
        <v>0</v>
      </c>
      <c r="B1" s="2" t="s">
        <v>57</v>
      </c>
      <c r="C1" s="1"/>
      <c r="D1" s="1"/>
      <c r="E1" s="6"/>
      <c r="F1" s="6"/>
      <c r="G1" s="6"/>
      <c r="H1" s="6"/>
      <c r="I1" s="62" t="s">
        <v>27</v>
      </c>
      <c r="J1" s="62"/>
      <c r="K1" s="62"/>
      <c r="L1" s="62"/>
      <c r="M1" s="62"/>
      <c r="N1" s="62"/>
      <c r="O1" s="62"/>
      <c r="V1" s="57" t="s">
        <v>34</v>
      </c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9"/>
    </row>
    <row r="2" spans="1:47" ht="27.75" customHeight="1" x14ac:dyDescent="0.3">
      <c r="A2" s="2" t="s">
        <v>1</v>
      </c>
      <c r="B2" s="2" t="s">
        <v>58</v>
      </c>
      <c r="C2" s="1"/>
      <c r="D2" s="1"/>
      <c r="E2" s="1"/>
      <c r="F2" s="1"/>
      <c r="G2" s="1"/>
      <c r="H2" s="1"/>
      <c r="I2" s="11"/>
      <c r="J2" s="22" t="s">
        <v>28</v>
      </c>
      <c r="K2" s="42" t="s">
        <v>29</v>
      </c>
      <c r="L2" s="42" t="s">
        <v>56</v>
      </c>
      <c r="M2" s="22" t="s">
        <v>10</v>
      </c>
      <c r="N2" s="11" t="s">
        <v>30</v>
      </c>
      <c r="O2" s="11" t="s">
        <v>31</v>
      </c>
      <c r="V2" s="45"/>
      <c r="W2" s="46" t="s">
        <v>35</v>
      </c>
      <c r="X2" s="46" t="s">
        <v>36</v>
      </c>
      <c r="Y2" s="46" t="s">
        <v>37</v>
      </c>
      <c r="Z2" s="46" t="s">
        <v>38</v>
      </c>
      <c r="AA2" s="47" t="s">
        <v>39</v>
      </c>
      <c r="AB2" s="47" t="s">
        <v>40</v>
      </c>
      <c r="AC2" s="47" t="s">
        <v>41</v>
      </c>
      <c r="AD2" s="46" t="s">
        <v>42</v>
      </c>
      <c r="AE2" s="46" t="s">
        <v>43</v>
      </c>
      <c r="AF2" s="46" t="s">
        <v>44</v>
      </c>
      <c r="AG2" s="46" t="s">
        <v>45</v>
      </c>
      <c r="AH2" s="46" t="s">
        <v>46</v>
      </c>
    </row>
    <row r="3" spans="1:47" ht="15.75" customHeight="1" x14ac:dyDescent="0.3">
      <c r="A3" s="2" t="s">
        <v>2</v>
      </c>
      <c r="B3" s="2" t="s">
        <v>59</v>
      </c>
      <c r="C3" s="1"/>
      <c r="D3" s="1"/>
      <c r="E3" s="6"/>
      <c r="F3" s="6"/>
      <c r="G3" s="6"/>
      <c r="H3" s="6"/>
      <c r="I3" s="11" t="s">
        <v>3</v>
      </c>
      <c r="J3" s="11">
        <v>30</v>
      </c>
      <c r="K3" s="11"/>
      <c r="L3" s="11"/>
      <c r="M3" s="11"/>
      <c r="N3" s="11">
        <f>SUM(J3:M3)</f>
        <v>30</v>
      </c>
      <c r="O3" s="36">
        <f>N3/N9</f>
        <v>0.2</v>
      </c>
      <c r="V3" s="11" t="s">
        <v>3</v>
      </c>
      <c r="W3" s="11"/>
      <c r="X3" s="11" t="s">
        <v>47</v>
      </c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47" ht="15.75" customHeight="1" x14ac:dyDescent="0.3">
      <c r="A4" s="2" t="s">
        <v>4</v>
      </c>
      <c r="B4" s="2" t="s">
        <v>64</v>
      </c>
      <c r="C4" s="1"/>
      <c r="D4" s="1"/>
      <c r="E4" s="6"/>
      <c r="F4" s="6"/>
      <c r="G4" s="6"/>
      <c r="H4" s="6"/>
      <c r="I4" s="11" t="s">
        <v>15</v>
      </c>
      <c r="J4" s="11">
        <v>20</v>
      </c>
      <c r="K4" s="11">
        <v>30</v>
      </c>
      <c r="L4" s="11">
        <v>20</v>
      </c>
      <c r="M4" s="11">
        <v>20</v>
      </c>
      <c r="N4" s="11">
        <f>SUM(J4:M4)</f>
        <v>90</v>
      </c>
      <c r="O4" s="36">
        <f>N4/N9</f>
        <v>0.6</v>
      </c>
      <c r="V4" s="11" t="s">
        <v>15</v>
      </c>
      <c r="W4" s="11"/>
      <c r="X4" s="11"/>
      <c r="Y4" s="11" t="s">
        <v>47</v>
      </c>
      <c r="Z4" s="11"/>
      <c r="AA4" s="11"/>
      <c r="AB4" s="11"/>
      <c r="AC4" s="11"/>
      <c r="AD4" s="11"/>
      <c r="AE4" s="11"/>
      <c r="AF4" s="11"/>
      <c r="AG4" s="11"/>
      <c r="AH4" s="11"/>
    </row>
    <row r="5" spans="1:47" ht="15.75" customHeight="1" x14ac:dyDescent="0.3">
      <c r="A5" s="2" t="s">
        <v>5</v>
      </c>
      <c r="B5" s="3">
        <v>46</v>
      </c>
      <c r="C5" s="1"/>
      <c r="D5" s="1"/>
      <c r="E5" s="6"/>
      <c r="F5" s="6"/>
      <c r="G5" s="6"/>
      <c r="H5" s="6"/>
      <c r="I5" s="11" t="s">
        <v>20</v>
      </c>
      <c r="J5" s="11">
        <v>30</v>
      </c>
      <c r="K5" s="11"/>
      <c r="L5" s="11"/>
      <c r="M5" s="11"/>
      <c r="N5" s="11">
        <f>SUM(J5:M5)</f>
        <v>30</v>
      </c>
      <c r="O5" s="36">
        <f>N5/N9</f>
        <v>0.2</v>
      </c>
      <c r="V5" s="11" t="s">
        <v>20</v>
      </c>
      <c r="W5" s="11"/>
      <c r="X5" s="11"/>
      <c r="Y5" s="11" t="s">
        <v>47</v>
      </c>
      <c r="Z5" s="11"/>
      <c r="AA5" s="11"/>
      <c r="AB5" s="11"/>
      <c r="AC5" s="11"/>
      <c r="AD5" s="11"/>
      <c r="AE5" s="11"/>
      <c r="AF5" s="11"/>
      <c r="AG5" s="11"/>
      <c r="AH5" s="11"/>
    </row>
    <row r="6" spans="1:47" ht="15.75" customHeight="1" x14ac:dyDescent="0.3">
      <c r="A6" s="2"/>
      <c r="B6" s="3"/>
      <c r="C6" s="1"/>
      <c r="D6" s="1"/>
      <c r="E6" s="6"/>
      <c r="F6" s="6"/>
      <c r="G6" s="6"/>
      <c r="H6" s="6"/>
      <c r="I6" s="22"/>
      <c r="J6" s="11"/>
      <c r="K6" s="11"/>
      <c r="L6" s="11"/>
      <c r="M6" s="11"/>
      <c r="N6" s="11"/>
      <c r="O6" s="36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47" ht="15.75" customHeight="1" x14ac:dyDescent="0.3">
      <c r="A7" s="2"/>
      <c r="B7" s="3"/>
      <c r="C7" s="1"/>
      <c r="D7" s="1"/>
      <c r="E7" s="6"/>
      <c r="F7" s="6"/>
      <c r="G7" s="6"/>
      <c r="H7" s="6"/>
      <c r="I7" s="22"/>
      <c r="J7" s="11"/>
      <c r="K7" s="11"/>
      <c r="L7" s="11"/>
      <c r="M7" s="11"/>
      <c r="N7" s="11"/>
      <c r="O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</row>
    <row r="8" spans="1:47" ht="15.75" customHeight="1" x14ac:dyDescent="0.3">
      <c r="A8" s="2"/>
      <c r="B8" s="3"/>
      <c r="C8" s="1"/>
      <c r="D8" s="1"/>
      <c r="E8" s="6"/>
      <c r="F8" s="6"/>
      <c r="G8" s="6"/>
      <c r="H8" s="6"/>
      <c r="I8" s="22"/>
      <c r="J8" s="11"/>
      <c r="K8" s="11"/>
      <c r="L8" s="11"/>
      <c r="M8" s="11"/>
      <c r="N8" s="11"/>
      <c r="O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</row>
    <row r="9" spans="1:47" ht="15.75" customHeight="1" x14ac:dyDescent="0.3">
      <c r="A9" s="2"/>
      <c r="B9" s="4"/>
      <c r="C9" s="1"/>
      <c r="D9" s="1"/>
      <c r="E9" s="1"/>
      <c r="F9" s="1"/>
      <c r="G9" s="1"/>
      <c r="H9" s="1"/>
      <c r="I9" s="11"/>
      <c r="J9" s="11"/>
      <c r="K9" s="11"/>
      <c r="L9" s="11"/>
      <c r="M9" s="11"/>
      <c r="N9" s="11">
        <f>SUM(N3:N6)</f>
        <v>150</v>
      </c>
      <c r="O9" s="36">
        <f>SUM(O3:O6)</f>
        <v>1</v>
      </c>
    </row>
    <row r="10" spans="1:47" ht="13.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47" ht="13.2" x14ac:dyDescent="0.25">
      <c r="A11" s="5"/>
      <c r="B11" s="5"/>
      <c r="C11" s="1"/>
      <c r="D11" s="1"/>
      <c r="E11" s="1"/>
      <c r="F11" s="1"/>
      <c r="G11" s="1"/>
      <c r="H11" s="1"/>
      <c r="I11" s="1"/>
      <c r="J11" s="1"/>
      <c r="K11" s="1"/>
      <c r="L11" s="5"/>
      <c r="M11" s="1"/>
    </row>
    <row r="12" spans="1:47" ht="27.6" x14ac:dyDescent="0.25">
      <c r="A12" s="72" t="s">
        <v>6</v>
      </c>
      <c r="B12" s="74" t="s">
        <v>7</v>
      </c>
      <c r="C12" s="75" t="s">
        <v>8</v>
      </c>
      <c r="D12" s="75"/>
      <c r="E12" s="75"/>
      <c r="F12" s="75"/>
      <c r="G12" s="75"/>
      <c r="H12" s="75"/>
      <c r="I12" s="75"/>
      <c r="J12" s="75"/>
      <c r="K12" s="75"/>
      <c r="L12" s="76" t="s">
        <v>9</v>
      </c>
      <c r="M12" s="69" t="s">
        <v>17</v>
      </c>
      <c r="N12" s="70"/>
      <c r="O12" s="68" t="s">
        <v>19</v>
      </c>
      <c r="P12" s="21" t="s">
        <v>18</v>
      </c>
      <c r="Q12" s="71" t="s">
        <v>10</v>
      </c>
      <c r="R12" s="71"/>
      <c r="S12" s="71"/>
      <c r="T12" s="65" t="s">
        <v>9</v>
      </c>
      <c r="V12" s="55" t="s">
        <v>23</v>
      </c>
      <c r="W12" s="55"/>
      <c r="X12" s="55"/>
      <c r="Y12" s="55"/>
      <c r="Z12" s="55"/>
      <c r="AA12" s="40"/>
      <c r="AB12" s="60" t="s">
        <v>23</v>
      </c>
      <c r="AC12" s="61"/>
      <c r="AD12" s="61"/>
      <c r="AE12" s="61"/>
      <c r="AF12" s="61"/>
      <c r="AH12" s="55" t="s">
        <v>23</v>
      </c>
      <c r="AI12" s="55"/>
      <c r="AJ12" s="55"/>
      <c r="AK12" s="55"/>
      <c r="AL12" s="55"/>
      <c r="AN12" s="55" t="s">
        <v>23</v>
      </c>
      <c r="AO12" s="55"/>
      <c r="AP12" s="55"/>
      <c r="AQ12" s="55"/>
      <c r="AR12" s="55"/>
      <c r="AT12" s="51" t="s">
        <v>194</v>
      </c>
      <c r="AU12" s="52"/>
    </row>
    <row r="13" spans="1:47" ht="114" customHeight="1" x14ac:dyDescent="0.25">
      <c r="A13" s="73"/>
      <c r="B13" s="73"/>
      <c r="C13" s="48" t="s">
        <v>55</v>
      </c>
      <c r="D13" s="48" t="s">
        <v>53</v>
      </c>
      <c r="E13" s="48" t="s">
        <v>54</v>
      </c>
      <c r="F13" s="8" t="s">
        <v>48</v>
      </c>
      <c r="G13" s="8" t="s">
        <v>49</v>
      </c>
      <c r="H13" s="48" t="s">
        <v>50</v>
      </c>
      <c r="I13" s="48" t="s">
        <v>51</v>
      </c>
      <c r="J13" s="48" t="s">
        <v>52</v>
      </c>
      <c r="K13" s="8"/>
      <c r="L13" s="77"/>
      <c r="M13" s="9"/>
      <c r="N13" s="9"/>
      <c r="O13" s="68"/>
      <c r="P13" s="23"/>
      <c r="Q13" s="67"/>
      <c r="R13" s="67"/>
      <c r="S13" s="67"/>
      <c r="T13" s="66"/>
      <c r="V13" s="55"/>
      <c r="W13" s="55"/>
      <c r="X13" s="55"/>
      <c r="Y13" s="55"/>
      <c r="Z13" s="55"/>
      <c r="AA13" s="40"/>
      <c r="AB13" s="60"/>
      <c r="AC13" s="61"/>
      <c r="AD13" s="61"/>
      <c r="AE13" s="61"/>
      <c r="AF13" s="61"/>
      <c r="AH13" s="55"/>
      <c r="AI13" s="55"/>
      <c r="AJ13" s="55"/>
      <c r="AK13" s="55"/>
      <c r="AL13" s="55"/>
      <c r="AN13" s="55"/>
      <c r="AO13" s="55"/>
      <c r="AP13" s="55"/>
      <c r="AQ13" s="55"/>
      <c r="AR13" s="55"/>
      <c r="AT13" s="53"/>
      <c r="AU13" s="54"/>
    </row>
    <row r="14" spans="1:47" ht="115.95" customHeight="1" x14ac:dyDescent="0.25">
      <c r="A14" s="73"/>
      <c r="B14" s="73"/>
      <c r="C14" s="7" t="s">
        <v>14</v>
      </c>
      <c r="D14" s="7" t="s">
        <v>14</v>
      </c>
      <c r="E14" s="7" t="s">
        <v>14</v>
      </c>
      <c r="F14" s="7" t="s">
        <v>14</v>
      </c>
      <c r="G14" s="7" t="s">
        <v>14</v>
      </c>
      <c r="H14" s="7" t="s">
        <v>14</v>
      </c>
      <c r="I14" s="7" t="s">
        <v>14</v>
      </c>
      <c r="J14" s="7" t="s">
        <v>14</v>
      </c>
      <c r="K14" s="7"/>
      <c r="L14" s="77"/>
      <c r="M14" s="26" t="s">
        <v>21</v>
      </c>
      <c r="N14" s="26" t="s">
        <v>22</v>
      </c>
      <c r="O14" s="68"/>
      <c r="P14" s="19"/>
      <c r="Q14" s="7" t="s">
        <v>11</v>
      </c>
      <c r="R14" s="18" t="s">
        <v>12</v>
      </c>
      <c r="S14" s="7" t="s">
        <v>13</v>
      </c>
      <c r="T14" s="66"/>
      <c r="V14" s="43" t="s">
        <v>3</v>
      </c>
      <c r="W14" s="43" t="s">
        <v>15</v>
      </c>
      <c r="X14" s="43" t="s">
        <v>20</v>
      </c>
      <c r="Y14" s="30" t="s">
        <v>32</v>
      </c>
      <c r="Z14" s="30" t="s">
        <v>33</v>
      </c>
      <c r="AA14" s="37"/>
      <c r="AB14" s="30" t="s">
        <v>3</v>
      </c>
      <c r="AC14" s="30" t="s">
        <v>15</v>
      </c>
      <c r="AD14" s="30" t="s">
        <v>20</v>
      </c>
      <c r="AE14" s="30" t="s">
        <v>32</v>
      </c>
      <c r="AF14" s="30" t="s">
        <v>33</v>
      </c>
      <c r="AH14" s="43" t="s">
        <v>3</v>
      </c>
      <c r="AI14" s="43" t="s">
        <v>15</v>
      </c>
      <c r="AJ14" s="43" t="s">
        <v>20</v>
      </c>
      <c r="AK14" s="30" t="s">
        <v>32</v>
      </c>
      <c r="AL14" s="30" t="s">
        <v>33</v>
      </c>
      <c r="AN14" s="30" t="s">
        <v>3</v>
      </c>
      <c r="AO14" s="30" t="s">
        <v>15</v>
      </c>
      <c r="AP14" s="30" t="s">
        <v>20</v>
      </c>
      <c r="AQ14" s="44" t="s">
        <v>32</v>
      </c>
      <c r="AR14" s="44" t="s">
        <v>33</v>
      </c>
      <c r="AT14" s="30" t="s">
        <v>36</v>
      </c>
      <c r="AU14" s="30" t="s">
        <v>37</v>
      </c>
    </row>
    <row r="15" spans="1:47" ht="29.25" customHeight="1" x14ac:dyDescent="0.25">
      <c r="A15" s="78"/>
      <c r="B15" s="78"/>
      <c r="C15" s="9" t="s">
        <v>3</v>
      </c>
      <c r="D15" s="9" t="s">
        <v>3</v>
      </c>
      <c r="E15" s="9" t="s">
        <v>3</v>
      </c>
      <c r="F15" s="10" t="s">
        <v>15</v>
      </c>
      <c r="G15" s="10" t="s">
        <v>15</v>
      </c>
      <c r="H15" s="10" t="s">
        <v>20</v>
      </c>
      <c r="I15" s="10" t="s">
        <v>20</v>
      </c>
      <c r="J15" s="10" t="s">
        <v>20</v>
      </c>
      <c r="K15" s="10"/>
      <c r="L15" s="77"/>
      <c r="M15" s="27" t="s">
        <v>15</v>
      </c>
      <c r="N15" s="27" t="s">
        <v>15</v>
      </c>
      <c r="O15" s="68"/>
      <c r="P15" s="27" t="s">
        <v>15</v>
      </c>
      <c r="Q15" s="27" t="s">
        <v>15</v>
      </c>
      <c r="R15" s="27" t="s">
        <v>15</v>
      </c>
      <c r="S15" s="27" t="s">
        <v>15</v>
      </c>
      <c r="T15" s="66"/>
      <c r="V15" s="31"/>
      <c r="W15" s="31"/>
      <c r="X15" s="31"/>
      <c r="Y15" s="31"/>
      <c r="Z15" s="31"/>
      <c r="AA15" s="38"/>
      <c r="AB15" s="38"/>
      <c r="AC15" s="38"/>
      <c r="AD15" s="38"/>
      <c r="AE15" s="38"/>
      <c r="AF15" s="38"/>
      <c r="AH15" s="38"/>
      <c r="AI15" s="38"/>
      <c r="AJ15" s="38"/>
      <c r="AK15" s="38"/>
      <c r="AL15" s="38"/>
      <c r="AN15" s="38"/>
      <c r="AO15" s="38"/>
      <c r="AP15" s="38"/>
      <c r="AT15" s="38"/>
      <c r="AU15" s="38"/>
    </row>
    <row r="16" spans="1:47" ht="18" customHeight="1" x14ac:dyDescent="0.25">
      <c r="A16" s="63"/>
      <c r="B16" s="64"/>
      <c r="C16" s="28">
        <v>10</v>
      </c>
      <c r="D16" s="29">
        <v>10</v>
      </c>
      <c r="E16" s="28">
        <v>10</v>
      </c>
      <c r="F16" s="28">
        <v>10</v>
      </c>
      <c r="G16" s="28">
        <v>10</v>
      </c>
      <c r="H16" s="28">
        <v>10</v>
      </c>
      <c r="I16" s="28">
        <v>10</v>
      </c>
      <c r="J16" s="28">
        <v>10</v>
      </c>
      <c r="K16" s="28"/>
      <c r="L16" s="28">
        <f>SUM(C16:K16)</f>
        <v>80</v>
      </c>
      <c r="M16" s="33">
        <v>10</v>
      </c>
      <c r="N16" s="34">
        <v>20</v>
      </c>
      <c r="O16" s="34">
        <v>30</v>
      </c>
      <c r="P16" s="34">
        <v>20</v>
      </c>
      <c r="Q16" s="34">
        <v>10</v>
      </c>
      <c r="R16" s="34">
        <v>5</v>
      </c>
      <c r="S16" s="34">
        <v>5</v>
      </c>
      <c r="T16" s="28">
        <f>SUM(P16:S16)</f>
        <v>40</v>
      </c>
      <c r="V16" s="32">
        <f>SUMIF($C$15:$S$15,I$3,$C16:$S16)</f>
        <v>30</v>
      </c>
      <c r="W16" s="32">
        <f>SUMIF($C$15:$S$15,I$4,$C16:$S16)</f>
        <v>90</v>
      </c>
      <c r="X16" s="32">
        <f>SUMIF($C$15:$S$15,I$5,$C16:$S16)</f>
        <v>30</v>
      </c>
      <c r="Y16" s="32"/>
      <c r="Z16" s="32"/>
      <c r="AA16" s="39"/>
      <c r="AB16" s="32">
        <f>SUMIF($C$15:$S$15,I$3,$C16:$S16)</f>
        <v>30</v>
      </c>
      <c r="AC16" s="32">
        <f>SUMIF($C$15:$S$15,I$4,$C16:$S16)</f>
        <v>90</v>
      </c>
      <c r="AD16" s="32">
        <f>SUMIF($C$15:$S$15,I$5,$C16:$S16)</f>
        <v>30</v>
      </c>
      <c r="AE16" s="32"/>
      <c r="AF16" s="32"/>
      <c r="AH16" s="32">
        <v>2</v>
      </c>
      <c r="AI16" s="32">
        <v>2</v>
      </c>
      <c r="AJ16" s="32">
        <v>2</v>
      </c>
      <c r="AK16" s="32"/>
      <c r="AL16" s="32"/>
      <c r="AN16" s="32">
        <v>2</v>
      </c>
      <c r="AO16" s="32">
        <v>2</v>
      </c>
      <c r="AP16" s="32">
        <v>2</v>
      </c>
      <c r="AQ16" s="32"/>
      <c r="AR16" s="45"/>
      <c r="AT16" s="32">
        <f>AN16</f>
        <v>2</v>
      </c>
      <c r="AU16" s="32">
        <f>AO16+AP16</f>
        <v>4</v>
      </c>
    </row>
    <row r="17" spans="1:47" ht="15.75" customHeight="1" x14ac:dyDescent="0.3">
      <c r="A17" s="49" t="s">
        <v>66</v>
      </c>
      <c r="B17" s="49" t="s">
        <v>67</v>
      </c>
      <c r="C17" s="49">
        <v>10</v>
      </c>
      <c r="D17" s="49">
        <v>8</v>
      </c>
      <c r="E17" s="49">
        <v>10</v>
      </c>
      <c r="F17" s="49">
        <v>10</v>
      </c>
      <c r="G17" s="49">
        <v>10</v>
      </c>
      <c r="H17" s="49">
        <v>0</v>
      </c>
      <c r="I17" s="49">
        <v>10</v>
      </c>
      <c r="J17" s="49">
        <v>10</v>
      </c>
      <c r="K17" s="13"/>
      <c r="L17" s="20">
        <f>SUM(C17:K17)</f>
        <v>68</v>
      </c>
      <c r="M17" s="12">
        <v>7</v>
      </c>
      <c r="N17" s="22">
        <v>14</v>
      </c>
      <c r="O17" s="25">
        <f>SUM(M17:N17)</f>
        <v>21</v>
      </c>
      <c r="P17" s="22">
        <v>14</v>
      </c>
      <c r="Q17" s="22">
        <v>5</v>
      </c>
      <c r="R17" s="22">
        <v>3</v>
      </c>
      <c r="S17" s="22">
        <v>3</v>
      </c>
      <c r="T17" s="28">
        <f t="shared" ref="T17:T48" si="0">SUM(P17:S17)</f>
        <v>25</v>
      </c>
      <c r="V17" s="41">
        <f>MIN(SUMIF($C$15:$S$15,V$14,$C17:$S17), 100)</f>
        <v>28</v>
      </c>
      <c r="W17" s="41">
        <f>MIN(SUMIF($C$15:$S$15,W$14,$C17:$S17), 100)</f>
        <v>66</v>
      </c>
      <c r="X17" s="41">
        <f>MIN(SUMIF($C$15:$S$15,X$14,$C17:$S17), 100)</f>
        <v>20</v>
      </c>
      <c r="Y17" s="41"/>
      <c r="Z17" s="41"/>
      <c r="AA17" s="38"/>
      <c r="AB17" s="31">
        <f>MIN(SUMIF($C$15:$S$15,I$3,$C17:$S17)/N$3, 100%)</f>
        <v>0.93333333333333335</v>
      </c>
      <c r="AC17" s="31">
        <f>MIN(SUMIF($C$15:$S$15,I$4,$C17:$S17)/N$4, 100%)</f>
        <v>0.73333333333333328</v>
      </c>
      <c r="AD17" s="31">
        <f>MIN(SUMIF($C$15:$S$15,I$5,$C17:$S17)/N$5, 100%)</f>
        <v>0.66666666666666663</v>
      </c>
      <c r="AE17" s="31"/>
      <c r="AF17" s="31"/>
      <c r="AH17" s="11">
        <f>IF((AB17)&gt;=50%, 2, (IF((AB17)&lt;25%, 0, 1)))</f>
        <v>2</v>
      </c>
      <c r="AI17" s="11">
        <f t="shared" ref="AI17:AJ32" si="1">IF((AC17)&gt;=50%, 2, (IF((AC17)&lt;25%, 0, 1)))</f>
        <v>2</v>
      </c>
      <c r="AJ17" s="11">
        <f t="shared" si="1"/>
        <v>2</v>
      </c>
      <c r="AK17" s="11"/>
      <c r="AL17" s="11"/>
      <c r="AN17" s="11" t="str">
        <f>IF(AH17=2,"Att", (IF(AH17=0,"Not","Weak")))</f>
        <v>Att</v>
      </c>
      <c r="AO17" s="11" t="str">
        <f t="shared" ref="AO17:AP32" si="2">IF(AI17=2,"Att", (IF(AI17=0,"Not","Weak")))</f>
        <v>Att</v>
      </c>
      <c r="AP17" s="11" t="str">
        <f t="shared" si="2"/>
        <v>Att</v>
      </c>
      <c r="AQ17" s="11"/>
      <c r="AR17" s="45"/>
      <c r="AT17" s="11">
        <f>AH17</f>
        <v>2</v>
      </c>
      <c r="AU17" s="11">
        <f>AI17+AJ17</f>
        <v>4</v>
      </c>
    </row>
    <row r="18" spans="1:47" ht="15.75" customHeight="1" x14ac:dyDescent="0.3">
      <c r="A18" s="49" t="s">
        <v>68</v>
      </c>
      <c r="B18" s="49" t="s">
        <v>69</v>
      </c>
      <c r="C18" s="49">
        <v>6</v>
      </c>
      <c r="D18" s="49">
        <v>5</v>
      </c>
      <c r="E18" s="49">
        <v>8</v>
      </c>
      <c r="F18" s="49">
        <v>10</v>
      </c>
      <c r="G18" s="49">
        <v>0</v>
      </c>
      <c r="H18" s="49">
        <v>3</v>
      </c>
      <c r="I18" s="49">
        <v>8</v>
      </c>
      <c r="J18" s="49">
        <v>0</v>
      </c>
      <c r="K18" s="17"/>
      <c r="L18" s="20">
        <f t="shared" ref="L18:L48" si="3">SUM(C18:K18)</f>
        <v>40</v>
      </c>
      <c r="M18" s="12">
        <v>7</v>
      </c>
      <c r="N18" s="22">
        <v>14</v>
      </c>
      <c r="O18" s="25" t="s">
        <v>16</v>
      </c>
      <c r="P18" s="22">
        <v>14</v>
      </c>
      <c r="Q18" s="22">
        <v>6</v>
      </c>
      <c r="R18" s="22">
        <v>3</v>
      </c>
      <c r="S18" s="22">
        <v>3</v>
      </c>
      <c r="T18" s="28">
        <f t="shared" si="0"/>
        <v>26</v>
      </c>
      <c r="V18" s="41">
        <f t="shared" ref="V18:X48" si="4">MIN(SUMIF($C$15:$S$15,V$14,$C18:$S18), 100)</f>
        <v>19</v>
      </c>
      <c r="W18" s="41">
        <f t="shared" si="4"/>
        <v>57</v>
      </c>
      <c r="X18" s="41">
        <f t="shared" si="4"/>
        <v>11</v>
      </c>
      <c r="Y18" s="41"/>
      <c r="Z18" s="41"/>
      <c r="AA18" s="38"/>
      <c r="AB18" s="31">
        <f t="shared" ref="AB18:AB48" si="5">MIN(SUMIF($C$15:$S$15,I$3,$C18:$S18)/N$3, 100%)</f>
        <v>0.6333333333333333</v>
      </c>
      <c r="AC18" s="31">
        <f t="shared" ref="AC18:AC48" si="6">MIN(SUMIF($C$15:$S$15,I$4,$C18:$S18)/N$4, 100%)</f>
        <v>0.6333333333333333</v>
      </c>
      <c r="AD18" s="31">
        <f t="shared" ref="AD18:AD48" si="7">MIN(SUMIF($C$15:$S$15,I$5,$C18:$S18)/N$5, 100%)</f>
        <v>0.36666666666666664</v>
      </c>
      <c r="AE18" s="31"/>
      <c r="AF18" s="31"/>
      <c r="AH18" s="11">
        <f t="shared" ref="AH18:AI49" si="8">IF((AB18)&gt;=50%, 2, (IF((AB18)&lt;25%, 0, 1)))</f>
        <v>2</v>
      </c>
      <c r="AI18" s="11">
        <f t="shared" si="1"/>
        <v>2</v>
      </c>
      <c r="AJ18" s="11">
        <f t="shared" ref="AJ18:AJ49" si="9">IF((AD18)&gt;=50%, 2, (IF((AD18)&lt;25%, 0, 1)))</f>
        <v>1</v>
      </c>
      <c r="AK18" s="11"/>
      <c r="AL18" s="11"/>
      <c r="AN18" s="11" t="str">
        <f t="shared" ref="AN18:AP49" si="10">IF(AH18=2,"Att", (IF(AH18=0,"Not","Weak")))</f>
        <v>Att</v>
      </c>
      <c r="AO18" s="11" t="str">
        <f t="shared" si="2"/>
        <v>Att</v>
      </c>
      <c r="AP18" s="11" t="str">
        <f t="shared" si="2"/>
        <v>Weak</v>
      </c>
      <c r="AQ18" s="11"/>
      <c r="AR18" s="45"/>
      <c r="AT18" s="11">
        <f t="shared" ref="AT18:AT49" si="11">AH18</f>
        <v>2</v>
      </c>
      <c r="AU18" s="11">
        <f t="shared" ref="AU18:AU49" si="12">AI18+AJ18</f>
        <v>3</v>
      </c>
    </row>
    <row r="19" spans="1:47" ht="15.75" customHeight="1" x14ac:dyDescent="0.3">
      <c r="A19" s="49" t="s">
        <v>70</v>
      </c>
      <c r="B19" s="49" t="s">
        <v>71</v>
      </c>
      <c r="C19" s="49">
        <v>6</v>
      </c>
      <c r="D19" s="49">
        <v>5</v>
      </c>
      <c r="E19" s="49">
        <v>10</v>
      </c>
      <c r="F19" s="49">
        <v>10</v>
      </c>
      <c r="G19" s="49">
        <v>0</v>
      </c>
      <c r="H19" s="49">
        <v>0</v>
      </c>
      <c r="I19" s="49">
        <v>10</v>
      </c>
      <c r="J19" s="49">
        <v>0</v>
      </c>
      <c r="K19" s="17"/>
      <c r="L19" s="20">
        <f t="shared" si="3"/>
        <v>41</v>
      </c>
      <c r="M19" s="12">
        <v>7</v>
      </c>
      <c r="N19" s="22">
        <v>14</v>
      </c>
      <c r="O19" s="25" t="s">
        <v>16</v>
      </c>
      <c r="P19" s="22">
        <v>14</v>
      </c>
      <c r="Q19" s="22">
        <v>3</v>
      </c>
      <c r="R19" s="22">
        <v>2</v>
      </c>
      <c r="S19" s="22">
        <v>2</v>
      </c>
      <c r="T19" s="28">
        <f t="shared" si="0"/>
        <v>21</v>
      </c>
      <c r="V19" s="41">
        <f t="shared" si="4"/>
        <v>21</v>
      </c>
      <c r="W19" s="41">
        <f t="shared" si="4"/>
        <v>52</v>
      </c>
      <c r="X19" s="41">
        <f t="shared" si="4"/>
        <v>10</v>
      </c>
      <c r="Y19" s="41"/>
      <c r="Z19" s="41"/>
      <c r="AA19" s="38"/>
      <c r="AB19" s="31">
        <f t="shared" si="5"/>
        <v>0.7</v>
      </c>
      <c r="AC19" s="31">
        <f t="shared" si="6"/>
        <v>0.57777777777777772</v>
      </c>
      <c r="AD19" s="31">
        <f t="shared" si="7"/>
        <v>0.33333333333333331</v>
      </c>
      <c r="AE19" s="31"/>
      <c r="AF19" s="31"/>
      <c r="AH19" s="11">
        <f t="shared" si="8"/>
        <v>2</v>
      </c>
      <c r="AI19" s="11">
        <f t="shared" si="1"/>
        <v>2</v>
      </c>
      <c r="AJ19" s="11">
        <f t="shared" si="9"/>
        <v>1</v>
      </c>
      <c r="AK19" s="11"/>
      <c r="AL19" s="11"/>
      <c r="AN19" s="11" t="str">
        <f t="shared" si="10"/>
        <v>Att</v>
      </c>
      <c r="AO19" s="11" t="str">
        <f t="shared" si="2"/>
        <v>Att</v>
      </c>
      <c r="AP19" s="11" t="str">
        <f t="shared" si="2"/>
        <v>Weak</v>
      </c>
      <c r="AQ19" s="11"/>
      <c r="AR19" s="45"/>
      <c r="AT19" s="11">
        <f t="shared" si="11"/>
        <v>2</v>
      </c>
      <c r="AU19" s="11">
        <f t="shared" si="12"/>
        <v>3</v>
      </c>
    </row>
    <row r="20" spans="1:47" ht="15.75" customHeight="1" x14ac:dyDescent="0.3">
      <c r="A20" s="49" t="s">
        <v>72</v>
      </c>
      <c r="B20" s="49" t="s">
        <v>73</v>
      </c>
      <c r="C20" s="49">
        <v>7</v>
      </c>
      <c r="D20" s="49">
        <v>8</v>
      </c>
      <c r="E20" s="49">
        <v>10</v>
      </c>
      <c r="F20" s="49">
        <v>10</v>
      </c>
      <c r="G20" s="49">
        <v>0</v>
      </c>
      <c r="H20" s="49">
        <v>10</v>
      </c>
      <c r="I20" s="49">
        <v>10</v>
      </c>
      <c r="J20" s="49">
        <v>0</v>
      </c>
      <c r="K20" s="14"/>
      <c r="L20" s="20">
        <f t="shared" si="3"/>
        <v>55</v>
      </c>
      <c r="M20" s="12">
        <v>8</v>
      </c>
      <c r="N20" s="12">
        <v>15</v>
      </c>
      <c r="O20" s="25">
        <f t="shared" ref="O20:O49" si="13">SUM(M20:N20)</f>
        <v>23</v>
      </c>
      <c r="P20" s="11">
        <v>15</v>
      </c>
      <c r="Q20" s="11">
        <v>9</v>
      </c>
      <c r="R20" s="11">
        <v>5</v>
      </c>
      <c r="S20" s="11">
        <v>5</v>
      </c>
      <c r="T20" s="28">
        <f t="shared" si="0"/>
        <v>34</v>
      </c>
      <c r="V20" s="41">
        <f t="shared" si="4"/>
        <v>25</v>
      </c>
      <c r="W20" s="41">
        <f t="shared" si="4"/>
        <v>67</v>
      </c>
      <c r="X20" s="41">
        <f t="shared" si="4"/>
        <v>20</v>
      </c>
      <c r="Y20" s="41"/>
      <c r="Z20" s="41"/>
      <c r="AA20" s="38"/>
      <c r="AB20" s="31">
        <f t="shared" si="5"/>
        <v>0.83333333333333337</v>
      </c>
      <c r="AC20" s="31">
        <f t="shared" si="6"/>
        <v>0.74444444444444446</v>
      </c>
      <c r="AD20" s="31">
        <f t="shared" si="7"/>
        <v>0.66666666666666663</v>
      </c>
      <c r="AE20" s="31"/>
      <c r="AF20" s="31"/>
      <c r="AH20" s="11">
        <f t="shared" si="8"/>
        <v>2</v>
      </c>
      <c r="AI20" s="11">
        <f t="shared" si="1"/>
        <v>2</v>
      </c>
      <c r="AJ20" s="11">
        <f t="shared" si="9"/>
        <v>2</v>
      </c>
      <c r="AK20" s="11"/>
      <c r="AL20" s="11"/>
      <c r="AN20" s="11" t="str">
        <f t="shared" si="10"/>
        <v>Att</v>
      </c>
      <c r="AO20" s="11" t="str">
        <f t="shared" si="2"/>
        <v>Att</v>
      </c>
      <c r="AP20" s="11" t="str">
        <f t="shared" si="2"/>
        <v>Att</v>
      </c>
      <c r="AQ20" s="11"/>
      <c r="AR20" s="45"/>
      <c r="AT20" s="11">
        <f t="shared" si="11"/>
        <v>2</v>
      </c>
      <c r="AU20" s="11">
        <f t="shared" si="12"/>
        <v>4</v>
      </c>
    </row>
    <row r="21" spans="1:47" ht="15.75" customHeight="1" x14ac:dyDescent="0.3">
      <c r="A21" s="49" t="s">
        <v>74</v>
      </c>
      <c r="B21" s="49" t="s">
        <v>75</v>
      </c>
      <c r="C21" s="49">
        <v>7</v>
      </c>
      <c r="D21" s="49">
        <v>7</v>
      </c>
      <c r="E21" s="49">
        <v>10</v>
      </c>
      <c r="F21" s="49">
        <v>9</v>
      </c>
      <c r="G21" s="49">
        <v>0</v>
      </c>
      <c r="H21" s="49">
        <v>8</v>
      </c>
      <c r="I21" s="49">
        <v>10</v>
      </c>
      <c r="J21" s="49">
        <v>0</v>
      </c>
      <c r="K21" s="14"/>
      <c r="L21" s="20">
        <f t="shared" si="3"/>
        <v>51</v>
      </c>
      <c r="M21" s="12">
        <v>8</v>
      </c>
      <c r="N21" s="12">
        <v>16</v>
      </c>
      <c r="O21" s="25">
        <f t="shared" si="13"/>
        <v>24</v>
      </c>
      <c r="P21" s="11">
        <v>16</v>
      </c>
      <c r="Q21" s="11">
        <v>7</v>
      </c>
      <c r="R21" s="11">
        <v>4</v>
      </c>
      <c r="S21" s="11">
        <v>4</v>
      </c>
      <c r="T21" s="28">
        <f t="shared" si="0"/>
        <v>31</v>
      </c>
      <c r="V21" s="41">
        <f t="shared" si="4"/>
        <v>24</v>
      </c>
      <c r="W21" s="41">
        <f t="shared" si="4"/>
        <v>64</v>
      </c>
      <c r="X21" s="41">
        <f t="shared" si="4"/>
        <v>18</v>
      </c>
      <c r="Y21" s="41"/>
      <c r="Z21" s="41"/>
      <c r="AA21" s="38"/>
      <c r="AB21" s="31">
        <f t="shared" si="5"/>
        <v>0.8</v>
      </c>
      <c r="AC21" s="31">
        <f t="shared" si="6"/>
        <v>0.71111111111111114</v>
      </c>
      <c r="AD21" s="31">
        <f t="shared" si="7"/>
        <v>0.6</v>
      </c>
      <c r="AE21" s="31"/>
      <c r="AF21" s="31"/>
      <c r="AH21" s="11">
        <f t="shared" si="8"/>
        <v>2</v>
      </c>
      <c r="AI21" s="11">
        <f t="shared" si="1"/>
        <v>2</v>
      </c>
      <c r="AJ21" s="11">
        <f t="shared" si="9"/>
        <v>2</v>
      </c>
      <c r="AK21" s="11"/>
      <c r="AL21" s="11"/>
      <c r="AN21" s="11" t="str">
        <f t="shared" si="10"/>
        <v>Att</v>
      </c>
      <c r="AO21" s="11" t="str">
        <f t="shared" si="2"/>
        <v>Att</v>
      </c>
      <c r="AP21" s="11" t="str">
        <f t="shared" si="2"/>
        <v>Att</v>
      </c>
      <c r="AQ21" s="11"/>
      <c r="AR21" s="45"/>
      <c r="AT21" s="11">
        <f t="shared" si="11"/>
        <v>2</v>
      </c>
      <c r="AU21" s="11">
        <f t="shared" si="12"/>
        <v>4</v>
      </c>
    </row>
    <row r="22" spans="1:47" ht="15.75" customHeight="1" x14ac:dyDescent="0.3">
      <c r="A22" s="49" t="s">
        <v>76</v>
      </c>
      <c r="B22" s="49" t="s">
        <v>77</v>
      </c>
      <c r="C22" s="49">
        <v>10</v>
      </c>
      <c r="D22" s="49">
        <v>10</v>
      </c>
      <c r="E22" s="49">
        <v>8</v>
      </c>
      <c r="F22" s="49">
        <v>10</v>
      </c>
      <c r="G22" s="49">
        <v>10</v>
      </c>
      <c r="H22" s="49">
        <v>10</v>
      </c>
      <c r="I22" s="49">
        <v>8</v>
      </c>
      <c r="J22" s="49">
        <v>10</v>
      </c>
      <c r="K22" s="14"/>
      <c r="L22" s="20">
        <f t="shared" si="3"/>
        <v>76</v>
      </c>
      <c r="M22" s="12">
        <v>9</v>
      </c>
      <c r="N22" s="12">
        <v>17</v>
      </c>
      <c r="O22" s="25" t="s">
        <v>16</v>
      </c>
      <c r="P22" s="11">
        <v>17</v>
      </c>
      <c r="Q22" s="12">
        <v>7</v>
      </c>
      <c r="R22" s="11">
        <v>4</v>
      </c>
      <c r="S22" s="11">
        <v>4</v>
      </c>
      <c r="T22" s="28">
        <f t="shared" si="0"/>
        <v>32</v>
      </c>
      <c r="V22" s="41">
        <f t="shared" si="4"/>
        <v>28</v>
      </c>
      <c r="W22" s="41">
        <f t="shared" si="4"/>
        <v>78</v>
      </c>
      <c r="X22" s="41">
        <f t="shared" si="4"/>
        <v>28</v>
      </c>
      <c r="Y22" s="41"/>
      <c r="Z22" s="41"/>
      <c r="AA22" s="38"/>
      <c r="AB22" s="31">
        <f t="shared" si="5"/>
        <v>0.93333333333333335</v>
      </c>
      <c r="AC22" s="31">
        <f t="shared" si="6"/>
        <v>0.8666666666666667</v>
      </c>
      <c r="AD22" s="31">
        <f t="shared" si="7"/>
        <v>0.93333333333333335</v>
      </c>
      <c r="AE22" s="31"/>
      <c r="AF22" s="31"/>
      <c r="AH22" s="11">
        <f t="shared" si="8"/>
        <v>2</v>
      </c>
      <c r="AI22" s="11">
        <f t="shared" si="1"/>
        <v>2</v>
      </c>
      <c r="AJ22" s="11">
        <f t="shared" si="9"/>
        <v>2</v>
      </c>
      <c r="AK22" s="11"/>
      <c r="AL22" s="11"/>
      <c r="AN22" s="11" t="str">
        <f t="shared" si="10"/>
        <v>Att</v>
      </c>
      <c r="AO22" s="11" t="str">
        <f t="shared" si="2"/>
        <v>Att</v>
      </c>
      <c r="AP22" s="11" t="str">
        <f t="shared" si="2"/>
        <v>Att</v>
      </c>
      <c r="AQ22" s="11"/>
      <c r="AR22" s="45"/>
      <c r="AT22" s="11">
        <f t="shared" si="11"/>
        <v>2</v>
      </c>
      <c r="AU22" s="11">
        <f t="shared" si="12"/>
        <v>4</v>
      </c>
    </row>
    <row r="23" spans="1:47" ht="15.75" customHeight="1" x14ac:dyDescent="0.3">
      <c r="A23" s="49" t="s">
        <v>78</v>
      </c>
      <c r="B23" s="49" t="s">
        <v>79</v>
      </c>
      <c r="C23" s="49">
        <v>7</v>
      </c>
      <c r="D23" s="49">
        <v>8</v>
      </c>
      <c r="E23" s="49">
        <v>10</v>
      </c>
      <c r="F23" s="49">
        <v>0</v>
      </c>
      <c r="G23" s="49">
        <v>10</v>
      </c>
      <c r="H23" s="49">
        <v>10</v>
      </c>
      <c r="I23" s="49">
        <v>10</v>
      </c>
      <c r="J23" s="49">
        <v>10</v>
      </c>
      <c r="K23" s="14"/>
      <c r="L23" s="20">
        <f t="shared" si="3"/>
        <v>65</v>
      </c>
      <c r="M23" s="12" t="s">
        <v>16</v>
      </c>
      <c r="N23" s="12" t="s">
        <v>16</v>
      </c>
      <c r="O23" s="25">
        <f t="shared" si="13"/>
        <v>0</v>
      </c>
      <c r="P23" s="22" t="s">
        <v>16</v>
      </c>
      <c r="Q23" s="12">
        <v>6</v>
      </c>
      <c r="R23" s="11">
        <v>3</v>
      </c>
      <c r="S23" s="11">
        <v>3</v>
      </c>
      <c r="T23" s="28">
        <f t="shared" si="0"/>
        <v>12</v>
      </c>
      <c r="V23" s="41">
        <f t="shared" si="4"/>
        <v>25</v>
      </c>
      <c r="W23" s="41">
        <f t="shared" si="4"/>
        <v>22</v>
      </c>
      <c r="X23" s="41">
        <f t="shared" si="4"/>
        <v>30</v>
      </c>
      <c r="Y23" s="41"/>
      <c r="Z23" s="41"/>
      <c r="AA23" s="38"/>
      <c r="AB23" s="31">
        <f t="shared" si="5"/>
        <v>0.83333333333333337</v>
      </c>
      <c r="AC23" s="31">
        <f t="shared" si="6"/>
        <v>0.24444444444444444</v>
      </c>
      <c r="AD23" s="31">
        <f t="shared" si="7"/>
        <v>1</v>
      </c>
      <c r="AE23" s="31"/>
      <c r="AF23" s="31"/>
      <c r="AH23" s="11">
        <f t="shared" si="8"/>
        <v>2</v>
      </c>
      <c r="AI23" s="11">
        <f t="shared" si="1"/>
        <v>0</v>
      </c>
      <c r="AJ23" s="11">
        <f t="shared" si="9"/>
        <v>2</v>
      </c>
      <c r="AK23" s="11"/>
      <c r="AL23" s="11"/>
      <c r="AN23" s="11" t="str">
        <f t="shared" si="10"/>
        <v>Att</v>
      </c>
      <c r="AO23" s="11" t="str">
        <f t="shared" si="2"/>
        <v>Not</v>
      </c>
      <c r="AP23" s="11" t="str">
        <f t="shared" si="2"/>
        <v>Att</v>
      </c>
      <c r="AQ23" s="11"/>
      <c r="AR23" s="45"/>
      <c r="AT23" s="11">
        <f t="shared" si="11"/>
        <v>2</v>
      </c>
      <c r="AU23" s="11">
        <f t="shared" si="12"/>
        <v>2</v>
      </c>
    </row>
    <row r="24" spans="1:47" ht="15.75" customHeight="1" x14ac:dyDescent="0.3">
      <c r="A24" s="49" t="s">
        <v>80</v>
      </c>
      <c r="B24" s="49" t="s">
        <v>81</v>
      </c>
      <c r="C24" s="49">
        <v>6</v>
      </c>
      <c r="D24" s="49">
        <v>6</v>
      </c>
      <c r="E24" s="49">
        <v>9</v>
      </c>
      <c r="F24" s="49">
        <v>10</v>
      </c>
      <c r="G24" s="49">
        <v>0</v>
      </c>
      <c r="H24" s="49">
        <v>5</v>
      </c>
      <c r="I24" s="49">
        <v>9</v>
      </c>
      <c r="J24" s="49">
        <v>0</v>
      </c>
      <c r="K24" s="14"/>
      <c r="L24" s="20">
        <f t="shared" si="3"/>
        <v>45</v>
      </c>
      <c r="M24" s="12">
        <v>9</v>
      </c>
      <c r="N24" s="11">
        <v>17</v>
      </c>
      <c r="O24" s="25">
        <f t="shared" si="13"/>
        <v>26</v>
      </c>
      <c r="P24" s="11">
        <v>17</v>
      </c>
      <c r="Q24" s="12">
        <v>8</v>
      </c>
      <c r="R24" s="11">
        <v>4</v>
      </c>
      <c r="S24" s="11">
        <v>4</v>
      </c>
      <c r="T24" s="28">
        <f t="shared" si="0"/>
        <v>33</v>
      </c>
      <c r="V24" s="41">
        <f t="shared" si="4"/>
        <v>21</v>
      </c>
      <c r="W24" s="41">
        <f t="shared" si="4"/>
        <v>69</v>
      </c>
      <c r="X24" s="41">
        <f t="shared" si="4"/>
        <v>14</v>
      </c>
      <c r="Y24" s="41"/>
      <c r="Z24" s="41"/>
      <c r="AA24" s="38"/>
      <c r="AB24" s="31">
        <f t="shared" si="5"/>
        <v>0.7</v>
      </c>
      <c r="AC24" s="31">
        <f t="shared" si="6"/>
        <v>0.76666666666666672</v>
      </c>
      <c r="AD24" s="31">
        <f t="shared" si="7"/>
        <v>0.46666666666666667</v>
      </c>
      <c r="AE24" s="31"/>
      <c r="AF24" s="31"/>
      <c r="AH24" s="11">
        <f t="shared" si="8"/>
        <v>2</v>
      </c>
      <c r="AI24" s="11">
        <f t="shared" si="1"/>
        <v>2</v>
      </c>
      <c r="AJ24" s="11">
        <f t="shared" si="9"/>
        <v>1</v>
      </c>
      <c r="AK24" s="11"/>
      <c r="AL24" s="11"/>
      <c r="AN24" s="11" t="str">
        <f t="shared" si="10"/>
        <v>Att</v>
      </c>
      <c r="AO24" s="11" t="str">
        <f t="shared" si="2"/>
        <v>Att</v>
      </c>
      <c r="AP24" s="11" t="str">
        <f t="shared" si="2"/>
        <v>Weak</v>
      </c>
      <c r="AQ24" s="11"/>
      <c r="AR24" s="45"/>
      <c r="AT24" s="11">
        <f t="shared" si="11"/>
        <v>2</v>
      </c>
      <c r="AU24" s="11">
        <f t="shared" si="12"/>
        <v>3</v>
      </c>
    </row>
    <row r="25" spans="1:47" ht="14.4" x14ac:dyDescent="0.3">
      <c r="A25" s="49" t="s">
        <v>82</v>
      </c>
      <c r="B25" s="49" t="s">
        <v>83</v>
      </c>
      <c r="C25" s="49">
        <v>6</v>
      </c>
      <c r="D25" s="49">
        <v>7</v>
      </c>
      <c r="E25" s="49">
        <v>10</v>
      </c>
      <c r="F25" s="49">
        <v>8</v>
      </c>
      <c r="G25" s="49">
        <v>0</v>
      </c>
      <c r="H25" s="49">
        <v>9</v>
      </c>
      <c r="I25" s="49">
        <v>10</v>
      </c>
      <c r="J25" s="49">
        <v>0</v>
      </c>
      <c r="K25" s="14"/>
      <c r="L25" s="20">
        <f t="shared" si="3"/>
        <v>50</v>
      </c>
      <c r="M25" s="12">
        <v>7</v>
      </c>
      <c r="N25" s="12">
        <v>14</v>
      </c>
      <c r="O25" s="25">
        <f t="shared" si="13"/>
        <v>21</v>
      </c>
      <c r="P25" s="11">
        <v>14</v>
      </c>
      <c r="Q25" s="12">
        <v>5</v>
      </c>
      <c r="R25" s="11">
        <v>3</v>
      </c>
      <c r="S25" s="11">
        <v>3</v>
      </c>
      <c r="T25" s="28">
        <f t="shared" si="0"/>
        <v>25</v>
      </c>
      <c r="V25" s="41">
        <f t="shared" si="4"/>
        <v>23</v>
      </c>
      <c r="W25" s="41">
        <f t="shared" si="4"/>
        <v>54</v>
      </c>
      <c r="X25" s="41">
        <f t="shared" si="4"/>
        <v>19</v>
      </c>
      <c r="Y25" s="41"/>
      <c r="Z25" s="41"/>
      <c r="AA25" s="38"/>
      <c r="AB25" s="31">
        <f t="shared" si="5"/>
        <v>0.76666666666666672</v>
      </c>
      <c r="AC25" s="31">
        <f t="shared" si="6"/>
        <v>0.6</v>
      </c>
      <c r="AD25" s="31">
        <f t="shared" si="7"/>
        <v>0.6333333333333333</v>
      </c>
      <c r="AE25" s="31"/>
      <c r="AF25" s="31"/>
      <c r="AH25" s="11">
        <f t="shared" si="8"/>
        <v>2</v>
      </c>
      <c r="AI25" s="11">
        <f t="shared" si="1"/>
        <v>2</v>
      </c>
      <c r="AJ25" s="11">
        <f t="shared" si="9"/>
        <v>2</v>
      </c>
      <c r="AK25" s="11"/>
      <c r="AL25" s="11"/>
      <c r="AN25" s="11" t="str">
        <f t="shared" si="10"/>
        <v>Att</v>
      </c>
      <c r="AO25" s="11" t="str">
        <f t="shared" si="2"/>
        <v>Att</v>
      </c>
      <c r="AP25" s="11" t="str">
        <f t="shared" si="2"/>
        <v>Att</v>
      </c>
      <c r="AQ25" s="11"/>
      <c r="AR25" s="45"/>
      <c r="AT25" s="11">
        <f t="shared" si="11"/>
        <v>2</v>
      </c>
      <c r="AU25" s="11">
        <f t="shared" si="12"/>
        <v>4</v>
      </c>
    </row>
    <row r="26" spans="1:47" ht="14.4" x14ac:dyDescent="0.3">
      <c r="A26" s="49" t="s">
        <v>84</v>
      </c>
      <c r="B26" s="49" t="s">
        <v>85</v>
      </c>
      <c r="C26" s="49">
        <v>3</v>
      </c>
      <c r="D26" s="49">
        <v>3</v>
      </c>
      <c r="E26" s="49">
        <v>8</v>
      </c>
      <c r="F26" s="49">
        <v>0</v>
      </c>
      <c r="G26" s="49">
        <v>0</v>
      </c>
      <c r="H26" s="49">
        <v>4</v>
      </c>
      <c r="I26" s="49">
        <v>8</v>
      </c>
      <c r="J26" s="49">
        <v>0</v>
      </c>
      <c r="K26" s="14"/>
      <c r="L26" s="20">
        <f t="shared" si="3"/>
        <v>26</v>
      </c>
      <c r="M26" s="12">
        <v>8</v>
      </c>
      <c r="N26" s="11">
        <v>15</v>
      </c>
      <c r="O26" s="25">
        <f t="shared" si="13"/>
        <v>23</v>
      </c>
      <c r="P26" s="11">
        <v>15</v>
      </c>
      <c r="Q26" s="11">
        <v>6</v>
      </c>
      <c r="R26" s="11">
        <v>3</v>
      </c>
      <c r="S26" s="11">
        <v>3</v>
      </c>
      <c r="T26" s="28">
        <f t="shared" si="0"/>
        <v>27</v>
      </c>
      <c r="V26" s="41">
        <f t="shared" si="4"/>
        <v>14</v>
      </c>
      <c r="W26" s="41">
        <f t="shared" si="4"/>
        <v>50</v>
      </c>
      <c r="X26" s="41">
        <f t="shared" si="4"/>
        <v>12</v>
      </c>
      <c r="Y26" s="41"/>
      <c r="Z26" s="41"/>
      <c r="AA26" s="38"/>
      <c r="AB26" s="31">
        <f t="shared" si="5"/>
        <v>0.46666666666666667</v>
      </c>
      <c r="AC26" s="31">
        <f t="shared" si="6"/>
        <v>0.55555555555555558</v>
      </c>
      <c r="AD26" s="31">
        <f t="shared" si="7"/>
        <v>0.4</v>
      </c>
      <c r="AE26" s="31"/>
      <c r="AF26" s="31"/>
      <c r="AH26" s="11">
        <f t="shared" si="8"/>
        <v>1</v>
      </c>
      <c r="AI26" s="11">
        <f t="shared" si="1"/>
        <v>2</v>
      </c>
      <c r="AJ26" s="11">
        <f t="shared" si="9"/>
        <v>1</v>
      </c>
      <c r="AK26" s="11"/>
      <c r="AL26" s="11"/>
      <c r="AN26" s="11" t="str">
        <f t="shared" si="10"/>
        <v>Weak</v>
      </c>
      <c r="AO26" s="11" t="str">
        <f t="shared" si="2"/>
        <v>Att</v>
      </c>
      <c r="AP26" s="11" t="str">
        <f t="shared" si="2"/>
        <v>Weak</v>
      </c>
      <c r="AQ26" s="11"/>
      <c r="AR26" s="45"/>
      <c r="AT26" s="11">
        <f t="shared" si="11"/>
        <v>1</v>
      </c>
      <c r="AU26" s="11">
        <f t="shared" si="12"/>
        <v>3</v>
      </c>
    </row>
    <row r="27" spans="1:47" ht="14.4" x14ac:dyDescent="0.3">
      <c r="A27" s="49" t="s">
        <v>86</v>
      </c>
      <c r="B27" s="49" t="s">
        <v>87</v>
      </c>
      <c r="C27" s="49">
        <v>0</v>
      </c>
      <c r="D27" s="49">
        <v>7</v>
      </c>
      <c r="E27" s="49">
        <v>9</v>
      </c>
      <c r="F27" s="49">
        <v>10</v>
      </c>
      <c r="G27" s="49">
        <v>0</v>
      </c>
      <c r="H27" s="49">
        <v>10</v>
      </c>
      <c r="I27" s="49">
        <v>9</v>
      </c>
      <c r="J27" s="49">
        <v>0</v>
      </c>
      <c r="K27" s="14"/>
      <c r="L27" s="20">
        <f t="shared" si="3"/>
        <v>45</v>
      </c>
      <c r="M27" s="12">
        <v>8</v>
      </c>
      <c r="N27" s="11">
        <v>15</v>
      </c>
      <c r="O27" s="25">
        <f t="shared" si="13"/>
        <v>23</v>
      </c>
      <c r="P27" s="11">
        <v>15</v>
      </c>
      <c r="Q27" s="11">
        <v>5</v>
      </c>
      <c r="R27" s="11">
        <v>3</v>
      </c>
      <c r="S27" s="11">
        <v>3</v>
      </c>
      <c r="T27" s="28">
        <f t="shared" si="0"/>
        <v>26</v>
      </c>
      <c r="V27" s="41">
        <f t="shared" si="4"/>
        <v>16</v>
      </c>
      <c r="W27" s="41">
        <f t="shared" si="4"/>
        <v>59</v>
      </c>
      <c r="X27" s="41">
        <f t="shared" si="4"/>
        <v>19</v>
      </c>
      <c r="Y27" s="41"/>
      <c r="Z27" s="41"/>
      <c r="AA27" s="38"/>
      <c r="AB27" s="31">
        <f t="shared" si="5"/>
        <v>0.53333333333333333</v>
      </c>
      <c r="AC27" s="31">
        <f t="shared" si="6"/>
        <v>0.65555555555555556</v>
      </c>
      <c r="AD27" s="31">
        <f t="shared" si="7"/>
        <v>0.6333333333333333</v>
      </c>
      <c r="AE27" s="31"/>
      <c r="AF27" s="31"/>
      <c r="AH27" s="11">
        <f t="shared" si="8"/>
        <v>2</v>
      </c>
      <c r="AI27" s="11">
        <f t="shared" si="1"/>
        <v>2</v>
      </c>
      <c r="AJ27" s="11">
        <f t="shared" si="9"/>
        <v>2</v>
      </c>
      <c r="AK27" s="11"/>
      <c r="AL27" s="11"/>
      <c r="AN27" s="11" t="str">
        <f t="shared" si="10"/>
        <v>Att</v>
      </c>
      <c r="AO27" s="11" t="str">
        <f t="shared" si="2"/>
        <v>Att</v>
      </c>
      <c r="AP27" s="11" t="str">
        <f t="shared" si="2"/>
        <v>Att</v>
      </c>
      <c r="AQ27" s="11"/>
      <c r="AR27" s="45"/>
      <c r="AT27" s="11">
        <f t="shared" si="11"/>
        <v>2</v>
      </c>
      <c r="AU27" s="11">
        <f t="shared" si="12"/>
        <v>4</v>
      </c>
    </row>
    <row r="28" spans="1:47" ht="14.4" x14ac:dyDescent="0.3">
      <c r="A28" s="49" t="s">
        <v>88</v>
      </c>
      <c r="B28" s="49" t="s">
        <v>89</v>
      </c>
      <c r="C28" s="49">
        <v>9</v>
      </c>
      <c r="D28" s="49">
        <v>9</v>
      </c>
      <c r="E28" s="49">
        <v>5</v>
      </c>
      <c r="F28" s="49">
        <v>10</v>
      </c>
      <c r="G28" s="49">
        <v>10</v>
      </c>
      <c r="H28" s="49">
        <v>10</v>
      </c>
      <c r="I28" s="49">
        <v>5</v>
      </c>
      <c r="J28" s="49">
        <v>10</v>
      </c>
      <c r="K28" s="14"/>
      <c r="L28" s="20">
        <f t="shared" si="3"/>
        <v>68</v>
      </c>
      <c r="M28" s="12">
        <v>10</v>
      </c>
      <c r="N28" s="12">
        <v>19</v>
      </c>
      <c r="O28" s="25">
        <f t="shared" si="13"/>
        <v>29</v>
      </c>
      <c r="P28" s="11">
        <v>19</v>
      </c>
      <c r="Q28" s="12">
        <v>9</v>
      </c>
      <c r="R28" s="11">
        <v>5</v>
      </c>
      <c r="S28" s="11">
        <v>5</v>
      </c>
      <c r="T28" s="28">
        <f t="shared" si="0"/>
        <v>38</v>
      </c>
      <c r="V28" s="41">
        <f t="shared" si="4"/>
        <v>23</v>
      </c>
      <c r="W28" s="41">
        <f t="shared" si="4"/>
        <v>87</v>
      </c>
      <c r="X28" s="41">
        <f t="shared" si="4"/>
        <v>25</v>
      </c>
      <c r="Y28" s="41"/>
      <c r="Z28" s="41"/>
      <c r="AA28" s="38"/>
      <c r="AB28" s="31">
        <f t="shared" si="5"/>
        <v>0.76666666666666672</v>
      </c>
      <c r="AC28" s="31">
        <f t="shared" si="6"/>
        <v>0.96666666666666667</v>
      </c>
      <c r="AD28" s="31">
        <f t="shared" si="7"/>
        <v>0.83333333333333337</v>
      </c>
      <c r="AE28" s="31"/>
      <c r="AF28" s="31"/>
      <c r="AH28" s="11">
        <f t="shared" si="8"/>
        <v>2</v>
      </c>
      <c r="AI28" s="11">
        <f t="shared" si="1"/>
        <v>2</v>
      </c>
      <c r="AJ28" s="11">
        <f t="shared" si="9"/>
        <v>2</v>
      </c>
      <c r="AK28" s="11"/>
      <c r="AL28" s="11"/>
      <c r="AN28" s="11" t="str">
        <f t="shared" si="10"/>
        <v>Att</v>
      </c>
      <c r="AO28" s="11" t="str">
        <f t="shared" si="2"/>
        <v>Att</v>
      </c>
      <c r="AP28" s="11" t="str">
        <f t="shared" si="2"/>
        <v>Att</v>
      </c>
      <c r="AQ28" s="11"/>
      <c r="AR28" s="45"/>
      <c r="AT28" s="11">
        <f t="shared" si="11"/>
        <v>2</v>
      </c>
      <c r="AU28" s="11">
        <f t="shared" si="12"/>
        <v>4</v>
      </c>
    </row>
    <row r="29" spans="1:47" ht="14.4" x14ac:dyDescent="0.3">
      <c r="A29" s="49" t="s">
        <v>90</v>
      </c>
      <c r="B29" s="49" t="s">
        <v>91</v>
      </c>
      <c r="C29" s="49">
        <v>8</v>
      </c>
      <c r="D29" s="49">
        <v>7</v>
      </c>
      <c r="E29" s="49">
        <v>10</v>
      </c>
      <c r="F29" s="49">
        <v>5</v>
      </c>
      <c r="G29" s="49">
        <v>10</v>
      </c>
      <c r="H29" s="49">
        <v>2</v>
      </c>
      <c r="I29" s="49">
        <v>10</v>
      </c>
      <c r="J29" s="49">
        <v>10</v>
      </c>
      <c r="K29" s="14"/>
      <c r="L29" s="20">
        <f t="shared" si="3"/>
        <v>62</v>
      </c>
      <c r="M29" s="12">
        <v>9</v>
      </c>
      <c r="N29" s="11">
        <v>17</v>
      </c>
      <c r="O29" s="25">
        <f t="shared" si="13"/>
        <v>26</v>
      </c>
      <c r="P29" s="11">
        <v>17</v>
      </c>
      <c r="Q29" s="11">
        <v>8</v>
      </c>
      <c r="R29" s="11">
        <v>4</v>
      </c>
      <c r="S29" s="11">
        <v>4</v>
      </c>
      <c r="T29" s="28">
        <f t="shared" si="0"/>
        <v>33</v>
      </c>
      <c r="V29" s="41">
        <f t="shared" si="4"/>
        <v>25</v>
      </c>
      <c r="W29" s="41">
        <f t="shared" si="4"/>
        <v>74</v>
      </c>
      <c r="X29" s="41">
        <f t="shared" si="4"/>
        <v>22</v>
      </c>
      <c r="Y29" s="41"/>
      <c r="Z29" s="41"/>
      <c r="AA29" s="38"/>
      <c r="AB29" s="31">
        <f t="shared" si="5"/>
        <v>0.83333333333333337</v>
      </c>
      <c r="AC29" s="31">
        <f t="shared" si="6"/>
        <v>0.82222222222222219</v>
      </c>
      <c r="AD29" s="31">
        <f t="shared" si="7"/>
        <v>0.73333333333333328</v>
      </c>
      <c r="AE29" s="31"/>
      <c r="AF29" s="31"/>
      <c r="AH29" s="11">
        <f t="shared" si="8"/>
        <v>2</v>
      </c>
      <c r="AI29" s="11">
        <f t="shared" si="1"/>
        <v>2</v>
      </c>
      <c r="AJ29" s="11">
        <f t="shared" si="9"/>
        <v>2</v>
      </c>
      <c r="AK29" s="11"/>
      <c r="AL29" s="11"/>
      <c r="AN29" s="11" t="str">
        <f t="shared" si="10"/>
        <v>Att</v>
      </c>
      <c r="AO29" s="11" t="str">
        <f t="shared" si="2"/>
        <v>Att</v>
      </c>
      <c r="AP29" s="11" t="str">
        <f t="shared" si="2"/>
        <v>Att</v>
      </c>
      <c r="AQ29" s="11"/>
      <c r="AR29" s="45"/>
      <c r="AT29" s="11">
        <f t="shared" si="11"/>
        <v>2</v>
      </c>
      <c r="AU29" s="11">
        <f t="shared" si="12"/>
        <v>4</v>
      </c>
    </row>
    <row r="30" spans="1:47" ht="14.4" x14ac:dyDescent="0.3">
      <c r="A30" s="49" t="s">
        <v>92</v>
      </c>
      <c r="B30" s="49" t="s">
        <v>93</v>
      </c>
      <c r="C30" s="49">
        <v>6</v>
      </c>
      <c r="D30" s="49">
        <v>7</v>
      </c>
      <c r="E30" s="49">
        <v>8</v>
      </c>
      <c r="F30" s="49">
        <v>10</v>
      </c>
      <c r="G30" s="49">
        <v>0</v>
      </c>
      <c r="H30" s="49">
        <v>10</v>
      </c>
      <c r="I30" s="49">
        <v>8</v>
      </c>
      <c r="J30" s="49">
        <v>0</v>
      </c>
      <c r="K30" s="14"/>
      <c r="L30" s="20">
        <f t="shared" si="3"/>
        <v>49</v>
      </c>
      <c r="M30" s="12">
        <v>8</v>
      </c>
      <c r="N30" s="11">
        <v>15</v>
      </c>
      <c r="O30" s="25">
        <f t="shared" si="13"/>
        <v>23</v>
      </c>
      <c r="P30" s="11">
        <v>15</v>
      </c>
      <c r="Q30" s="12">
        <v>7</v>
      </c>
      <c r="R30" s="11">
        <v>4</v>
      </c>
      <c r="S30" s="11">
        <v>4</v>
      </c>
      <c r="T30" s="28">
        <f t="shared" si="0"/>
        <v>30</v>
      </c>
      <c r="V30" s="41">
        <f t="shared" si="4"/>
        <v>21</v>
      </c>
      <c r="W30" s="41">
        <f t="shared" si="4"/>
        <v>63</v>
      </c>
      <c r="X30" s="41">
        <f t="shared" si="4"/>
        <v>18</v>
      </c>
      <c r="Y30" s="41"/>
      <c r="Z30" s="41"/>
      <c r="AA30" s="38"/>
      <c r="AB30" s="31">
        <f t="shared" si="5"/>
        <v>0.7</v>
      </c>
      <c r="AC30" s="31">
        <f t="shared" si="6"/>
        <v>0.7</v>
      </c>
      <c r="AD30" s="31">
        <f t="shared" si="7"/>
        <v>0.6</v>
      </c>
      <c r="AE30" s="31"/>
      <c r="AF30" s="31"/>
      <c r="AH30" s="11">
        <f t="shared" si="8"/>
        <v>2</v>
      </c>
      <c r="AI30" s="11">
        <f t="shared" si="1"/>
        <v>2</v>
      </c>
      <c r="AJ30" s="11">
        <f t="shared" si="9"/>
        <v>2</v>
      </c>
      <c r="AK30" s="11"/>
      <c r="AL30" s="11"/>
      <c r="AN30" s="11" t="str">
        <f t="shared" si="10"/>
        <v>Att</v>
      </c>
      <c r="AO30" s="11" t="str">
        <f t="shared" si="2"/>
        <v>Att</v>
      </c>
      <c r="AP30" s="11" t="str">
        <f t="shared" si="2"/>
        <v>Att</v>
      </c>
      <c r="AQ30" s="11"/>
      <c r="AR30" s="45"/>
      <c r="AT30" s="11">
        <f t="shared" si="11"/>
        <v>2</v>
      </c>
      <c r="AU30" s="11">
        <f t="shared" si="12"/>
        <v>4</v>
      </c>
    </row>
    <row r="31" spans="1:47" ht="14.4" x14ac:dyDescent="0.3">
      <c r="A31" s="49" t="s">
        <v>94</v>
      </c>
      <c r="B31" s="49" t="s">
        <v>95</v>
      </c>
      <c r="C31" s="49">
        <v>10</v>
      </c>
      <c r="D31" s="49">
        <v>10</v>
      </c>
      <c r="E31" s="49">
        <v>10</v>
      </c>
      <c r="F31" s="49">
        <v>10</v>
      </c>
      <c r="G31" s="49">
        <v>10</v>
      </c>
      <c r="H31" s="49">
        <v>10</v>
      </c>
      <c r="I31" s="49">
        <v>10</v>
      </c>
      <c r="J31" s="49">
        <v>10</v>
      </c>
      <c r="K31" s="14"/>
      <c r="L31" s="20">
        <f t="shared" si="3"/>
        <v>80</v>
      </c>
      <c r="M31" s="12">
        <v>10</v>
      </c>
      <c r="N31" s="11">
        <v>19</v>
      </c>
      <c r="O31" s="25">
        <f t="shared" si="13"/>
        <v>29</v>
      </c>
      <c r="P31" s="11">
        <v>19</v>
      </c>
      <c r="Q31" s="12">
        <v>9</v>
      </c>
      <c r="R31" s="11">
        <v>5</v>
      </c>
      <c r="S31" s="11">
        <v>5</v>
      </c>
      <c r="T31" s="28">
        <f t="shared" si="0"/>
        <v>38</v>
      </c>
      <c r="V31" s="41">
        <f t="shared" si="4"/>
        <v>30</v>
      </c>
      <c r="W31" s="41">
        <f t="shared" si="4"/>
        <v>87</v>
      </c>
      <c r="X31" s="41">
        <f t="shared" si="4"/>
        <v>30</v>
      </c>
      <c r="Y31" s="41"/>
      <c r="Z31" s="41"/>
      <c r="AA31" s="38"/>
      <c r="AB31" s="31">
        <f t="shared" si="5"/>
        <v>1</v>
      </c>
      <c r="AC31" s="31">
        <f t="shared" si="6"/>
        <v>0.96666666666666667</v>
      </c>
      <c r="AD31" s="31">
        <f t="shared" si="7"/>
        <v>1</v>
      </c>
      <c r="AE31" s="31"/>
      <c r="AF31" s="31"/>
      <c r="AH31" s="11">
        <f t="shared" si="8"/>
        <v>2</v>
      </c>
      <c r="AI31" s="11">
        <f t="shared" si="1"/>
        <v>2</v>
      </c>
      <c r="AJ31" s="11">
        <f t="shared" si="9"/>
        <v>2</v>
      </c>
      <c r="AK31" s="11"/>
      <c r="AL31" s="11"/>
      <c r="AN31" s="11" t="str">
        <f t="shared" si="10"/>
        <v>Att</v>
      </c>
      <c r="AO31" s="11" t="str">
        <f t="shared" si="2"/>
        <v>Att</v>
      </c>
      <c r="AP31" s="11" t="str">
        <f t="shared" si="2"/>
        <v>Att</v>
      </c>
      <c r="AQ31" s="11"/>
      <c r="AR31" s="45"/>
      <c r="AT31" s="11">
        <f t="shared" si="11"/>
        <v>2</v>
      </c>
      <c r="AU31" s="11">
        <f t="shared" si="12"/>
        <v>4</v>
      </c>
    </row>
    <row r="32" spans="1:47" ht="14.4" x14ac:dyDescent="0.3">
      <c r="A32" s="49" t="s">
        <v>96</v>
      </c>
      <c r="B32" s="49" t="s">
        <v>97</v>
      </c>
      <c r="C32" s="49">
        <v>6</v>
      </c>
      <c r="D32" s="49">
        <v>7</v>
      </c>
      <c r="E32" s="49">
        <v>8</v>
      </c>
      <c r="F32" s="49">
        <v>10</v>
      </c>
      <c r="G32" s="49">
        <v>0</v>
      </c>
      <c r="H32" s="49">
        <v>10</v>
      </c>
      <c r="I32" s="49">
        <v>8</v>
      </c>
      <c r="J32" s="49">
        <v>0</v>
      </c>
      <c r="K32" s="14"/>
      <c r="L32" s="20">
        <f t="shared" si="3"/>
        <v>49</v>
      </c>
      <c r="M32" s="12">
        <v>8</v>
      </c>
      <c r="N32" s="11">
        <v>15</v>
      </c>
      <c r="O32" s="25">
        <f t="shared" si="13"/>
        <v>23</v>
      </c>
      <c r="P32" s="11">
        <v>15</v>
      </c>
      <c r="Q32" s="11">
        <v>8</v>
      </c>
      <c r="R32" s="11">
        <v>4</v>
      </c>
      <c r="S32" s="11">
        <v>4</v>
      </c>
      <c r="T32" s="28">
        <f t="shared" si="0"/>
        <v>31</v>
      </c>
      <c r="V32" s="41">
        <f t="shared" si="4"/>
        <v>21</v>
      </c>
      <c r="W32" s="41">
        <f t="shared" si="4"/>
        <v>64</v>
      </c>
      <c r="X32" s="41">
        <f t="shared" si="4"/>
        <v>18</v>
      </c>
      <c r="Y32" s="41"/>
      <c r="Z32" s="41"/>
      <c r="AA32" s="38"/>
      <c r="AB32" s="31">
        <f t="shared" si="5"/>
        <v>0.7</v>
      </c>
      <c r="AC32" s="31">
        <f t="shared" si="6"/>
        <v>0.71111111111111114</v>
      </c>
      <c r="AD32" s="31">
        <f t="shared" si="7"/>
        <v>0.6</v>
      </c>
      <c r="AE32" s="31"/>
      <c r="AF32" s="31"/>
      <c r="AH32" s="11">
        <f t="shared" si="8"/>
        <v>2</v>
      </c>
      <c r="AI32" s="11">
        <f t="shared" si="1"/>
        <v>2</v>
      </c>
      <c r="AJ32" s="11">
        <f t="shared" si="9"/>
        <v>2</v>
      </c>
      <c r="AK32" s="11"/>
      <c r="AL32" s="11"/>
      <c r="AN32" s="11" t="str">
        <f t="shared" si="10"/>
        <v>Att</v>
      </c>
      <c r="AO32" s="11" t="str">
        <f t="shared" si="2"/>
        <v>Att</v>
      </c>
      <c r="AP32" s="11" t="str">
        <f t="shared" si="2"/>
        <v>Att</v>
      </c>
      <c r="AQ32" s="11"/>
      <c r="AR32" s="45"/>
      <c r="AT32" s="11">
        <f t="shared" si="11"/>
        <v>2</v>
      </c>
      <c r="AU32" s="11">
        <f t="shared" si="12"/>
        <v>4</v>
      </c>
    </row>
    <row r="33" spans="1:47" ht="14.4" x14ac:dyDescent="0.3">
      <c r="A33" s="49" t="s">
        <v>98</v>
      </c>
      <c r="B33" s="49" t="s">
        <v>99</v>
      </c>
      <c r="C33" s="49">
        <v>7</v>
      </c>
      <c r="D33" s="49">
        <v>7</v>
      </c>
      <c r="E33" s="49">
        <v>9</v>
      </c>
      <c r="F33" s="49">
        <v>10</v>
      </c>
      <c r="G33" s="49">
        <v>0</v>
      </c>
      <c r="H33" s="49">
        <v>10</v>
      </c>
      <c r="I33" s="49">
        <v>9</v>
      </c>
      <c r="J33" s="49">
        <v>0</v>
      </c>
      <c r="K33" s="17"/>
      <c r="L33" s="20">
        <f>SUM(C33:K33)</f>
        <v>52</v>
      </c>
      <c r="M33" s="11">
        <v>8</v>
      </c>
      <c r="N33" s="11">
        <v>16</v>
      </c>
      <c r="O33" s="25">
        <f t="shared" si="13"/>
        <v>24</v>
      </c>
      <c r="P33" s="11">
        <v>16</v>
      </c>
      <c r="Q33" s="11">
        <v>9</v>
      </c>
      <c r="R33" s="11">
        <v>5</v>
      </c>
      <c r="S33" s="11">
        <v>5</v>
      </c>
      <c r="T33" s="28">
        <f t="shared" si="0"/>
        <v>35</v>
      </c>
      <c r="V33" s="41">
        <f t="shared" si="4"/>
        <v>23</v>
      </c>
      <c r="W33" s="41">
        <f t="shared" si="4"/>
        <v>69</v>
      </c>
      <c r="X33" s="41">
        <f t="shared" si="4"/>
        <v>19</v>
      </c>
      <c r="Y33" s="41"/>
      <c r="Z33" s="41"/>
      <c r="AA33" s="38"/>
      <c r="AB33" s="31">
        <f>MIN(SUMIF($C$15:$S$15,I$3,$C33:$S33)/N$3, 100%)</f>
        <v>0.76666666666666672</v>
      </c>
      <c r="AC33" s="31">
        <f>MIN(SUMIF($C$15:$S$15,I$4,$C33:$S33)/N$4, 100%)</f>
        <v>0.76666666666666672</v>
      </c>
      <c r="AD33" s="31">
        <f>MIN(SUMIF($C$15:$S$15,I$5,$C33:$S33)/N$5, 100%)</f>
        <v>0.6333333333333333</v>
      </c>
      <c r="AE33" s="31"/>
      <c r="AF33" s="31"/>
      <c r="AH33" s="11">
        <f t="shared" si="8"/>
        <v>2</v>
      </c>
      <c r="AI33" s="11">
        <f t="shared" si="8"/>
        <v>2</v>
      </c>
      <c r="AJ33" s="11">
        <f t="shared" si="9"/>
        <v>2</v>
      </c>
      <c r="AK33" s="11"/>
      <c r="AL33" s="11"/>
      <c r="AN33" s="11" t="str">
        <f t="shared" si="10"/>
        <v>Att</v>
      </c>
      <c r="AO33" s="11" t="str">
        <f t="shared" si="10"/>
        <v>Att</v>
      </c>
      <c r="AP33" s="11" t="str">
        <f t="shared" si="10"/>
        <v>Att</v>
      </c>
      <c r="AQ33" s="11"/>
      <c r="AR33" s="45"/>
      <c r="AT33" s="11">
        <f t="shared" si="11"/>
        <v>2</v>
      </c>
      <c r="AU33" s="11">
        <f t="shared" si="12"/>
        <v>4</v>
      </c>
    </row>
    <row r="34" spans="1:47" ht="14.4" x14ac:dyDescent="0.3">
      <c r="A34" s="49" t="s">
        <v>100</v>
      </c>
      <c r="B34" s="49" t="s">
        <v>101</v>
      </c>
      <c r="C34" s="49">
        <v>2</v>
      </c>
      <c r="D34" s="49">
        <v>1</v>
      </c>
      <c r="E34" s="49">
        <v>5</v>
      </c>
      <c r="F34" s="49">
        <v>0</v>
      </c>
      <c r="G34" s="49">
        <v>0</v>
      </c>
      <c r="H34" s="49">
        <v>0</v>
      </c>
      <c r="I34" s="49">
        <v>5</v>
      </c>
      <c r="J34" s="49">
        <v>0</v>
      </c>
      <c r="K34" s="17"/>
      <c r="L34" s="20">
        <f t="shared" si="3"/>
        <v>13</v>
      </c>
      <c r="M34" s="12">
        <v>8</v>
      </c>
      <c r="N34" s="12">
        <v>15</v>
      </c>
      <c r="O34" s="25">
        <f t="shared" si="13"/>
        <v>23</v>
      </c>
      <c r="P34" s="11">
        <v>15</v>
      </c>
      <c r="Q34" s="11">
        <v>2</v>
      </c>
      <c r="R34" s="11">
        <v>1</v>
      </c>
      <c r="S34" s="11">
        <v>1</v>
      </c>
      <c r="T34" s="28">
        <f t="shared" si="0"/>
        <v>19</v>
      </c>
      <c r="V34" s="41">
        <f t="shared" si="4"/>
        <v>8</v>
      </c>
      <c r="W34" s="41">
        <f t="shared" si="4"/>
        <v>42</v>
      </c>
      <c r="X34" s="41">
        <f t="shared" si="4"/>
        <v>5</v>
      </c>
      <c r="Y34" s="41"/>
      <c r="Z34" s="41"/>
      <c r="AA34" s="38"/>
      <c r="AB34" s="31">
        <f t="shared" si="5"/>
        <v>0.26666666666666666</v>
      </c>
      <c r="AC34" s="31">
        <f t="shared" si="6"/>
        <v>0.46666666666666667</v>
      </c>
      <c r="AD34" s="31">
        <f t="shared" si="7"/>
        <v>0.16666666666666666</v>
      </c>
      <c r="AE34" s="31"/>
      <c r="AF34" s="31"/>
      <c r="AH34" s="11">
        <f t="shared" si="8"/>
        <v>1</v>
      </c>
      <c r="AI34" s="11">
        <f t="shared" si="8"/>
        <v>1</v>
      </c>
      <c r="AJ34" s="11">
        <f t="shared" si="9"/>
        <v>0</v>
      </c>
      <c r="AK34" s="11"/>
      <c r="AL34" s="11"/>
      <c r="AN34" s="11" t="str">
        <f t="shared" si="10"/>
        <v>Weak</v>
      </c>
      <c r="AO34" s="11" t="str">
        <f t="shared" si="10"/>
        <v>Weak</v>
      </c>
      <c r="AP34" s="11" t="str">
        <f t="shared" si="10"/>
        <v>Not</v>
      </c>
      <c r="AQ34" s="11"/>
      <c r="AR34" s="45"/>
      <c r="AT34" s="11">
        <f t="shared" si="11"/>
        <v>1</v>
      </c>
      <c r="AU34" s="11">
        <f t="shared" si="12"/>
        <v>1</v>
      </c>
    </row>
    <row r="35" spans="1:47" ht="14.4" x14ac:dyDescent="0.3">
      <c r="A35" s="49" t="s">
        <v>102</v>
      </c>
      <c r="B35" s="49" t="s">
        <v>103</v>
      </c>
      <c r="C35" s="49">
        <v>9</v>
      </c>
      <c r="D35" s="49">
        <v>9</v>
      </c>
      <c r="E35" s="49">
        <v>8</v>
      </c>
      <c r="F35" s="49">
        <v>10</v>
      </c>
      <c r="G35" s="49">
        <v>10</v>
      </c>
      <c r="H35" s="49">
        <v>8</v>
      </c>
      <c r="I35" s="49">
        <v>8</v>
      </c>
      <c r="J35" s="49">
        <v>10</v>
      </c>
      <c r="K35" s="14"/>
      <c r="L35" s="20">
        <f t="shared" si="3"/>
        <v>72</v>
      </c>
      <c r="M35" s="12">
        <v>8</v>
      </c>
      <c r="N35" s="11">
        <v>15</v>
      </c>
      <c r="O35" s="25">
        <f t="shared" si="13"/>
        <v>23</v>
      </c>
      <c r="P35" s="11">
        <v>15</v>
      </c>
      <c r="Q35" s="11">
        <v>8</v>
      </c>
      <c r="R35" s="11">
        <v>4</v>
      </c>
      <c r="S35" s="11">
        <v>4</v>
      </c>
      <c r="T35" s="28">
        <f t="shared" si="0"/>
        <v>31</v>
      </c>
      <c r="V35" s="41">
        <f t="shared" si="4"/>
        <v>26</v>
      </c>
      <c r="W35" s="41">
        <f t="shared" si="4"/>
        <v>74</v>
      </c>
      <c r="X35" s="41">
        <f t="shared" si="4"/>
        <v>26</v>
      </c>
      <c r="Y35" s="41"/>
      <c r="Z35" s="41"/>
      <c r="AA35" s="38"/>
      <c r="AB35" s="31">
        <f t="shared" si="5"/>
        <v>0.8666666666666667</v>
      </c>
      <c r="AC35" s="31">
        <f t="shared" si="6"/>
        <v>0.82222222222222219</v>
      </c>
      <c r="AD35" s="31">
        <f t="shared" si="7"/>
        <v>0.8666666666666667</v>
      </c>
      <c r="AE35" s="31"/>
      <c r="AF35" s="31"/>
      <c r="AH35" s="11">
        <f t="shared" si="8"/>
        <v>2</v>
      </c>
      <c r="AI35" s="11">
        <f t="shared" si="8"/>
        <v>2</v>
      </c>
      <c r="AJ35" s="11">
        <f t="shared" si="9"/>
        <v>2</v>
      </c>
      <c r="AK35" s="11"/>
      <c r="AL35" s="11"/>
      <c r="AN35" s="11" t="str">
        <f t="shared" si="10"/>
        <v>Att</v>
      </c>
      <c r="AO35" s="11" t="str">
        <f t="shared" si="10"/>
        <v>Att</v>
      </c>
      <c r="AP35" s="11" t="str">
        <f t="shared" si="10"/>
        <v>Att</v>
      </c>
      <c r="AQ35" s="11"/>
      <c r="AR35" s="45"/>
      <c r="AT35" s="11">
        <f t="shared" si="11"/>
        <v>2</v>
      </c>
      <c r="AU35" s="11">
        <f t="shared" si="12"/>
        <v>4</v>
      </c>
    </row>
    <row r="36" spans="1:47" ht="14.4" x14ac:dyDescent="0.3">
      <c r="A36" s="49" t="s">
        <v>104</v>
      </c>
      <c r="B36" s="49" t="s">
        <v>105</v>
      </c>
      <c r="C36" s="50" t="s">
        <v>16</v>
      </c>
      <c r="D36" s="50" t="s">
        <v>16</v>
      </c>
      <c r="E36" s="50" t="s">
        <v>16</v>
      </c>
      <c r="F36" s="50" t="s">
        <v>16</v>
      </c>
      <c r="G36" s="50" t="s">
        <v>16</v>
      </c>
      <c r="H36" s="50" t="s">
        <v>16</v>
      </c>
      <c r="I36" s="50" t="s">
        <v>16</v>
      </c>
      <c r="J36" s="50" t="s">
        <v>16</v>
      </c>
      <c r="K36" s="17"/>
      <c r="L36" s="20">
        <f t="shared" si="3"/>
        <v>0</v>
      </c>
      <c r="M36" s="12">
        <v>6</v>
      </c>
      <c r="N36" s="12">
        <v>11</v>
      </c>
      <c r="O36" s="25">
        <f t="shared" si="13"/>
        <v>17</v>
      </c>
      <c r="P36" s="11">
        <v>11</v>
      </c>
      <c r="Q36" s="22" t="s">
        <v>16</v>
      </c>
      <c r="R36" s="22" t="s">
        <v>16</v>
      </c>
      <c r="S36" s="22" t="s">
        <v>16</v>
      </c>
      <c r="T36" s="28">
        <f t="shared" si="0"/>
        <v>11</v>
      </c>
      <c r="V36" s="41">
        <f t="shared" si="4"/>
        <v>0</v>
      </c>
      <c r="W36" s="41">
        <f t="shared" si="4"/>
        <v>28</v>
      </c>
      <c r="X36" s="41">
        <f t="shared" si="4"/>
        <v>0</v>
      </c>
      <c r="Y36" s="41"/>
      <c r="Z36" s="41"/>
      <c r="AA36" s="38"/>
      <c r="AB36" s="31">
        <f t="shared" si="5"/>
        <v>0</v>
      </c>
      <c r="AC36" s="31">
        <f t="shared" si="6"/>
        <v>0.31111111111111112</v>
      </c>
      <c r="AD36" s="31">
        <f t="shared" si="7"/>
        <v>0</v>
      </c>
      <c r="AE36" s="31"/>
      <c r="AF36" s="31"/>
      <c r="AH36" s="11">
        <f t="shared" si="8"/>
        <v>0</v>
      </c>
      <c r="AI36" s="11">
        <f t="shared" si="8"/>
        <v>1</v>
      </c>
      <c r="AJ36" s="11">
        <f t="shared" si="9"/>
        <v>0</v>
      </c>
      <c r="AK36" s="11"/>
      <c r="AL36" s="11"/>
      <c r="AN36" s="11" t="str">
        <f t="shared" si="10"/>
        <v>Not</v>
      </c>
      <c r="AO36" s="11" t="str">
        <f t="shared" si="10"/>
        <v>Weak</v>
      </c>
      <c r="AP36" s="11" t="str">
        <f t="shared" si="10"/>
        <v>Not</v>
      </c>
      <c r="AQ36" s="11"/>
      <c r="AR36" s="45"/>
      <c r="AT36" s="11">
        <f t="shared" si="11"/>
        <v>0</v>
      </c>
      <c r="AU36" s="11">
        <f t="shared" si="12"/>
        <v>1</v>
      </c>
    </row>
    <row r="37" spans="1:47" ht="14.4" x14ac:dyDescent="0.3">
      <c r="A37" s="49" t="s">
        <v>106</v>
      </c>
      <c r="B37" s="49" t="s">
        <v>107</v>
      </c>
      <c r="C37" s="49">
        <v>10</v>
      </c>
      <c r="D37" s="49">
        <v>10</v>
      </c>
      <c r="E37" s="49">
        <v>8</v>
      </c>
      <c r="F37" s="49">
        <v>10</v>
      </c>
      <c r="G37" s="49">
        <v>10</v>
      </c>
      <c r="H37" s="49">
        <v>10</v>
      </c>
      <c r="I37" s="49">
        <v>8</v>
      </c>
      <c r="J37" s="49">
        <v>10</v>
      </c>
      <c r="K37" s="14"/>
      <c r="L37" s="20">
        <f t="shared" si="3"/>
        <v>76</v>
      </c>
      <c r="M37" s="11">
        <v>8</v>
      </c>
      <c r="N37" s="11">
        <v>16</v>
      </c>
      <c r="O37" s="25">
        <f t="shared" si="13"/>
        <v>24</v>
      </c>
      <c r="P37" s="11">
        <v>16</v>
      </c>
      <c r="Q37" s="11">
        <v>8</v>
      </c>
      <c r="R37" s="11">
        <v>4</v>
      </c>
      <c r="S37" s="11">
        <v>4</v>
      </c>
      <c r="T37" s="28">
        <f t="shared" si="0"/>
        <v>32</v>
      </c>
      <c r="V37" s="41">
        <f t="shared" si="4"/>
        <v>28</v>
      </c>
      <c r="W37" s="41">
        <f t="shared" si="4"/>
        <v>76</v>
      </c>
      <c r="X37" s="41">
        <f t="shared" si="4"/>
        <v>28</v>
      </c>
      <c r="Y37" s="41"/>
      <c r="Z37" s="41"/>
      <c r="AA37" s="38"/>
      <c r="AB37" s="31">
        <f t="shared" si="5"/>
        <v>0.93333333333333335</v>
      </c>
      <c r="AC37" s="31">
        <f t="shared" si="6"/>
        <v>0.84444444444444444</v>
      </c>
      <c r="AD37" s="31">
        <f t="shared" si="7"/>
        <v>0.93333333333333335</v>
      </c>
      <c r="AE37" s="31"/>
      <c r="AF37" s="31"/>
      <c r="AH37" s="11">
        <f t="shared" si="8"/>
        <v>2</v>
      </c>
      <c r="AI37" s="11">
        <f t="shared" si="8"/>
        <v>2</v>
      </c>
      <c r="AJ37" s="11">
        <f t="shared" si="9"/>
        <v>2</v>
      </c>
      <c r="AK37" s="11"/>
      <c r="AL37" s="11"/>
      <c r="AN37" s="11" t="str">
        <f t="shared" si="10"/>
        <v>Att</v>
      </c>
      <c r="AO37" s="11" t="str">
        <f t="shared" si="10"/>
        <v>Att</v>
      </c>
      <c r="AP37" s="11" t="str">
        <f t="shared" si="10"/>
        <v>Att</v>
      </c>
      <c r="AQ37" s="11"/>
      <c r="AR37" s="45"/>
      <c r="AT37" s="11">
        <f t="shared" si="11"/>
        <v>2</v>
      </c>
      <c r="AU37" s="11">
        <f t="shared" si="12"/>
        <v>4</v>
      </c>
    </row>
    <row r="38" spans="1:47" ht="14.4" x14ac:dyDescent="0.3">
      <c r="A38" s="49" t="s">
        <v>108</v>
      </c>
      <c r="B38" s="49" t="s">
        <v>109</v>
      </c>
      <c r="C38" s="49">
        <v>9</v>
      </c>
      <c r="D38" s="49">
        <v>8</v>
      </c>
      <c r="E38" s="49">
        <v>7</v>
      </c>
      <c r="F38" s="49">
        <v>0</v>
      </c>
      <c r="G38" s="49">
        <v>0</v>
      </c>
      <c r="H38" s="49">
        <v>10</v>
      </c>
      <c r="I38" s="49">
        <v>7</v>
      </c>
      <c r="J38" s="49">
        <v>0</v>
      </c>
      <c r="K38" s="14"/>
      <c r="L38" s="20">
        <f t="shared" si="3"/>
        <v>41</v>
      </c>
      <c r="M38" s="12">
        <v>8</v>
      </c>
      <c r="N38" s="12">
        <v>15</v>
      </c>
      <c r="O38" s="25">
        <f t="shared" si="13"/>
        <v>23</v>
      </c>
      <c r="P38" s="11">
        <v>15</v>
      </c>
      <c r="Q38" s="11">
        <v>2</v>
      </c>
      <c r="R38" s="11">
        <v>1</v>
      </c>
      <c r="S38" s="11">
        <v>1</v>
      </c>
      <c r="T38" s="28">
        <f t="shared" si="0"/>
        <v>19</v>
      </c>
      <c r="V38" s="41">
        <f t="shared" si="4"/>
        <v>24</v>
      </c>
      <c r="W38" s="41">
        <f t="shared" si="4"/>
        <v>42</v>
      </c>
      <c r="X38" s="41">
        <f t="shared" si="4"/>
        <v>17</v>
      </c>
      <c r="Y38" s="41"/>
      <c r="Z38" s="41"/>
      <c r="AA38" s="38"/>
      <c r="AB38" s="31">
        <f t="shared" si="5"/>
        <v>0.8</v>
      </c>
      <c r="AC38" s="31">
        <f t="shared" si="6"/>
        <v>0.46666666666666667</v>
      </c>
      <c r="AD38" s="31">
        <f t="shared" si="7"/>
        <v>0.56666666666666665</v>
      </c>
      <c r="AE38" s="31"/>
      <c r="AF38" s="31"/>
      <c r="AH38" s="11">
        <f t="shared" si="8"/>
        <v>2</v>
      </c>
      <c r="AI38" s="11">
        <f t="shared" si="8"/>
        <v>1</v>
      </c>
      <c r="AJ38" s="11">
        <f t="shared" si="9"/>
        <v>2</v>
      </c>
      <c r="AK38" s="11"/>
      <c r="AL38" s="11"/>
      <c r="AN38" s="11" t="str">
        <f t="shared" si="10"/>
        <v>Att</v>
      </c>
      <c r="AO38" s="11" t="str">
        <f t="shared" si="10"/>
        <v>Weak</v>
      </c>
      <c r="AP38" s="11" t="str">
        <f t="shared" si="10"/>
        <v>Att</v>
      </c>
      <c r="AQ38" s="11"/>
      <c r="AR38" s="45"/>
      <c r="AT38" s="11">
        <f t="shared" si="11"/>
        <v>2</v>
      </c>
      <c r="AU38" s="11">
        <f t="shared" si="12"/>
        <v>3</v>
      </c>
    </row>
    <row r="39" spans="1:47" ht="14.4" x14ac:dyDescent="0.3">
      <c r="A39" s="49" t="s">
        <v>110</v>
      </c>
      <c r="B39" s="49" t="s">
        <v>111</v>
      </c>
      <c r="C39" s="49">
        <v>10</v>
      </c>
      <c r="D39" s="49">
        <v>10</v>
      </c>
      <c r="E39" s="49">
        <v>10</v>
      </c>
      <c r="F39" s="49">
        <v>10</v>
      </c>
      <c r="G39" s="49">
        <v>10</v>
      </c>
      <c r="H39" s="49">
        <v>10</v>
      </c>
      <c r="I39" s="49">
        <v>10</v>
      </c>
      <c r="J39" s="49">
        <v>10</v>
      </c>
      <c r="K39" s="17"/>
      <c r="L39" s="20">
        <f t="shared" si="3"/>
        <v>80</v>
      </c>
      <c r="M39" s="12">
        <v>8</v>
      </c>
      <c r="N39" s="11">
        <v>16</v>
      </c>
      <c r="O39" s="25">
        <f t="shared" si="13"/>
        <v>24</v>
      </c>
      <c r="P39" s="11">
        <v>16</v>
      </c>
      <c r="Q39" s="12">
        <v>5</v>
      </c>
      <c r="R39" s="11">
        <v>3</v>
      </c>
      <c r="S39" s="11">
        <v>3</v>
      </c>
      <c r="T39" s="28">
        <f t="shared" si="0"/>
        <v>27</v>
      </c>
      <c r="V39" s="41">
        <f t="shared" si="4"/>
        <v>30</v>
      </c>
      <c r="W39" s="41">
        <f t="shared" si="4"/>
        <v>71</v>
      </c>
      <c r="X39" s="41">
        <f t="shared" si="4"/>
        <v>30</v>
      </c>
      <c r="Y39" s="41"/>
      <c r="Z39" s="41"/>
      <c r="AA39" s="38"/>
      <c r="AB39" s="31">
        <f t="shared" si="5"/>
        <v>1</v>
      </c>
      <c r="AC39" s="31">
        <f t="shared" si="6"/>
        <v>0.78888888888888886</v>
      </c>
      <c r="AD39" s="31">
        <f t="shared" si="7"/>
        <v>1</v>
      </c>
      <c r="AE39" s="31"/>
      <c r="AF39" s="31"/>
      <c r="AH39" s="11">
        <f t="shared" si="8"/>
        <v>2</v>
      </c>
      <c r="AI39" s="11">
        <f t="shared" si="8"/>
        <v>2</v>
      </c>
      <c r="AJ39" s="11">
        <f t="shared" si="9"/>
        <v>2</v>
      </c>
      <c r="AK39" s="11"/>
      <c r="AL39" s="11"/>
      <c r="AN39" s="11" t="str">
        <f t="shared" si="10"/>
        <v>Att</v>
      </c>
      <c r="AO39" s="11" t="str">
        <f t="shared" si="10"/>
        <v>Att</v>
      </c>
      <c r="AP39" s="11" t="str">
        <f t="shared" si="10"/>
        <v>Att</v>
      </c>
      <c r="AQ39" s="11"/>
      <c r="AR39" s="45"/>
      <c r="AT39" s="11">
        <f t="shared" si="11"/>
        <v>2</v>
      </c>
      <c r="AU39" s="11">
        <f t="shared" si="12"/>
        <v>4</v>
      </c>
    </row>
    <row r="40" spans="1:47" ht="14.4" x14ac:dyDescent="0.3">
      <c r="A40" s="49" t="s">
        <v>112</v>
      </c>
      <c r="B40" s="49" t="s">
        <v>113</v>
      </c>
      <c r="C40" s="49">
        <v>10</v>
      </c>
      <c r="D40" s="49">
        <v>10</v>
      </c>
      <c r="E40" s="49">
        <v>9</v>
      </c>
      <c r="F40" s="49">
        <v>9</v>
      </c>
      <c r="G40" s="49">
        <v>10</v>
      </c>
      <c r="H40" s="49">
        <v>10</v>
      </c>
      <c r="I40" s="49">
        <v>9</v>
      </c>
      <c r="J40" s="49">
        <v>10</v>
      </c>
      <c r="K40" s="14"/>
      <c r="L40" s="20">
        <f t="shared" si="3"/>
        <v>77</v>
      </c>
      <c r="M40" s="11">
        <v>8</v>
      </c>
      <c r="N40" s="11">
        <v>15</v>
      </c>
      <c r="O40" s="25">
        <f t="shared" si="13"/>
        <v>23</v>
      </c>
      <c r="P40" s="11">
        <v>15</v>
      </c>
      <c r="Q40" s="12">
        <v>8</v>
      </c>
      <c r="R40" s="11">
        <v>4</v>
      </c>
      <c r="S40" s="11">
        <v>4</v>
      </c>
      <c r="T40" s="28">
        <f t="shared" si="0"/>
        <v>31</v>
      </c>
      <c r="V40" s="41">
        <f t="shared" si="4"/>
        <v>29</v>
      </c>
      <c r="W40" s="41">
        <f t="shared" si="4"/>
        <v>73</v>
      </c>
      <c r="X40" s="41">
        <f t="shared" si="4"/>
        <v>29</v>
      </c>
      <c r="Y40" s="41"/>
      <c r="Z40" s="41"/>
      <c r="AA40" s="38"/>
      <c r="AB40" s="31">
        <f t="shared" si="5"/>
        <v>0.96666666666666667</v>
      </c>
      <c r="AC40" s="31">
        <f t="shared" si="6"/>
        <v>0.81111111111111112</v>
      </c>
      <c r="AD40" s="31">
        <f t="shared" si="7"/>
        <v>0.96666666666666667</v>
      </c>
      <c r="AE40" s="31"/>
      <c r="AF40" s="31"/>
      <c r="AH40" s="11">
        <f t="shared" si="8"/>
        <v>2</v>
      </c>
      <c r="AI40" s="11">
        <f t="shared" si="8"/>
        <v>2</v>
      </c>
      <c r="AJ40" s="11">
        <f t="shared" si="9"/>
        <v>2</v>
      </c>
      <c r="AK40" s="11"/>
      <c r="AL40" s="11"/>
      <c r="AN40" s="11" t="str">
        <f t="shared" si="10"/>
        <v>Att</v>
      </c>
      <c r="AO40" s="11" t="str">
        <f t="shared" si="10"/>
        <v>Att</v>
      </c>
      <c r="AP40" s="11" t="str">
        <f t="shared" si="10"/>
        <v>Att</v>
      </c>
      <c r="AQ40" s="11"/>
      <c r="AR40" s="45"/>
      <c r="AT40" s="11">
        <f t="shared" si="11"/>
        <v>2</v>
      </c>
      <c r="AU40" s="11">
        <f t="shared" si="12"/>
        <v>4</v>
      </c>
    </row>
    <row r="41" spans="1:47" ht="14.4" x14ac:dyDescent="0.3">
      <c r="A41" s="49" t="s">
        <v>114</v>
      </c>
      <c r="B41" s="49" t="s">
        <v>115</v>
      </c>
      <c r="C41" s="49">
        <v>6</v>
      </c>
      <c r="D41" s="49">
        <v>7</v>
      </c>
      <c r="E41" s="49">
        <v>8</v>
      </c>
      <c r="F41" s="49">
        <v>10</v>
      </c>
      <c r="G41" s="49">
        <v>0</v>
      </c>
      <c r="H41" s="49">
        <v>10</v>
      </c>
      <c r="I41" s="49">
        <v>8</v>
      </c>
      <c r="J41" s="49">
        <v>0</v>
      </c>
      <c r="K41" s="14"/>
      <c r="L41" s="20">
        <f t="shared" si="3"/>
        <v>49</v>
      </c>
      <c r="M41" s="12">
        <v>9</v>
      </c>
      <c r="N41" s="12">
        <v>17</v>
      </c>
      <c r="O41" s="25">
        <f t="shared" si="13"/>
        <v>26</v>
      </c>
      <c r="P41" s="11">
        <v>17</v>
      </c>
      <c r="Q41" s="11">
        <v>8</v>
      </c>
      <c r="R41" s="11">
        <v>4</v>
      </c>
      <c r="S41" s="11">
        <v>4</v>
      </c>
      <c r="T41" s="28">
        <f t="shared" si="0"/>
        <v>33</v>
      </c>
      <c r="V41" s="41">
        <f t="shared" si="4"/>
        <v>21</v>
      </c>
      <c r="W41" s="41">
        <f t="shared" si="4"/>
        <v>69</v>
      </c>
      <c r="X41" s="41">
        <f t="shared" si="4"/>
        <v>18</v>
      </c>
      <c r="Y41" s="41"/>
      <c r="Z41" s="41"/>
      <c r="AA41" s="38"/>
      <c r="AB41" s="31">
        <f t="shared" si="5"/>
        <v>0.7</v>
      </c>
      <c r="AC41" s="31">
        <f t="shared" si="6"/>
        <v>0.76666666666666672</v>
      </c>
      <c r="AD41" s="31">
        <f t="shared" si="7"/>
        <v>0.6</v>
      </c>
      <c r="AE41" s="31"/>
      <c r="AF41" s="31"/>
      <c r="AH41" s="11">
        <f t="shared" si="8"/>
        <v>2</v>
      </c>
      <c r="AI41" s="11">
        <f t="shared" si="8"/>
        <v>2</v>
      </c>
      <c r="AJ41" s="11">
        <f t="shared" si="9"/>
        <v>2</v>
      </c>
      <c r="AK41" s="11"/>
      <c r="AL41" s="11"/>
      <c r="AN41" s="11" t="str">
        <f t="shared" si="10"/>
        <v>Att</v>
      </c>
      <c r="AO41" s="11" t="str">
        <f t="shared" si="10"/>
        <v>Att</v>
      </c>
      <c r="AP41" s="11" t="str">
        <f t="shared" si="10"/>
        <v>Att</v>
      </c>
      <c r="AQ41" s="11"/>
      <c r="AR41" s="45"/>
      <c r="AT41" s="11">
        <f t="shared" si="11"/>
        <v>2</v>
      </c>
      <c r="AU41" s="11">
        <f t="shared" si="12"/>
        <v>4</v>
      </c>
    </row>
    <row r="42" spans="1:47" ht="14.4" x14ac:dyDescent="0.3">
      <c r="A42" s="49" t="s">
        <v>116</v>
      </c>
      <c r="B42" s="49" t="s">
        <v>117</v>
      </c>
      <c r="C42" s="49">
        <v>8</v>
      </c>
      <c r="D42" s="49">
        <v>0</v>
      </c>
      <c r="E42" s="49">
        <v>10</v>
      </c>
      <c r="F42" s="49">
        <v>10</v>
      </c>
      <c r="G42" s="49">
        <v>10</v>
      </c>
      <c r="H42" s="49">
        <v>2</v>
      </c>
      <c r="I42" s="49">
        <v>10</v>
      </c>
      <c r="J42" s="49">
        <v>10</v>
      </c>
      <c r="K42" s="13"/>
      <c r="L42" s="20">
        <f t="shared" si="3"/>
        <v>60</v>
      </c>
      <c r="M42" s="12">
        <v>6</v>
      </c>
      <c r="N42" s="12">
        <v>11</v>
      </c>
      <c r="O42" s="25">
        <f t="shared" si="13"/>
        <v>17</v>
      </c>
      <c r="P42" s="11">
        <v>11</v>
      </c>
      <c r="Q42" s="11">
        <v>8</v>
      </c>
      <c r="R42" s="11">
        <v>4</v>
      </c>
      <c r="S42" s="11">
        <v>4</v>
      </c>
      <c r="T42" s="28">
        <f t="shared" si="0"/>
        <v>27</v>
      </c>
      <c r="V42" s="41">
        <f t="shared" si="4"/>
        <v>18</v>
      </c>
      <c r="W42" s="41">
        <f t="shared" si="4"/>
        <v>64</v>
      </c>
      <c r="X42" s="41">
        <f t="shared" si="4"/>
        <v>22</v>
      </c>
      <c r="Y42" s="41"/>
      <c r="Z42" s="41"/>
      <c r="AA42" s="38"/>
      <c r="AB42" s="31">
        <f t="shared" si="5"/>
        <v>0.6</v>
      </c>
      <c r="AC42" s="31">
        <f t="shared" si="6"/>
        <v>0.71111111111111114</v>
      </c>
      <c r="AD42" s="31">
        <f t="shared" si="7"/>
        <v>0.73333333333333328</v>
      </c>
      <c r="AE42" s="31"/>
      <c r="AF42" s="31"/>
      <c r="AH42" s="11">
        <f t="shared" si="8"/>
        <v>2</v>
      </c>
      <c r="AI42" s="11">
        <f t="shared" si="8"/>
        <v>2</v>
      </c>
      <c r="AJ42" s="11">
        <f t="shared" si="9"/>
        <v>2</v>
      </c>
      <c r="AK42" s="11"/>
      <c r="AL42" s="11"/>
      <c r="AN42" s="11" t="str">
        <f t="shared" si="10"/>
        <v>Att</v>
      </c>
      <c r="AO42" s="11" t="str">
        <f t="shared" si="10"/>
        <v>Att</v>
      </c>
      <c r="AP42" s="11" t="str">
        <f t="shared" si="10"/>
        <v>Att</v>
      </c>
      <c r="AQ42" s="11"/>
      <c r="AR42" s="45"/>
      <c r="AT42" s="11">
        <f t="shared" si="11"/>
        <v>2</v>
      </c>
      <c r="AU42" s="11">
        <f t="shared" si="12"/>
        <v>4</v>
      </c>
    </row>
    <row r="43" spans="1:47" ht="15" customHeight="1" x14ac:dyDescent="0.3">
      <c r="A43" s="49" t="s">
        <v>118</v>
      </c>
      <c r="B43" s="49" t="s">
        <v>119</v>
      </c>
      <c r="C43" s="49">
        <v>8</v>
      </c>
      <c r="D43" s="49">
        <v>0</v>
      </c>
      <c r="E43" s="49">
        <v>10</v>
      </c>
      <c r="F43" s="49">
        <v>10</v>
      </c>
      <c r="G43" s="49">
        <v>10</v>
      </c>
      <c r="H43" s="49">
        <v>4</v>
      </c>
      <c r="I43" s="49">
        <v>10</v>
      </c>
      <c r="J43" s="49">
        <v>10</v>
      </c>
      <c r="K43" s="13"/>
      <c r="L43" s="20">
        <f t="shared" si="3"/>
        <v>62</v>
      </c>
      <c r="M43" s="12">
        <v>9</v>
      </c>
      <c r="N43" s="12">
        <v>18</v>
      </c>
      <c r="O43" s="25">
        <f t="shared" si="13"/>
        <v>27</v>
      </c>
      <c r="P43" s="11">
        <v>18</v>
      </c>
      <c r="Q43" s="11">
        <v>7</v>
      </c>
      <c r="R43" s="11">
        <v>4</v>
      </c>
      <c r="S43" s="11">
        <v>4</v>
      </c>
      <c r="T43" s="28">
        <f t="shared" si="0"/>
        <v>33</v>
      </c>
      <c r="V43" s="41">
        <f t="shared" si="4"/>
        <v>18</v>
      </c>
      <c r="W43" s="41">
        <f t="shared" si="4"/>
        <v>80</v>
      </c>
      <c r="X43" s="41">
        <f t="shared" si="4"/>
        <v>24</v>
      </c>
      <c r="Y43" s="41"/>
      <c r="Z43" s="41"/>
      <c r="AA43" s="38"/>
      <c r="AB43" s="31">
        <f t="shared" si="5"/>
        <v>0.6</v>
      </c>
      <c r="AC43" s="31">
        <f t="shared" si="6"/>
        <v>0.88888888888888884</v>
      </c>
      <c r="AD43" s="31">
        <f t="shared" si="7"/>
        <v>0.8</v>
      </c>
      <c r="AE43" s="31"/>
      <c r="AF43" s="31"/>
      <c r="AH43" s="11">
        <f t="shared" si="8"/>
        <v>2</v>
      </c>
      <c r="AI43" s="11">
        <f t="shared" si="8"/>
        <v>2</v>
      </c>
      <c r="AJ43" s="11">
        <f t="shared" si="9"/>
        <v>2</v>
      </c>
      <c r="AK43" s="11"/>
      <c r="AL43" s="11"/>
      <c r="AN43" s="11" t="str">
        <f t="shared" si="10"/>
        <v>Att</v>
      </c>
      <c r="AO43" s="11" t="str">
        <f t="shared" si="10"/>
        <v>Att</v>
      </c>
      <c r="AP43" s="11" t="str">
        <f t="shared" si="10"/>
        <v>Att</v>
      </c>
      <c r="AQ43" s="11"/>
      <c r="AR43" s="45"/>
      <c r="AT43" s="11">
        <f t="shared" si="11"/>
        <v>2</v>
      </c>
      <c r="AU43" s="11">
        <f t="shared" si="12"/>
        <v>4</v>
      </c>
    </row>
    <row r="44" spans="1:47" ht="15" customHeight="1" x14ac:dyDescent="0.3">
      <c r="A44" s="49" t="s">
        <v>120</v>
      </c>
      <c r="B44" s="49" t="s">
        <v>121</v>
      </c>
      <c r="C44" s="49">
        <v>3</v>
      </c>
      <c r="D44" s="49">
        <v>4</v>
      </c>
      <c r="E44" s="49">
        <v>0</v>
      </c>
      <c r="F44" s="49">
        <v>6</v>
      </c>
      <c r="G44" s="49">
        <v>0</v>
      </c>
      <c r="H44" s="49">
        <v>8</v>
      </c>
      <c r="I44" s="49">
        <v>0</v>
      </c>
      <c r="J44" s="49">
        <v>0</v>
      </c>
      <c r="K44" s="13"/>
      <c r="L44" s="20">
        <f t="shared" si="3"/>
        <v>21</v>
      </c>
      <c r="M44" s="11">
        <v>8</v>
      </c>
      <c r="N44" s="11">
        <v>16</v>
      </c>
      <c r="O44" s="25">
        <f t="shared" si="13"/>
        <v>24</v>
      </c>
      <c r="P44" s="11">
        <v>16</v>
      </c>
      <c r="Q44" s="12">
        <v>7</v>
      </c>
      <c r="R44" s="11">
        <v>4</v>
      </c>
      <c r="S44" s="11">
        <v>4</v>
      </c>
      <c r="T44" s="28">
        <f t="shared" si="0"/>
        <v>31</v>
      </c>
      <c r="V44" s="41">
        <f t="shared" si="4"/>
        <v>7</v>
      </c>
      <c r="W44" s="41">
        <f t="shared" si="4"/>
        <v>61</v>
      </c>
      <c r="X44" s="41">
        <f t="shared" si="4"/>
        <v>8</v>
      </c>
      <c r="Y44" s="41"/>
      <c r="Z44" s="41"/>
      <c r="AA44" s="38"/>
      <c r="AB44" s="31">
        <f t="shared" si="5"/>
        <v>0.23333333333333334</v>
      </c>
      <c r="AC44" s="31">
        <f t="shared" si="6"/>
        <v>0.67777777777777781</v>
      </c>
      <c r="AD44" s="31">
        <f t="shared" si="7"/>
        <v>0.26666666666666666</v>
      </c>
      <c r="AE44" s="31"/>
      <c r="AF44" s="31"/>
      <c r="AH44" s="11">
        <f t="shared" si="8"/>
        <v>0</v>
      </c>
      <c r="AI44" s="11">
        <f t="shared" si="8"/>
        <v>2</v>
      </c>
      <c r="AJ44" s="11">
        <f t="shared" si="9"/>
        <v>1</v>
      </c>
      <c r="AK44" s="11"/>
      <c r="AL44" s="11"/>
      <c r="AN44" s="11" t="str">
        <f t="shared" si="10"/>
        <v>Not</v>
      </c>
      <c r="AO44" s="11" t="str">
        <f t="shared" si="10"/>
        <v>Att</v>
      </c>
      <c r="AP44" s="11" t="str">
        <f t="shared" si="10"/>
        <v>Weak</v>
      </c>
      <c r="AQ44" s="11"/>
      <c r="AR44" s="45"/>
      <c r="AT44" s="11">
        <f t="shared" si="11"/>
        <v>0</v>
      </c>
      <c r="AU44" s="11">
        <f t="shared" si="12"/>
        <v>3</v>
      </c>
    </row>
    <row r="45" spans="1:47" ht="14.4" x14ac:dyDescent="0.3">
      <c r="A45" s="49" t="s">
        <v>122</v>
      </c>
      <c r="B45" s="49" t="s">
        <v>123</v>
      </c>
      <c r="C45" s="49">
        <v>6</v>
      </c>
      <c r="D45" s="49">
        <v>5</v>
      </c>
      <c r="E45" s="49">
        <v>8</v>
      </c>
      <c r="F45" s="49">
        <v>10</v>
      </c>
      <c r="G45" s="49">
        <v>0</v>
      </c>
      <c r="H45" s="49">
        <v>0</v>
      </c>
      <c r="I45" s="49">
        <v>8</v>
      </c>
      <c r="J45" s="49">
        <v>0</v>
      </c>
      <c r="K45" s="13"/>
      <c r="L45" s="20">
        <f t="shared" si="3"/>
        <v>37</v>
      </c>
      <c r="M45" s="11">
        <v>8</v>
      </c>
      <c r="N45" s="11">
        <v>15</v>
      </c>
      <c r="O45" s="25">
        <f t="shared" si="13"/>
        <v>23</v>
      </c>
      <c r="P45" s="11">
        <v>15</v>
      </c>
      <c r="Q45" s="11">
        <v>8</v>
      </c>
      <c r="R45" s="11">
        <v>4</v>
      </c>
      <c r="S45" s="11">
        <v>4</v>
      </c>
      <c r="T45" s="28">
        <f t="shared" si="0"/>
        <v>31</v>
      </c>
      <c r="V45" s="41">
        <f t="shared" si="4"/>
        <v>19</v>
      </c>
      <c r="W45" s="41">
        <f t="shared" si="4"/>
        <v>64</v>
      </c>
      <c r="X45" s="41">
        <f t="shared" si="4"/>
        <v>8</v>
      </c>
      <c r="Y45" s="41"/>
      <c r="Z45" s="41"/>
      <c r="AA45" s="38"/>
      <c r="AB45" s="31">
        <f t="shared" si="5"/>
        <v>0.6333333333333333</v>
      </c>
      <c r="AC45" s="31">
        <f t="shared" si="6"/>
        <v>0.71111111111111114</v>
      </c>
      <c r="AD45" s="31">
        <f t="shared" si="7"/>
        <v>0.26666666666666666</v>
      </c>
      <c r="AE45" s="31"/>
      <c r="AF45" s="31"/>
      <c r="AH45" s="11">
        <f t="shared" si="8"/>
        <v>2</v>
      </c>
      <c r="AI45" s="11">
        <f t="shared" si="8"/>
        <v>2</v>
      </c>
      <c r="AJ45" s="11">
        <f t="shared" si="9"/>
        <v>1</v>
      </c>
      <c r="AK45" s="11"/>
      <c r="AL45" s="11"/>
      <c r="AN45" s="11" t="str">
        <f t="shared" si="10"/>
        <v>Att</v>
      </c>
      <c r="AO45" s="11" t="str">
        <f t="shared" si="10"/>
        <v>Att</v>
      </c>
      <c r="AP45" s="11" t="str">
        <f t="shared" si="10"/>
        <v>Weak</v>
      </c>
      <c r="AQ45" s="11"/>
      <c r="AR45" s="45"/>
      <c r="AT45" s="11">
        <f t="shared" si="11"/>
        <v>2</v>
      </c>
      <c r="AU45" s="11">
        <f t="shared" si="12"/>
        <v>3</v>
      </c>
    </row>
    <row r="46" spans="1:47" ht="14.4" x14ac:dyDescent="0.3">
      <c r="A46" s="49" t="s">
        <v>124</v>
      </c>
      <c r="B46" s="49" t="s">
        <v>125</v>
      </c>
      <c r="C46" s="49">
        <v>6</v>
      </c>
      <c r="D46" s="49">
        <v>5</v>
      </c>
      <c r="E46" s="49">
        <v>8</v>
      </c>
      <c r="F46" s="49">
        <v>10</v>
      </c>
      <c r="G46" s="49">
        <v>0</v>
      </c>
      <c r="H46" s="49">
        <v>0</v>
      </c>
      <c r="I46" s="49">
        <v>8</v>
      </c>
      <c r="J46" s="49">
        <v>0</v>
      </c>
      <c r="K46" s="13"/>
      <c r="L46" s="20">
        <f t="shared" si="3"/>
        <v>37</v>
      </c>
      <c r="M46" s="12">
        <v>8</v>
      </c>
      <c r="N46" s="12">
        <v>15</v>
      </c>
      <c r="O46" s="25">
        <f t="shared" si="13"/>
        <v>23</v>
      </c>
      <c r="P46" s="11">
        <v>15</v>
      </c>
      <c r="Q46" s="12">
        <v>6</v>
      </c>
      <c r="R46" s="11">
        <v>3</v>
      </c>
      <c r="S46" s="11">
        <v>3</v>
      </c>
      <c r="T46" s="28">
        <f t="shared" si="0"/>
        <v>27</v>
      </c>
      <c r="V46" s="41">
        <f t="shared" si="4"/>
        <v>19</v>
      </c>
      <c r="W46" s="41">
        <f t="shared" si="4"/>
        <v>60</v>
      </c>
      <c r="X46" s="41">
        <f t="shared" si="4"/>
        <v>8</v>
      </c>
      <c r="Y46" s="41"/>
      <c r="Z46" s="41"/>
      <c r="AA46" s="38"/>
      <c r="AB46" s="31">
        <f t="shared" si="5"/>
        <v>0.6333333333333333</v>
      </c>
      <c r="AC46" s="31">
        <f t="shared" si="6"/>
        <v>0.66666666666666663</v>
      </c>
      <c r="AD46" s="31">
        <f t="shared" si="7"/>
        <v>0.26666666666666666</v>
      </c>
      <c r="AE46" s="31"/>
      <c r="AF46" s="31"/>
      <c r="AH46" s="11">
        <f t="shared" si="8"/>
        <v>2</v>
      </c>
      <c r="AI46" s="11">
        <f t="shared" si="8"/>
        <v>2</v>
      </c>
      <c r="AJ46" s="11">
        <f t="shared" si="9"/>
        <v>1</v>
      </c>
      <c r="AK46" s="11"/>
      <c r="AL46" s="11"/>
      <c r="AN46" s="11" t="str">
        <f t="shared" si="10"/>
        <v>Att</v>
      </c>
      <c r="AO46" s="11" t="str">
        <f t="shared" si="10"/>
        <v>Att</v>
      </c>
      <c r="AP46" s="11" t="str">
        <f t="shared" si="10"/>
        <v>Weak</v>
      </c>
      <c r="AQ46" s="11"/>
      <c r="AR46" s="45"/>
      <c r="AT46" s="11">
        <f t="shared" si="11"/>
        <v>2</v>
      </c>
      <c r="AU46" s="11">
        <f t="shared" si="12"/>
        <v>3</v>
      </c>
    </row>
    <row r="47" spans="1:47" ht="14.4" x14ac:dyDescent="0.3">
      <c r="A47" s="49" t="s">
        <v>126</v>
      </c>
      <c r="B47" s="49" t="s">
        <v>127</v>
      </c>
      <c r="C47" s="49">
        <v>0</v>
      </c>
      <c r="D47" s="49">
        <v>4</v>
      </c>
      <c r="E47" s="49">
        <v>7</v>
      </c>
      <c r="F47" s="49">
        <v>10</v>
      </c>
      <c r="G47" s="49">
        <v>0</v>
      </c>
      <c r="H47" s="49">
        <v>0</v>
      </c>
      <c r="I47" s="49">
        <v>7</v>
      </c>
      <c r="J47" s="49">
        <v>0</v>
      </c>
      <c r="K47" s="16"/>
      <c r="L47" s="20">
        <f t="shared" si="3"/>
        <v>28</v>
      </c>
      <c r="M47" s="12">
        <v>7</v>
      </c>
      <c r="N47" s="11">
        <v>14</v>
      </c>
      <c r="O47" s="25">
        <f t="shared" si="13"/>
        <v>21</v>
      </c>
      <c r="P47" s="24">
        <v>14</v>
      </c>
      <c r="Q47" s="11">
        <v>2</v>
      </c>
      <c r="R47" s="11">
        <v>1</v>
      </c>
      <c r="S47" s="11">
        <v>1</v>
      </c>
      <c r="T47" s="28">
        <f t="shared" si="0"/>
        <v>18</v>
      </c>
      <c r="V47" s="41">
        <f t="shared" si="4"/>
        <v>11</v>
      </c>
      <c r="W47" s="41">
        <f t="shared" si="4"/>
        <v>49</v>
      </c>
      <c r="X47" s="41">
        <f t="shared" si="4"/>
        <v>7</v>
      </c>
      <c r="Y47" s="41"/>
      <c r="Z47" s="41"/>
      <c r="AA47" s="38"/>
      <c r="AB47" s="31">
        <f t="shared" si="5"/>
        <v>0.36666666666666664</v>
      </c>
      <c r="AC47" s="31">
        <f t="shared" si="6"/>
        <v>0.5444444444444444</v>
      </c>
      <c r="AD47" s="31">
        <f t="shared" si="7"/>
        <v>0.23333333333333334</v>
      </c>
      <c r="AE47" s="31"/>
      <c r="AF47" s="31"/>
      <c r="AH47" s="11">
        <f t="shared" si="8"/>
        <v>1</v>
      </c>
      <c r="AI47" s="11">
        <f t="shared" si="8"/>
        <v>2</v>
      </c>
      <c r="AJ47" s="11">
        <f t="shared" si="9"/>
        <v>0</v>
      </c>
      <c r="AK47" s="11"/>
      <c r="AL47" s="11"/>
      <c r="AN47" s="11" t="str">
        <f t="shared" si="10"/>
        <v>Weak</v>
      </c>
      <c r="AO47" s="11" t="str">
        <f t="shared" si="10"/>
        <v>Att</v>
      </c>
      <c r="AP47" s="11" t="str">
        <f t="shared" si="10"/>
        <v>Not</v>
      </c>
      <c r="AQ47" s="11"/>
      <c r="AR47" s="45"/>
      <c r="AT47" s="11">
        <f t="shared" si="11"/>
        <v>1</v>
      </c>
      <c r="AU47" s="11">
        <f t="shared" si="12"/>
        <v>2</v>
      </c>
    </row>
    <row r="48" spans="1:47" ht="15.75" customHeight="1" x14ac:dyDescent="0.3">
      <c r="A48" s="49" t="s">
        <v>128</v>
      </c>
      <c r="B48" s="49" t="s">
        <v>129</v>
      </c>
      <c r="C48" s="49">
        <v>6</v>
      </c>
      <c r="D48" s="49">
        <v>5</v>
      </c>
      <c r="E48" s="49">
        <v>10</v>
      </c>
      <c r="F48" s="49">
        <v>9</v>
      </c>
      <c r="G48" s="49">
        <v>0</v>
      </c>
      <c r="H48" s="49">
        <v>0</v>
      </c>
      <c r="I48" s="49">
        <v>10</v>
      </c>
      <c r="J48" s="49">
        <v>0</v>
      </c>
      <c r="K48" s="15"/>
      <c r="L48" s="20">
        <f t="shared" si="3"/>
        <v>40</v>
      </c>
      <c r="M48" s="12">
        <v>9</v>
      </c>
      <c r="N48" s="11">
        <v>17</v>
      </c>
      <c r="O48" s="25">
        <f t="shared" si="13"/>
        <v>26</v>
      </c>
      <c r="P48" s="11">
        <v>17</v>
      </c>
      <c r="Q48" s="12">
        <v>6</v>
      </c>
      <c r="R48" s="11">
        <v>3</v>
      </c>
      <c r="S48" s="11">
        <v>3</v>
      </c>
      <c r="T48" s="28">
        <f t="shared" si="0"/>
        <v>29</v>
      </c>
      <c r="V48" s="41">
        <f t="shared" si="4"/>
        <v>21</v>
      </c>
      <c r="W48" s="41">
        <f t="shared" si="4"/>
        <v>64</v>
      </c>
      <c r="X48" s="41">
        <f t="shared" si="4"/>
        <v>10</v>
      </c>
      <c r="Y48" s="41"/>
      <c r="Z48" s="41"/>
      <c r="AA48" s="38"/>
      <c r="AB48" s="31">
        <f t="shared" si="5"/>
        <v>0.7</v>
      </c>
      <c r="AC48" s="31">
        <f t="shared" si="6"/>
        <v>0.71111111111111114</v>
      </c>
      <c r="AD48" s="31">
        <f t="shared" si="7"/>
        <v>0.33333333333333331</v>
      </c>
      <c r="AE48" s="31"/>
      <c r="AF48" s="31"/>
      <c r="AH48" s="11">
        <f t="shared" si="8"/>
        <v>2</v>
      </c>
      <c r="AI48" s="11">
        <f t="shared" si="8"/>
        <v>2</v>
      </c>
      <c r="AJ48" s="11">
        <f t="shared" si="9"/>
        <v>1</v>
      </c>
      <c r="AK48" s="11"/>
      <c r="AL48" s="11"/>
      <c r="AN48" s="11" t="str">
        <f t="shared" si="10"/>
        <v>Att</v>
      </c>
      <c r="AO48" s="11" t="str">
        <f t="shared" si="10"/>
        <v>Att</v>
      </c>
      <c r="AP48" s="11" t="str">
        <f t="shared" si="10"/>
        <v>Weak</v>
      </c>
      <c r="AQ48" s="11"/>
      <c r="AR48" s="45"/>
      <c r="AT48" s="11">
        <f t="shared" si="11"/>
        <v>2</v>
      </c>
      <c r="AU48" s="11">
        <f t="shared" si="12"/>
        <v>3</v>
      </c>
    </row>
    <row r="49" spans="1:47" ht="15.75" customHeight="1" x14ac:dyDescent="0.3">
      <c r="A49" s="49" t="s">
        <v>130</v>
      </c>
      <c r="B49" s="49" t="s">
        <v>131</v>
      </c>
      <c r="C49" s="49">
        <v>0</v>
      </c>
      <c r="D49" s="49">
        <v>0</v>
      </c>
      <c r="E49" s="49">
        <v>8</v>
      </c>
      <c r="F49" s="49">
        <v>0</v>
      </c>
      <c r="G49" s="49">
        <v>0</v>
      </c>
      <c r="H49" s="49">
        <v>0</v>
      </c>
      <c r="I49" s="49">
        <v>8</v>
      </c>
      <c r="J49" s="49">
        <v>0</v>
      </c>
      <c r="K49" s="15"/>
      <c r="L49" s="20">
        <f>SUM(C49:K49)</f>
        <v>16</v>
      </c>
      <c r="M49" s="11">
        <v>7</v>
      </c>
      <c r="N49" s="11">
        <v>14</v>
      </c>
      <c r="O49" s="25">
        <f t="shared" si="13"/>
        <v>21</v>
      </c>
      <c r="P49" s="11">
        <v>14</v>
      </c>
      <c r="Q49" s="11">
        <v>0</v>
      </c>
      <c r="R49" s="11">
        <v>0</v>
      </c>
      <c r="S49" s="11">
        <v>0</v>
      </c>
      <c r="T49" s="28">
        <f>SUM(P49:S49)</f>
        <v>14</v>
      </c>
      <c r="V49" s="41">
        <f>MIN(SUMIF($C$15:$S$15,V$14,$C49:$S49), 100)</f>
        <v>8</v>
      </c>
      <c r="W49" s="41">
        <f>MIN(SUMIF($C$15:$S$15,W$14,$C49:$S49), 100)</f>
        <v>35</v>
      </c>
      <c r="X49" s="41">
        <f>MIN(SUMIF($C$15:$S$15,X$14,$C49:$S49), 100)</f>
        <v>8</v>
      </c>
      <c r="Y49" s="41"/>
      <c r="Z49" s="41"/>
      <c r="AA49" s="38"/>
      <c r="AB49" s="31">
        <f>MIN(SUMIF($C$15:$S$15,I$3,$C49:$S49)/N$3, 100%)</f>
        <v>0.26666666666666666</v>
      </c>
      <c r="AC49" s="31">
        <f>MIN(SUMIF($C$15:$S$15,I$4,$C49:$S49)/N$4, 100%)</f>
        <v>0.3888888888888889</v>
      </c>
      <c r="AD49" s="31">
        <f>MIN(SUMIF($C$15:$S$15,I$5,$C49:$S49)/N$5, 100%)</f>
        <v>0.26666666666666666</v>
      </c>
      <c r="AE49" s="31"/>
      <c r="AF49" s="31"/>
      <c r="AH49" s="11">
        <f t="shared" si="8"/>
        <v>1</v>
      </c>
      <c r="AI49" s="11">
        <f t="shared" si="8"/>
        <v>1</v>
      </c>
      <c r="AJ49" s="11">
        <f t="shared" si="9"/>
        <v>1</v>
      </c>
      <c r="AK49" s="11"/>
      <c r="AL49" s="11"/>
      <c r="AN49" s="11" t="str">
        <f t="shared" si="10"/>
        <v>Weak</v>
      </c>
      <c r="AO49" s="11" t="str">
        <f t="shared" si="10"/>
        <v>Weak</v>
      </c>
      <c r="AP49" s="11" t="str">
        <f t="shared" si="10"/>
        <v>Weak</v>
      </c>
      <c r="AQ49" s="11"/>
      <c r="AR49" s="45"/>
      <c r="AT49" s="11">
        <f t="shared" si="11"/>
        <v>1</v>
      </c>
      <c r="AU49" s="11">
        <f t="shared" si="12"/>
        <v>2</v>
      </c>
    </row>
    <row r="51" spans="1:47" ht="15.75" customHeight="1" x14ac:dyDescent="0.25">
      <c r="V51" s="56" t="s">
        <v>24</v>
      </c>
      <c r="W51" s="56"/>
      <c r="X51" s="56"/>
      <c r="Y51" s="56"/>
      <c r="Z51" s="56"/>
      <c r="AA51" s="56"/>
      <c r="AB51" s="11">
        <f>COUNT(AB17:AB49)</f>
        <v>33</v>
      </c>
      <c r="AC51" s="11">
        <f>COUNT(AC17:AC49)</f>
        <v>33</v>
      </c>
      <c r="AD51" s="11">
        <f>COUNT(AD17:AD49)</f>
        <v>33</v>
      </c>
      <c r="AE51" s="11"/>
      <c r="AF51" s="11"/>
    </row>
    <row r="52" spans="1:47" ht="15.75" customHeight="1" x14ac:dyDescent="0.25">
      <c r="V52" s="56" t="s">
        <v>25</v>
      </c>
      <c r="W52" s="56"/>
      <c r="X52" s="56"/>
      <c r="Y52" s="56"/>
      <c r="Z52" s="56"/>
      <c r="AA52" s="56"/>
      <c r="AB52" s="11">
        <f>COUNTIF(AB17:AB49,"&gt;=50%")</f>
        <v>27</v>
      </c>
      <c r="AC52" s="11">
        <f>COUNTIF(AC17:AC49,"&gt;=50%")</f>
        <v>28</v>
      </c>
      <c r="AD52" s="11">
        <f>COUNTIF(AD17:AD49,"&gt;=50%")</f>
        <v>21</v>
      </c>
      <c r="AE52" s="11"/>
      <c r="AF52" s="11"/>
    </row>
    <row r="53" spans="1:47" ht="15.75" customHeight="1" x14ac:dyDescent="0.25">
      <c r="V53" s="56" t="s">
        <v>26</v>
      </c>
      <c r="W53" s="56"/>
      <c r="X53" s="56"/>
      <c r="Y53" s="56"/>
      <c r="Z53" s="56"/>
      <c r="AA53" s="56"/>
      <c r="AB53" s="35">
        <f>AB52/AB51</f>
        <v>0.81818181818181823</v>
      </c>
      <c r="AC53" s="35">
        <f>AC52/AC51</f>
        <v>0.84848484848484851</v>
      </c>
      <c r="AD53" s="35">
        <f>AD52/AD51</f>
        <v>0.63636363636363635</v>
      </c>
      <c r="AE53" s="35"/>
      <c r="AF53" s="35"/>
    </row>
  </sheetData>
  <mergeCells count="21">
    <mergeCell ref="A16:B16"/>
    <mergeCell ref="T12:T15"/>
    <mergeCell ref="Q13:S13"/>
    <mergeCell ref="O12:O15"/>
    <mergeCell ref="M12:N12"/>
    <mergeCell ref="Q12:S12"/>
    <mergeCell ref="A12:A14"/>
    <mergeCell ref="B12:B14"/>
    <mergeCell ref="C12:K12"/>
    <mergeCell ref="L12:L15"/>
    <mergeCell ref="A15:B15"/>
    <mergeCell ref="V1:AH1"/>
    <mergeCell ref="V12:Z13"/>
    <mergeCell ref="AB12:AF13"/>
    <mergeCell ref="AH12:AL13"/>
    <mergeCell ref="I1:O1"/>
    <mergeCell ref="AT12:AU13"/>
    <mergeCell ref="AN12:AR13"/>
    <mergeCell ref="V53:AA53"/>
    <mergeCell ref="V51:AA51"/>
    <mergeCell ref="V52:AA5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4161-AD57-4791-B6CF-71559D0B2E9B}">
  <dimension ref="A1:AU53"/>
  <sheetViews>
    <sheetView tabSelected="1" topLeftCell="Z13" workbookViewId="0">
      <selection activeCell="AW16" sqref="AW16"/>
    </sheetView>
  </sheetViews>
  <sheetFormatPr defaultColWidth="12.5546875" defaultRowHeight="15.75" customHeight="1" x14ac:dyDescent="0.25"/>
  <cols>
    <col min="1" max="1" width="19.44140625" customWidth="1"/>
    <col min="2" max="2" width="30" bestFit="1" customWidth="1"/>
    <col min="3" max="3" width="5.33203125" customWidth="1"/>
    <col min="4" max="4" width="5.5546875" customWidth="1"/>
    <col min="5" max="5" width="4.44140625" bestFit="1" customWidth="1"/>
    <col min="6" max="7" width="5.109375" customWidth="1"/>
    <col min="8" max="8" width="6" customWidth="1"/>
    <col min="9" max="9" width="5.109375" customWidth="1"/>
    <col min="10" max="11" width="4.6640625" bestFit="1" customWidth="1"/>
    <col min="12" max="12" width="7.109375" customWidth="1"/>
    <col min="13" max="14" width="6.6640625" bestFit="1" customWidth="1"/>
    <col min="15" max="15" width="7.88671875" customWidth="1"/>
    <col min="16" max="16" width="7.33203125" customWidth="1"/>
    <col min="17" max="19" width="4.6640625" bestFit="1" customWidth="1"/>
    <col min="20" max="20" width="6.33203125" bestFit="1" customWidth="1"/>
    <col min="22" max="22" width="6.5546875" bestFit="1" customWidth="1"/>
    <col min="23" max="23" width="6.33203125" customWidth="1"/>
    <col min="24" max="24" width="6.5546875" customWidth="1"/>
    <col min="25" max="25" width="5.88671875" customWidth="1"/>
    <col min="26" max="27" width="4.5546875" bestFit="1" customWidth="1"/>
    <col min="28" max="28" width="6.44140625" customWidth="1"/>
    <col min="29" max="29" width="6.6640625" customWidth="1"/>
    <col min="30" max="30" width="6.88671875" customWidth="1"/>
    <col min="31" max="32" width="7.33203125" bestFit="1" customWidth="1"/>
    <col min="33" max="33" width="5.5546875" bestFit="1" customWidth="1"/>
    <col min="34" max="35" width="6.33203125" customWidth="1"/>
    <col min="36" max="36" width="6.88671875" customWidth="1"/>
    <col min="37" max="37" width="6.109375" customWidth="1"/>
    <col min="38" max="38" width="5.44140625" customWidth="1"/>
    <col min="39" max="39" width="5.109375" customWidth="1"/>
    <col min="40" max="40" width="6.5546875" customWidth="1"/>
    <col min="41" max="41" width="6.6640625" customWidth="1"/>
    <col min="42" max="42" width="7" customWidth="1"/>
    <col min="43" max="43" width="6.33203125" customWidth="1"/>
    <col min="44" max="44" width="5.44140625" customWidth="1"/>
  </cols>
  <sheetData>
    <row r="1" spans="1:47" ht="15.75" customHeight="1" x14ac:dyDescent="0.3">
      <c r="A1" s="2" t="s">
        <v>0</v>
      </c>
      <c r="B1" s="2" t="s">
        <v>57</v>
      </c>
      <c r="C1" s="1"/>
      <c r="D1" s="1"/>
      <c r="E1" s="6"/>
      <c r="F1" s="6"/>
      <c r="G1" s="6"/>
      <c r="H1" s="6"/>
      <c r="I1" s="62" t="s">
        <v>27</v>
      </c>
      <c r="J1" s="62"/>
      <c r="K1" s="62"/>
      <c r="L1" s="62"/>
      <c r="M1" s="62"/>
      <c r="N1" s="62"/>
      <c r="O1" s="62"/>
      <c r="V1" s="57" t="s">
        <v>34</v>
      </c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9"/>
    </row>
    <row r="2" spans="1:47" ht="27.75" customHeight="1" x14ac:dyDescent="0.3">
      <c r="A2" s="2" t="s">
        <v>1</v>
      </c>
      <c r="B2" s="2" t="s">
        <v>58</v>
      </c>
      <c r="C2" s="1"/>
      <c r="D2" s="1"/>
      <c r="E2" s="1"/>
      <c r="F2" s="1"/>
      <c r="G2" s="1"/>
      <c r="H2" s="1"/>
      <c r="I2" s="11"/>
      <c r="J2" s="22" t="s">
        <v>28</v>
      </c>
      <c r="K2" s="42" t="s">
        <v>29</v>
      </c>
      <c r="L2" s="42" t="s">
        <v>56</v>
      </c>
      <c r="M2" s="22" t="s">
        <v>10</v>
      </c>
      <c r="N2" s="11" t="s">
        <v>30</v>
      </c>
      <c r="O2" s="11" t="s">
        <v>31</v>
      </c>
      <c r="V2" s="45"/>
      <c r="W2" s="46" t="s">
        <v>35</v>
      </c>
      <c r="X2" s="46" t="s">
        <v>36</v>
      </c>
      <c r="Y2" s="46" t="s">
        <v>37</v>
      </c>
      <c r="Z2" s="46" t="s">
        <v>38</v>
      </c>
      <c r="AA2" s="47" t="s">
        <v>39</v>
      </c>
      <c r="AB2" s="47" t="s">
        <v>40</v>
      </c>
      <c r="AC2" s="47" t="s">
        <v>41</v>
      </c>
      <c r="AD2" s="46" t="s">
        <v>42</v>
      </c>
      <c r="AE2" s="46" t="s">
        <v>43</v>
      </c>
      <c r="AF2" s="46" t="s">
        <v>44</v>
      </c>
      <c r="AG2" s="46" t="s">
        <v>45</v>
      </c>
      <c r="AH2" s="46" t="s">
        <v>46</v>
      </c>
    </row>
    <row r="3" spans="1:47" ht="15.75" customHeight="1" x14ac:dyDescent="0.3">
      <c r="A3" s="2" t="s">
        <v>2</v>
      </c>
      <c r="B3" s="2" t="s">
        <v>65</v>
      </c>
      <c r="C3" s="1"/>
      <c r="D3" s="1"/>
      <c r="E3" s="6"/>
      <c r="F3" s="6"/>
      <c r="G3" s="6"/>
      <c r="H3" s="6"/>
      <c r="I3" s="11" t="s">
        <v>3</v>
      </c>
      <c r="J3" s="11">
        <v>30</v>
      </c>
      <c r="K3" s="11"/>
      <c r="L3" s="11"/>
      <c r="M3" s="11"/>
      <c r="N3" s="11">
        <f>SUM(J3:M3)</f>
        <v>30</v>
      </c>
      <c r="O3" s="36">
        <f>N3/N9</f>
        <v>0.2</v>
      </c>
      <c r="V3" s="11" t="s">
        <v>3</v>
      </c>
      <c r="W3" s="11"/>
      <c r="X3" s="11" t="s">
        <v>47</v>
      </c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47" ht="15.75" customHeight="1" x14ac:dyDescent="0.3">
      <c r="A4" s="2" t="s">
        <v>4</v>
      </c>
      <c r="B4" s="2" t="s">
        <v>64</v>
      </c>
      <c r="C4" s="1"/>
      <c r="D4" s="1"/>
      <c r="E4" s="6"/>
      <c r="F4" s="6"/>
      <c r="G4" s="6"/>
      <c r="H4" s="6"/>
      <c r="I4" s="11" t="s">
        <v>15</v>
      </c>
      <c r="J4" s="11">
        <v>20</v>
      </c>
      <c r="K4" s="11">
        <v>30</v>
      </c>
      <c r="L4" s="11">
        <v>20</v>
      </c>
      <c r="M4" s="11">
        <v>20</v>
      </c>
      <c r="N4" s="11">
        <f>SUM(J4:M4)</f>
        <v>90</v>
      </c>
      <c r="O4" s="36">
        <f>N4/N9</f>
        <v>0.6</v>
      </c>
      <c r="V4" s="11" t="s">
        <v>15</v>
      </c>
      <c r="W4" s="11"/>
      <c r="X4" s="11"/>
      <c r="Y4" s="11" t="s">
        <v>47</v>
      </c>
      <c r="Z4" s="11"/>
      <c r="AA4" s="11"/>
      <c r="AB4" s="11"/>
      <c r="AC4" s="11"/>
      <c r="AD4" s="11"/>
      <c r="AE4" s="11"/>
      <c r="AF4" s="11"/>
      <c r="AG4" s="11"/>
      <c r="AH4" s="11"/>
    </row>
    <row r="5" spans="1:47" ht="15.75" customHeight="1" x14ac:dyDescent="0.3">
      <c r="A5" s="2" t="s">
        <v>5</v>
      </c>
      <c r="B5" s="3">
        <v>46</v>
      </c>
      <c r="C5" s="1"/>
      <c r="D5" s="1"/>
      <c r="E5" s="6"/>
      <c r="F5" s="6"/>
      <c r="G5" s="6"/>
      <c r="H5" s="6"/>
      <c r="I5" s="11" t="s">
        <v>20</v>
      </c>
      <c r="J5" s="11">
        <v>30</v>
      </c>
      <c r="K5" s="11"/>
      <c r="L5" s="11"/>
      <c r="M5" s="11"/>
      <c r="N5" s="11">
        <f>SUM(J5:M5)</f>
        <v>30</v>
      </c>
      <c r="O5" s="36">
        <f>N5/N9</f>
        <v>0.2</v>
      </c>
      <c r="V5" s="11" t="s">
        <v>20</v>
      </c>
      <c r="W5" s="11"/>
      <c r="X5" s="11"/>
      <c r="Y5" s="11" t="s">
        <v>47</v>
      </c>
      <c r="Z5" s="11"/>
      <c r="AA5" s="11"/>
      <c r="AB5" s="11"/>
      <c r="AC5" s="11"/>
      <c r="AD5" s="11"/>
      <c r="AE5" s="11"/>
      <c r="AF5" s="11"/>
      <c r="AG5" s="11"/>
      <c r="AH5" s="11"/>
    </row>
    <row r="6" spans="1:47" ht="15.75" customHeight="1" x14ac:dyDescent="0.3">
      <c r="A6" s="2"/>
      <c r="B6" s="3"/>
      <c r="C6" s="1"/>
      <c r="D6" s="1"/>
      <c r="E6" s="6"/>
      <c r="F6" s="6"/>
      <c r="G6" s="6"/>
      <c r="H6" s="6"/>
      <c r="I6" s="22"/>
      <c r="J6" s="11"/>
      <c r="K6" s="11"/>
      <c r="L6" s="11"/>
      <c r="M6" s="11"/>
      <c r="N6" s="11"/>
      <c r="O6" s="36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47" ht="15.75" customHeight="1" x14ac:dyDescent="0.3">
      <c r="A7" s="2"/>
      <c r="B7" s="3"/>
      <c r="C7" s="1"/>
      <c r="D7" s="1"/>
      <c r="E7" s="6"/>
      <c r="F7" s="6"/>
      <c r="G7" s="6"/>
      <c r="H7" s="6"/>
      <c r="I7" s="22"/>
      <c r="J7" s="11"/>
      <c r="K7" s="11"/>
      <c r="L7" s="11"/>
      <c r="M7" s="11"/>
      <c r="N7" s="11"/>
      <c r="O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</row>
    <row r="8" spans="1:47" ht="15.75" customHeight="1" x14ac:dyDescent="0.3">
      <c r="A8" s="2"/>
      <c r="B8" s="3"/>
      <c r="C8" s="1"/>
      <c r="D8" s="1"/>
      <c r="E8" s="6"/>
      <c r="F8" s="6"/>
      <c r="G8" s="6"/>
      <c r="H8" s="6"/>
      <c r="I8" s="22"/>
      <c r="J8" s="11"/>
      <c r="K8" s="11"/>
      <c r="L8" s="11"/>
      <c r="M8" s="11"/>
      <c r="N8" s="11"/>
      <c r="O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</row>
    <row r="9" spans="1:47" ht="15.75" customHeight="1" x14ac:dyDescent="0.3">
      <c r="A9" s="2"/>
      <c r="B9" s="4"/>
      <c r="C9" s="1"/>
      <c r="D9" s="1"/>
      <c r="E9" s="1"/>
      <c r="F9" s="1"/>
      <c r="G9" s="1"/>
      <c r="H9" s="1"/>
      <c r="I9" s="11"/>
      <c r="J9" s="11"/>
      <c r="K9" s="11"/>
      <c r="L9" s="11"/>
      <c r="M9" s="11"/>
      <c r="N9" s="11">
        <f>SUM(N3:N6)</f>
        <v>150</v>
      </c>
      <c r="O9" s="36">
        <f>SUM(O3:O6)</f>
        <v>1</v>
      </c>
    </row>
    <row r="10" spans="1:47" ht="13.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47" ht="13.2" x14ac:dyDescent="0.25">
      <c r="A11" s="5"/>
      <c r="B11" s="5"/>
      <c r="C11" s="1"/>
      <c r="D11" s="1"/>
      <c r="E11" s="1"/>
      <c r="F11" s="1"/>
      <c r="G11" s="1"/>
      <c r="H11" s="1"/>
      <c r="I11" s="1"/>
      <c r="J11" s="1"/>
      <c r="K11" s="1"/>
      <c r="L11" s="5"/>
      <c r="M11" s="1"/>
    </row>
    <row r="12" spans="1:47" ht="27.6" x14ac:dyDescent="0.25">
      <c r="A12" s="72" t="s">
        <v>6</v>
      </c>
      <c r="B12" s="74" t="s">
        <v>7</v>
      </c>
      <c r="C12" s="75" t="s">
        <v>8</v>
      </c>
      <c r="D12" s="75"/>
      <c r="E12" s="75"/>
      <c r="F12" s="75"/>
      <c r="G12" s="75"/>
      <c r="H12" s="75"/>
      <c r="I12" s="75"/>
      <c r="J12" s="75"/>
      <c r="K12" s="75"/>
      <c r="L12" s="76" t="s">
        <v>9</v>
      </c>
      <c r="M12" s="69" t="s">
        <v>17</v>
      </c>
      <c r="N12" s="70"/>
      <c r="O12" s="68" t="s">
        <v>19</v>
      </c>
      <c r="P12" s="21" t="s">
        <v>18</v>
      </c>
      <c r="Q12" s="71" t="s">
        <v>10</v>
      </c>
      <c r="R12" s="71"/>
      <c r="S12" s="71"/>
      <c r="T12" s="65" t="s">
        <v>9</v>
      </c>
      <c r="V12" s="55" t="s">
        <v>23</v>
      </c>
      <c r="W12" s="55"/>
      <c r="X12" s="55"/>
      <c r="Y12" s="55"/>
      <c r="Z12" s="55"/>
      <c r="AA12" s="40"/>
      <c r="AB12" s="60" t="s">
        <v>23</v>
      </c>
      <c r="AC12" s="61"/>
      <c r="AD12" s="61"/>
      <c r="AE12" s="61"/>
      <c r="AF12" s="61"/>
      <c r="AH12" s="55" t="s">
        <v>23</v>
      </c>
      <c r="AI12" s="55"/>
      <c r="AJ12" s="55"/>
      <c r="AK12" s="55"/>
      <c r="AL12" s="55"/>
      <c r="AN12" s="55" t="s">
        <v>23</v>
      </c>
      <c r="AO12" s="55"/>
      <c r="AP12" s="55"/>
      <c r="AQ12" s="55"/>
      <c r="AR12" s="55"/>
      <c r="AT12" s="51" t="s">
        <v>194</v>
      </c>
      <c r="AU12" s="52"/>
    </row>
    <row r="13" spans="1:47" ht="114" customHeight="1" x14ac:dyDescent="0.25">
      <c r="A13" s="73"/>
      <c r="B13" s="73"/>
      <c r="C13" s="48" t="s">
        <v>55</v>
      </c>
      <c r="D13" s="48" t="s">
        <v>53</v>
      </c>
      <c r="E13" s="48" t="s">
        <v>54</v>
      </c>
      <c r="F13" s="8" t="s">
        <v>48</v>
      </c>
      <c r="G13" s="8" t="s">
        <v>49</v>
      </c>
      <c r="H13" s="48" t="s">
        <v>50</v>
      </c>
      <c r="I13" s="48" t="s">
        <v>51</v>
      </c>
      <c r="J13" s="48" t="s">
        <v>52</v>
      </c>
      <c r="K13" s="8"/>
      <c r="L13" s="77"/>
      <c r="M13" s="9"/>
      <c r="N13" s="9"/>
      <c r="O13" s="68"/>
      <c r="P13" s="23"/>
      <c r="Q13" s="67"/>
      <c r="R13" s="67"/>
      <c r="S13" s="67"/>
      <c r="T13" s="66"/>
      <c r="V13" s="55"/>
      <c r="W13" s="55"/>
      <c r="X13" s="55"/>
      <c r="Y13" s="55"/>
      <c r="Z13" s="55"/>
      <c r="AA13" s="40"/>
      <c r="AB13" s="60"/>
      <c r="AC13" s="61"/>
      <c r="AD13" s="61"/>
      <c r="AE13" s="61"/>
      <c r="AF13" s="61"/>
      <c r="AH13" s="55"/>
      <c r="AI13" s="55"/>
      <c r="AJ13" s="55"/>
      <c r="AK13" s="55"/>
      <c r="AL13" s="55"/>
      <c r="AN13" s="55"/>
      <c r="AO13" s="55"/>
      <c r="AP13" s="55"/>
      <c r="AQ13" s="55"/>
      <c r="AR13" s="55"/>
      <c r="AT13" s="53"/>
      <c r="AU13" s="54"/>
    </row>
    <row r="14" spans="1:47" ht="115.95" customHeight="1" x14ac:dyDescent="0.25">
      <c r="A14" s="73"/>
      <c r="B14" s="73"/>
      <c r="C14" s="7" t="s">
        <v>14</v>
      </c>
      <c r="D14" s="7" t="s">
        <v>14</v>
      </c>
      <c r="E14" s="7" t="s">
        <v>14</v>
      </c>
      <c r="F14" s="7" t="s">
        <v>14</v>
      </c>
      <c r="G14" s="7" t="s">
        <v>14</v>
      </c>
      <c r="H14" s="7" t="s">
        <v>14</v>
      </c>
      <c r="I14" s="7" t="s">
        <v>14</v>
      </c>
      <c r="J14" s="7" t="s">
        <v>14</v>
      </c>
      <c r="K14" s="7"/>
      <c r="L14" s="77"/>
      <c r="M14" s="26" t="s">
        <v>21</v>
      </c>
      <c r="N14" s="26" t="s">
        <v>22</v>
      </c>
      <c r="O14" s="68"/>
      <c r="P14" s="19"/>
      <c r="Q14" s="7" t="s">
        <v>11</v>
      </c>
      <c r="R14" s="18" t="s">
        <v>12</v>
      </c>
      <c r="S14" s="7" t="s">
        <v>13</v>
      </c>
      <c r="T14" s="66"/>
      <c r="V14" s="43" t="s">
        <v>3</v>
      </c>
      <c r="W14" s="43" t="s">
        <v>15</v>
      </c>
      <c r="X14" s="43" t="s">
        <v>20</v>
      </c>
      <c r="Y14" s="30" t="s">
        <v>32</v>
      </c>
      <c r="Z14" s="30"/>
      <c r="AA14" s="37"/>
      <c r="AB14" s="30" t="s">
        <v>3</v>
      </c>
      <c r="AC14" s="30" t="s">
        <v>15</v>
      </c>
      <c r="AD14" s="30" t="s">
        <v>20</v>
      </c>
      <c r="AE14" s="30" t="s">
        <v>32</v>
      </c>
      <c r="AF14" s="30" t="s">
        <v>33</v>
      </c>
      <c r="AH14" s="43" t="s">
        <v>3</v>
      </c>
      <c r="AI14" s="43" t="s">
        <v>15</v>
      </c>
      <c r="AJ14" s="43" t="s">
        <v>20</v>
      </c>
      <c r="AK14" s="30" t="s">
        <v>32</v>
      </c>
      <c r="AL14" s="30" t="s">
        <v>33</v>
      </c>
      <c r="AN14" s="30" t="s">
        <v>3</v>
      </c>
      <c r="AO14" s="30" t="s">
        <v>15</v>
      </c>
      <c r="AP14" s="30" t="s">
        <v>20</v>
      </c>
      <c r="AQ14" s="44" t="s">
        <v>32</v>
      </c>
      <c r="AR14" s="44" t="s">
        <v>33</v>
      </c>
      <c r="AT14" s="30" t="s">
        <v>36</v>
      </c>
      <c r="AU14" s="30" t="s">
        <v>37</v>
      </c>
    </row>
    <row r="15" spans="1:47" ht="29.25" customHeight="1" x14ac:dyDescent="0.25">
      <c r="A15" s="78"/>
      <c r="B15" s="78"/>
      <c r="C15" s="9" t="s">
        <v>3</v>
      </c>
      <c r="D15" s="9" t="s">
        <v>3</v>
      </c>
      <c r="E15" s="9" t="s">
        <v>3</v>
      </c>
      <c r="F15" s="10" t="s">
        <v>15</v>
      </c>
      <c r="G15" s="10" t="s">
        <v>15</v>
      </c>
      <c r="H15" s="10" t="s">
        <v>20</v>
      </c>
      <c r="I15" s="10" t="s">
        <v>20</v>
      </c>
      <c r="J15" s="10" t="s">
        <v>20</v>
      </c>
      <c r="K15" s="10"/>
      <c r="L15" s="77"/>
      <c r="M15" s="10" t="s">
        <v>15</v>
      </c>
      <c r="N15" s="10" t="s">
        <v>15</v>
      </c>
      <c r="O15" s="68"/>
      <c r="P15" s="10" t="s">
        <v>15</v>
      </c>
      <c r="Q15" s="10" t="s">
        <v>15</v>
      </c>
      <c r="R15" s="10" t="s">
        <v>15</v>
      </c>
      <c r="S15" s="10" t="s">
        <v>15</v>
      </c>
      <c r="T15" s="66"/>
      <c r="V15" s="31"/>
      <c r="W15" s="31"/>
      <c r="X15" s="31"/>
      <c r="Y15" s="31"/>
      <c r="Z15" s="31"/>
      <c r="AA15" s="38"/>
      <c r="AB15" s="38"/>
      <c r="AC15" s="38"/>
      <c r="AD15" s="38"/>
      <c r="AE15" s="38"/>
      <c r="AF15" s="38"/>
      <c r="AH15" s="38"/>
      <c r="AI15" s="38"/>
      <c r="AJ15" s="38"/>
      <c r="AK15" s="38"/>
      <c r="AL15" s="38"/>
      <c r="AN15" s="38"/>
      <c r="AO15" s="38"/>
      <c r="AP15" s="38"/>
      <c r="AT15" s="38"/>
      <c r="AU15" s="38"/>
    </row>
    <row r="16" spans="1:47" ht="18" customHeight="1" x14ac:dyDescent="0.25">
      <c r="A16" s="63"/>
      <c r="B16" s="64"/>
      <c r="C16" s="28">
        <v>10</v>
      </c>
      <c r="D16" s="29">
        <v>10</v>
      </c>
      <c r="E16" s="28">
        <v>10</v>
      </c>
      <c r="F16" s="28">
        <v>10</v>
      </c>
      <c r="G16" s="28">
        <v>10</v>
      </c>
      <c r="H16" s="28">
        <v>10</v>
      </c>
      <c r="I16" s="28">
        <v>10</v>
      </c>
      <c r="J16" s="28">
        <v>10</v>
      </c>
      <c r="K16" s="28"/>
      <c r="L16" s="28">
        <f>SUM(C16:K16)</f>
        <v>80</v>
      </c>
      <c r="M16" s="33">
        <v>10</v>
      </c>
      <c r="N16" s="34">
        <v>20</v>
      </c>
      <c r="O16" s="34">
        <v>30</v>
      </c>
      <c r="P16" s="34">
        <v>20</v>
      </c>
      <c r="Q16" s="34">
        <v>10</v>
      </c>
      <c r="R16" s="34">
        <v>5</v>
      </c>
      <c r="S16" s="34">
        <v>5</v>
      </c>
      <c r="T16" s="28">
        <f>SUM(P16:S16)</f>
        <v>40</v>
      </c>
      <c r="V16" s="32">
        <f>SUMIF($C$15:$S$15,I$3,$C16:$S16)</f>
        <v>30</v>
      </c>
      <c r="W16" s="32">
        <f>SUMIF($C$15:$S$15,I$4,$C16:$S16)</f>
        <v>90</v>
      </c>
      <c r="X16" s="32">
        <f>SUMIF($C$15:$S$15,I$5,$C16:$S16)</f>
        <v>30</v>
      </c>
      <c r="Y16" s="32"/>
      <c r="Z16" s="32"/>
      <c r="AA16" s="39"/>
      <c r="AB16" s="32">
        <f>SUMIF($C$15:$S$15,I$3,$C16:$S16)</f>
        <v>30</v>
      </c>
      <c r="AC16" s="32">
        <f>SUMIF($C$15:$S$15,I$4,$C16:$S16)</f>
        <v>90</v>
      </c>
      <c r="AD16" s="32">
        <f>SUMIF($C$15:$S$15,I$5,$C16:$S16)</f>
        <v>30</v>
      </c>
      <c r="AE16" s="32"/>
      <c r="AF16" s="32"/>
      <c r="AH16" s="32">
        <f>SUMIF($C$15:$S$15,I$3,$C16:$S16)</f>
        <v>30</v>
      </c>
      <c r="AI16" s="32">
        <f>SUMIF($C$15:$S$15,I$4,$C16:$S16)</f>
        <v>90</v>
      </c>
      <c r="AJ16" s="32">
        <f>SUMIF($C$15:$S$15,I$5,$C16:$S16)</f>
        <v>30</v>
      </c>
      <c r="AK16" s="32"/>
      <c r="AL16" s="32"/>
      <c r="AN16" s="32">
        <f>SUMIF($C$15:$S$15,I$3,$C16:$S16)</f>
        <v>30</v>
      </c>
      <c r="AO16" s="32">
        <f>SUMIF($C$15:$S$15,I$4,$C16:$S16)</f>
        <v>90</v>
      </c>
      <c r="AP16" s="32">
        <f>SUMIF($C$15:$S$15,I$5,$C16:$S16)</f>
        <v>30</v>
      </c>
      <c r="AQ16" s="32"/>
      <c r="AR16" s="45"/>
      <c r="AT16" s="32">
        <v>2</v>
      </c>
      <c r="AU16" s="32">
        <v>4</v>
      </c>
    </row>
    <row r="17" spans="1:47" ht="15.75" customHeight="1" x14ac:dyDescent="0.3">
      <c r="A17" s="49" t="s">
        <v>132</v>
      </c>
      <c r="B17" s="49" t="s">
        <v>133</v>
      </c>
      <c r="C17" s="49">
        <v>10</v>
      </c>
      <c r="D17" s="49">
        <v>10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13"/>
      <c r="L17" s="20">
        <f>SUM(C17:K17)</f>
        <v>20</v>
      </c>
      <c r="M17" s="12">
        <v>6</v>
      </c>
      <c r="N17" s="22">
        <v>12</v>
      </c>
      <c r="O17" s="25">
        <f>SUM(M17:N17)</f>
        <v>18</v>
      </c>
      <c r="P17" s="22">
        <v>12</v>
      </c>
      <c r="Q17" s="22">
        <v>4</v>
      </c>
      <c r="R17" s="22">
        <v>2</v>
      </c>
      <c r="S17" s="22">
        <v>2</v>
      </c>
      <c r="T17" s="28">
        <f t="shared" ref="T17:T49" si="0">SUM(P17:S17)</f>
        <v>20</v>
      </c>
      <c r="V17" s="41">
        <f>MIN(SUMIF($C$15:$S$15,V$14,$C17:$S17), 100)</f>
        <v>20</v>
      </c>
      <c r="W17" s="41">
        <f>MIN(SUMIF($C$15:$S$15,W$14,$C17:$S17), 100)</f>
        <v>38</v>
      </c>
      <c r="X17" s="41">
        <f>MIN(SUMIF($C$15:$S$15,X$14,$C17:$S17), 100)</f>
        <v>0</v>
      </c>
      <c r="Y17" s="41"/>
      <c r="Z17" s="41"/>
      <c r="AA17" s="38"/>
      <c r="AB17" s="31">
        <f>MIN(SUMIF($C$15:$S$15,I$3,$C17:$S17)/N$3, 100%)</f>
        <v>0.66666666666666663</v>
      </c>
      <c r="AC17" s="31">
        <f>MIN(SUMIF($C$15:$S$15,I$4,$C17:$S17)/N$4, 100%)</f>
        <v>0.42222222222222222</v>
      </c>
      <c r="AD17" s="31">
        <f>MIN(SUMIF($C$15:$S$15,I$5,$C17:$S17)/N$5, 100%)</f>
        <v>0</v>
      </c>
      <c r="AE17" s="31"/>
      <c r="AF17" s="31"/>
      <c r="AH17" s="11">
        <f>IF((AB17)&gt;=50%, 2, (IF((AB17)&lt;25%, 0, 1)))</f>
        <v>2</v>
      </c>
      <c r="AI17" s="11">
        <f t="shared" ref="AI17:AJ32" si="1">IF((AC17)&gt;=50%, 2, (IF((AC17)&lt;25%, 0, 1)))</f>
        <v>1</v>
      </c>
      <c r="AJ17" s="11">
        <f t="shared" si="1"/>
        <v>0</v>
      </c>
      <c r="AK17" s="11"/>
      <c r="AL17" s="11"/>
      <c r="AN17" s="11" t="str">
        <f>IF(AH17=2,"Att", (IF(AH17=0,"Not","Weak")))</f>
        <v>Att</v>
      </c>
      <c r="AO17" s="11" t="str">
        <f t="shared" ref="AO17:AP32" si="2">IF(AI17=2,"Att", (IF(AI17=0,"Not","Weak")))</f>
        <v>Weak</v>
      </c>
      <c r="AP17" s="11" t="str">
        <f t="shared" si="2"/>
        <v>Not</v>
      </c>
      <c r="AQ17" s="11"/>
      <c r="AR17" s="45"/>
      <c r="AT17" s="11">
        <f>AH17</f>
        <v>2</v>
      </c>
      <c r="AU17" s="11">
        <f>AI17+AJ17</f>
        <v>1</v>
      </c>
    </row>
    <row r="18" spans="1:47" ht="15.75" customHeight="1" x14ac:dyDescent="0.3">
      <c r="A18" s="49" t="s">
        <v>134</v>
      </c>
      <c r="B18" s="49" t="s">
        <v>135</v>
      </c>
      <c r="C18" s="49">
        <v>10</v>
      </c>
      <c r="D18" s="49">
        <v>10</v>
      </c>
      <c r="E18" s="49">
        <v>10</v>
      </c>
      <c r="F18" s="49">
        <v>5</v>
      </c>
      <c r="G18" s="49">
        <v>0</v>
      </c>
      <c r="H18" s="49">
        <v>10</v>
      </c>
      <c r="I18" s="49">
        <v>10</v>
      </c>
      <c r="J18" s="49">
        <v>10</v>
      </c>
      <c r="K18" s="17"/>
      <c r="L18" s="20">
        <f t="shared" ref="L18:L49" si="3">SUM(C18:K18)</f>
        <v>65</v>
      </c>
      <c r="M18" s="12">
        <v>8</v>
      </c>
      <c r="N18" s="22">
        <v>15</v>
      </c>
      <c r="O18" s="25">
        <f t="shared" ref="O18:O49" si="4">SUM(M18:N18)</f>
        <v>23</v>
      </c>
      <c r="P18" s="22">
        <v>15</v>
      </c>
      <c r="Q18" s="22">
        <v>7</v>
      </c>
      <c r="R18" s="22">
        <v>4</v>
      </c>
      <c r="S18" s="22">
        <v>4</v>
      </c>
      <c r="T18" s="28">
        <f t="shared" si="0"/>
        <v>30</v>
      </c>
      <c r="V18" s="41">
        <f t="shared" ref="V18:X49" si="5">MIN(SUMIF($C$15:$S$15,V$14,$C18:$S18), 100)</f>
        <v>30</v>
      </c>
      <c r="W18" s="41">
        <f t="shared" si="5"/>
        <v>58</v>
      </c>
      <c r="X18" s="41">
        <f t="shared" si="5"/>
        <v>30</v>
      </c>
      <c r="Y18" s="41"/>
      <c r="Z18" s="41"/>
      <c r="AA18" s="38"/>
      <c r="AB18" s="31">
        <f t="shared" ref="AB18:AB49" si="6">MIN(SUMIF($C$15:$S$15,I$3,$C18:$S18)/N$3, 100%)</f>
        <v>1</v>
      </c>
      <c r="AC18" s="31">
        <f t="shared" ref="AC18:AC49" si="7">MIN(SUMIF($C$15:$S$15,I$4,$C18:$S18)/N$4, 100%)</f>
        <v>0.64444444444444449</v>
      </c>
      <c r="AD18" s="31">
        <f t="shared" ref="AD18:AD49" si="8">MIN(SUMIF($C$15:$S$15,I$5,$C18:$S18)/N$5, 100%)</f>
        <v>1</v>
      </c>
      <c r="AE18" s="31"/>
      <c r="AF18" s="31"/>
      <c r="AH18" s="11">
        <f t="shared" ref="AH18:AJ49" si="9">IF((AB18)&gt;=50%, 2, (IF((AB18)&lt;25%, 0, 1)))</f>
        <v>2</v>
      </c>
      <c r="AI18" s="11">
        <f t="shared" si="1"/>
        <v>2</v>
      </c>
      <c r="AJ18" s="11">
        <f t="shared" si="1"/>
        <v>2</v>
      </c>
      <c r="AK18" s="11"/>
      <c r="AL18" s="11"/>
      <c r="AN18" s="11" t="str">
        <f t="shared" ref="AN18:AP49" si="10">IF(AH18=2,"Att", (IF(AH18=0,"Not","Weak")))</f>
        <v>Att</v>
      </c>
      <c r="AO18" s="11" t="str">
        <f t="shared" si="2"/>
        <v>Att</v>
      </c>
      <c r="AP18" s="11" t="str">
        <f t="shared" si="2"/>
        <v>Att</v>
      </c>
      <c r="AQ18" s="11"/>
      <c r="AR18" s="45"/>
      <c r="AT18" s="11">
        <f t="shared" ref="AT18:AT49" si="11">AH18</f>
        <v>2</v>
      </c>
      <c r="AU18" s="11">
        <f t="shared" ref="AU18:AU49" si="12">AI18+AJ18</f>
        <v>4</v>
      </c>
    </row>
    <row r="19" spans="1:47" ht="15.75" customHeight="1" x14ac:dyDescent="0.3">
      <c r="A19" s="49" t="s">
        <v>60</v>
      </c>
      <c r="B19" s="49" t="s">
        <v>61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17"/>
      <c r="L19" s="20">
        <f t="shared" si="3"/>
        <v>0</v>
      </c>
      <c r="M19" s="12" t="s">
        <v>16</v>
      </c>
      <c r="N19" s="22" t="s">
        <v>16</v>
      </c>
      <c r="O19" s="25">
        <f t="shared" si="4"/>
        <v>0</v>
      </c>
      <c r="P19" s="22" t="s">
        <v>16</v>
      </c>
      <c r="Q19" s="22">
        <v>3</v>
      </c>
      <c r="R19" s="22">
        <v>2</v>
      </c>
      <c r="S19" s="22">
        <v>2</v>
      </c>
      <c r="T19" s="28">
        <f t="shared" si="0"/>
        <v>7</v>
      </c>
      <c r="V19" s="41">
        <f t="shared" si="5"/>
        <v>0</v>
      </c>
      <c r="W19" s="41">
        <f t="shared" si="5"/>
        <v>7</v>
      </c>
      <c r="X19" s="41">
        <f t="shared" si="5"/>
        <v>0</v>
      </c>
      <c r="Y19" s="41"/>
      <c r="Z19" s="41"/>
      <c r="AA19" s="38"/>
      <c r="AB19" s="31">
        <f t="shared" si="6"/>
        <v>0</v>
      </c>
      <c r="AC19" s="31">
        <f t="shared" si="7"/>
        <v>7.7777777777777779E-2</v>
      </c>
      <c r="AD19" s="31">
        <f t="shared" si="8"/>
        <v>0</v>
      </c>
      <c r="AE19" s="31"/>
      <c r="AF19" s="31"/>
      <c r="AH19" s="11">
        <f t="shared" si="9"/>
        <v>0</v>
      </c>
      <c r="AI19" s="11">
        <f t="shared" si="1"/>
        <v>0</v>
      </c>
      <c r="AJ19" s="11">
        <f t="shared" si="1"/>
        <v>0</v>
      </c>
      <c r="AK19" s="11"/>
      <c r="AL19" s="11"/>
      <c r="AN19" s="11" t="str">
        <f t="shared" si="10"/>
        <v>Not</v>
      </c>
      <c r="AO19" s="11" t="str">
        <f t="shared" si="2"/>
        <v>Not</v>
      </c>
      <c r="AP19" s="11" t="str">
        <f t="shared" si="2"/>
        <v>Not</v>
      </c>
      <c r="AQ19" s="11"/>
      <c r="AR19" s="45"/>
      <c r="AT19" s="11">
        <f t="shared" si="11"/>
        <v>0</v>
      </c>
      <c r="AU19" s="11">
        <f t="shared" si="12"/>
        <v>0</v>
      </c>
    </row>
    <row r="20" spans="1:47" ht="15.75" customHeight="1" x14ac:dyDescent="0.3">
      <c r="A20" s="49" t="s">
        <v>136</v>
      </c>
      <c r="B20" s="49" t="s">
        <v>137</v>
      </c>
      <c r="C20" s="49">
        <v>0</v>
      </c>
      <c r="D20" s="49">
        <v>10</v>
      </c>
      <c r="E20" s="49">
        <v>10</v>
      </c>
      <c r="F20" s="49">
        <v>0</v>
      </c>
      <c r="G20" s="49">
        <v>0</v>
      </c>
      <c r="H20" s="49">
        <v>7</v>
      </c>
      <c r="I20" s="49">
        <v>10</v>
      </c>
      <c r="J20" s="49">
        <v>7</v>
      </c>
      <c r="K20" s="14"/>
      <c r="L20" s="20">
        <f t="shared" si="3"/>
        <v>44</v>
      </c>
      <c r="M20" s="12">
        <v>6</v>
      </c>
      <c r="N20" s="12">
        <v>12</v>
      </c>
      <c r="O20" s="25">
        <f t="shared" si="4"/>
        <v>18</v>
      </c>
      <c r="P20" s="11">
        <v>12</v>
      </c>
      <c r="Q20" s="11">
        <v>6</v>
      </c>
      <c r="R20" s="11">
        <v>3</v>
      </c>
      <c r="S20" s="11">
        <v>3</v>
      </c>
      <c r="T20" s="28">
        <f t="shared" si="0"/>
        <v>24</v>
      </c>
      <c r="V20" s="41">
        <f t="shared" si="5"/>
        <v>20</v>
      </c>
      <c r="W20" s="41">
        <f t="shared" si="5"/>
        <v>42</v>
      </c>
      <c r="X20" s="41">
        <f t="shared" si="5"/>
        <v>24</v>
      </c>
      <c r="Y20" s="41"/>
      <c r="Z20" s="41"/>
      <c r="AA20" s="38"/>
      <c r="AB20" s="31">
        <f t="shared" si="6"/>
        <v>0.66666666666666663</v>
      </c>
      <c r="AC20" s="31">
        <f t="shared" si="7"/>
        <v>0.46666666666666667</v>
      </c>
      <c r="AD20" s="31">
        <f t="shared" si="8"/>
        <v>0.8</v>
      </c>
      <c r="AE20" s="31"/>
      <c r="AF20" s="31"/>
      <c r="AH20" s="11">
        <f t="shared" si="9"/>
        <v>2</v>
      </c>
      <c r="AI20" s="11">
        <f t="shared" si="1"/>
        <v>1</v>
      </c>
      <c r="AJ20" s="11">
        <f t="shared" si="1"/>
        <v>2</v>
      </c>
      <c r="AK20" s="11"/>
      <c r="AL20" s="11"/>
      <c r="AN20" s="11" t="str">
        <f t="shared" si="10"/>
        <v>Att</v>
      </c>
      <c r="AO20" s="11" t="str">
        <f t="shared" si="2"/>
        <v>Weak</v>
      </c>
      <c r="AP20" s="11" t="str">
        <f t="shared" si="2"/>
        <v>Att</v>
      </c>
      <c r="AQ20" s="11"/>
      <c r="AR20" s="45"/>
      <c r="AT20" s="11">
        <f t="shared" si="11"/>
        <v>2</v>
      </c>
      <c r="AU20" s="11">
        <f t="shared" si="12"/>
        <v>3</v>
      </c>
    </row>
    <row r="21" spans="1:47" ht="15.75" customHeight="1" x14ac:dyDescent="0.3">
      <c r="A21" s="49" t="s">
        <v>138</v>
      </c>
      <c r="B21" s="49" t="s">
        <v>139</v>
      </c>
      <c r="C21" s="49">
        <v>10</v>
      </c>
      <c r="D21" s="49">
        <v>0</v>
      </c>
      <c r="E21" s="49">
        <v>10</v>
      </c>
      <c r="F21" s="49">
        <v>10</v>
      </c>
      <c r="G21" s="49">
        <v>0</v>
      </c>
      <c r="H21" s="49">
        <v>7</v>
      </c>
      <c r="I21" s="49">
        <v>10</v>
      </c>
      <c r="J21" s="49">
        <v>7</v>
      </c>
      <c r="K21" s="14"/>
      <c r="L21" s="20">
        <f t="shared" si="3"/>
        <v>54</v>
      </c>
      <c r="M21" s="12">
        <v>6</v>
      </c>
      <c r="N21" s="12">
        <v>12</v>
      </c>
      <c r="O21" s="25">
        <f t="shared" si="4"/>
        <v>18</v>
      </c>
      <c r="P21" s="11">
        <v>12</v>
      </c>
      <c r="Q21" s="11">
        <v>6</v>
      </c>
      <c r="R21" s="11">
        <v>3</v>
      </c>
      <c r="S21" s="11">
        <v>3</v>
      </c>
      <c r="T21" s="28">
        <f t="shared" si="0"/>
        <v>24</v>
      </c>
      <c r="V21" s="41">
        <f t="shared" si="5"/>
        <v>20</v>
      </c>
      <c r="W21" s="41">
        <f t="shared" si="5"/>
        <v>52</v>
      </c>
      <c r="X21" s="41">
        <f t="shared" si="5"/>
        <v>24</v>
      </c>
      <c r="Y21" s="41"/>
      <c r="Z21" s="41"/>
      <c r="AA21" s="38"/>
      <c r="AB21" s="31">
        <f t="shared" si="6"/>
        <v>0.66666666666666663</v>
      </c>
      <c r="AC21" s="31">
        <f t="shared" si="7"/>
        <v>0.57777777777777772</v>
      </c>
      <c r="AD21" s="31">
        <f t="shared" si="8"/>
        <v>0.8</v>
      </c>
      <c r="AE21" s="31"/>
      <c r="AF21" s="31"/>
      <c r="AH21" s="11">
        <f t="shared" si="9"/>
        <v>2</v>
      </c>
      <c r="AI21" s="11">
        <f t="shared" si="1"/>
        <v>2</v>
      </c>
      <c r="AJ21" s="11">
        <f t="shared" si="1"/>
        <v>2</v>
      </c>
      <c r="AK21" s="11"/>
      <c r="AL21" s="11"/>
      <c r="AN21" s="11" t="str">
        <f t="shared" si="10"/>
        <v>Att</v>
      </c>
      <c r="AO21" s="11" t="str">
        <f t="shared" si="2"/>
        <v>Att</v>
      </c>
      <c r="AP21" s="11" t="str">
        <f t="shared" si="2"/>
        <v>Att</v>
      </c>
      <c r="AQ21" s="11"/>
      <c r="AR21" s="45"/>
      <c r="AT21" s="11">
        <f t="shared" si="11"/>
        <v>2</v>
      </c>
      <c r="AU21" s="11">
        <f t="shared" si="12"/>
        <v>4</v>
      </c>
    </row>
    <row r="22" spans="1:47" ht="15.75" customHeight="1" x14ac:dyDescent="0.3">
      <c r="A22" s="49" t="s">
        <v>140</v>
      </c>
      <c r="B22" s="49" t="s">
        <v>141</v>
      </c>
      <c r="C22" s="49">
        <v>10</v>
      </c>
      <c r="D22" s="49">
        <v>10</v>
      </c>
      <c r="E22" s="49">
        <v>10</v>
      </c>
      <c r="F22" s="49">
        <v>10</v>
      </c>
      <c r="G22" s="49">
        <v>0</v>
      </c>
      <c r="H22" s="49">
        <v>0</v>
      </c>
      <c r="I22" s="49">
        <v>10</v>
      </c>
      <c r="J22" s="49">
        <v>0</v>
      </c>
      <c r="K22" s="14"/>
      <c r="L22" s="20">
        <f t="shared" si="3"/>
        <v>50</v>
      </c>
      <c r="M22" s="12">
        <v>6</v>
      </c>
      <c r="N22" s="12">
        <v>12</v>
      </c>
      <c r="O22" s="25">
        <f t="shared" si="4"/>
        <v>18</v>
      </c>
      <c r="P22" s="11">
        <v>12</v>
      </c>
      <c r="Q22" s="12">
        <v>5</v>
      </c>
      <c r="R22" s="11">
        <v>3</v>
      </c>
      <c r="S22" s="11">
        <v>3</v>
      </c>
      <c r="T22" s="28">
        <f t="shared" si="0"/>
        <v>23</v>
      </c>
      <c r="V22" s="41">
        <f t="shared" si="5"/>
        <v>30</v>
      </c>
      <c r="W22" s="41">
        <f t="shared" si="5"/>
        <v>51</v>
      </c>
      <c r="X22" s="41">
        <f t="shared" si="5"/>
        <v>10</v>
      </c>
      <c r="Y22" s="41"/>
      <c r="Z22" s="41"/>
      <c r="AA22" s="38"/>
      <c r="AB22" s="31">
        <f t="shared" si="6"/>
        <v>1</v>
      </c>
      <c r="AC22" s="31">
        <f t="shared" si="7"/>
        <v>0.56666666666666665</v>
      </c>
      <c r="AD22" s="31">
        <f t="shared" si="8"/>
        <v>0.33333333333333331</v>
      </c>
      <c r="AE22" s="31"/>
      <c r="AF22" s="31"/>
      <c r="AH22" s="11">
        <f t="shared" si="9"/>
        <v>2</v>
      </c>
      <c r="AI22" s="11">
        <f t="shared" si="1"/>
        <v>2</v>
      </c>
      <c r="AJ22" s="11">
        <f t="shared" si="1"/>
        <v>1</v>
      </c>
      <c r="AK22" s="11"/>
      <c r="AL22" s="11"/>
      <c r="AN22" s="11" t="str">
        <f t="shared" si="10"/>
        <v>Att</v>
      </c>
      <c r="AO22" s="11" t="str">
        <f t="shared" si="2"/>
        <v>Att</v>
      </c>
      <c r="AP22" s="11" t="str">
        <f t="shared" si="2"/>
        <v>Weak</v>
      </c>
      <c r="AQ22" s="11"/>
      <c r="AR22" s="45"/>
      <c r="AT22" s="11">
        <f t="shared" si="11"/>
        <v>2</v>
      </c>
      <c r="AU22" s="11">
        <f t="shared" si="12"/>
        <v>3</v>
      </c>
    </row>
    <row r="23" spans="1:47" ht="15.75" customHeight="1" x14ac:dyDescent="0.3">
      <c r="A23" s="49" t="s">
        <v>62</v>
      </c>
      <c r="B23" s="49" t="s">
        <v>63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14"/>
      <c r="L23" s="20">
        <f t="shared" si="3"/>
        <v>0</v>
      </c>
      <c r="M23" s="12" t="s">
        <v>16</v>
      </c>
      <c r="N23" s="12" t="s">
        <v>16</v>
      </c>
      <c r="O23" s="25">
        <f t="shared" si="4"/>
        <v>0</v>
      </c>
      <c r="P23" s="11" t="s">
        <v>16</v>
      </c>
      <c r="Q23" s="12">
        <v>2</v>
      </c>
      <c r="R23" s="11">
        <v>1</v>
      </c>
      <c r="S23" s="11">
        <v>1</v>
      </c>
      <c r="T23" s="28">
        <f t="shared" si="0"/>
        <v>4</v>
      </c>
      <c r="V23" s="41">
        <f t="shared" si="5"/>
        <v>0</v>
      </c>
      <c r="W23" s="41">
        <f t="shared" si="5"/>
        <v>4</v>
      </c>
      <c r="X23" s="41">
        <f t="shared" si="5"/>
        <v>0</v>
      </c>
      <c r="Y23" s="41"/>
      <c r="Z23" s="41"/>
      <c r="AA23" s="38"/>
      <c r="AB23" s="31">
        <f t="shared" si="6"/>
        <v>0</v>
      </c>
      <c r="AC23" s="31">
        <f t="shared" si="7"/>
        <v>4.4444444444444446E-2</v>
      </c>
      <c r="AD23" s="31">
        <f t="shared" si="8"/>
        <v>0</v>
      </c>
      <c r="AE23" s="31"/>
      <c r="AF23" s="31"/>
      <c r="AH23" s="11">
        <f t="shared" si="9"/>
        <v>0</v>
      </c>
      <c r="AI23" s="11">
        <f t="shared" si="1"/>
        <v>0</v>
      </c>
      <c r="AJ23" s="11">
        <f t="shared" si="1"/>
        <v>0</v>
      </c>
      <c r="AK23" s="11"/>
      <c r="AL23" s="11"/>
      <c r="AN23" s="11" t="str">
        <f t="shared" si="10"/>
        <v>Not</v>
      </c>
      <c r="AO23" s="11" t="str">
        <f t="shared" si="2"/>
        <v>Not</v>
      </c>
      <c r="AP23" s="11" t="str">
        <f t="shared" si="2"/>
        <v>Not</v>
      </c>
      <c r="AQ23" s="11"/>
      <c r="AR23" s="45"/>
      <c r="AT23" s="11">
        <f t="shared" si="11"/>
        <v>0</v>
      </c>
      <c r="AU23" s="11">
        <f t="shared" si="12"/>
        <v>0</v>
      </c>
    </row>
    <row r="24" spans="1:47" ht="15.75" customHeight="1" x14ac:dyDescent="0.3">
      <c r="A24" s="49" t="s">
        <v>142</v>
      </c>
      <c r="B24" s="49" t="s">
        <v>143</v>
      </c>
      <c r="C24" s="49">
        <v>10</v>
      </c>
      <c r="D24" s="49">
        <v>10</v>
      </c>
      <c r="E24" s="49">
        <v>10</v>
      </c>
      <c r="F24" s="49">
        <v>10</v>
      </c>
      <c r="G24" s="49">
        <v>0</v>
      </c>
      <c r="H24" s="49">
        <v>10</v>
      </c>
      <c r="I24" s="49">
        <v>10</v>
      </c>
      <c r="J24" s="49">
        <v>10</v>
      </c>
      <c r="K24" s="14"/>
      <c r="L24" s="20">
        <f t="shared" si="3"/>
        <v>70</v>
      </c>
      <c r="M24" s="12">
        <v>8</v>
      </c>
      <c r="N24" s="11">
        <v>15</v>
      </c>
      <c r="O24" s="25">
        <f t="shared" si="4"/>
        <v>23</v>
      </c>
      <c r="P24" s="11">
        <v>15</v>
      </c>
      <c r="Q24" s="12">
        <v>7</v>
      </c>
      <c r="R24" s="11">
        <v>4</v>
      </c>
      <c r="S24" s="11">
        <v>4</v>
      </c>
      <c r="T24" s="28">
        <f t="shared" si="0"/>
        <v>30</v>
      </c>
      <c r="V24" s="41">
        <f t="shared" si="5"/>
        <v>30</v>
      </c>
      <c r="W24" s="41">
        <f t="shared" si="5"/>
        <v>63</v>
      </c>
      <c r="X24" s="41">
        <f t="shared" si="5"/>
        <v>30</v>
      </c>
      <c r="Y24" s="41"/>
      <c r="Z24" s="41"/>
      <c r="AA24" s="38"/>
      <c r="AB24" s="31">
        <f t="shared" si="6"/>
        <v>1</v>
      </c>
      <c r="AC24" s="31">
        <f t="shared" si="7"/>
        <v>0.7</v>
      </c>
      <c r="AD24" s="31">
        <f t="shared" si="8"/>
        <v>1</v>
      </c>
      <c r="AE24" s="31"/>
      <c r="AF24" s="31"/>
      <c r="AH24" s="11">
        <f t="shared" si="9"/>
        <v>2</v>
      </c>
      <c r="AI24" s="11">
        <f t="shared" si="1"/>
        <v>2</v>
      </c>
      <c r="AJ24" s="11">
        <f t="shared" si="1"/>
        <v>2</v>
      </c>
      <c r="AK24" s="11"/>
      <c r="AL24" s="11"/>
      <c r="AN24" s="11" t="str">
        <f t="shared" si="10"/>
        <v>Att</v>
      </c>
      <c r="AO24" s="11" t="str">
        <f t="shared" si="2"/>
        <v>Att</v>
      </c>
      <c r="AP24" s="11" t="str">
        <f t="shared" si="2"/>
        <v>Att</v>
      </c>
      <c r="AQ24" s="11"/>
      <c r="AR24" s="45"/>
      <c r="AT24" s="11">
        <f t="shared" si="11"/>
        <v>2</v>
      </c>
      <c r="AU24" s="11">
        <f t="shared" si="12"/>
        <v>4</v>
      </c>
    </row>
    <row r="25" spans="1:47" ht="14.4" x14ac:dyDescent="0.3">
      <c r="A25" s="49" t="s">
        <v>144</v>
      </c>
      <c r="B25" s="49" t="s">
        <v>145</v>
      </c>
      <c r="C25" s="49">
        <v>10</v>
      </c>
      <c r="D25" s="49">
        <v>10</v>
      </c>
      <c r="E25" s="49">
        <v>10</v>
      </c>
      <c r="F25" s="49">
        <v>10</v>
      </c>
      <c r="G25" s="49">
        <v>0</v>
      </c>
      <c r="H25" s="49">
        <v>10</v>
      </c>
      <c r="I25" s="49">
        <v>10</v>
      </c>
      <c r="J25" s="49">
        <v>10</v>
      </c>
      <c r="K25" s="14"/>
      <c r="L25" s="20">
        <f t="shared" si="3"/>
        <v>70</v>
      </c>
      <c r="M25" s="12">
        <v>8</v>
      </c>
      <c r="N25" s="12">
        <v>15</v>
      </c>
      <c r="O25" s="25">
        <f t="shared" si="4"/>
        <v>23</v>
      </c>
      <c r="P25" s="11">
        <v>15</v>
      </c>
      <c r="Q25" s="12">
        <v>9</v>
      </c>
      <c r="R25" s="11">
        <v>5</v>
      </c>
      <c r="S25" s="11">
        <v>5</v>
      </c>
      <c r="T25" s="28">
        <f t="shared" si="0"/>
        <v>34</v>
      </c>
      <c r="V25" s="41">
        <f t="shared" si="5"/>
        <v>30</v>
      </c>
      <c r="W25" s="41">
        <f t="shared" si="5"/>
        <v>67</v>
      </c>
      <c r="X25" s="41">
        <f t="shared" si="5"/>
        <v>30</v>
      </c>
      <c r="Y25" s="41"/>
      <c r="Z25" s="41"/>
      <c r="AA25" s="38"/>
      <c r="AB25" s="31">
        <f t="shared" si="6"/>
        <v>1</v>
      </c>
      <c r="AC25" s="31">
        <f t="shared" si="7"/>
        <v>0.74444444444444446</v>
      </c>
      <c r="AD25" s="31">
        <f t="shared" si="8"/>
        <v>1</v>
      </c>
      <c r="AE25" s="31"/>
      <c r="AF25" s="31"/>
      <c r="AH25" s="11">
        <f t="shared" si="9"/>
        <v>2</v>
      </c>
      <c r="AI25" s="11">
        <f t="shared" si="1"/>
        <v>2</v>
      </c>
      <c r="AJ25" s="11">
        <f t="shared" si="1"/>
        <v>2</v>
      </c>
      <c r="AK25" s="11"/>
      <c r="AL25" s="11"/>
      <c r="AN25" s="11" t="str">
        <f t="shared" si="10"/>
        <v>Att</v>
      </c>
      <c r="AO25" s="11" t="str">
        <f t="shared" si="2"/>
        <v>Att</v>
      </c>
      <c r="AP25" s="11" t="str">
        <f t="shared" si="2"/>
        <v>Att</v>
      </c>
      <c r="AQ25" s="11"/>
      <c r="AR25" s="45"/>
      <c r="AT25" s="11">
        <f t="shared" si="11"/>
        <v>2</v>
      </c>
      <c r="AU25" s="11">
        <f t="shared" si="12"/>
        <v>4</v>
      </c>
    </row>
    <row r="26" spans="1:47" ht="14.4" x14ac:dyDescent="0.3">
      <c r="A26" s="49" t="s">
        <v>146</v>
      </c>
      <c r="B26" s="49" t="s">
        <v>147</v>
      </c>
      <c r="C26" s="49">
        <v>10</v>
      </c>
      <c r="D26" s="49">
        <v>10</v>
      </c>
      <c r="E26" s="49">
        <v>10</v>
      </c>
      <c r="F26" s="49">
        <v>10</v>
      </c>
      <c r="G26" s="49">
        <v>10</v>
      </c>
      <c r="H26" s="49">
        <v>10</v>
      </c>
      <c r="I26" s="49">
        <v>10</v>
      </c>
      <c r="J26" s="49">
        <v>10</v>
      </c>
      <c r="K26" s="14"/>
      <c r="L26" s="20">
        <f t="shared" si="3"/>
        <v>80</v>
      </c>
      <c r="M26" s="12">
        <v>7</v>
      </c>
      <c r="N26" s="11">
        <v>14</v>
      </c>
      <c r="O26" s="25">
        <f t="shared" si="4"/>
        <v>21</v>
      </c>
      <c r="P26" s="11">
        <v>14</v>
      </c>
      <c r="Q26" s="11">
        <v>9</v>
      </c>
      <c r="R26" s="11">
        <v>5</v>
      </c>
      <c r="S26" s="11">
        <v>5</v>
      </c>
      <c r="T26" s="28">
        <f t="shared" si="0"/>
        <v>33</v>
      </c>
      <c r="V26" s="41">
        <f t="shared" si="5"/>
        <v>30</v>
      </c>
      <c r="W26" s="41">
        <f t="shared" si="5"/>
        <v>74</v>
      </c>
      <c r="X26" s="41">
        <f t="shared" si="5"/>
        <v>30</v>
      </c>
      <c r="Y26" s="41"/>
      <c r="Z26" s="41"/>
      <c r="AA26" s="38"/>
      <c r="AB26" s="31">
        <f t="shared" si="6"/>
        <v>1</v>
      </c>
      <c r="AC26" s="31">
        <f t="shared" si="7"/>
        <v>0.82222222222222219</v>
      </c>
      <c r="AD26" s="31">
        <f t="shared" si="8"/>
        <v>1</v>
      </c>
      <c r="AE26" s="31"/>
      <c r="AF26" s="31"/>
      <c r="AH26" s="11">
        <f t="shared" si="9"/>
        <v>2</v>
      </c>
      <c r="AI26" s="11">
        <f t="shared" si="1"/>
        <v>2</v>
      </c>
      <c r="AJ26" s="11">
        <f t="shared" si="1"/>
        <v>2</v>
      </c>
      <c r="AK26" s="11"/>
      <c r="AL26" s="11"/>
      <c r="AN26" s="11" t="str">
        <f t="shared" si="10"/>
        <v>Att</v>
      </c>
      <c r="AO26" s="11" t="str">
        <f t="shared" si="2"/>
        <v>Att</v>
      </c>
      <c r="AP26" s="11" t="str">
        <f t="shared" si="2"/>
        <v>Att</v>
      </c>
      <c r="AQ26" s="11"/>
      <c r="AR26" s="45"/>
      <c r="AT26" s="11">
        <f t="shared" si="11"/>
        <v>2</v>
      </c>
      <c r="AU26" s="11">
        <f t="shared" si="12"/>
        <v>4</v>
      </c>
    </row>
    <row r="27" spans="1:47" ht="14.4" x14ac:dyDescent="0.3">
      <c r="A27" s="49" t="s">
        <v>148</v>
      </c>
      <c r="B27" s="49" t="s">
        <v>149</v>
      </c>
      <c r="C27" s="49">
        <v>10</v>
      </c>
      <c r="D27" s="49">
        <v>10</v>
      </c>
      <c r="E27" s="49">
        <v>10</v>
      </c>
      <c r="F27" s="49">
        <v>10</v>
      </c>
      <c r="G27" s="49">
        <v>0</v>
      </c>
      <c r="H27" s="49">
        <v>0</v>
      </c>
      <c r="I27" s="49">
        <v>10</v>
      </c>
      <c r="J27" s="49">
        <v>0</v>
      </c>
      <c r="K27" s="14"/>
      <c r="L27" s="20">
        <f t="shared" si="3"/>
        <v>50</v>
      </c>
      <c r="M27" s="12">
        <v>6</v>
      </c>
      <c r="N27" s="11">
        <v>13</v>
      </c>
      <c r="O27" s="25">
        <f t="shared" si="4"/>
        <v>19</v>
      </c>
      <c r="P27" s="11">
        <v>13</v>
      </c>
      <c r="Q27" s="11">
        <v>7</v>
      </c>
      <c r="R27" s="11">
        <v>4</v>
      </c>
      <c r="S27" s="11">
        <v>4</v>
      </c>
      <c r="T27" s="28">
        <f t="shared" si="0"/>
        <v>28</v>
      </c>
      <c r="V27" s="41">
        <f t="shared" si="5"/>
        <v>30</v>
      </c>
      <c r="W27" s="41">
        <f t="shared" si="5"/>
        <v>57</v>
      </c>
      <c r="X27" s="41">
        <f t="shared" si="5"/>
        <v>10</v>
      </c>
      <c r="Y27" s="41"/>
      <c r="Z27" s="41"/>
      <c r="AA27" s="38"/>
      <c r="AB27" s="31">
        <f t="shared" si="6"/>
        <v>1</v>
      </c>
      <c r="AC27" s="31">
        <f t="shared" si="7"/>
        <v>0.6333333333333333</v>
      </c>
      <c r="AD27" s="31">
        <f t="shared" si="8"/>
        <v>0.33333333333333331</v>
      </c>
      <c r="AE27" s="31"/>
      <c r="AF27" s="31"/>
      <c r="AH27" s="11">
        <f t="shared" si="9"/>
        <v>2</v>
      </c>
      <c r="AI27" s="11">
        <f t="shared" si="1"/>
        <v>2</v>
      </c>
      <c r="AJ27" s="11">
        <f t="shared" si="1"/>
        <v>1</v>
      </c>
      <c r="AK27" s="11"/>
      <c r="AL27" s="11"/>
      <c r="AN27" s="11" t="str">
        <f t="shared" si="10"/>
        <v>Att</v>
      </c>
      <c r="AO27" s="11" t="str">
        <f t="shared" si="2"/>
        <v>Att</v>
      </c>
      <c r="AP27" s="11" t="str">
        <f t="shared" si="2"/>
        <v>Weak</v>
      </c>
      <c r="AQ27" s="11"/>
      <c r="AR27" s="45"/>
      <c r="AT27" s="11">
        <f t="shared" si="11"/>
        <v>2</v>
      </c>
      <c r="AU27" s="11">
        <f t="shared" si="12"/>
        <v>3</v>
      </c>
    </row>
    <row r="28" spans="1:47" ht="14.4" x14ac:dyDescent="0.3">
      <c r="A28" s="49" t="s">
        <v>150</v>
      </c>
      <c r="B28" s="49" t="s">
        <v>151</v>
      </c>
      <c r="C28" s="49">
        <v>10</v>
      </c>
      <c r="D28" s="49">
        <v>10</v>
      </c>
      <c r="E28" s="49">
        <v>10</v>
      </c>
      <c r="F28" s="49">
        <v>10</v>
      </c>
      <c r="G28" s="49">
        <v>10</v>
      </c>
      <c r="H28" s="49">
        <v>10</v>
      </c>
      <c r="I28" s="49">
        <v>10</v>
      </c>
      <c r="J28" s="49">
        <v>10</v>
      </c>
      <c r="K28" s="14"/>
      <c r="L28" s="20">
        <f t="shared" si="3"/>
        <v>80</v>
      </c>
      <c r="M28" s="12">
        <v>9</v>
      </c>
      <c r="N28" s="12">
        <v>19</v>
      </c>
      <c r="O28" s="25">
        <f t="shared" si="4"/>
        <v>28</v>
      </c>
      <c r="P28" s="11">
        <v>19</v>
      </c>
      <c r="Q28" s="12">
        <v>9</v>
      </c>
      <c r="R28" s="11">
        <v>5</v>
      </c>
      <c r="S28" s="11">
        <v>5</v>
      </c>
      <c r="T28" s="28">
        <f t="shared" si="0"/>
        <v>38</v>
      </c>
      <c r="V28" s="41">
        <f t="shared" si="5"/>
        <v>30</v>
      </c>
      <c r="W28" s="41">
        <f t="shared" si="5"/>
        <v>86</v>
      </c>
      <c r="X28" s="41">
        <f t="shared" si="5"/>
        <v>30</v>
      </c>
      <c r="Y28" s="41"/>
      <c r="Z28" s="41"/>
      <c r="AA28" s="38"/>
      <c r="AB28" s="31">
        <f t="shared" si="6"/>
        <v>1</v>
      </c>
      <c r="AC28" s="31">
        <f t="shared" si="7"/>
        <v>0.9555555555555556</v>
      </c>
      <c r="AD28" s="31">
        <f t="shared" si="8"/>
        <v>1</v>
      </c>
      <c r="AE28" s="31"/>
      <c r="AF28" s="31"/>
      <c r="AH28" s="11">
        <f t="shared" si="9"/>
        <v>2</v>
      </c>
      <c r="AI28" s="11">
        <f t="shared" si="1"/>
        <v>2</v>
      </c>
      <c r="AJ28" s="11">
        <f t="shared" si="1"/>
        <v>2</v>
      </c>
      <c r="AK28" s="11"/>
      <c r="AL28" s="11"/>
      <c r="AN28" s="11" t="str">
        <f t="shared" si="10"/>
        <v>Att</v>
      </c>
      <c r="AO28" s="11" t="str">
        <f t="shared" si="2"/>
        <v>Att</v>
      </c>
      <c r="AP28" s="11" t="str">
        <f t="shared" si="2"/>
        <v>Att</v>
      </c>
      <c r="AQ28" s="11"/>
      <c r="AR28" s="45"/>
      <c r="AT28" s="11">
        <f t="shared" si="11"/>
        <v>2</v>
      </c>
      <c r="AU28" s="11">
        <f t="shared" si="12"/>
        <v>4</v>
      </c>
    </row>
    <row r="29" spans="1:47" ht="14.4" x14ac:dyDescent="0.3">
      <c r="A29" s="49" t="s">
        <v>152</v>
      </c>
      <c r="B29" s="49" t="s">
        <v>153</v>
      </c>
      <c r="C29" s="49">
        <v>0</v>
      </c>
      <c r="D29" s="49">
        <v>10</v>
      </c>
      <c r="E29" s="49">
        <v>10</v>
      </c>
      <c r="F29" s="49">
        <v>10</v>
      </c>
      <c r="G29" s="49">
        <v>0</v>
      </c>
      <c r="H29" s="49">
        <v>8</v>
      </c>
      <c r="I29" s="49">
        <v>10</v>
      </c>
      <c r="J29" s="49">
        <v>8</v>
      </c>
      <c r="K29" s="14"/>
      <c r="L29" s="20">
        <f t="shared" si="3"/>
        <v>56</v>
      </c>
      <c r="M29" s="12">
        <v>8</v>
      </c>
      <c r="N29" s="11">
        <v>16</v>
      </c>
      <c r="O29" s="25">
        <f t="shared" si="4"/>
        <v>24</v>
      </c>
      <c r="P29" s="11">
        <v>16</v>
      </c>
      <c r="Q29" s="11">
        <v>7</v>
      </c>
      <c r="R29" s="11">
        <v>4</v>
      </c>
      <c r="S29" s="11">
        <v>4</v>
      </c>
      <c r="T29" s="28">
        <f t="shared" si="0"/>
        <v>31</v>
      </c>
      <c r="V29" s="41">
        <f t="shared" si="5"/>
        <v>20</v>
      </c>
      <c r="W29" s="41">
        <f t="shared" si="5"/>
        <v>65</v>
      </c>
      <c r="X29" s="41">
        <f t="shared" si="5"/>
        <v>26</v>
      </c>
      <c r="Y29" s="41"/>
      <c r="Z29" s="41"/>
      <c r="AA29" s="38"/>
      <c r="AB29" s="31">
        <f t="shared" si="6"/>
        <v>0.66666666666666663</v>
      </c>
      <c r="AC29" s="31">
        <f t="shared" si="7"/>
        <v>0.72222222222222221</v>
      </c>
      <c r="AD29" s="31">
        <f t="shared" si="8"/>
        <v>0.8666666666666667</v>
      </c>
      <c r="AE29" s="31"/>
      <c r="AF29" s="31"/>
      <c r="AH29" s="11">
        <f t="shared" si="9"/>
        <v>2</v>
      </c>
      <c r="AI29" s="11">
        <f t="shared" si="1"/>
        <v>2</v>
      </c>
      <c r="AJ29" s="11">
        <f t="shared" si="1"/>
        <v>2</v>
      </c>
      <c r="AK29" s="11"/>
      <c r="AL29" s="11"/>
      <c r="AN29" s="11" t="str">
        <f t="shared" si="10"/>
        <v>Att</v>
      </c>
      <c r="AO29" s="11" t="str">
        <f t="shared" si="2"/>
        <v>Att</v>
      </c>
      <c r="AP29" s="11" t="str">
        <f t="shared" si="2"/>
        <v>Att</v>
      </c>
      <c r="AQ29" s="11"/>
      <c r="AR29" s="45"/>
      <c r="AT29" s="11">
        <f t="shared" si="11"/>
        <v>2</v>
      </c>
      <c r="AU29" s="11">
        <f t="shared" si="12"/>
        <v>4</v>
      </c>
    </row>
    <row r="30" spans="1:47" ht="14.4" x14ac:dyDescent="0.3">
      <c r="A30" s="49" t="s">
        <v>154</v>
      </c>
      <c r="B30" s="49" t="s">
        <v>155</v>
      </c>
      <c r="C30" s="49">
        <v>10</v>
      </c>
      <c r="D30" s="49">
        <v>10</v>
      </c>
      <c r="E30" s="49">
        <v>10</v>
      </c>
      <c r="F30" s="49">
        <v>10</v>
      </c>
      <c r="G30" s="49">
        <v>10</v>
      </c>
      <c r="H30" s="49">
        <v>8</v>
      </c>
      <c r="I30" s="49">
        <v>10</v>
      </c>
      <c r="J30" s="49">
        <v>8</v>
      </c>
      <c r="K30" s="14"/>
      <c r="L30" s="20">
        <f t="shared" si="3"/>
        <v>76</v>
      </c>
      <c r="M30" s="12">
        <v>8</v>
      </c>
      <c r="N30" s="11">
        <v>15</v>
      </c>
      <c r="O30" s="25">
        <f t="shared" si="4"/>
        <v>23</v>
      </c>
      <c r="P30" s="11">
        <v>15</v>
      </c>
      <c r="Q30" s="12">
        <v>6</v>
      </c>
      <c r="R30" s="11">
        <v>3</v>
      </c>
      <c r="S30" s="11">
        <v>3</v>
      </c>
      <c r="T30" s="28">
        <f t="shared" si="0"/>
        <v>27</v>
      </c>
      <c r="V30" s="41">
        <f t="shared" si="5"/>
        <v>30</v>
      </c>
      <c r="W30" s="41">
        <f t="shared" si="5"/>
        <v>70</v>
      </c>
      <c r="X30" s="41">
        <f t="shared" si="5"/>
        <v>26</v>
      </c>
      <c r="Y30" s="41"/>
      <c r="Z30" s="41"/>
      <c r="AA30" s="38"/>
      <c r="AB30" s="31">
        <f t="shared" si="6"/>
        <v>1</v>
      </c>
      <c r="AC30" s="31">
        <f t="shared" si="7"/>
        <v>0.77777777777777779</v>
      </c>
      <c r="AD30" s="31">
        <f t="shared" si="8"/>
        <v>0.8666666666666667</v>
      </c>
      <c r="AE30" s="31"/>
      <c r="AF30" s="31"/>
      <c r="AH30" s="11">
        <f t="shared" si="9"/>
        <v>2</v>
      </c>
      <c r="AI30" s="11">
        <f t="shared" si="1"/>
        <v>2</v>
      </c>
      <c r="AJ30" s="11">
        <f t="shared" si="1"/>
        <v>2</v>
      </c>
      <c r="AK30" s="11"/>
      <c r="AL30" s="11"/>
      <c r="AN30" s="11" t="str">
        <f t="shared" si="10"/>
        <v>Att</v>
      </c>
      <c r="AO30" s="11" t="str">
        <f t="shared" si="2"/>
        <v>Att</v>
      </c>
      <c r="AP30" s="11" t="str">
        <f t="shared" si="2"/>
        <v>Att</v>
      </c>
      <c r="AQ30" s="11"/>
      <c r="AR30" s="45"/>
      <c r="AT30" s="11">
        <f t="shared" si="11"/>
        <v>2</v>
      </c>
      <c r="AU30" s="11">
        <f t="shared" si="12"/>
        <v>4</v>
      </c>
    </row>
    <row r="31" spans="1:47" ht="14.4" x14ac:dyDescent="0.3">
      <c r="A31" s="49" t="s">
        <v>156</v>
      </c>
      <c r="B31" s="49" t="s">
        <v>157</v>
      </c>
      <c r="C31" s="49">
        <v>10</v>
      </c>
      <c r="D31" s="49">
        <v>10</v>
      </c>
      <c r="E31" s="49">
        <v>10</v>
      </c>
      <c r="F31" s="49">
        <v>10</v>
      </c>
      <c r="G31" s="49">
        <v>8</v>
      </c>
      <c r="H31" s="49">
        <v>10</v>
      </c>
      <c r="I31" s="49">
        <v>10</v>
      </c>
      <c r="J31" s="49">
        <v>10</v>
      </c>
      <c r="K31" s="14"/>
      <c r="L31" s="20">
        <f t="shared" si="3"/>
        <v>78</v>
      </c>
      <c r="M31" s="12">
        <v>8</v>
      </c>
      <c r="N31" s="11">
        <v>17</v>
      </c>
      <c r="O31" s="25">
        <f t="shared" si="4"/>
        <v>25</v>
      </c>
      <c r="P31" s="11">
        <v>17</v>
      </c>
      <c r="Q31" s="12">
        <v>6</v>
      </c>
      <c r="R31" s="11">
        <v>3</v>
      </c>
      <c r="S31" s="11">
        <v>3</v>
      </c>
      <c r="T31" s="28">
        <f t="shared" si="0"/>
        <v>29</v>
      </c>
      <c r="V31" s="41">
        <f t="shared" si="5"/>
        <v>30</v>
      </c>
      <c r="W31" s="41">
        <f t="shared" si="5"/>
        <v>72</v>
      </c>
      <c r="X31" s="41">
        <f t="shared" si="5"/>
        <v>30</v>
      </c>
      <c r="Y31" s="41"/>
      <c r="Z31" s="41"/>
      <c r="AA31" s="38"/>
      <c r="AB31" s="31">
        <f t="shared" si="6"/>
        <v>1</v>
      </c>
      <c r="AC31" s="31">
        <f t="shared" si="7"/>
        <v>0.8</v>
      </c>
      <c r="AD31" s="31">
        <f t="shared" si="8"/>
        <v>1</v>
      </c>
      <c r="AE31" s="31"/>
      <c r="AF31" s="31"/>
      <c r="AH31" s="11">
        <f t="shared" si="9"/>
        <v>2</v>
      </c>
      <c r="AI31" s="11">
        <f t="shared" si="1"/>
        <v>2</v>
      </c>
      <c r="AJ31" s="11">
        <f t="shared" si="1"/>
        <v>2</v>
      </c>
      <c r="AK31" s="11"/>
      <c r="AL31" s="11"/>
      <c r="AN31" s="11" t="str">
        <f t="shared" si="10"/>
        <v>Att</v>
      </c>
      <c r="AO31" s="11" t="str">
        <f t="shared" si="2"/>
        <v>Att</v>
      </c>
      <c r="AP31" s="11" t="str">
        <f t="shared" si="2"/>
        <v>Att</v>
      </c>
      <c r="AQ31" s="11"/>
      <c r="AR31" s="45"/>
      <c r="AT31" s="11">
        <f t="shared" si="11"/>
        <v>2</v>
      </c>
      <c r="AU31" s="11">
        <f t="shared" si="12"/>
        <v>4</v>
      </c>
    </row>
    <row r="32" spans="1:47" ht="14.4" x14ac:dyDescent="0.3">
      <c r="A32" s="49" t="s">
        <v>158</v>
      </c>
      <c r="B32" s="49" t="s">
        <v>159</v>
      </c>
      <c r="C32" s="49">
        <v>10</v>
      </c>
      <c r="D32" s="49">
        <v>10</v>
      </c>
      <c r="E32" s="49">
        <v>10</v>
      </c>
      <c r="F32" s="49">
        <v>10</v>
      </c>
      <c r="G32" s="49">
        <v>8</v>
      </c>
      <c r="H32" s="49">
        <v>8</v>
      </c>
      <c r="I32" s="49">
        <v>10</v>
      </c>
      <c r="J32" s="49">
        <v>8</v>
      </c>
      <c r="K32" s="14"/>
      <c r="L32" s="20">
        <f t="shared" si="3"/>
        <v>74</v>
      </c>
      <c r="M32" s="12">
        <v>8</v>
      </c>
      <c r="N32" s="11">
        <v>16</v>
      </c>
      <c r="O32" s="25">
        <f t="shared" si="4"/>
        <v>24</v>
      </c>
      <c r="P32" s="11">
        <v>16</v>
      </c>
      <c r="Q32" s="11">
        <v>9</v>
      </c>
      <c r="R32" s="11">
        <v>5</v>
      </c>
      <c r="S32" s="11">
        <v>5</v>
      </c>
      <c r="T32" s="28">
        <f t="shared" si="0"/>
        <v>35</v>
      </c>
      <c r="V32" s="41">
        <f t="shared" si="5"/>
        <v>30</v>
      </c>
      <c r="W32" s="41">
        <f t="shared" si="5"/>
        <v>77</v>
      </c>
      <c r="X32" s="41">
        <f t="shared" si="5"/>
        <v>26</v>
      </c>
      <c r="Y32" s="41"/>
      <c r="Z32" s="41"/>
      <c r="AA32" s="38"/>
      <c r="AB32" s="31">
        <f t="shared" si="6"/>
        <v>1</v>
      </c>
      <c r="AC32" s="31">
        <f t="shared" si="7"/>
        <v>0.85555555555555551</v>
      </c>
      <c r="AD32" s="31">
        <f t="shared" si="8"/>
        <v>0.8666666666666667</v>
      </c>
      <c r="AE32" s="31"/>
      <c r="AF32" s="31"/>
      <c r="AH32" s="11">
        <f t="shared" si="9"/>
        <v>2</v>
      </c>
      <c r="AI32" s="11">
        <f t="shared" si="1"/>
        <v>2</v>
      </c>
      <c r="AJ32" s="11">
        <f t="shared" si="1"/>
        <v>2</v>
      </c>
      <c r="AK32" s="11"/>
      <c r="AL32" s="11"/>
      <c r="AN32" s="11" t="str">
        <f t="shared" si="10"/>
        <v>Att</v>
      </c>
      <c r="AO32" s="11" t="str">
        <f t="shared" si="2"/>
        <v>Att</v>
      </c>
      <c r="AP32" s="11" t="str">
        <f t="shared" si="2"/>
        <v>Att</v>
      </c>
      <c r="AQ32" s="11"/>
      <c r="AR32" s="45"/>
      <c r="AT32" s="11">
        <f t="shared" si="11"/>
        <v>2</v>
      </c>
      <c r="AU32" s="11">
        <f t="shared" si="12"/>
        <v>4</v>
      </c>
    </row>
    <row r="33" spans="1:47" ht="14.4" x14ac:dyDescent="0.3">
      <c r="A33" s="49" t="s">
        <v>160</v>
      </c>
      <c r="B33" s="49" t="s">
        <v>161</v>
      </c>
      <c r="C33" s="49">
        <v>10</v>
      </c>
      <c r="D33" s="49">
        <v>10</v>
      </c>
      <c r="E33" s="49">
        <v>10</v>
      </c>
      <c r="F33" s="49">
        <v>0</v>
      </c>
      <c r="G33" s="49">
        <v>10</v>
      </c>
      <c r="H33" s="49">
        <v>8</v>
      </c>
      <c r="I33" s="49">
        <v>10</v>
      </c>
      <c r="J33" s="49">
        <v>8</v>
      </c>
      <c r="K33" s="17"/>
      <c r="L33" s="20">
        <f>SUM(C33:K33)</f>
        <v>66</v>
      </c>
      <c r="M33" s="11">
        <v>8</v>
      </c>
      <c r="N33" s="11">
        <v>16</v>
      </c>
      <c r="O33" s="25">
        <f t="shared" si="4"/>
        <v>24</v>
      </c>
      <c r="P33" s="11">
        <v>16</v>
      </c>
      <c r="Q33" s="11">
        <v>7</v>
      </c>
      <c r="R33" s="11">
        <v>4</v>
      </c>
      <c r="S33" s="11">
        <v>4</v>
      </c>
      <c r="T33" s="28">
        <f t="shared" si="0"/>
        <v>31</v>
      </c>
      <c r="V33" s="41">
        <f t="shared" si="5"/>
        <v>30</v>
      </c>
      <c r="W33" s="41">
        <f t="shared" si="5"/>
        <v>65</v>
      </c>
      <c r="X33" s="41">
        <f t="shared" si="5"/>
        <v>26</v>
      </c>
      <c r="Y33" s="41"/>
      <c r="Z33" s="41"/>
      <c r="AA33" s="38"/>
      <c r="AB33" s="31">
        <f>MIN(SUMIF($C$15:$S$15,I$3,$C33:$S33)/N$3, 100%)</f>
        <v>1</v>
      </c>
      <c r="AC33" s="31">
        <f>MIN(SUMIF($C$15:$S$15,I$4,$C33:$S33)/N$4, 100%)</f>
        <v>0.72222222222222221</v>
      </c>
      <c r="AD33" s="31">
        <f>MIN(SUMIF($C$15:$S$15,I$5,$C33:$S33)/N$5, 100%)</f>
        <v>0.8666666666666667</v>
      </c>
      <c r="AE33" s="31"/>
      <c r="AF33" s="31"/>
      <c r="AH33" s="11">
        <f t="shared" si="9"/>
        <v>2</v>
      </c>
      <c r="AI33" s="11">
        <f t="shared" si="9"/>
        <v>2</v>
      </c>
      <c r="AJ33" s="11">
        <f t="shared" si="9"/>
        <v>2</v>
      </c>
      <c r="AK33" s="11"/>
      <c r="AL33" s="11"/>
      <c r="AN33" s="11" t="str">
        <f t="shared" si="10"/>
        <v>Att</v>
      </c>
      <c r="AO33" s="11" t="str">
        <f t="shared" si="10"/>
        <v>Att</v>
      </c>
      <c r="AP33" s="11" t="str">
        <f t="shared" si="10"/>
        <v>Att</v>
      </c>
      <c r="AQ33" s="11"/>
      <c r="AR33" s="45"/>
      <c r="AT33" s="11">
        <f t="shared" si="11"/>
        <v>2</v>
      </c>
      <c r="AU33" s="11">
        <f t="shared" si="12"/>
        <v>4</v>
      </c>
    </row>
    <row r="34" spans="1:47" ht="14.4" x14ac:dyDescent="0.3">
      <c r="A34" s="49" t="s">
        <v>162</v>
      </c>
      <c r="B34" s="49" t="s">
        <v>163</v>
      </c>
      <c r="C34" s="49">
        <v>10</v>
      </c>
      <c r="D34" s="49">
        <v>10</v>
      </c>
      <c r="E34" s="49">
        <v>10</v>
      </c>
      <c r="F34" s="49">
        <v>10</v>
      </c>
      <c r="G34" s="49">
        <v>0</v>
      </c>
      <c r="H34" s="49">
        <v>0</v>
      </c>
      <c r="I34" s="49">
        <v>10</v>
      </c>
      <c r="J34" s="49">
        <v>0</v>
      </c>
      <c r="K34" s="17"/>
      <c r="L34" s="20">
        <f t="shared" si="3"/>
        <v>50</v>
      </c>
      <c r="M34" s="12">
        <v>8</v>
      </c>
      <c r="N34" s="12">
        <v>17</v>
      </c>
      <c r="O34" s="25">
        <f t="shared" si="4"/>
        <v>25</v>
      </c>
      <c r="P34" s="11">
        <v>17</v>
      </c>
      <c r="Q34" s="11">
        <v>4</v>
      </c>
      <c r="R34" s="11">
        <v>2</v>
      </c>
      <c r="S34" s="11">
        <v>2</v>
      </c>
      <c r="T34" s="28">
        <f t="shared" si="0"/>
        <v>25</v>
      </c>
      <c r="V34" s="41">
        <f t="shared" si="5"/>
        <v>30</v>
      </c>
      <c r="W34" s="41">
        <f t="shared" si="5"/>
        <v>60</v>
      </c>
      <c r="X34" s="41">
        <f t="shared" si="5"/>
        <v>10</v>
      </c>
      <c r="Y34" s="41"/>
      <c r="Z34" s="41"/>
      <c r="AA34" s="38"/>
      <c r="AB34" s="31">
        <f t="shared" si="6"/>
        <v>1</v>
      </c>
      <c r="AC34" s="31">
        <f t="shared" si="7"/>
        <v>0.66666666666666663</v>
      </c>
      <c r="AD34" s="31">
        <f t="shared" si="8"/>
        <v>0.33333333333333331</v>
      </c>
      <c r="AE34" s="31"/>
      <c r="AF34" s="31"/>
      <c r="AH34" s="11">
        <f t="shared" si="9"/>
        <v>2</v>
      </c>
      <c r="AI34" s="11">
        <f t="shared" si="9"/>
        <v>2</v>
      </c>
      <c r="AJ34" s="11">
        <f t="shared" si="9"/>
        <v>1</v>
      </c>
      <c r="AK34" s="11"/>
      <c r="AL34" s="11"/>
      <c r="AN34" s="11" t="str">
        <f t="shared" si="10"/>
        <v>Att</v>
      </c>
      <c r="AO34" s="11" t="str">
        <f t="shared" si="10"/>
        <v>Att</v>
      </c>
      <c r="AP34" s="11" t="str">
        <f t="shared" si="10"/>
        <v>Weak</v>
      </c>
      <c r="AQ34" s="11"/>
      <c r="AR34" s="45"/>
      <c r="AT34" s="11">
        <f t="shared" si="11"/>
        <v>2</v>
      </c>
      <c r="AU34" s="11">
        <f t="shared" si="12"/>
        <v>3</v>
      </c>
    </row>
    <row r="35" spans="1:47" ht="14.4" x14ac:dyDescent="0.3">
      <c r="A35" s="49" t="s">
        <v>164</v>
      </c>
      <c r="B35" s="49" t="s">
        <v>165</v>
      </c>
      <c r="C35" s="49">
        <v>10</v>
      </c>
      <c r="D35" s="49">
        <v>10</v>
      </c>
      <c r="E35" s="49">
        <v>10</v>
      </c>
      <c r="F35" s="49">
        <v>10</v>
      </c>
      <c r="G35" s="49">
        <v>0</v>
      </c>
      <c r="H35" s="49">
        <v>0</v>
      </c>
      <c r="I35" s="49">
        <v>10</v>
      </c>
      <c r="J35" s="49">
        <v>0</v>
      </c>
      <c r="K35" s="14"/>
      <c r="L35" s="20">
        <f t="shared" si="3"/>
        <v>50</v>
      </c>
      <c r="M35" s="12">
        <v>8</v>
      </c>
      <c r="N35" s="11">
        <v>16</v>
      </c>
      <c r="O35" s="25">
        <f t="shared" si="4"/>
        <v>24</v>
      </c>
      <c r="P35" s="11">
        <v>16</v>
      </c>
      <c r="Q35" s="11">
        <v>5</v>
      </c>
      <c r="R35" s="11">
        <v>3</v>
      </c>
      <c r="S35" s="11">
        <v>3</v>
      </c>
      <c r="T35" s="28">
        <f t="shared" si="0"/>
        <v>27</v>
      </c>
      <c r="V35" s="41">
        <f t="shared" si="5"/>
        <v>30</v>
      </c>
      <c r="W35" s="41">
        <f t="shared" si="5"/>
        <v>61</v>
      </c>
      <c r="X35" s="41">
        <f t="shared" si="5"/>
        <v>10</v>
      </c>
      <c r="Y35" s="41"/>
      <c r="Z35" s="41"/>
      <c r="AA35" s="38"/>
      <c r="AB35" s="31">
        <f t="shared" si="6"/>
        <v>1</v>
      </c>
      <c r="AC35" s="31">
        <f t="shared" si="7"/>
        <v>0.67777777777777781</v>
      </c>
      <c r="AD35" s="31">
        <f t="shared" si="8"/>
        <v>0.33333333333333331</v>
      </c>
      <c r="AE35" s="31"/>
      <c r="AF35" s="31"/>
      <c r="AH35" s="11">
        <f t="shared" si="9"/>
        <v>2</v>
      </c>
      <c r="AI35" s="11">
        <f t="shared" si="9"/>
        <v>2</v>
      </c>
      <c r="AJ35" s="11">
        <f t="shared" si="9"/>
        <v>1</v>
      </c>
      <c r="AK35" s="11"/>
      <c r="AL35" s="11"/>
      <c r="AN35" s="11" t="str">
        <f t="shared" si="10"/>
        <v>Att</v>
      </c>
      <c r="AO35" s="11" t="str">
        <f t="shared" si="10"/>
        <v>Att</v>
      </c>
      <c r="AP35" s="11" t="str">
        <f t="shared" si="10"/>
        <v>Weak</v>
      </c>
      <c r="AQ35" s="11"/>
      <c r="AR35" s="45"/>
      <c r="AT35" s="11">
        <f t="shared" si="11"/>
        <v>2</v>
      </c>
      <c r="AU35" s="11">
        <f t="shared" si="12"/>
        <v>3</v>
      </c>
    </row>
    <row r="36" spans="1:47" ht="14.4" x14ac:dyDescent="0.3">
      <c r="A36" s="49" t="s">
        <v>166</v>
      </c>
      <c r="B36" s="49" t="s">
        <v>167</v>
      </c>
      <c r="C36" s="49">
        <v>0</v>
      </c>
      <c r="D36" s="49">
        <v>0</v>
      </c>
      <c r="E36" s="49">
        <v>10</v>
      </c>
      <c r="F36" s="49">
        <v>10</v>
      </c>
      <c r="G36" s="49">
        <v>0</v>
      </c>
      <c r="H36" s="49">
        <v>8</v>
      </c>
      <c r="I36" s="49">
        <v>10</v>
      </c>
      <c r="J36" s="49">
        <v>8</v>
      </c>
      <c r="K36" s="17"/>
      <c r="L36" s="20">
        <f>SUM(C36:K36)</f>
        <v>46</v>
      </c>
      <c r="M36" s="12">
        <v>7</v>
      </c>
      <c r="N36" s="12">
        <v>13</v>
      </c>
      <c r="O36" s="25">
        <f t="shared" si="4"/>
        <v>20</v>
      </c>
      <c r="P36" s="11">
        <v>13</v>
      </c>
      <c r="Q36" s="11">
        <v>8</v>
      </c>
      <c r="R36" s="11">
        <v>4</v>
      </c>
      <c r="S36" s="11">
        <v>4</v>
      </c>
      <c r="T36" s="28">
        <f t="shared" si="0"/>
        <v>29</v>
      </c>
      <c r="V36" s="41">
        <f>MIN(SUMIF($C$15:$S$15,V$14,$C36:$S36), 100)</f>
        <v>10</v>
      </c>
      <c r="W36" s="41">
        <f>MIN(SUMIF($C$15:$S$15,W$14,$C36:$S36), 100)</f>
        <v>59</v>
      </c>
      <c r="X36" s="41">
        <f>MIN(SUMIF($C$15:$S$15,X$14,$C36:$S36), 100)</f>
        <v>26</v>
      </c>
      <c r="Y36" s="41"/>
      <c r="Z36" s="41"/>
      <c r="AA36" s="38"/>
      <c r="AB36" s="31">
        <f>MIN(SUMIF($C$15:$S$15,I$3,$C36:$S36)/N$3, 100%)</f>
        <v>0.33333333333333331</v>
      </c>
      <c r="AC36" s="31">
        <f>MIN(SUMIF($C$15:$S$15,I$4,$C36:$S36)/N$4, 100%)</f>
        <v>0.65555555555555556</v>
      </c>
      <c r="AD36" s="31">
        <f>MIN(SUMIF($C$15:$S$15,I$5,$C36:$S36)/N$5, 100%)</f>
        <v>0.8666666666666667</v>
      </c>
      <c r="AE36" s="31"/>
      <c r="AF36" s="31"/>
      <c r="AH36" s="11">
        <f t="shared" si="9"/>
        <v>1</v>
      </c>
      <c r="AI36" s="11">
        <f t="shared" si="9"/>
        <v>2</v>
      </c>
      <c r="AJ36" s="11">
        <f t="shared" si="9"/>
        <v>2</v>
      </c>
      <c r="AK36" s="11"/>
      <c r="AL36" s="11"/>
      <c r="AN36" s="11" t="str">
        <f t="shared" si="10"/>
        <v>Weak</v>
      </c>
      <c r="AO36" s="11" t="str">
        <f t="shared" si="10"/>
        <v>Att</v>
      </c>
      <c r="AP36" s="11" t="str">
        <f t="shared" si="10"/>
        <v>Att</v>
      </c>
      <c r="AQ36" s="11"/>
      <c r="AR36" s="45"/>
      <c r="AT36" s="11">
        <f t="shared" si="11"/>
        <v>1</v>
      </c>
      <c r="AU36" s="11">
        <f t="shared" si="12"/>
        <v>4</v>
      </c>
    </row>
    <row r="37" spans="1:47" ht="14.4" x14ac:dyDescent="0.3">
      <c r="A37" s="49" t="s">
        <v>168</v>
      </c>
      <c r="B37" s="49" t="s">
        <v>169</v>
      </c>
      <c r="C37" s="49">
        <v>10</v>
      </c>
      <c r="D37" s="49">
        <v>10</v>
      </c>
      <c r="E37" s="49">
        <v>10</v>
      </c>
      <c r="F37" s="49">
        <v>10</v>
      </c>
      <c r="G37" s="49">
        <v>10</v>
      </c>
      <c r="H37" s="49">
        <v>10</v>
      </c>
      <c r="I37" s="49">
        <v>10</v>
      </c>
      <c r="J37" s="49">
        <v>10</v>
      </c>
      <c r="K37" s="14"/>
      <c r="L37" s="20">
        <f t="shared" si="3"/>
        <v>80</v>
      </c>
      <c r="M37" s="11">
        <v>9</v>
      </c>
      <c r="N37" s="11">
        <v>17</v>
      </c>
      <c r="O37" s="25">
        <f t="shared" si="4"/>
        <v>26</v>
      </c>
      <c r="P37" s="11">
        <v>17</v>
      </c>
      <c r="Q37" s="11">
        <v>8</v>
      </c>
      <c r="R37" s="11">
        <v>4</v>
      </c>
      <c r="S37" s="11">
        <v>4</v>
      </c>
      <c r="T37" s="28">
        <f t="shared" si="0"/>
        <v>33</v>
      </c>
      <c r="V37" s="41">
        <f t="shared" si="5"/>
        <v>30</v>
      </c>
      <c r="W37" s="41">
        <f t="shared" si="5"/>
        <v>79</v>
      </c>
      <c r="X37" s="41">
        <f t="shared" si="5"/>
        <v>30</v>
      </c>
      <c r="Y37" s="41"/>
      <c r="Z37" s="41"/>
      <c r="AA37" s="38"/>
      <c r="AB37" s="31">
        <f t="shared" si="6"/>
        <v>1</v>
      </c>
      <c r="AC37" s="31">
        <f t="shared" si="7"/>
        <v>0.87777777777777777</v>
      </c>
      <c r="AD37" s="31">
        <f t="shared" si="8"/>
        <v>1</v>
      </c>
      <c r="AE37" s="31"/>
      <c r="AF37" s="31"/>
      <c r="AH37" s="11">
        <f t="shared" si="9"/>
        <v>2</v>
      </c>
      <c r="AI37" s="11">
        <f t="shared" si="9"/>
        <v>2</v>
      </c>
      <c r="AJ37" s="11">
        <f t="shared" si="9"/>
        <v>2</v>
      </c>
      <c r="AK37" s="11"/>
      <c r="AL37" s="11"/>
      <c r="AN37" s="11" t="str">
        <f t="shared" si="10"/>
        <v>Att</v>
      </c>
      <c r="AO37" s="11" t="str">
        <f t="shared" si="10"/>
        <v>Att</v>
      </c>
      <c r="AP37" s="11" t="str">
        <f t="shared" si="10"/>
        <v>Att</v>
      </c>
      <c r="AQ37" s="11"/>
      <c r="AR37" s="45"/>
      <c r="AT37" s="11">
        <f t="shared" si="11"/>
        <v>2</v>
      </c>
      <c r="AU37" s="11">
        <f t="shared" si="12"/>
        <v>4</v>
      </c>
    </row>
    <row r="38" spans="1:47" ht="14.4" x14ac:dyDescent="0.3">
      <c r="A38" s="49" t="s">
        <v>170</v>
      </c>
      <c r="B38" s="49" t="s">
        <v>171</v>
      </c>
      <c r="C38" s="49">
        <v>10</v>
      </c>
      <c r="D38" s="49">
        <v>10</v>
      </c>
      <c r="E38" s="49">
        <v>10</v>
      </c>
      <c r="F38" s="49">
        <v>10</v>
      </c>
      <c r="G38" s="49">
        <v>10</v>
      </c>
      <c r="H38" s="49">
        <v>10</v>
      </c>
      <c r="I38" s="49">
        <v>10</v>
      </c>
      <c r="J38" s="49">
        <v>10</v>
      </c>
      <c r="K38" s="14"/>
      <c r="L38" s="20">
        <f t="shared" si="3"/>
        <v>80</v>
      </c>
      <c r="M38" s="12">
        <v>8</v>
      </c>
      <c r="N38" s="12">
        <v>16</v>
      </c>
      <c r="O38" s="25">
        <f t="shared" si="4"/>
        <v>24</v>
      </c>
      <c r="P38" s="11">
        <v>16</v>
      </c>
      <c r="Q38" s="12">
        <v>9</v>
      </c>
      <c r="R38" s="11">
        <v>5</v>
      </c>
      <c r="S38" s="11">
        <v>5</v>
      </c>
      <c r="T38" s="28">
        <f t="shared" si="0"/>
        <v>35</v>
      </c>
      <c r="V38" s="41">
        <f t="shared" si="5"/>
        <v>30</v>
      </c>
      <c r="W38" s="41">
        <f t="shared" si="5"/>
        <v>79</v>
      </c>
      <c r="X38" s="41">
        <f t="shared" si="5"/>
        <v>30</v>
      </c>
      <c r="Y38" s="41"/>
      <c r="Z38" s="41"/>
      <c r="AA38" s="38"/>
      <c r="AB38" s="31">
        <f t="shared" si="6"/>
        <v>1</v>
      </c>
      <c r="AC38" s="31">
        <f t="shared" si="7"/>
        <v>0.87777777777777777</v>
      </c>
      <c r="AD38" s="31">
        <f t="shared" si="8"/>
        <v>1</v>
      </c>
      <c r="AE38" s="31"/>
      <c r="AF38" s="31"/>
      <c r="AH38" s="11">
        <f t="shared" si="9"/>
        <v>2</v>
      </c>
      <c r="AI38" s="11">
        <f t="shared" si="9"/>
        <v>2</v>
      </c>
      <c r="AJ38" s="11">
        <f t="shared" si="9"/>
        <v>2</v>
      </c>
      <c r="AK38" s="11"/>
      <c r="AL38" s="11"/>
      <c r="AN38" s="11" t="str">
        <f t="shared" si="10"/>
        <v>Att</v>
      </c>
      <c r="AO38" s="11" t="str">
        <f t="shared" si="10"/>
        <v>Att</v>
      </c>
      <c r="AP38" s="11" t="str">
        <f t="shared" si="10"/>
        <v>Att</v>
      </c>
      <c r="AQ38" s="11"/>
      <c r="AR38" s="45"/>
      <c r="AT38" s="11">
        <f t="shared" si="11"/>
        <v>2</v>
      </c>
      <c r="AU38" s="11">
        <f t="shared" si="12"/>
        <v>4</v>
      </c>
    </row>
    <row r="39" spans="1:47" ht="14.4" x14ac:dyDescent="0.3">
      <c r="A39" s="49" t="s">
        <v>172</v>
      </c>
      <c r="B39" s="49" t="s">
        <v>173</v>
      </c>
      <c r="C39" s="49">
        <v>10</v>
      </c>
      <c r="D39" s="49">
        <v>10</v>
      </c>
      <c r="E39" s="49">
        <v>10</v>
      </c>
      <c r="F39" s="49">
        <v>10</v>
      </c>
      <c r="G39" s="49">
        <v>10</v>
      </c>
      <c r="H39" s="49">
        <v>8</v>
      </c>
      <c r="I39" s="49">
        <v>10</v>
      </c>
      <c r="J39" s="49">
        <v>8</v>
      </c>
      <c r="K39" s="17"/>
      <c r="L39" s="20">
        <f t="shared" si="3"/>
        <v>76</v>
      </c>
      <c r="M39" s="12">
        <v>8</v>
      </c>
      <c r="N39" s="11">
        <v>15</v>
      </c>
      <c r="O39" s="25">
        <f t="shared" si="4"/>
        <v>23</v>
      </c>
      <c r="P39" s="11">
        <v>15</v>
      </c>
      <c r="Q39" s="12">
        <v>9</v>
      </c>
      <c r="R39" s="11">
        <v>5</v>
      </c>
      <c r="S39" s="11">
        <v>5</v>
      </c>
      <c r="T39" s="28">
        <f t="shared" si="0"/>
        <v>34</v>
      </c>
      <c r="V39" s="41">
        <f t="shared" si="5"/>
        <v>30</v>
      </c>
      <c r="W39" s="41">
        <f t="shared" si="5"/>
        <v>77</v>
      </c>
      <c r="X39" s="41">
        <f t="shared" si="5"/>
        <v>26</v>
      </c>
      <c r="Y39" s="41"/>
      <c r="Z39" s="41"/>
      <c r="AA39" s="38"/>
      <c r="AB39" s="31">
        <f t="shared" si="6"/>
        <v>1</v>
      </c>
      <c r="AC39" s="31">
        <f t="shared" si="7"/>
        <v>0.85555555555555551</v>
      </c>
      <c r="AD39" s="31">
        <f t="shared" si="8"/>
        <v>0.8666666666666667</v>
      </c>
      <c r="AE39" s="31"/>
      <c r="AF39" s="31"/>
      <c r="AH39" s="11">
        <f t="shared" si="9"/>
        <v>2</v>
      </c>
      <c r="AI39" s="11">
        <f t="shared" si="9"/>
        <v>2</v>
      </c>
      <c r="AJ39" s="11">
        <f t="shared" si="9"/>
        <v>2</v>
      </c>
      <c r="AK39" s="11"/>
      <c r="AL39" s="11"/>
      <c r="AN39" s="11" t="str">
        <f t="shared" si="10"/>
        <v>Att</v>
      </c>
      <c r="AO39" s="11" t="str">
        <f t="shared" si="10"/>
        <v>Att</v>
      </c>
      <c r="AP39" s="11" t="str">
        <f t="shared" si="10"/>
        <v>Att</v>
      </c>
      <c r="AQ39" s="11"/>
      <c r="AR39" s="45"/>
      <c r="AT39" s="11">
        <f t="shared" si="11"/>
        <v>2</v>
      </c>
      <c r="AU39" s="11">
        <f t="shared" si="12"/>
        <v>4</v>
      </c>
    </row>
    <row r="40" spans="1:47" ht="14.4" x14ac:dyDescent="0.3">
      <c r="A40" s="49" t="s">
        <v>174</v>
      </c>
      <c r="B40" s="49" t="s">
        <v>175</v>
      </c>
      <c r="C40" s="49">
        <v>10</v>
      </c>
      <c r="D40" s="49">
        <v>10</v>
      </c>
      <c r="E40" s="49">
        <v>10</v>
      </c>
      <c r="F40" s="49">
        <v>10</v>
      </c>
      <c r="G40" s="49">
        <v>8</v>
      </c>
      <c r="H40" s="49">
        <v>10</v>
      </c>
      <c r="I40" s="49">
        <v>10</v>
      </c>
      <c r="J40" s="49">
        <v>10</v>
      </c>
      <c r="K40" s="14"/>
      <c r="L40" s="20">
        <f t="shared" si="3"/>
        <v>78</v>
      </c>
      <c r="M40" s="11">
        <v>9</v>
      </c>
      <c r="N40" s="11">
        <v>18</v>
      </c>
      <c r="O40" s="25">
        <f t="shared" si="4"/>
        <v>27</v>
      </c>
      <c r="P40" s="11">
        <v>18</v>
      </c>
      <c r="Q40" s="11">
        <v>8</v>
      </c>
      <c r="R40" s="11">
        <v>4</v>
      </c>
      <c r="S40" s="11">
        <v>4</v>
      </c>
      <c r="T40" s="28">
        <f t="shared" si="0"/>
        <v>34</v>
      </c>
      <c r="V40" s="41">
        <f t="shared" si="5"/>
        <v>30</v>
      </c>
      <c r="W40" s="41">
        <f t="shared" si="5"/>
        <v>79</v>
      </c>
      <c r="X40" s="41">
        <f t="shared" si="5"/>
        <v>30</v>
      </c>
      <c r="Y40" s="41"/>
      <c r="Z40" s="41"/>
      <c r="AA40" s="38"/>
      <c r="AB40" s="31">
        <f t="shared" si="6"/>
        <v>1</v>
      </c>
      <c r="AC40" s="31">
        <f t="shared" si="7"/>
        <v>0.87777777777777777</v>
      </c>
      <c r="AD40" s="31">
        <f t="shared" si="8"/>
        <v>1</v>
      </c>
      <c r="AE40" s="31"/>
      <c r="AF40" s="31"/>
      <c r="AH40" s="11">
        <f t="shared" si="9"/>
        <v>2</v>
      </c>
      <c r="AI40" s="11">
        <f t="shared" si="9"/>
        <v>2</v>
      </c>
      <c r="AJ40" s="11">
        <f t="shared" si="9"/>
        <v>2</v>
      </c>
      <c r="AK40" s="11"/>
      <c r="AL40" s="11"/>
      <c r="AN40" s="11" t="str">
        <f t="shared" si="10"/>
        <v>Att</v>
      </c>
      <c r="AO40" s="11" t="str">
        <f t="shared" si="10"/>
        <v>Att</v>
      </c>
      <c r="AP40" s="11" t="str">
        <f t="shared" si="10"/>
        <v>Att</v>
      </c>
      <c r="AQ40" s="11"/>
      <c r="AR40" s="45"/>
      <c r="AT40" s="11">
        <f t="shared" si="11"/>
        <v>2</v>
      </c>
      <c r="AU40" s="11">
        <f t="shared" si="12"/>
        <v>4</v>
      </c>
    </row>
    <row r="41" spans="1:47" ht="14.4" x14ac:dyDescent="0.3">
      <c r="A41" s="49" t="s">
        <v>176</v>
      </c>
      <c r="B41" s="49" t="s">
        <v>177</v>
      </c>
      <c r="C41" s="49">
        <v>10</v>
      </c>
      <c r="D41" s="49">
        <v>10</v>
      </c>
      <c r="E41" s="49">
        <v>10</v>
      </c>
      <c r="F41" s="49">
        <v>10</v>
      </c>
      <c r="G41" s="49">
        <v>10</v>
      </c>
      <c r="H41" s="49">
        <v>9</v>
      </c>
      <c r="I41" s="49">
        <v>10</v>
      </c>
      <c r="J41" s="49">
        <v>9</v>
      </c>
      <c r="K41" s="14"/>
      <c r="L41" s="20">
        <f t="shared" si="3"/>
        <v>78</v>
      </c>
      <c r="M41" s="12">
        <v>8</v>
      </c>
      <c r="N41" s="12">
        <v>17</v>
      </c>
      <c r="O41" s="25">
        <f t="shared" si="4"/>
        <v>25</v>
      </c>
      <c r="P41" s="11">
        <v>17</v>
      </c>
      <c r="Q41" s="11">
        <v>8</v>
      </c>
      <c r="R41" s="11">
        <v>4</v>
      </c>
      <c r="S41" s="11">
        <v>4</v>
      </c>
      <c r="T41" s="28">
        <f t="shared" si="0"/>
        <v>33</v>
      </c>
      <c r="V41" s="41">
        <f t="shared" si="5"/>
        <v>30</v>
      </c>
      <c r="W41" s="41">
        <f t="shared" si="5"/>
        <v>78</v>
      </c>
      <c r="X41" s="41">
        <f t="shared" si="5"/>
        <v>28</v>
      </c>
      <c r="Y41" s="41"/>
      <c r="Z41" s="41"/>
      <c r="AA41" s="38"/>
      <c r="AB41" s="31">
        <f t="shared" si="6"/>
        <v>1</v>
      </c>
      <c r="AC41" s="31">
        <f t="shared" si="7"/>
        <v>0.8666666666666667</v>
      </c>
      <c r="AD41" s="31">
        <f t="shared" si="8"/>
        <v>0.93333333333333335</v>
      </c>
      <c r="AE41" s="31"/>
      <c r="AF41" s="31"/>
      <c r="AH41" s="11">
        <f t="shared" si="9"/>
        <v>2</v>
      </c>
      <c r="AI41" s="11">
        <f t="shared" si="9"/>
        <v>2</v>
      </c>
      <c r="AJ41" s="11">
        <f t="shared" si="9"/>
        <v>2</v>
      </c>
      <c r="AK41" s="11"/>
      <c r="AL41" s="11"/>
      <c r="AN41" s="11" t="str">
        <f t="shared" si="10"/>
        <v>Att</v>
      </c>
      <c r="AO41" s="11" t="str">
        <f t="shared" si="10"/>
        <v>Att</v>
      </c>
      <c r="AP41" s="11" t="str">
        <f t="shared" si="10"/>
        <v>Att</v>
      </c>
      <c r="AQ41" s="11"/>
      <c r="AR41" s="45"/>
      <c r="AT41" s="11">
        <f t="shared" si="11"/>
        <v>2</v>
      </c>
      <c r="AU41" s="11">
        <f t="shared" si="12"/>
        <v>4</v>
      </c>
    </row>
    <row r="42" spans="1:47" ht="14.4" x14ac:dyDescent="0.3">
      <c r="A42" s="49" t="s">
        <v>178</v>
      </c>
      <c r="B42" s="49" t="s">
        <v>179</v>
      </c>
      <c r="C42" s="49">
        <v>10</v>
      </c>
      <c r="D42" s="49">
        <v>10</v>
      </c>
      <c r="E42" s="49">
        <v>10</v>
      </c>
      <c r="F42" s="49">
        <v>10</v>
      </c>
      <c r="G42" s="49">
        <v>0</v>
      </c>
      <c r="H42" s="49">
        <v>10</v>
      </c>
      <c r="I42" s="49">
        <v>10</v>
      </c>
      <c r="J42" s="49">
        <v>10</v>
      </c>
      <c r="K42" s="13"/>
      <c r="L42" s="20">
        <f t="shared" si="3"/>
        <v>70</v>
      </c>
      <c r="M42" s="12">
        <v>9</v>
      </c>
      <c r="N42" s="12">
        <v>17</v>
      </c>
      <c r="O42" s="25">
        <f t="shared" si="4"/>
        <v>26</v>
      </c>
      <c r="P42" s="11">
        <v>17</v>
      </c>
      <c r="Q42" s="11">
        <v>7</v>
      </c>
      <c r="R42" s="11">
        <v>4</v>
      </c>
      <c r="S42" s="11">
        <v>4</v>
      </c>
      <c r="T42" s="28">
        <f t="shared" si="0"/>
        <v>32</v>
      </c>
      <c r="V42" s="41">
        <f t="shared" si="5"/>
        <v>30</v>
      </c>
      <c r="W42" s="41">
        <f t="shared" si="5"/>
        <v>68</v>
      </c>
      <c r="X42" s="41">
        <f t="shared" si="5"/>
        <v>30</v>
      </c>
      <c r="Y42" s="41"/>
      <c r="Z42" s="41"/>
      <c r="AA42" s="38"/>
      <c r="AB42" s="31">
        <f t="shared" si="6"/>
        <v>1</v>
      </c>
      <c r="AC42" s="31">
        <f t="shared" si="7"/>
        <v>0.75555555555555554</v>
      </c>
      <c r="AD42" s="31">
        <f t="shared" si="8"/>
        <v>1</v>
      </c>
      <c r="AE42" s="31"/>
      <c r="AF42" s="31"/>
      <c r="AH42" s="11">
        <f t="shared" si="9"/>
        <v>2</v>
      </c>
      <c r="AI42" s="11">
        <f t="shared" si="9"/>
        <v>2</v>
      </c>
      <c r="AJ42" s="11">
        <f t="shared" si="9"/>
        <v>2</v>
      </c>
      <c r="AK42" s="11"/>
      <c r="AL42" s="11"/>
      <c r="AN42" s="11" t="str">
        <f t="shared" si="10"/>
        <v>Att</v>
      </c>
      <c r="AO42" s="11" t="str">
        <f t="shared" si="10"/>
        <v>Att</v>
      </c>
      <c r="AP42" s="11" t="str">
        <f t="shared" si="10"/>
        <v>Att</v>
      </c>
      <c r="AQ42" s="11"/>
      <c r="AR42" s="45"/>
      <c r="AT42" s="11">
        <f t="shared" si="11"/>
        <v>2</v>
      </c>
      <c r="AU42" s="11">
        <f t="shared" si="12"/>
        <v>4</v>
      </c>
    </row>
    <row r="43" spans="1:47" ht="15" customHeight="1" x14ac:dyDescent="0.3">
      <c r="A43" s="49" t="s">
        <v>180</v>
      </c>
      <c r="B43" s="49" t="s">
        <v>181</v>
      </c>
      <c r="C43" s="49">
        <v>10</v>
      </c>
      <c r="D43" s="49">
        <v>10</v>
      </c>
      <c r="E43" s="49">
        <v>10</v>
      </c>
      <c r="F43" s="49">
        <v>10</v>
      </c>
      <c r="G43" s="49">
        <v>10</v>
      </c>
      <c r="H43" s="49">
        <v>10</v>
      </c>
      <c r="I43" s="49">
        <v>10</v>
      </c>
      <c r="J43" s="49">
        <v>10</v>
      </c>
      <c r="K43" s="13"/>
      <c r="L43" s="20">
        <f t="shared" si="3"/>
        <v>80</v>
      </c>
      <c r="M43" s="12">
        <v>8</v>
      </c>
      <c r="N43" s="12">
        <v>16</v>
      </c>
      <c r="O43" s="25">
        <f t="shared" si="4"/>
        <v>24</v>
      </c>
      <c r="P43" s="11">
        <v>16</v>
      </c>
      <c r="Q43" s="12">
        <v>8</v>
      </c>
      <c r="R43" s="11">
        <v>4</v>
      </c>
      <c r="S43" s="11">
        <v>4</v>
      </c>
      <c r="T43" s="28">
        <f t="shared" si="0"/>
        <v>32</v>
      </c>
      <c r="V43" s="41">
        <f t="shared" si="5"/>
        <v>30</v>
      </c>
      <c r="W43" s="41">
        <f t="shared" si="5"/>
        <v>76</v>
      </c>
      <c r="X43" s="41">
        <f t="shared" si="5"/>
        <v>30</v>
      </c>
      <c r="Y43" s="41"/>
      <c r="Z43" s="41"/>
      <c r="AA43" s="38"/>
      <c r="AB43" s="31">
        <f t="shared" si="6"/>
        <v>1</v>
      </c>
      <c r="AC43" s="31">
        <f t="shared" si="7"/>
        <v>0.84444444444444444</v>
      </c>
      <c r="AD43" s="31">
        <f t="shared" si="8"/>
        <v>1</v>
      </c>
      <c r="AE43" s="31"/>
      <c r="AF43" s="31"/>
      <c r="AH43" s="11">
        <f t="shared" si="9"/>
        <v>2</v>
      </c>
      <c r="AI43" s="11">
        <f t="shared" si="9"/>
        <v>2</v>
      </c>
      <c r="AJ43" s="11">
        <f t="shared" si="9"/>
        <v>2</v>
      </c>
      <c r="AK43" s="11"/>
      <c r="AL43" s="11"/>
      <c r="AN43" s="11" t="str">
        <f t="shared" si="10"/>
        <v>Att</v>
      </c>
      <c r="AO43" s="11" t="str">
        <f t="shared" si="10"/>
        <v>Att</v>
      </c>
      <c r="AP43" s="11" t="str">
        <f t="shared" si="10"/>
        <v>Att</v>
      </c>
      <c r="AQ43" s="11"/>
      <c r="AR43" s="45"/>
      <c r="AT43" s="11">
        <f t="shared" si="11"/>
        <v>2</v>
      </c>
      <c r="AU43" s="11">
        <f t="shared" si="12"/>
        <v>4</v>
      </c>
    </row>
    <row r="44" spans="1:47" ht="15" customHeight="1" x14ac:dyDescent="0.3">
      <c r="A44" s="49" t="s">
        <v>182</v>
      </c>
      <c r="B44" s="49" t="s">
        <v>183</v>
      </c>
      <c r="C44" s="49">
        <v>10</v>
      </c>
      <c r="D44" s="49">
        <v>10</v>
      </c>
      <c r="E44" s="49">
        <v>10</v>
      </c>
      <c r="F44" s="49">
        <v>10</v>
      </c>
      <c r="G44" s="49">
        <v>10</v>
      </c>
      <c r="H44" s="49">
        <v>10</v>
      </c>
      <c r="I44" s="49">
        <v>10</v>
      </c>
      <c r="J44" s="49">
        <v>10</v>
      </c>
      <c r="K44" s="13"/>
      <c r="L44" s="20">
        <f t="shared" si="3"/>
        <v>80</v>
      </c>
      <c r="M44" s="11">
        <v>8</v>
      </c>
      <c r="N44" s="11">
        <v>15</v>
      </c>
      <c r="O44" s="25">
        <f t="shared" si="4"/>
        <v>23</v>
      </c>
      <c r="P44" s="11">
        <v>15</v>
      </c>
      <c r="Q44" s="11">
        <v>7</v>
      </c>
      <c r="R44" s="11">
        <v>4</v>
      </c>
      <c r="S44" s="11">
        <v>4</v>
      </c>
      <c r="T44" s="28">
        <f t="shared" si="0"/>
        <v>30</v>
      </c>
      <c r="V44" s="41">
        <f t="shared" si="5"/>
        <v>30</v>
      </c>
      <c r="W44" s="41">
        <f t="shared" si="5"/>
        <v>73</v>
      </c>
      <c r="X44" s="41">
        <f t="shared" si="5"/>
        <v>30</v>
      </c>
      <c r="Y44" s="41"/>
      <c r="Z44" s="41"/>
      <c r="AA44" s="38"/>
      <c r="AB44" s="31">
        <f t="shared" si="6"/>
        <v>1</v>
      </c>
      <c r="AC44" s="31">
        <f t="shared" si="7"/>
        <v>0.81111111111111112</v>
      </c>
      <c r="AD44" s="31">
        <f t="shared" si="8"/>
        <v>1</v>
      </c>
      <c r="AE44" s="31"/>
      <c r="AF44" s="31"/>
      <c r="AH44" s="11">
        <f t="shared" si="9"/>
        <v>2</v>
      </c>
      <c r="AI44" s="11">
        <f t="shared" si="9"/>
        <v>2</v>
      </c>
      <c r="AJ44" s="11">
        <f t="shared" si="9"/>
        <v>2</v>
      </c>
      <c r="AK44" s="11"/>
      <c r="AL44" s="11"/>
      <c r="AN44" s="11" t="str">
        <f t="shared" si="10"/>
        <v>Att</v>
      </c>
      <c r="AO44" s="11" t="str">
        <f t="shared" si="10"/>
        <v>Att</v>
      </c>
      <c r="AP44" s="11" t="str">
        <f t="shared" si="10"/>
        <v>Att</v>
      </c>
      <c r="AQ44" s="11"/>
      <c r="AR44" s="45"/>
      <c r="AT44" s="11">
        <f t="shared" si="11"/>
        <v>2</v>
      </c>
      <c r="AU44" s="11">
        <f t="shared" si="12"/>
        <v>4</v>
      </c>
    </row>
    <row r="45" spans="1:47" ht="14.4" x14ac:dyDescent="0.3">
      <c r="A45" s="49" t="s">
        <v>184</v>
      </c>
      <c r="B45" s="49" t="s">
        <v>185</v>
      </c>
      <c r="C45" s="49">
        <v>10</v>
      </c>
      <c r="D45" s="49">
        <v>10</v>
      </c>
      <c r="E45" s="49">
        <v>10</v>
      </c>
      <c r="F45" s="49">
        <v>10</v>
      </c>
      <c r="G45" s="49">
        <v>0</v>
      </c>
      <c r="H45" s="49">
        <v>10</v>
      </c>
      <c r="I45" s="49">
        <v>10</v>
      </c>
      <c r="J45" s="49">
        <v>10</v>
      </c>
      <c r="K45" s="13"/>
      <c r="L45" s="20">
        <f t="shared" si="3"/>
        <v>70</v>
      </c>
      <c r="M45" s="11">
        <v>9</v>
      </c>
      <c r="N45" s="11">
        <v>17</v>
      </c>
      <c r="O45" s="25">
        <f t="shared" si="4"/>
        <v>26</v>
      </c>
      <c r="P45" s="11">
        <v>17</v>
      </c>
      <c r="Q45" s="12">
        <v>8</v>
      </c>
      <c r="R45" s="11">
        <v>4</v>
      </c>
      <c r="S45" s="11">
        <v>4</v>
      </c>
      <c r="T45" s="28">
        <f t="shared" si="0"/>
        <v>33</v>
      </c>
      <c r="V45" s="41">
        <f t="shared" si="5"/>
        <v>30</v>
      </c>
      <c r="W45" s="41">
        <f t="shared" si="5"/>
        <v>69</v>
      </c>
      <c r="X45" s="41">
        <f t="shared" si="5"/>
        <v>30</v>
      </c>
      <c r="Y45" s="41"/>
      <c r="Z45" s="41"/>
      <c r="AA45" s="38"/>
      <c r="AB45" s="31">
        <f t="shared" si="6"/>
        <v>1</v>
      </c>
      <c r="AC45" s="31">
        <f t="shared" si="7"/>
        <v>0.76666666666666672</v>
      </c>
      <c r="AD45" s="31">
        <f t="shared" si="8"/>
        <v>1</v>
      </c>
      <c r="AE45" s="31"/>
      <c r="AF45" s="31"/>
      <c r="AH45" s="11">
        <f t="shared" si="9"/>
        <v>2</v>
      </c>
      <c r="AI45" s="11">
        <f t="shared" si="9"/>
        <v>2</v>
      </c>
      <c r="AJ45" s="11">
        <f t="shared" si="9"/>
        <v>2</v>
      </c>
      <c r="AK45" s="11"/>
      <c r="AL45" s="11"/>
      <c r="AN45" s="11" t="str">
        <f t="shared" si="10"/>
        <v>Att</v>
      </c>
      <c r="AO45" s="11" t="str">
        <f t="shared" si="10"/>
        <v>Att</v>
      </c>
      <c r="AP45" s="11" t="str">
        <f t="shared" si="10"/>
        <v>Att</v>
      </c>
      <c r="AQ45" s="11"/>
      <c r="AR45" s="45"/>
      <c r="AT45" s="11">
        <f t="shared" si="11"/>
        <v>2</v>
      </c>
      <c r="AU45" s="11">
        <f t="shared" si="12"/>
        <v>4</v>
      </c>
    </row>
    <row r="46" spans="1:47" ht="14.4" x14ac:dyDescent="0.3">
      <c r="A46" s="49" t="s">
        <v>186</v>
      </c>
      <c r="B46" s="49" t="s">
        <v>187</v>
      </c>
      <c r="C46" s="49">
        <v>10</v>
      </c>
      <c r="D46" s="49">
        <v>10</v>
      </c>
      <c r="E46" s="49">
        <v>10</v>
      </c>
      <c r="F46" s="49">
        <v>10</v>
      </c>
      <c r="G46" s="49">
        <v>10</v>
      </c>
      <c r="H46" s="49">
        <v>10</v>
      </c>
      <c r="I46" s="49">
        <v>10</v>
      </c>
      <c r="J46" s="49">
        <v>10</v>
      </c>
      <c r="K46" s="13"/>
      <c r="L46" s="20">
        <f t="shared" si="3"/>
        <v>80</v>
      </c>
      <c r="M46" s="12">
        <v>9</v>
      </c>
      <c r="N46" s="12">
        <v>17</v>
      </c>
      <c r="O46" s="25">
        <f t="shared" si="4"/>
        <v>26</v>
      </c>
      <c r="P46" s="11">
        <v>17</v>
      </c>
      <c r="Q46" s="11">
        <v>9</v>
      </c>
      <c r="R46" s="11">
        <v>5</v>
      </c>
      <c r="S46" s="11">
        <v>5</v>
      </c>
      <c r="T46" s="28">
        <f t="shared" si="0"/>
        <v>36</v>
      </c>
      <c r="V46" s="41">
        <f t="shared" si="5"/>
        <v>30</v>
      </c>
      <c r="W46" s="41">
        <f t="shared" si="5"/>
        <v>82</v>
      </c>
      <c r="X46" s="41">
        <f t="shared" si="5"/>
        <v>30</v>
      </c>
      <c r="Y46" s="41"/>
      <c r="Z46" s="41"/>
      <c r="AA46" s="38"/>
      <c r="AB46" s="31">
        <f t="shared" si="6"/>
        <v>1</v>
      </c>
      <c r="AC46" s="31">
        <f t="shared" si="7"/>
        <v>0.91111111111111109</v>
      </c>
      <c r="AD46" s="31">
        <f t="shared" si="8"/>
        <v>1</v>
      </c>
      <c r="AE46" s="31"/>
      <c r="AF46" s="31"/>
      <c r="AH46" s="11">
        <f t="shared" si="9"/>
        <v>2</v>
      </c>
      <c r="AI46" s="11">
        <f t="shared" si="9"/>
        <v>2</v>
      </c>
      <c r="AJ46" s="11">
        <f t="shared" si="9"/>
        <v>2</v>
      </c>
      <c r="AK46" s="11"/>
      <c r="AL46" s="11"/>
      <c r="AN46" s="11" t="str">
        <f t="shared" si="10"/>
        <v>Att</v>
      </c>
      <c r="AO46" s="11" t="str">
        <f t="shared" si="10"/>
        <v>Att</v>
      </c>
      <c r="AP46" s="11" t="str">
        <f t="shared" si="10"/>
        <v>Att</v>
      </c>
      <c r="AQ46" s="11"/>
      <c r="AR46" s="45"/>
      <c r="AT46" s="11">
        <f t="shared" si="11"/>
        <v>2</v>
      </c>
      <c r="AU46" s="11">
        <f t="shared" si="12"/>
        <v>4</v>
      </c>
    </row>
    <row r="47" spans="1:47" ht="14.4" x14ac:dyDescent="0.3">
      <c r="A47" s="49" t="s">
        <v>188</v>
      </c>
      <c r="B47" s="49" t="s">
        <v>189</v>
      </c>
      <c r="C47" s="49">
        <v>10</v>
      </c>
      <c r="D47" s="49">
        <v>10</v>
      </c>
      <c r="E47" s="49">
        <v>10</v>
      </c>
      <c r="F47" s="49">
        <v>10</v>
      </c>
      <c r="G47" s="49">
        <v>10</v>
      </c>
      <c r="H47" s="49">
        <v>10</v>
      </c>
      <c r="I47" s="49">
        <v>10</v>
      </c>
      <c r="J47" s="49">
        <v>10</v>
      </c>
      <c r="K47" s="16"/>
      <c r="L47" s="20">
        <f t="shared" si="3"/>
        <v>80</v>
      </c>
      <c r="M47" s="12">
        <v>9</v>
      </c>
      <c r="N47" s="11">
        <v>18</v>
      </c>
      <c r="O47" s="25">
        <f t="shared" si="4"/>
        <v>27</v>
      </c>
      <c r="P47" s="24">
        <v>18</v>
      </c>
      <c r="Q47" s="12">
        <v>8</v>
      </c>
      <c r="R47" s="11">
        <v>4</v>
      </c>
      <c r="S47" s="11">
        <v>4</v>
      </c>
      <c r="T47" s="28">
        <f t="shared" si="0"/>
        <v>34</v>
      </c>
      <c r="V47" s="41">
        <f t="shared" si="5"/>
        <v>30</v>
      </c>
      <c r="W47" s="41">
        <f t="shared" si="5"/>
        <v>81</v>
      </c>
      <c r="X47" s="41">
        <f t="shared" si="5"/>
        <v>30</v>
      </c>
      <c r="Y47" s="41"/>
      <c r="Z47" s="41"/>
      <c r="AA47" s="38"/>
      <c r="AB47" s="31">
        <f t="shared" si="6"/>
        <v>1</v>
      </c>
      <c r="AC47" s="31">
        <f t="shared" si="7"/>
        <v>0.9</v>
      </c>
      <c r="AD47" s="31">
        <f t="shared" si="8"/>
        <v>1</v>
      </c>
      <c r="AE47" s="31"/>
      <c r="AF47" s="31"/>
      <c r="AH47" s="11">
        <f t="shared" si="9"/>
        <v>2</v>
      </c>
      <c r="AI47" s="11">
        <f t="shared" si="9"/>
        <v>2</v>
      </c>
      <c r="AJ47" s="11">
        <f t="shared" si="9"/>
        <v>2</v>
      </c>
      <c r="AK47" s="11"/>
      <c r="AL47" s="11"/>
      <c r="AN47" s="11" t="str">
        <f t="shared" si="10"/>
        <v>Att</v>
      </c>
      <c r="AO47" s="11" t="str">
        <f t="shared" si="10"/>
        <v>Att</v>
      </c>
      <c r="AP47" s="11" t="str">
        <f t="shared" si="10"/>
        <v>Att</v>
      </c>
      <c r="AQ47" s="11"/>
      <c r="AR47" s="45"/>
      <c r="AT47" s="11">
        <f t="shared" si="11"/>
        <v>2</v>
      </c>
      <c r="AU47" s="11">
        <f t="shared" si="12"/>
        <v>4</v>
      </c>
    </row>
    <row r="48" spans="1:47" ht="15.75" customHeight="1" x14ac:dyDescent="0.3">
      <c r="A48" s="49" t="s">
        <v>190</v>
      </c>
      <c r="B48" s="49" t="s">
        <v>191</v>
      </c>
      <c r="C48" s="49">
        <v>10</v>
      </c>
      <c r="D48" s="49">
        <v>10</v>
      </c>
      <c r="E48" s="49">
        <v>10</v>
      </c>
      <c r="F48" s="49">
        <v>10</v>
      </c>
      <c r="G48" s="49">
        <v>10</v>
      </c>
      <c r="H48" s="49">
        <v>9</v>
      </c>
      <c r="I48" s="49">
        <v>10</v>
      </c>
      <c r="J48" s="49">
        <v>9</v>
      </c>
      <c r="K48" s="15"/>
      <c r="L48" s="20">
        <f t="shared" si="3"/>
        <v>78</v>
      </c>
      <c r="M48" s="12">
        <v>8</v>
      </c>
      <c r="N48" s="11">
        <v>15</v>
      </c>
      <c r="O48" s="25">
        <f t="shared" si="4"/>
        <v>23</v>
      </c>
      <c r="P48" s="11">
        <v>15</v>
      </c>
      <c r="Q48" s="11">
        <v>7</v>
      </c>
      <c r="R48" s="11">
        <v>4</v>
      </c>
      <c r="S48" s="11">
        <v>4</v>
      </c>
      <c r="T48" s="28">
        <f t="shared" si="0"/>
        <v>30</v>
      </c>
      <c r="V48" s="41">
        <f t="shared" si="5"/>
        <v>30</v>
      </c>
      <c r="W48" s="41">
        <f t="shared" si="5"/>
        <v>73</v>
      </c>
      <c r="X48" s="41">
        <f t="shared" si="5"/>
        <v>28</v>
      </c>
      <c r="Y48" s="41"/>
      <c r="Z48" s="41"/>
      <c r="AA48" s="38"/>
      <c r="AB48" s="31">
        <f t="shared" si="6"/>
        <v>1</v>
      </c>
      <c r="AC48" s="31">
        <f t="shared" si="7"/>
        <v>0.81111111111111112</v>
      </c>
      <c r="AD48" s="31">
        <f t="shared" si="8"/>
        <v>0.93333333333333335</v>
      </c>
      <c r="AE48" s="31"/>
      <c r="AF48" s="31"/>
      <c r="AH48" s="11">
        <f t="shared" si="9"/>
        <v>2</v>
      </c>
      <c r="AI48" s="11">
        <f t="shared" si="9"/>
        <v>2</v>
      </c>
      <c r="AJ48" s="11">
        <f t="shared" si="9"/>
        <v>2</v>
      </c>
      <c r="AK48" s="11"/>
      <c r="AL48" s="11"/>
      <c r="AN48" s="11" t="str">
        <f t="shared" si="10"/>
        <v>Att</v>
      </c>
      <c r="AO48" s="11" t="str">
        <f t="shared" si="10"/>
        <v>Att</v>
      </c>
      <c r="AP48" s="11" t="str">
        <f t="shared" si="10"/>
        <v>Att</v>
      </c>
      <c r="AQ48" s="11"/>
      <c r="AR48" s="45"/>
      <c r="AT48" s="11">
        <f t="shared" si="11"/>
        <v>2</v>
      </c>
      <c r="AU48" s="11">
        <f t="shared" si="12"/>
        <v>4</v>
      </c>
    </row>
    <row r="49" spans="1:47" ht="15.75" customHeight="1" x14ac:dyDescent="0.3">
      <c r="A49" s="49" t="s">
        <v>192</v>
      </c>
      <c r="B49" s="49" t="s">
        <v>193</v>
      </c>
      <c r="C49" s="49">
        <v>10</v>
      </c>
      <c r="D49" s="49">
        <v>10</v>
      </c>
      <c r="E49" s="49">
        <v>9</v>
      </c>
      <c r="F49" s="49">
        <v>9</v>
      </c>
      <c r="G49" s="49">
        <v>0</v>
      </c>
      <c r="H49" s="49">
        <v>5</v>
      </c>
      <c r="I49" s="49">
        <v>9</v>
      </c>
      <c r="J49" s="49">
        <v>5</v>
      </c>
      <c r="K49" s="15"/>
      <c r="L49" s="20">
        <f t="shared" si="3"/>
        <v>57</v>
      </c>
      <c r="M49" s="11">
        <v>8</v>
      </c>
      <c r="N49" s="11">
        <v>16</v>
      </c>
      <c r="O49" s="25">
        <f t="shared" si="4"/>
        <v>24</v>
      </c>
      <c r="P49" s="11">
        <v>16</v>
      </c>
      <c r="Q49" s="11">
        <v>6</v>
      </c>
      <c r="R49" s="11">
        <v>3</v>
      </c>
      <c r="S49" s="11">
        <v>3</v>
      </c>
      <c r="T49" s="28">
        <f t="shared" si="0"/>
        <v>28</v>
      </c>
      <c r="V49" s="41">
        <f t="shared" si="5"/>
        <v>29</v>
      </c>
      <c r="W49" s="41">
        <f t="shared" si="5"/>
        <v>61</v>
      </c>
      <c r="X49" s="41">
        <f t="shared" si="5"/>
        <v>19</v>
      </c>
      <c r="Y49" s="41"/>
      <c r="Z49" s="41"/>
      <c r="AA49" s="38"/>
      <c r="AB49" s="31">
        <f t="shared" si="6"/>
        <v>0.96666666666666667</v>
      </c>
      <c r="AC49" s="31">
        <f t="shared" si="7"/>
        <v>0.67777777777777781</v>
      </c>
      <c r="AD49" s="31">
        <f t="shared" si="8"/>
        <v>0.6333333333333333</v>
      </c>
      <c r="AE49" s="31"/>
      <c r="AF49" s="31"/>
      <c r="AH49" s="11">
        <f t="shared" si="9"/>
        <v>2</v>
      </c>
      <c r="AI49" s="11">
        <f t="shared" si="9"/>
        <v>2</v>
      </c>
      <c r="AJ49" s="11">
        <f t="shared" si="9"/>
        <v>2</v>
      </c>
      <c r="AK49" s="11"/>
      <c r="AL49" s="11"/>
      <c r="AN49" s="11" t="str">
        <f t="shared" si="10"/>
        <v>Att</v>
      </c>
      <c r="AO49" s="11" t="str">
        <f t="shared" si="10"/>
        <v>Att</v>
      </c>
      <c r="AP49" s="11" t="str">
        <f t="shared" si="10"/>
        <v>Att</v>
      </c>
      <c r="AQ49" s="11"/>
      <c r="AR49" s="45"/>
      <c r="AT49" s="11">
        <f t="shared" si="11"/>
        <v>2</v>
      </c>
      <c r="AU49" s="11">
        <f t="shared" si="12"/>
        <v>4</v>
      </c>
    </row>
    <row r="51" spans="1:47" ht="15.75" customHeight="1" x14ac:dyDescent="0.25">
      <c r="V51" s="56" t="s">
        <v>24</v>
      </c>
      <c r="W51" s="56"/>
      <c r="X51" s="56"/>
      <c r="Y51" s="56"/>
      <c r="Z51" s="56"/>
      <c r="AA51" s="56"/>
      <c r="AB51" s="11">
        <f>COUNT(AB17:AB49)</f>
        <v>33</v>
      </c>
      <c r="AC51" s="11">
        <f>COUNT(AC17:AC49)</f>
        <v>33</v>
      </c>
      <c r="AD51" s="11">
        <f>COUNT(AD17:AD49)</f>
        <v>33</v>
      </c>
      <c r="AE51" s="11">
        <f>COUNT(AE17:AE49)</f>
        <v>0</v>
      </c>
      <c r="AF51" s="11"/>
    </row>
    <row r="52" spans="1:47" ht="15.75" customHeight="1" x14ac:dyDescent="0.25">
      <c r="V52" s="56" t="s">
        <v>25</v>
      </c>
      <c r="W52" s="56"/>
      <c r="X52" s="56"/>
      <c r="Y52" s="56"/>
      <c r="Z52" s="56"/>
      <c r="AA52" s="56"/>
      <c r="AB52" s="11">
        <f>COUNTIF(AB17:AB49,"&gt;=50%")</f>
        <v>30</v>
      </c>
      <c r="AC52" s="11">
        <f>COUNTIF(AC17:AC49,"&gt;=50%")</f>
        <v>29</v>
      </c>
      <c r="AD52" s="11">
        <f>COUNTIF(AD17:AD49,"&gt;=50%")</f>
        <v>26</v>
      </c>
      <c r="AE52" s="11">
        <f>COUNTIF(AE17:AE49,"&gt;=50%")</f>
        <v>0</v>
      </c>
      <c r="AF52" s="11"/>
    </row>
    <row r="53" spans="1:47" ht="15.75" customHeight="1" x14ac:dyDescent="0.25">
      <c r="V53" s="56" t="s">
        <v>26</v>
      </c>
      <c r="W53" s="56"/>
      <c r="X53" s="56"/>
      <c r="Y53" s="56"/>
      <c r="Z53" s="56"/>
      <c r="AA53" s="56"/>
      <c r="AB53" s="35">
        <f>AB52/AB51</f>
        <v>0.90909090909090906</v>
      </c>
      <c r="AC53" s="35">
        <f>AC52/AC51</f>
        <v>0.87878787878787878</v>
      </c>
      <c r="AD53" s="35">
        <f>AD52/AD51</f>
        <v>0.78787878787878785</v>
      </c>
      <c r="AE53" s="35" t="e">
        <f t="shared" ref="AE53" si="13">AE52/AE51</f>
        <v>#DIV/0!</v>
      </c>
      <c r="AF53" s="35"/>
    </row>
  </sheetData>
  <mergeCells count="21">
    <mergeCell ref="Q13:S13"/>
    <mergeCell ref="A15:B15"/>
    <mergeCell ref="A16:B16"/>
    <mergeCell ref="V51:AA51"/>
    <mergeCell ref="I1:O1"/>
    <mergeCell ref="V1:AH1"/>
    <mergeCell ref="A12:A14"/>
    <mergeCell ref="B12:B14"/>
    <mergeCell ref="C12:K12"/>
    <mergeCell ref="L12:L15"/>
    <mergeCell ref="M12:N12"/>
    <mergeCell ref="O12:O15"/>
    <mergeCell ref="Q12:S12"/>
    <mergeCell ref="T12:T15"/>
    <mergeCell ref="AB12:AF13"/>
    <mergeCell ref="AH12:AL13"/>
    <mergeCell ref="V52:AA52"/>
    <mergeCell ref="V53:AA53"/>
    <mergeCell ref="V12:Z13"/>
    <mergeCell ref="AT12:AU13"/>
    <mergeCell ref="AN12:AR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MML_A1_Spring2022</vt:lpstr>
      <vt:lpstr>MML_A2_Spring2022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Minhaj</dc:creator>
  <cp:lastModifiedBy>HP</cp:lastModifiedBy>
  <dcterms:created xsi:type="dcterms:W3CDTF">2022-12-27T13:03:05Z</dcterms:created>
  <dcterms:modified xsi:type="dcterms:W3CDTF">2023-06-22T18:19:43Z</dcterms:modified>
</cp:coreProperties>
</file>