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Documents\Premier\IEB 2023\Working Files\Batch 37\"/>
    </mc:Choice>
  </mc:AlternateContent>
  <xr:revisionPtr revIDLastSave="0" documentId="13_ncr:1_{C1ABEFBD-D5F6-4EF0-8674-4A0B2FF2CBA6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D_B1_Fall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2">
      <go:sheetsCustomData xmlns:go="http://customooxmlschemas.google.com/" r:id="rId7" roundtripDataChecksum="B3teENmMIVY5ooC8K4vEI01YBDfsm5d8gvBUns/OZxA="/>
    </ext>
  </extLst>
</workbook>
</file>

<file path=xl/calcChain.xml><?xml version="1.0" encoding="utf-8"?>
<calcChain xmlns="http://schemas.openxmlformats.org/spreadsheetml/2006/main">
  <c r="AF65" i="1" l="1"/>
  <c r="AF66" i="1" s="1"/>
  <c r="AE65" i="1"/>
  <c r="AF64" i="1"/>
  <c r="AE64" i="1"/>
  <c r="AE66" i="1" s="1"/>
  <c r="X41" i="1"/>
  <c r="W41" i="1"/>
  <c r="V41" i="1"/>
  <c r="T41" i="1"/>
  <c r="O41" i="1"/>
  <c r="L41" i="1"/>
  <c r="X40" i="1"/>
  <c r="W40" i="1"/>
  <c r="V40" i="1"/>
  <c r="T40" i="1"/>
  <c r="O40" i="1"/>
  <c r="L40" i="1"/>
  <c r="AB39" i="1"/>
  <c r="AH39" i="1" s="1"/>
  <c r="AN39" i="1" s="1"/>
  <c r="X39" i="1"/>
  <c r="W39" i="1"/>
  <c r="V39" i="1"/>
  <c r="T39" i="1"/>
  <c r="O39" i="1"/>
  <c r="L39" i="1"/>
  <c r="AD38" i="1"/>
  <c r="AJ38" i="1" s="1"/>
  <c r="AC38" i="1"/>
  <c r="AI38" i="1" s="1"/>
  <c r="AO38" i="1" s="1"/>
  <c r="X38" i="1"/>
  <c r="W38" i="1"/>
  <c r="V38" i="1"/>
  <c r="T38" i="1"/>
  <c r="O38" i="1"/>
  <c r="L38" i="1"/>
  <c r="AD37" i="1"/>
  <c r="AJ37" i="1" s="1"/>
  <c r="AP37" i="1" s="1"/>
  <c r="X37" i="1"/>
  <c r="W37" i="1"/>
  <c r="V37" i="1"/>
  <c r="T37" i="1"/>
  <c r="O37" i="1"/>
  <c r="L37" i="1"/>
  <c r="X36" i="1"/>
  <c r="W36" i="1"/>
  <c r="V36" i="1"/>
  <c r="T36" i="1"/>
  <c r="O36" i="1"/>
  <c r="L36" i="1"/>
  <c r="AD35" i="1"/>
  <c r="AJ35" i="1" s="1"/>
  <c r="X35" i="1"/>
  <c r="W35" i="1"/>
  <c r="V35" i="1"/>
  <c r="T35" i="1"/>
  <c r="O35" i="1"/>
  <c r="L35" i="1"/>
  <c r="X34" i="1"/>
  <c r="W34" i="1"/>
  <c r="V34" i="1"/>
  <c r="T34" i="1"/>
  <c r="O34" i="1"/>
  <c r="L34" i="1"/>
  <c r="AU33" i="1"/>
  <c r="AP33" i="1"/>
  <c r="X33" i="1"/>
  <c r="W33" i="1"/>
  <c r="V33" i="1"/>
  <c r="T33" i="1"/>
  <c r="O33" i="1"/>
  <c r="L33" i="1"/>
  <c r="X32" i="1"/>
  <c r="W32" i="1"/>
  <c r="V32" i="1"/>
  <c r="T32" i="1"/>
  <c r="O32" i="1"/>
  <c r="L32" i="1"/>
  <c r="X31" i="1"/>
  <c r="W31" i="1"/>
  <c r="V31" i="1"/>
  <c r="T31" i="1"/>
  <c r="O31" i="1"/>
  <c r="L31" i="1"/>
  <c r="AD30" i="1"/>
  <c r="AJ30" i="1" s="1"/>
  <c r="AC30" i="1"/>
  <c r="AI30" i="1" s="1"/>
  <c r="AO30" i="1" s="1"/>
  <c r="X30" i="1"/>
  <c r="W30" i="1"/>
  <c r="V30" i="1"/>
  <c r="T30" i="1"/>
  <c r="O30" i="1"/>
  <c r="L30" i="1"/>
  <c r="AD29" i="1"/>
  <c r="AJ29" i="1" s="1"/>
  <c r="X29" i="1"/>
  <c r="W29" i="1"/>
  <c r="V29" i="1"/>
  <c r="T29" i="1"/>
  <c r="O29" i="1"/>
  <c r="L29" i="1"/>
  <c r="X28" i="1"/>
  <c r="W28" i="1"/>
  <c r="V28" i="1"/>
  <c r="T28" i="1"/>
  <c r="O28" i="1"/>
  <c r="L28" i="1"/>
  <c r="X27" i="1"/>
  <c r="W27" i="1"/>
  <c r="V27" i="1"/>
  <c r="T27" i="1"/>
  <c r="O27" i="1"/>
  <c r="L27" i="1"/>
  <c r="X26" i="1"/>
  <c r="W26" i="1"/>
  <c r="V26" i="1"/>
  <c r="T26" i="1"/>
  <c r="O26" i="1"/>
  <c r="L26" i="1"/>
  <c r="AD25" i="1"/>
  <c r="AJ25" i="1" s="1"/>
  <c r="X25" i="1"/>
  <c r="W25" i="1"/>
  <c r="V25" i="1"/>
  <c r="T25" i="1"/>
  <c r="O25" i="1"/>
  <c r="L25" i="1"/>
  <c r="X24" i="1"/>
  <c r="W24" i="1"/>
  <c r="V24" i="1"/>
  <c r="T24" i="1"/>
  <c r="O24" i="1"/>
  <c r="L24" i="1"/>
  <c r="AU23" i="1"/>
  <c r="AP23" i="1"/>
  <c r="AO23" i="1"/>
  <c r="AD23" i="1"/>
  <c r="AJ23" i="1" s="1"/>
  <c r="AC23" i="1"/>
  <c r="AI23" i="1" s="1"/>
  <c r="X23" i="1"/>
  <c r="W23" i="1"/>
  <c r="V23" i="1"/>
  <c r="T23" i="1"/>
  <c r="O23" i="1"/>
  <c r="L23" i="1"/>
  <c r="AD22" i="1"/>
  <c r="AJ22" i="1" s="1"/>
  <c r="X22" i="1"/>
  <c r="W22" i="1"/>
  <c r="V22" i="1"/>
  <c r="T22" i="1"/>
  <c r="O22" i="1"/>
  <c r="L22" i="1"/>
  <c r="X21" i="1"/>
  <c r="W21" i="1"/>
  <c r="V21" i="1"/>
  <c r="T21" i="1"/>
  <c r="O21" i="1"/>
  <c r="L21" i="1"/>
  <c r="AD20" i="1"/>
  <c r="AJ20" i="1" s="1"/>
  <c r="AW20" i="1" s="1"/>
  <c r="AC20" i="1"/>
  <c r="AI20" i="1" s="1"/>
  <c r="AO20" i="1" s="1"/>
  <c r="X20" i="1"/>
  <c r="W20" i="1"/>
  <c r="V20" i="1"/>
  <c r="T20" i="1"/>
  <c r="O20" i="1"/>
  <c r="L20" i="1"/>
  <c r="AW19" i="1"/>
  <c r="AV19" i="1"/>
  <c r="AJ19" i="1"/>
  <c r="AD19" i="1"/>
  <c r="X19" i="1"/>
  <c r="W19" i="1"/>
  <c r="V19" i="1"/>
  <c r="T19" i="1"/>
  <c r="O19" i="1"/>
  <c r="L19" i="1"/>
  <c r="AP18" i="1"/>
  <c r="AO18" i="1"/>
  <c r="AD18" i="1"/>
  <c r="AJ18" i="1" s="1"/>
  <c r="AC18" i="1"/>
  <c r="AI18" i="1" s="1"/>
  <c r="X18" i="1"/>
  <c r="W18" i="1"/>
  <c r="V18" i="1"/>
  <c r="T18" i="1"/>
  <c r="O18" i="1"/>
  <c r="L18" i="1"/>
  <c r="AI17" i="1"/>
  <c r="AO17" i="1" s="1"/>
  <c r="AD17" i="1"/>
  <c r="AC17" i="1"/>
  <c r="X17" i="1"/>
  <c r="W17" i="1"/>
  <c r="V17" i="1"/>
  <c r="T17" i="1"/>
  <c r="O17" i="1"/>
  <c r="L17" i="1"/>
  <c r="AW16" i="1"/>
  <c r="AV16" i="1"/>
  <c r="AU16" i="1"/>
  <c r="AT16" i="1"/>
  <c r="AP16" i="1"/>
  <c r="AO16" i="1"/>
  <c r="AN16" i="1"/>
  <c r="AD16" i="1"/>
  <c r="AC16" i="1"/>
  <c r="AB16" i="1"/>
  <c r="X16" i="1"/>
  <c r="W16" i="1"/>
  <c r="V16" i="1"/>
  <c r="T16" i="1"/>
  <c r="L16" i="1"/>
  <c r="N9" i="1"/>
  <c r="O5" i="1" s="1"/>
  <c r="N5" i="1"/>
  <c r="AD33" i="1" s="1"/>
  <c r="AJ33" i="1" s="1"/>
  <c r="N4" i="1"/>
  <c r="N3" i="1"/>
  <c r="AB38" i="1" s="1"/>
  <c r="AH38" i="1" s="1"/>
  <c r="AN38" i="1" l="1"/>
  <c r="AT38" i="1"/>
  <c r="AP22" i="1"/>
  <c r="AW22" i="1"/>
  <c r="AU22" i="1"/>
  <c r="AV22" i="1"/>
  <c r="AW25" i="1"/>
  <c r="AV25" i="1"/>
  <c r="AU25" i="1"/>
  <c r="AP25" i="1"/>
  <c r="AP29" i="1"/>
  <c r="AU29" i="1"/>
  <c r="O3" i="1"/>
  <c r="O9" i="1" s="1"/>
  <c r="AB18" i="1"/>
  <c r="AH18" i="1" s="1"/>
  <c r="AU19" i="1"/>
  <c r="AP19" i="1"/>
  <c r="AU20" i="1"/>
  <c r="AB21" i="1"/>
  <c r="AH21" i="1" s="1"/>
  <c r="AB23" i="1"/>
  <c r="AH23" i="1" s="1"/>
  <c r="AB33" i="1"/>
  <c r="AH33" i="1" s="1"/>
  <c r="AU37" i="1"/>
  <c r="AW30" i="1"/>
  <c r="AU30" i="1"/>
  <c r="AP30" i="1"/>
  <c r="AW38" i="1"/>
  <c r="AP38" i="1"/>
  <c r="AT39" i="1"/>
  <c r="AP20" i="1"/>
  <c r="AV37" i="1"/>
  <c r="AJ17" i="1"/>
  <c r="AW35" i="1"/>
  <c r="AV35" i="1"/>
  <c r="AU35" i="1"/>
  <c r="AU38" i="1"/>
  <c r="AV30" i="1"/>
  <c r="AV38" i="1"/>
  <c r="AP35" i="1"/>
  <c r="AB40" i="1"/>
  <c r="AH40" i="1" s="1"/>
  <c r="AB32" i="1"/>
  <c r="AH32" i="1" s="1"/>
  <c r="AB37" i="1"/>
  <c r="AH37" i="1" s="1"/>
  <c r="AB29" i="1"/>
  <c r="AH29" i="1" s="1"/>
  <c r="AB34" i="1"/>
  <c r="AH34" i="1" s="1"/>
  <c r="AB26" i="1"/>
  <c r="AH26" i="1" s="1"/>
  <c r="AB31" i="1"/>
  <c r="AH31" i="1" s="1"/>
  <c r="AB17" i="1"/>
  <c r="AB36" i="1"/>
  <c r="AH36" i="1" s="1"/>
  <c r="AB35" i="1"/>
  <c r="AH35" i="1" s="1"/>
  <c r="AB25" i="1"/>
  <c r="AH25" i="1" s="1"/>
  <c r="AB22" i="1"/>
  <c r="AH22" i="1" s="1"/>
  <c r="AB28" i="1"/>
  <c r="AH28" i="1" s="1"/>
  <c r="AB27" i="1"/>
  <c r="AH27" i="1" s="1"/>
  <c r="AB19" i="1"/>
  <c r="AH19" i="1" s="1"/>
  <c r="AB41" i="1"/>
  <c r="AH41" i="1" s="1"/>
  <c r="AB24" i="1"/>
  <c r="AH24" i="1" s="1"/>
  <c r="AV20" i="1"/>
  <c r="AV29" i="1"/>
  <c r="AB30" i="1"/>
  <c r="AH30" i="1" s="1"/>
  <c r="AW33" i="1"/>
  <c r="AV33" i="1"/>
  <c r="AU18" i="1"/>
  <c r="AW18" i="1"/>
  <c r="AV18" i="1"/>
  <c r="AB20" i="1"/>
  <c r="AH20" i="1" s="1"/>
  <c r="AV23" i="1"/>
  <c r="AW23" i="1"/>
  <c r="AW29" i="1"/>
  <c r="AW37" i="1"/>
  <c r="AC37" i="1"/>
  <c r="AI37" i="1" s="1"/>
  <c r="AO37" i="1" s="1"/>
  <c r="AC29" i="1"/>
  <c r="AI29" i="1" s="1"/>
  <c r="AO29" i="1" s="1"/>
  <c r="AC34" i="1"/>
  <c r="AI34" i="1" s="1"/>
  <c r="AO34" i="1" s="1"/>
  <c r="AC26" i="1"/>
  <c r="AI26" i="1" s="1"/>
  <c r="AO26" i="1" s="1"/>
  <c r="AC39" i="1"/>
  <c r="AI39" i="1" s="1"/>
  <c r="AO39" i="1" s="1"/>
  <c r="AC31" i="1"/>
  <c r="AI31" i="1" s="1"/>
  <c r="AO31" i="1" s="1"/>
  <c r="O4" i="1"/>
  <c r="AD21" i="1"/>
  <c r="AJ21" i="1" s="1"/>
  <c r="AC24" i="1"/>
  <c r="AI24" i="1" s="1"/>
  <c r="AO24" i="1" s="1"/>
  <c r="AD32" i="1"/>
  <c r="AJ32" i="1" s="1"/>
  <c r="AC40" i="1"/>
  <c r="AI40" i="1" s="1"/>
  <c r="AO40" i="1" s="1"/>
  <c r="AC41" i="1"/>
  <c r="AI41" i="1" s="1"/>
  <c r="AO41" i="1" s="1"/>
  <c r="AC21" i="1"/>
  <c r="AI21" i="1" s="1"/>
  <c r="AO21" i="1" s="1"/>
  <c r="AC32" i="1"/>
  <c r="AI32" i="1" s="1"/>
  <c r="AO32" i="1" s="1"/>
  <c r="AD34" i="1"/>
  <c r="AJ34" i="1" s="1"/>
  <c r="AD39" i="1"/>
  <c r="AJ39" i="1" s="1"/>
  <c r="AD31" i="1"/>
  <c r="AJ31" i="1" s="1"/>
  <c r="AD36" i="1"/>
  <c r="AJ36" i="1" s="1"/>
  <c r="AD28" i="1"/>
  <c r="AJ28" i="1" s="1"/>
  <c r="AC19" i="1"/>
  <c r="AI19" i="1" s="1"/>
  <c r="AO19" i="1" s="1"/>
  <c r="AD24" i="1"/>
  <c r="AJ24" i="1" s="1"/>
  <c r="AD26" i="1"/>
  <c r="AJ26" i="1" s="1"/>
  <c r="AC27" i="1"/>
  <c r="AI27" i="1" s="1"/>
  <c r="AO27" i="1" s="1"/>
  <c r="AC28" i="1"/>
  <c r="AI28" i="1" s="1"/>
  <c r="AO28" i="1" s="1"/>
  <c r="AD40" i="1"/>
  <c r="AJ40" i="1" s="1"/>
  <c r="AD41" i="1"/>
  <c r="AJ41" i="1" s="1"/>
  <c r="AC33" i="1"/>
  <c r="AI33" i="1" s="1"/>
  <c r="AO33" i="1" s="1"/>
  <c r="AC22" i="1"/>
  <c r="AI22" i="1" s="1"/>
  <c r="AO22" i="1" s="1"/>
  <c r="AC25" i="1"/>
  <c r="AI25" i="1" s="1"/>
  <c r="AO25" i="1" s="1"/>
  <c r="AD27" i="1"/>
  <c r="AJ27" i="1" s="1"/>
  <c r="AC35" i="1"/>
  <c r="AI35" i="1" s="1"/>
  <c r="AO35" i="1" s="1"/>
  <c r="AC36" i="1"/>
  <c r="AI36" i="1" s="1"/>
  <c r="AO36" i="1" s="1"/>
  <c r="AV31" i="1" l="1"/>
  <c r="AU31" i="1"/>
  <c r="AP31" i="1"/>
  <c r="AW31" i="1"/>
  <c r="AT26" i="1"/>
  <c r="AN26" i="1"/>
  <c r="AW21" i="1"/>
  <c r="AV21" i="1"/>
  <c r="AU21" i="1"/>
  <c r="AP21" i="1"/>
  <c r="AT28" i="1"/>
  <c r="AN28" i="1"/>
  <c r="AP17" i="1"/>
  <c r="AW17" i="1"/>
  <c r="AU17" i="1"/>
  <c r="AV17" i="1"/>
  <c r="AN23" i="1"/>
  <c r="AT23" i="1"/>
  <c r="AP26" i="1"/>
  <c r="AW26" i="1"/>
  <c r="AV26" i="1"/>
  <c r="AU26" i="1"/>
  <c r="AT25" i="1"/>
  <c r="AN25" i="1"/>
  <c r="AT37" i="1"/>
  <c r="AN37" i="1"/>
  <c r="AD65" i="1"/>
  <c r="AD66" i="1" s="1"/>
  <c r="AW27" i="1"/>
  <c r="AV27" i="1"/>
  <c r="AU27" i="1"/>
  <c r="AP27" i="1"/>
  <c r="AW24" i="1"/>
  <c r="AV24" i="1"/>
  <c r="AU24" i="1"/>
  <c r="AP24" i="1"/>
  <c r="AN35" i="1"/>
  <c r="AT35" i="1"/>
  <c r="AN32" i="1"/>
  <c r="AT32" i="1"/>
  <c r="AN24" i="1"/>
  <c r="AT24" i="1"/>
  <c r="AT36" i="1"/>
  <c r="AN36" i="1"/>
  <c r="AN40" i="1"/>
  <c r="AT40" i="1"/>
  <c r="AW28" i="1"/>
  <c r="AV28" i="1"/>
  <c r="AU28" i="1"/>
  <c r="AP28" i="1"/>
  <c r="AC64" i="1"/>
  <c r="AN41" i="1"/>
  <c r="AT41" i="1"/>
  <c r="AB64" i="1"/>
  <c r="AB65" i="1"/>
  <c r="AB66" i="1" s="1"/>
  <c r="AH17" i="1"/>
  <c r="AN18" i="1"/>
  <c r="AT18" i="1"/>
  <c r="AW41" i="1"/>
  <c r="AV41" i="1"/>
  <c r="AP41" i="1"/>
  <c r="AU41" i="1"/>
  <c r="AW36" i="1"/>
  <c r="AV36" i="1"/>
  <c r="AU36" i="1"/>
  <c r="AP36" i="1"/>
  <c r="AP32" i="1"/>
  <c r="AW32" i="1"/>
  <c r="AV32" i="1"/>
  <c r="AU32" i="1"/>
  <c r="AC65" i="1"/>
  <c r="AC66" i="1" s="1"/>
  <c r="AT19" i="1"/>
  <c r="AN19" i="1"/>
  <c r="AT31" i="1"/>
  <c r="AN31" i="1"/>
  <c r="AP40" i="1"/>
  <c r="AV40" i="1"/>
  <c r="AW40" i="1"/>
  <c r="AU40" i="1"/>
  <c r="AN27" i="1"/>
  <c r="AT27" i="1"/>
  <c r="AN33" i="1"/>
  <c r="AT33" i="1"/>
  <c r="AV39" i="1"/>
  <c r="AU39" i="1"/>
  <c r="AW39" i="1"/>
  <c r="AP39" i="1"/>
  <c r="AT34" i="1"/>
  <c r="AN34" i="1"/>
  <c r="AU34" i="1"/>
  <c r="AP34" i="1"/>
  <c r="AW34" i="1"/>
  <c r="AV34" i="1"/>
  <c r="AN20" i="1"/>
  <c r="AT20" i="1"/>
  <c r="AN30" i="1"/>
  <c r="AT30" i="1"/>
  <c r="AT22" i="1"/>
  <c r="AN22" i="1"/>
  <c r="AT29" i="1"/>
  <c r="AN29" i="1"/>
  <c r="AD64" i="1"/>
  <c r="AT21" i="1"/>
  <c r="AN21" i="1"/>
  <c r="AN17" i="1" l="1"/>
  <c r="AT17" i="1"/>
</calcChain>
</file>

<file path=xl/sharedStrings.xml><?xml version="1.0" encoding="utf-8"?>
<sst xmlns="http://schemas.openxmlformats.org/spreadsheetml/2006/main" count="147" uniqueCount="88">
  <si>
    <t>Course Code</t>
  </si>
  <si>
    <t>CSE 338</t>
  </si>
  <si>
    <t xml:space="preserve">        CO-Question Matrix</t>
  </si>
  <si>
    <t>Mapping of Course Outcomes to Program Outcomes</t>
  </si>
  <si>
    <t>Course Title</t>
  </si>
  <si>
    <t>Software Development</t>
  </si>
  <si>
    <t>Perf</t>
  </si>
  <si>
    <t>Proj</t>
  </si>
  <si>
    <t>Viva</t>
  </si>
  <si>
    <t>Report</t>
  </si>
  <si>
    <t>Total</t>
  </si>
  <si>
    <t>%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</si>
  <si>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</si>
  <si>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</si>
  <si>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</si>
  <si>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</si>
  <si>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</si>
  <si>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</si>
  <si>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</si>
  <si>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</si>
  <si>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</si>
  <si>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</si>
  <si>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</si>
  <si>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</si>
  <si>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</si>
  <si>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B1</t>
  </si>
  <si>
    <t>CO1</t>
  </si>
  <si>
    <t>√</t>
  </si>
  <si>
    <t>Session</t>
  </si>
  <si>
    <t>Fall 2022</t>
  </si>
  <si>
    <t>CO2</t>
  </si>
  <si>
    <t>No of students</t>
  </si>
  <si>
    <t>CO3</t>
  </si>
  <si>
    <t>CO4</t>
  </si>
  <si>
    <t>CO5</t>
  </si>
  <si>
    <t>CO6</t>
  </si>
  <si>
    <t>Roll</t>
  </si>
  <si>
    <t>Students' Name</t>
  </si>
  <si>
    <t>Class Performance</t>
  </si>
  <si>
    <t>Sub-
 Total</t>
  </si>
  <si>
    <t>Project</t>
  </si>
  <si>
    <t>Sub-
Total</t>
  </si>
  <si>
    <t>Presen
tation</t>
  </si>
  <si>
    <t>CO Attainment</t>
  </si>
  <si>
    <t>PO Attainment</t>
  </si>
  <si>
    <t>View-Routing</t>
  </si>
  <si>
    <t>CRUD - 01</t>
  </si>
  <si>
    <t>CRUD - 02</t>
  </si>
  <si>
    <t>Layout</t>
  </si>
  <si>
    <t>Auth</t>
  </si>
  <si>
    <t>Middleware</t>
  </si>
  <si>
    <t>3rd party 
(Image)</t>
  </si>
  <si>
    <t xml:space="preserve">API </t>
  </si>
  <si>
    <t>3rd party 
02</t>
  </si>
  <si>
    <t>Implementation (10)</t>
  </si>
  <si>
    <t>Concept
 Identifcation (10)</t>
  </si>
  <si>
    <t>Problem
Solution (20)</t>
  </si>
  <si>
    <t xml:space="preserve">Content </t>
  </si>
  <si>
    <t xml:space="preserve">Organization </t>
  </si>
  <si>
    <t xml:space="preserve">Writing skill </t>
  </si>
  <si>
    <t>Israth Jahan Mitul</t>
  </si>
  <si>
    <t>Hossain Ali</t>
  </si>
  <si>
    <t>Md. Shahiduzzaman Bhuiyan</t>
  </si>
  <si>
    <t>Shihab Uddin</t>
  </si>
  <si>
    <t>Shahida Harun Ekra</t>
  </si>
  <si>
    <t>Zarin Subha</t>
  </si>
  <si>
    <t>Mong Mong Sing</t>
  </si>
  <si>
    <t>Tanika Nuri</t>
  </si>
  <si>
    <t>Alif Mahadi</t>
  </si>
  <si>
    <t>Angsuman Barua Pritom</t>
  </si>
  <si>
    <t>Imam Ali Mito</t>
  </si>
  <si>
    <t>Sohoraf Ahamad Arab</t>
  </si>
  <si>
    <t>Sanjid Hossain Nahin</t>
  </si>
  <si>
    <t>Jiboner Nesa Kona</t>
  </si>
  <si>
    <t>Abu Sayed Md Sohidulla</t>
  </si>
  <si>
    <t>Nasrin Jahan Ripa</t>
  </si>
  <si>
    <t>Sabrina Akter Jumu</t>
  </si>
  <si>
    <t>SANJIDA KHANAM TULE</t>
  </si>
  <si>
    <t>Sanjukta Mishraw</t>
  </si>
  <si>
    <t>Marufa Akter</t>
  </si>
  <si>
    <t>Abreethe Biswas</t>
  </si>
  <si>
    <t>Nowsin Priya Tasmim</t>
  </si>
  <si>
    <t>Mohammad Habib Ullah</t>
  </si>
  <si>
    <t>Robiul Hosen</t>
  </si>
  <si>
    <t>Rukshedul Islam</t>
  </si>
  <si>
    <t># Students Attempted CO</t>
  </si>
  <si>
    <t># Students Achieved CO</t>
  </si>
  <si>
    <t>% Students Achieved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</si>
</sst>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  <scheme val="minor"/>
    </font>
    <font>
      <sz val="11"/>
      <color theme="1"/>
      <name val="Calibri"/>
    </font>
    <font>
      <sz val="10"/>
      <color theme="1"/>
      <name val="Arial"/>
    </font>
    <font>
      <sz val="12"/>
      <color theme="1"/>
      <name val="Calibri"/>
    </font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2"/>
      <color theme="1"/>
      <name val="Times New Roman"/>
    </font>
    <font>
      <b/>
      <sz val="11"/>
      <color theme="1"/>
      <name val="Times New Roman"/>
    </font>
    <font>
      <b/>
      <sz val="10"/>
      <color theme="1"/>
      <name val="Times New Roman"/>
    </font>
    <font>
      <b/>
      <sz val="10"/>
      <color rgb="FFFF0000"/>
      <name val="Times New Roman"/>
    </font>
    <font>
      <b/>
      <sz val="10"/>
      <color theme="1"/>
      <name val="&quot;Times New Roman&quot;"/>
    </font>
    <font>
      <sz val="11"/>
      <color theme="1"/>
      <name val="Times New Roman"/>
    </font>
    <font>
      <sz val="12"/>
      <color rgb="FF000000"/>
      <name val="Times New Roman"/>
    </font>
    <font>
      <sz val="12"/>
      <color theme="1"/>
      <name val="Times New Roman"/>
    </font>
    <font>
      <sz val="10"/>
      <color rgb="FF000000"/>
      <name val="Times New Roman"/>
    </font>
    <font>
      <sz val="10"/>
      <color theme="1"/>
      <name val="&quot;Times New Roman&quot;"/>
    </font>
    <font>
      <b/>
      <sz val="10"/>
      <color theme="1"/>
      <name val="Arial"/>
    </font>
    <font>
      <b/>
      <sz val="12"/>
      <color rgb="FF000000"/>
      <name val="Times New Roman"/>
    </font>
    <font>
      <b/>
      <sz val="10"/>
      <color rgb="FF000000"/>
      <name val="Times New Roman"/>
    </font>
    <font>
      <sz val="10"/>
      <color theme="1"/>
      <name val="Times New Roman"/>
    </font>
    <font>
      <sz val="10"/>
      <color rgb="FFFF0000"/>
      <name val="Times New Roman"/>
    </font>
    <font>
      <sz val="11"/>
      <color rgb="FFFF0000"/>
      <name val="Times New Roman"/>
    </font>
    <font>
      <sz val="10"/>
      <color rgb="FFFF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D9E6FC"/>
        <bgColor rgb="FFD9E6FC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9" fontId="4" fillId="0" borderId="4" xfId="0" applyNumberFormat="1" applyFont="1" applyBorder="1" applyAlignment="1">
      <alignment horizontal="center"/>
    </xf>
    <xf numFmtId="9" fontId="4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/>
    <xf numFmtId="0" fontId="6" fillId="0" borderId="3" xfId="0" applyFont="1" applyBorder="1" applyAlignment="1"/>
    <xf numFmtId="0" fontId="6" fillId="0" borderId="3" xfId="0" applyFont="1" applyBorder="1" applyAlignment="1">
      <alignment horizontal="center"/>
    </xf>
    <xf numFmtId="9" fontId="6" fillId="0" borderId="3" xfId="0" applyNumberFormat="1" applyFont="1" applyBorder="1" applyAlignment="1"/>
    <xf numFmtId="0" fontId="6" fillId="0" borderId="5" xfId="0" applyFont="1" applyBorder="1" applyAlignment="1"/>
    <xf numFmtId="0" fontId="6" fillId="0" borderId="6" xfId="0" applyFont="1" applyBorder="1" applyAlignment="1"/>
    <xf numFmtId="0" fontId="6" fillId="0" borderId="6" xfId="0" applyFont="1" applyBorder="1" applyAlignment="1">
      <alignment horizontal="center"/>
    </xf>
    <xf numFmtId="9" fontId="6" fillId="0" borderId="6" xfId="0" applyNumberFormat="1" applyFont="1" applyBorder="1" applyAlignment="1"/>
    <xf numFmtId="0" fontId="1" fillId="0" borderId="0" xfId="0" applyFont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9" fontId="2" fillId="0" borderId="6" xfId="0" applyNumberFormat="1" applyFont="1" applyBorder="1"/>
    <xf numFmtId="9" fontId="4" fillId="0" borderId="4" xfId="0" applyNumberFormat="1" applyFont="1" applyBorder="1"/>
    <xf numFmtId="9" fontId="1" fillId="0" borderId="0" xfId="0" applyNumberFormat="1" applyFont="1" applyAlignment="1">
      <alignment horizontal="left"/>
    </xf>
    <xf numFmtId="0" fontId="2" fillId="0" borderId="7" xfId="0" applyFont="1" applyBorder="1"/>
    <xf numFmtId="0" fontId="8" fillId="2" borderId="4" xfId="0" applyFont="1" applyFill="1" applyBorder="1" applyAlignment="1">
      <alignment horizontal="center" vertical="center" wrapText="1"/>
    </xf>
    <xf numFmtId="9" fontId="10" fillId="0" borderId="0" xfId="0" applyNumberFormat="1" applyFont="1" applyAlignment="1">
      <alignment horizontal="center" vertical="center"/>
    </xf>
    <xf numFmtId="9" fontId="9" fillId="2" borderId="0" xfId="0" applyNumberFormat="1" applyFont="1" applyFill="1" applyAlignment="1">
      <alignment horizontal="center" vertical="center"/>
    </xf>
    <xf numFmtId="0" fontId="12" fillId="0" borderId="4" xfId="0" applyFont="1" applyBorder="1" applyAlignment="1">
      <alignment horizontal="center" vertical="center" textRotation="90"/>
    </xf>
    <xf numFmtId="0" fontId="12" fillId="0" borderId="4" xfId="0" applyFont="1" applyBorder="1" applyAlignment="1">
      <alignment horizontal="center" vertical="center" textRotation="90" wrapText="1"/>
    </xf>
    <xf numFmtId="0" fontId="12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3" fillId="0" borderId="14" xfId="0" applyFont="1" applyBorder="1" applyAlignment="1">
      <alignment horizontal="center" vertical="center" textRotation="90"/>
    </xf>
    <xf numFmtId="0" fontId="14" fillId="0" borderId="4" xfId="0" applyFont="1" applyBorder="1" applyAlignment="1">
      <alignment horizontal="center" vertical="center" textRotation="90" wrapText="1"/>
    </xf>
    <xf numFmtId="0" fontId="13" fillId="0" borderId="16" xfId="0" applyFont="1" applyBorder="1" applyAlignment="1">
      <alignment horizontal="center" vertical="center" textRotation="90"/>
    </xf>
    <xf numFmtId="0" fontId="13" fillId="0" borderId="14" xfId="0" applyFont="1" applyBorder="1" applyAlignment="1">
      <alignment horizontal="center" vertical="center" textRotation="90" wrapText="1"/>
    </xf>
    <xf numFmtId="9" fontId="15" fillId="0" borderId="5" xfId="0" applyNumberFormat="1" applyFont="1" applyBorder="1" applyAlignment="1">
      <alignment horizontal="center" vertical="center" wrapText="1"/>
    </xf>
    <xf numFmtId="9" fontId="15" fillId="0" borderId="4" xfId="0" applyNumberFormat="1" applyFont="1" applyBorder="1" applyAlignment="1">
      <alignment horizontal="center" vertical="center" wrapText="1"/>
    </xf>
    <xf numFmtId="9" fontId="15" fillId="0" borderId="0" xfId="0" applyNumberFormat="1" applyFont="1" applyAlignment="1">
      <alignment horizontal="center" vertical="center" wrapText="1"/>
    </xf>
    <xf numFmtId="9" fontId="16" fillId="0" borderId="5" xfId="0" applyNumberFormat="1" applyFont="1" applyBorder="1" applyAlignment="1">
      <alignment horizontal="center" wrapText="1"/>
    </xf>
    <xf numFmtId="9" fontId="16" fillId="0" borderId="6" xfId="0" applyNumberFormat="1" applyFont="1" applyBorder="1" applyAlignment="1">
      <alignment horizontal="center" wrapText="1"/>
    </xf>
    <xf numFmtId="0" fontId="12" fillId="0" borderId="8" xfId="0" applyFont="1" applyBorder="1" applyAlignment="1">
      <alignment vertical="center"/>
    </xf>
    <xf numFmtId="0" fontId="1" fillId="4" borderId="17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9" fontId="15" fillId="0" borderId="4" xfId="0" applyNumberFormat="1" applyFont="1" applyBorder="1" applyAlignment="1">
      <alignment horizontal="center" vertical="center"/>
    </xf>
    <xf numFmtId="9" fontId="15" fillId="0" borderId="0" xfId="0" applyNumberFormat="1" applyFont="1" applyAlignment="1">
      <alignment horizontal="center" vertical="center"/>
    </xf>
    <xf numFmtId="0" fontId="6" fillId="0" borderId="0" xfId="0" applyFont="1" applyAlignment="1"/>
    <xf numFmtId="0" fontId="8" fillId="5" borderId="4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2" fontId="15" fillId="6" borderId="4" xfId="0" applyNumberFormat="1" applyFont="1" applyFill="1" applyBorder="1" applyAlignment="1">
      <alignment horizontal="center" vertical="center"/>
    </xf>
    <xf numFmtId="2" fontId="15" fillId="6" borderId="19" xfId="0" applyNumberFormat="1" applyFont="1" applyFill="1" applyBorder="1" applyAlignment="1">
      <alignment horizontal="center" vertical="center"/>
    </xf>
    <xf numFmtId="2" fontId="15" fillId="6" borderId="4" xfId="0" applyNumberFormat="1" applyFont="1" applyFill="1" applyBorder="1" applyAlignment="1">
      <alignment horizontal="center" vertical="center"/>
    </xf>
    <xf numFmtId="0" fontId="4" fillId="0" borderId="0" xfId="0" applyFont="1"/>
    <xf numFmtId="2" fontId="6" fillId="6" borderId="7" xfId="0" applyNumberFormat="1" applyFont="1" applyFill="1" applyBorder="1" applyAlignment="1">
      <alignment horizontal="right"/>
    </xf>
    <xf numFmtId="1" fontId="4" fillId="0" borderId="5" xfId="0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6" fillId="7" borderId="5" xfId="0" applyFont="1" applyFill="1" applyBorder="1" applyAlignment="1">
      <alignment horizontal="right"/>
    </xf>
    <xf numFmtId="0" fontId="6" fillId="7" borderId="6" xfId="0" applyFont="1" applyFill="1" applyBorder="1" applyAlignment="1">
      <alignment horizontal="right"/>
    </xf>
    <xf numFmtId="1" fontId="4" fillId="0" borderId="4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1" fontId="4" fillId="0" borderId="8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wrapText="1"/>
    </xf>
    <xf numFmtId="0" fontId="20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wrapText="1"/>
    </xf>
    <xf numFmtId="0" fontId="8" fillId="2" borderId="1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2" xfId="0" applyFont="1" applyBorder="1"/>
    <xf numFmtId="9" fontId="9" fillId="2" borderId="11" xfId="0" applyNumberFormat="1" applyFont="1" applyFill="1" applyBorder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5" fillId="0" borderId="15" xfId="0" applyFont="1" applyBorder="1"/>
    <xf numFmtId="0" fontId="5" fillId="0" borderId="7" xfId="0" applyFont="1" applyBorder="1"/>
    <xf numFmtId="0" fontId="5" fillId="0" borderId="6" xfId="0" applyFont="1" applyBorder="1"/>
    <xf numFmtId="9" fontId="11" fillId="2" borderId="1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5" fillId="0" borderId="14" xfId="0" applyFont="1" applyBorder="1"/>
    <xf numFmtId="0" fontId="5" fillId="0" borderId="18" xfId="0" applyFont="1" applyBorder="1"/>
    <xf numFmtId="0" fontId="15" fillId="0" borderId="1" xfId="0" applyFont="1" applyBorder="1" applyAlignment="1">
      <alignment horizontal="center"/>
    </xf>
    <xf numFmtId="0" fontId="7" fillId="0" borderId="8" xfId="0" applyFont="1" applyBorder="1" applyAlignment="1">
      <alignment horizontal="center" vertical="center" textRotation="90" wrapText="1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8" fillId="2" borderId="9" xfId="0" applyFont="1" applyFill="1" applyBorder="1" applyAlignment="1">
      <alignment horizontal="center" vertical="center"/>
    </xf>
    <xf numFmtId="0" fontId="5" fillId="0" borderId="10" xfId="0" applyFont="1" applyBorder="1"/>
    <xf numFmtId="0" fontId="8" fillId="3" borderId="8" xfId="0" applyFont="1" applyFill="1" applyBorder="1" applyAlignment="1">
      <alignment horizontal="center" vertical="center" wrapText="1"/>
    </xf>
    <xf numFmtId="0" fontId="5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757575"/>
                </a:solidFill>
                <a:latin typeface="+mn-lt"/>
              </a:defRPr>
            </a:pPr>
            <a:r>
              <a:rPr sz="1200" b="1" i="0">
                <a:solidFill>
                  <a:srgbClr val="757575"/>
                </a:solidFill>
                <a:latin typeface="+mn-lt"/>
              </a:rPr>
              <a:t>CSE 338: SOFTWARE DEVELOPMENT (SD) 
SECTION B1 - FALL 2022</a:t>
            </a:r>
          </a:p>
        </c:rich>
      </c:tx>
      <c:layout>
        <c:manualLayout>
          <c:xMode val="edge"/>
          <c:yMode val="edge"/>
          <c:x val="0.17024922118380062"/>
          <c:y val="2.7777777777777776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247C-4B29-B809-C665A952A9C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SD_B1_Fall2022!$AB$66:$AD$66</c:f>
              <c:numCache>
                <c:formatCode>0%</c:formatCode>
                <c:ptCount val="3"/>
                <c:pt idx="0">
                  <c:v>0.44</c:v>
                </c:pt>
                <c:pt idx="1">
                  <c:v>0.68</c:v>
                </c:pt>
                <c:pt idx="2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C-4B29-B809-C665A952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28575</xdr:colOff>
      <xdr:row>66</xdr:row>
      <xdr:rowOff>133350</xdr:rowOff>
    </xdr:from>
    <xdr:ext cx="5438775" cy="2771775"/>
    <xdr:graphicFrame macro="">
      <xdr:nvGraphicFramePr>
        <xdr:cNvPr id="595031393" name="Chart 1">
          <a:extLst>
            <a:ext uri="{FF2B5EF4-FFF2-40B4-BE49-F238E27FC236}">
              <a16:creationId xmlns:a16="http://schemas.microsoft.com/office/drawing/2014/main" id="{00000000-0008-0000-0000-000061757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6"/>
  <sheetViews>
    <sheetView tabSelected="1" workbookViewId="0"/>
  </sheetViews>
  <sheetFormatPr defaultColWidth="12.6640625" defaultRowHeight="15.75" customHeight="1"/>
  <cols>
    <col min="1" max="1" width="15.33203125" customWidth="1"/>
    <col min="2" max="2" width="30" customWidth="1"/>
    <col min="3" max="9" width="4.44140625" customWidth="1"/>
    <col min="10" max="11" width="4.77734375" customWidth="1"/>
    <col min="12" max="12" width="6.44140625" customWidth="1"/>
    <col min="13" max="14" width="6.6640625" customWidth="1"/>
    <col min="15" max="15" width="5.44140625" customWidth="1"/>
    <col min="16" max="16" width="7.21875" customWidth="1"/>
    <col min="17" max="19" width="4.77734375" customWidth="1"/>
    <col min="20" max="20" width="6.33203125" customWidth="1"/>
    <col min="21" max="21" width="12.44140625" customWidth="1"/>
    <col min="22" max="24" width="5.44140625" customWidth="1"/>
    <col min="25" max="27" width="4.44140625" customWidth="1"/>
    <col min="28" max="30" width="5.44140625" customWidth="1"/>
    <col min="31" max="32" width="7.21875" customWidth="1"/>
    <col min="33" max="38" width="5.44140625" customWidth="1"/>
    <col min="39" max="39" width="5.109375" customWidth="1"/>
    <col min="40" max="49" width="5.44140625" customWidth="1"/>
  </cols>
  <sheetData>
    <row r="1" spans="1:49" ht="15.75" customHeight="1">
      <c r="A1" s="1" t="s">
        <v>0</v>
      </c>
      <c r="B1" s="1" t="s">
        <v>1</v>
      </c>
      <c r="C1" s="2"/>
      <c r="D1" s="2"/>
      <c r="E1" s="3"/>
      <c r="F1" s="3"/>
      <c r="G1" s="3"/>
      <c r="H1" s="3"/>
      <c r="I1" s="102" t="s">
        <v>2</v>
      </c>
      <c r="J1" s="86"/>
      <c r="K1" s="86"/>
      <c r="L1" s="86"/>
      <c r="M1" s="86"/>
      <c r="N1" s="86"/>
      <c r="O1" s="85"/>
      <c r="V1" s="102" t="s">
        <v>3</v>
      </c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5"/>
    </row>
    <row r="2" spans="1:49" ht="15.75" customHeight="1">
      <c r="A2" s="1" t="s">
        <v>4</v>
      </c>
      <c r="B2" s="1" t="s">
        <v>5</v>
      </c>
      <c r="C2" s="2"/>
      <c r="D2" s="2"/>
      <c r="E2" s="2"/>
      <c r="F2" s="2"/>
      <c r="G2" s="2"/>
      <c r="H2" s="2"/>
      <c r="I2" s="4"/>
      <c r="J2" s="4" t="s">
        <v>6</v>
      </c>
      <c r="K2" s="5" t="s">
        <v>7</v>
      </c>
      <c r="L2" s="4" t="s">
        <v>8</v>
      </c>
      <c r="M2" s="4" t="s">
        <v>9</v>
      </c>
      <c r="N2" s="4" t="s">
        <v>10</v>
      </c>
      <c r="O2" s="4" t="s">
        <v>11</v>
      </c>
      <c r="V2" s="6"/>
      <c r="W2" s="7" t="s">
        <v>12</v>
      </c>
      <c r="X2" s="7" t="s">
        <v>13</v>
      </c>
      <c r="Y2" s="7" t="s">
        <v>14</v>
      </c>
      <c r="Z2" s="7" t="s">
        <v>15</v>
      </c>
      <c r="AA2" s="8" t="s">
        <v>16</v>
      </c>
      <c r="AB2" s="8" t="s">
        <v>17</v>
      </c>
      <c r="AC2" s="8" t="s">
        <v>18</v>
      </c>
      <c r="AD2" s="7" t="s">
        <v>19</v>
      </c>
      <c r="AE2" s="7" t="s">
        <v>20</v>
      </c>
      <c r="AF2" s="7" t="s">
        <v>21</v>
      </c>
      <c r="AG2" s="7" t="s">
        <v>22</v>
      </c>
      <c r="AH2" s="7" t="s">
        <v>23</v>
      </c>
    </row>
    <row r="3" spans="1:49" ht="15.75" customHeight="1">
      <c r="A3" s="1" t="s">
        <v>24</v>
      </c>
      <c r="B3" s="1" t="s">
        <v>25</v>
      </c>
      <c r="C3" s="2"/>
      <c r="D3" s="2"/>
      <c r="E3" s="3"/>
      <c r="F3" s="3"/>
      <c r="G3" s="3"/>
      <c r="H3" s="3"/>
      <c r="I3" s="4" t="s">
        <v>26</v>
      </c>
      <c r="J3" s="4">
        <v>70</v>
      </c>
      <c r="K3" s="4"/>
      <c r="L3" s="4"/>
      <c r="M3" s="4"/>
      <c r="N3" s="4">
        <f t="shared" ref="N3:N5" si="0">SUM(J3:M3)</f>
        <v>70</v>
      </c>
      <c r="O3" s="9">
        <f>N3/N9</f>
        <v>0.4375</v>
      </c>
      <c r="V3" s="4" t="s">
        <v>26</v>
      </c>
      <c r="W3" s="10"/>
      <c r="X3" s="11"/>
      <c r="Y3" s="12" t="s">
        <v>27</v>
      </c>
      <c r="Z3" s="11"/>
      <c r="AA3" s="13"/>
      <c r="AB3" s="13"/>
      <c r="AC3" s="13"/>
      <c r="AD3" s="11"/>
      <c r="AE3" s="11"/>
      <c r="AF3" s="11"/>
      <c r="AG3" s="11"/>
      <c r="AH3" s="11"/>
    </row>
    <row r="4" spans="1:49" ht="15.75" customHeight="1">
      <c r="A4" s="1" t="s">
        <v>28</v>
      </c>
      <c r="B4" s="1" t="s">
        <v>29</v>
      </c>
      <c r="C4" s="2"/>
      <c r="D4" s="2"/>
      <c r="E4" s="3"/>
      <c r="F4" s="3"/>
      <c r="G4" s="3"/>
      <c r="H4" s="3"/>
      <c r="I4" s="4" t="s">
        <v>30</v>
      </c>
      <c r="J4" s="4">
        <v>20</v>
      </c>
      <c r="K4" s="4"/>
      <c r="L4" s="4"/>
      <c r="M4" s="4"/>
      <c r="N4" s="4">
        <f t="shared" si="0"/>
        <v>20</v>
      </c>
      <c r="O4" s="9">
        <f>N4/N9</f>
        <v>0.125</v>
      </c>
      <c r="V4" s="4" t="s">
        <v>30</v>
      </c>
      <c r="W4" s="14"/>
      <c r="X4" s="15"/>
      <c r="Y4" s="16" t="s">
        <v>27</v>
      </c>
      <c r="Z4" s="15"/>
      <c r="AA4" s="17"/>
      <c r="AB4" s="17"/>
      <c r="AC4" s="17"/>
      <c r="AD4" s="15"/>
      <c r="AE4" s="15"/>
      <c r="AF4" s="15"/>
      <c r="AG4" s="15"/>
      <c r="AH4" s="15"/>
    </row>
    <row r="5" spans="1:49" ht="15.75" customHeight="1">
      <c r="A5" s="1" t="s">
        <v>31</v>
      </c>
      <c r="B5" s="18">
        <v>25</v>
      </c>
      <c r="C5" s="2"/>
      <c r="D5" s="2"/>
      <c r="E5" s="3"/>
      <c r="F5" s="3"/>
      <c r="G5" s="3"/>
      <c r="H5" s="3"/>
      <c r="I5" s="4" t="s">
        <v>32</v>
      </c>
      <c r="J5" s="4"/>
      <c r="K5" s="4">
        <v>30</v>
      </c>
      <c r="L5" s="4">
        <v>20</v>
      </c>
      <c r="M5" s="4">
        <v>20</v>
      </c>
      <c r="N5" s="4">
        <f t="shared" si="0"/>
        <v>70</v>
      </c>
      <c r="O5" s="9">
        <f>N5/N9</f>
        <v>0.4375</v>
      </c>
      <c r="V5" s="4" t="s">
        <v>32</v>
      </c>
      <c r="W5" s="14"/>
      <c r="X5" s="16"/>
      <c r="Y5" s="16"/>
      <c r="Z5" s="15"/>
      <c r="AA5" s="17"/>
      <c r="AB5" s="17"/>
      <c r="AC5" s="17"/>
      <c r="AD5" s="16" t="s">
        <v>27</v>
      </c>
      <c r="AE5" s="16" t="s">
        <v>27</v>
      </c>
      <c r="AF5" s="16"/>
      <c r="AG5" s="15"/>
      <c r="AH5" s="16" t="s">
        <v>27</v>
      </c>
    </row>
    <row r="6" spans="1:49" ht="15.75" customHeight="1">
      <c r="A6" s="1"/>
      <c r="B6" s="18"/>
      <c r="C6" s="2"/>
      <c r="D6" s="2"/>
      <c r="E6" s="3"/>
      <c r="F6" s="3"/>
      <c r="G6" s="3"/>
      <c r="H6" s="3"/>
      <c r="I6" s="4" t="s">
        <v>33</v>
      </c>
      <c r="J6" s="4"/>
      <c r="K6" s="4"/>
      <c r="L6" s="4"/>
      <c r="M6" s="4"/>
      <c r="N6" s="4"/>
      <c r="O6" s="9"/>
      <c r="V6" s="4"/>
      <c r="W6" s="19"/>
      <c r="X6" s="20"/>
      <c r="Y6" s="20"/>
      <c r="Z6" s="20"/>
      <c r="AA6" s="21"/>
      <c r="AB6" s="21"/>
      <c r="AC6" s="21"/>
      <c r="AD6" s="20"/>
      <c r="AE6" s="20"/>
      <c r="AF6" s="20"/>
      <c r="AG6" s="20"/>
      <c r="AH6" s="20"/>
    </row>
    <row r="7" spans="1:49" ht="15.75" customHeight="1">
      <c r="A7" s="1"/>
      <c r="B7" s="18"/>
      <c r="C7" s="2"/>
      <c r="D7" s="2"/>
      <c r="E7" s="3"/>
      <c r="F7" s="3"/>
      <c r="G7" s="3"/>
      <c r="H7" s="3"/>
      <c r="I7" s="4" t="s">
        <v>34</v>
      </c>
      <c r="J7" s="4"/>
      <c r="K7" s="4"/>
      <c r="L7" s="4"/>
      <c r="M7" s="4"/>
      <c r="N7" s="4"/>
      <c r="O7" s="9"/>
      <c r="V7" s="9"/>
      <c r="W7" s="22"/>
      <c r="X7" s="22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49" ht="15.75" customHeight="1">
      <c r="A8" s="1"/>
      <c r="B8" s="18"/>
      <c r="C8" s="2"/>
      <c r="D8" s="2"/>
      <c r="E8" s="3"/>
      <c r="F8" s="3"/>
      <c r="G8" s="3"/>
      <c r="H8" s="3"/>
      <c r="I8" s="4" t="s">
        <v>35</v>
      </c>
      <c r="J8" s="4"/>
      <c r="K8" s="4"/>
      <c r="L8" s="4"/>
      <c r="M8" s="4"/>
      <c r="N8" s="4"/>
      <c r="O8" s="9"/>
      <c r="V8" s="9"/>
      <c r="W8" s="22"/>
      <c r="X8" s="22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49" ht="15.75" customHeight="1">
      <c r="A9" s="1"/>
      <c r="B9" s="23"/>
      <c r="C9" s="2"/>
      <c r="D9" s="2"/>
      <c r="E9" s="2"/>
      <c r="F9" s="2"/>
      <c r="G9" s="2"/>
      <c r="H9" s="2"/>
      <c r="I9" s="4"/>
      <c r="J9" s="4"/>
      <c r="K9" s="4"/>
      <c r="L9" s="4"/>
      <c r="M9" s="4"/>
      <c r="N9" s="4">
        <f t="shared" ref="N9:O9" si="1">SUM(N3:N5)</f>
        <v>160</v>
      </c>
      <c r="O9" s="9">
        <f t="shared" si="1"/>
        <v>1</v>
      </c>
    </row>
    <row r="10" spans="1:49" ht="13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49" ht="13.2">
      <c r="A11" s="24"/>
      <c r="B11" s="24"/>
      <c r="C11" s="2"/>
      <c r="D11" s="2"/>
      <c r="E11" s="2"/>
      <c r="F11" s="2"/>
      <c r="G11" s="2"/>
      <c r="H11" s="2"/>
      <c r="I11" s="2"/>
      <c r="J11" s="2"/>
      <c r="K11" s="2"/>
      <c r="L11" s="24"/>
      <c r="M11" s="2"/>
    </row>
    <row r="12" spans="1:49" ht="27.6">
      <c r="A12" s="99" t="s">
        <v>36</v>
      </c>
      <c r="B12" s="99" t="s">
        <v>37</v>
      </c>
      <c r="C12" s="103" t="s">
        <v>38</v>
      </c>
      <c r="D12" s="86"/>
      <c r="E12" s="86"/>
      <c r="F12" s="86"/>
      <c r="G12" s="86"/>
      <c r="H12" s="86"/>
      <c r="I12" s="86"/>
      <c r="J12" s="86"/>
      <c r="K12" s="104"/>
      <c r="L12" s="95" t="s">
        <v>39</v>
      </c>
      <c r="M12" s="84" t="s">
        <v>40</v>
      </c>
      <c r="N12" s="85"/>
      <c r="O12" s="105" t="s">
        <v>41</v>
      </c>
      <c r="P12" s="25" t="s">
        <v>42</v>
      </c>
      <c r="Q12" s="84" t="s">
        <v>9</v>
      </c>
      <c r="R12" s="86"/>
      <c r="S12" s="85"/>
      <c r="T12" s="95" t="s">
        <v>39</v>
      </c>
      <c r="V12" s="87" t="s">
        <v>43</v>
      </c>
      <c r="W12" s="88"/>
      <c r="X12" s="88"/>
      <c r="Y12" s="88"/>
      <c r="Z12" s="89"/>
      <c r="AA12" s="26"/>
      <c r="AB12" s="87" t="s">
        <v>43</v>
      </c>
      <c r="AC12" s="88"/>
      <c r="AD12" s="88"/>
      <c r="AE12" s="88"/>
      <c r="AF12" s="89"/>
      <c r="AH12" s="87" t="s">
        <v>43</v>
      </c>
      <c r="AI12" s="88"/>
      <c r="AJ12" s="88"/>
      <c r="AK12" s="88"/>
      <c r="AL12" s="89"/>
      <c r="AN12" s="87" t="s">
        <v>43</v>
      </c>
      <c r="AO12" s="88"/>
      <c r="AP12" s="88"/>
      <c r="AQ12" s="88"/>
      <c r="AR12" s="89"/>
      <c r="AS12" s="27"/>
      <c r="AT12" s="93" t="s">
        <v>44</v>
      </c>
      <c r="AU12" s="88"/>
      <c r="AV12" s="88"/>
      <c r="AW12" s="89"/>
    </row>
    <row r="13" spans="1:49" ht="75" customHeight="1">
      <c r="A13" s="96"/>
      <c r="B13" s="96"/>
      <c r="C13" s="28" t="s">
        <v>45</v>
      </c>
      <c r="D13" s="28" t="s">
        <v>46</v>
      </c>
      <c r="E13" s="28" t="s">
        <v>47</v>
      </c>
      <c r="F13" s="28" t="s">
        <v>48</v>
      </c>
      <c r="G13" s="28" t="s">
        <v>49</v>
      </c>
      <c r="H13" s="28" t="s">
        <v>50</v>
      </c>
      <c r="I13" s="29" t="s">
        <v>51</v>
      </c>
      <c r="J13" s="28" t="s">
        <v>52</v>
      </c>
      <c r="K13" s="29" t="s">
        <v>53</v>
      </c>
      <c r="L13" s="96"/>
      <c r="M13" s="30"/>
      <c r="N13" s="30"/>
      <c r="O13" s="96"/>
      <c r="P13" s="31"/>
      <c r="Q13" s="94"/>
      <c r="R13" s="86"/>
      <c r="S13" s="85"/>
      <c r="T13" s="96"/>
      <c r="V13" s="90"/>
      <c r="W13" s="91"/>
      <c r="X13" s="91"/>
      <c r="Y13" s="91"/>
      <c r="Z13" s="92"/>
      <c r="AA13" s="26"/>
      <c r="AB13" s="90"/>
      <c r="AC13" s="91"/>
      <c r="AD13" s="91"/>
      <c r="AE13" s="91"/>
      <c r="AF13" s="92"/>
      <c r="AH13" s="90"/>
      <c r="AI13" s="91"/>
      <c r="AJ13" s="91"/>
      <c r="AK13" s="91"/>
      <c r="AL13" s="92"/>
      <c r="AN13" s="90"/>
      <c r="AO13" s="91"/>
      <c r="AP13" s="91"/>
      <c r="AQ13" s="91"/>
      <c r="AR13" s="92"/>
      <c r="AS13" s="27"/>
      <c r="AT13" s="90"/>
      <c r="AU13" s="91"/>
      <c r="AV13" s="91"/>
      <c r="AW13" s="92"/>
    </row>
    <row r="14" spans="1:49" ht="115.5" customHeight="1">
      <c r="A14" s="96"/>
      <c r="B14" s="96"/>
      <c r="C14" s="32" t="s">
        <v>54</v>
      </c>
      <c r="D14" s="32" t="s">
        <v>54</v>
      </c>
      <c r="E14" s="32" t="s">
        <v>54</v>
      </c>
      <c r="F14" s="32" t="s">
        <v>54</v>
      </c>
      <c r="G14" s="32" t="s">
        <v>54</v>
      </c>
      <c r="H14" s="32" t="s">
        <v>54</v>
      </c>
      <c r="I14" s="32" t="s">
        <v>54</v>
      </c>
      <c r="J14" s="32" t="s">
        <v>54</v>
      </c>
      <c r="K14" s="32" t="s">
        <v>54</v>
      </c>
      <c r="L14" s="96"/>
      <c r="M14" s="33" t="s">
        <v>55</v>
      </c>
      <c r="N14" s="33" t="s">
        <v>56</v>
      </c>
      <c r="O14" s="96"/>
      <c r="P14" s="34"/>
      <c r="Q14" s="32" t="s">
        <v>57</v>
      </c>
      <c r="R14" s="35" t="s">
        <v>58</v>
      </c>
      <c r="S14" s="32" t="s">
        <v>59</v>
      </c>
      <c r="T14" s="96"/>
      <c r="V14" s="36" t="s">
        <v>26</v>
      </c>
      <c r="W14" s="36" t="s">
        <v>30</v>
      </c>
      <c r="X14" s="36" t="s">
        <v>32</v>
      </c>
      <c r="Y14" s="37" t="s">
        <v>33</v>
      </c>
      <c r="Z14" s="37" t="s">
        <v>34</v>
      </c>
      <c r="AA14" s="38"/>
      <c r="AB14" s="37" t="s">
        <v>26</v>
      </c>
      <c r="AC14" s="37" t="s">
        <v>30</v>
      </c>
      <c r="AD14" s="37" t="s">
        <v>32</v>
      </c>
      <c r="AE14" s="37" t="s">
        <v>33</v>
      </c>
      <c r="AF14" s="37" t="s">
        <v>34</v>
      </c>
      <c r="AH14" s="36" t="s">
        <v>26</v>
      </c>
      <c r="AI14" s="36" t="s">
        <v>30</v>
      </c>
      <c r="AJ14" s="36" t="s">
        <v>32</v>
      </c>
      <c r="AK14" s="37" t="s">
        <v>33</v>
      </c>
      <c r="AL14" s="37" t="s">
        <v>34</v>
      </c>
      <c r="AN14" s="37" t="s">
        <v>26</v>
      </c>
      <c r="AO14" s="37" t="s">
        <v>30</v>
      </c>
      <c r="AP14" s="37" t="s">
        <v>32</v>
      </c>
      <c r="AQ14" s="37" t="s">
        <v>33</v>
      </c>
      <c r="AR14" s="37" t="s">
        <v>34</v>
      </c>
      <c r="AS14" s="38"/>
      <c r="AT14" s="39" t="s">
        <v>14</v>
      </c>
      <c r="AU14" s="40" t="s">
        <v>19</v>
      </c>
      <c r="AV14" s="40" t="s">
        <v>20</v>
      </c>
      <c r="AW14" s="40" t="s">
        <v>23</v>
      </c>
    </row>
    <row r="15" spans="1:49" ht="29.25" customHeight="1">
      <c r="A15" s="100"/>
      <c r="B15" s="85"/>
      <c r="C15" s="30" t="s">
        <v>26</v>
      </c>
      <c r="D15" s="30" t="s">
        <v>26</v>
      </c>
      <c r="E15" s="30" t="s">
        <v>26</v>
      </c>
      <c r="F15" s="41" t="s">
        <v>26</v>
      </c>
      <c r="G15" s="41" t="s">
        <v>26</v>
      </c>
      <c r="H15" s="41" t="s">
        <v>26</v>
      </c>
      <c r="I15" s="42" t="s">
        <v>30</v>
      </c>
      <c r="J15" s="41" t="s">
        <v>26</v>
      </c>
      <c r="K15" s="43" t="s">
        <v>30</v>
      </c>
      <c r="L15" s="97"/>
      <c r="M15" s="44" t="s">
        <v>32</v>
      </c>
      <c r="N15" s="44" t="s">
        <v>32</v>
      </c>
      <c r="O15" s="106"/>
      <c r="P15" s="45" t="s">
        <v>32</v>
      </c>
      <c r="Q15" s="46" t="s">
        <v>32</v>
      </c>
      <c r="R15" s="46" t="s">
        <v>32</v>
      </c>
      <c r="S15" s="46" t="s">
        <v>32</v>
      </c>
      <c r="T15" s="97"/>
      <c r="V15" s="47"/>
      <c r="W15" s="47"/>
      <c r="X15" s="47"/>
      <c r="Y15" s="47"/>
      <c r="Z15" s="47"/>
      <c r="AA15" s="48"/>
      <c r="AB15" s="48"/>
      <c r="AC15" s="48"/>
      <c r="AD15" s="48"/>
      <c r="AE15" s="48"/>
      <c r="AF15" s="48"/>
      <c r="AH15" s="48"/>
      <c r="AI15" s="48"/>
      <c r="AJ15" s="48"/>
      <c r="AK15" s="48"/>
      <c r="AL15" s="48"/>
      <c r="AN15" s="48"/>
      <c r="AO15" s="48"/>
      <c r="AP15" s="48"/>
      <c r="AT15" s="49"/>
      <c r="AU15" s="49"/>
      <c r="AV15" s="49"/>
      <c r="AW15" s="49"/>
    </row>
    <row r="16" spans="1:49" ht="18" customHeight="1">
      <c r="A16" s="101"/>
      <c r="B16" s="85"/>
      <c r="C16" s="50">
        <v>10</v>
      </c>
      <c r="D16" s="51">
        <v>10</v>
      </c>
      <c r="E16" s="50">
        <v>10</v>
      </c>
      <c r="F16" s="50">
        <v>10</v>
      </c>
      <c r="G16" s="50">
        <v>10</v>
      </c>
      <c r="H16" s="50">
        <v>10</v>
      </c>
      <c r="I16" s="50">
        <v>10</v>
      </c>
      <c r="J16" s="50">
        <v>10</v>
      </c>
      <c r="K16" s="50">
        <v>10</v>
      </c>
      <c r="L16" s="50">
        <f t="shared" ref="L16:L41" si="2">SUM(C16:K16)</f>
        <v>90</v>
      </c>
      <c r="M16" s="52">
        <v>10</v>
      </c>
      <c r="N16" s="53">
        <v>20</v>
      </c>
      <c r="O16" s="53"/>
      <c r="P16" s="53">
        <v>20</v>
      </c>
      <c r="Q16" s="53">
        <v>10</v>
      </c>
      <c r="R16" s="53">
        <v>5</v>
      </c>
      <c r="S16" s="53">
        <v>5</v>
      </c>
      <c r="T16" s="50">
        <f>SUM(M16:S16)</f>
        <v>70</v>
      </c>
      <c r="V16" s="54">
        <f>SUMIF($C$15:$S$15,I$3,$C16:$S16)</f>
        <v>70</v>
      </c>
      <c r="W16" s="54">
        <f>SUMIF($C$15:$S$15,I$4,$C16:$S16)</f>
        <v>20</v>
      </c>
      <c r="X16" s="54">
        <f>SUMIF($C$15:$S$15,I$5,$C16:$S16)</f>
        <v>70</v>
      </c>
      <c r="Y16" s="54"/>
      <c r="Z16" s="54"/>
      <c r="AA16" s="55"/>
      <c r="AB16" s="54">
        <f>SUMIF($C$15:$S$15,I$3,$C16:$S16)</f>
        <v>70</v>
      </c>
      <c r="AC16" s="54">
        <f>SUMIF($C$15:$S$15,I$4,$C16:$S16)</f>
        <v>20</v>
      </c>
      <c r="AD16" s="54">
        <f>SUMIF($C$15:$S$15,I$5,$C16:$S16)</f>
        <v>70</v>
      </c>
      <c r="AE16" s="54"/>
      <c r="AF16" s="54"/>
      <c r="AH16" s="56">
        <v>2</v>
      </c>
      <c r="AI16" s="56">
        <v>2</v>
      </c>
      <c r="AJ16" s="56">
        <v>2</v>
      </c>
      <c r="AK16" s="54"/>
      <c r="AL16" s="54"/>
      <c r="AN16" s="54">
        <f>SUMIF($C$15:$S$15,I$3,$C16:$S16)</f>
        <v>70</v>
      </c>
      <c r="AO16" s="54">
        <f>SUMIF($C$15:$S$15,I$4,$C16:$S16)</f>
        <v>20</v>
      </c>
      <c r="AP16" s="54">
        <f>SUMIF($C$15:$S$15,I$5,$C16:$S16)</f>
        <v>70</v>
      </c>
      <c r="AQ16" s="6"/>
      <c r="AR16" s="6"/>
      <c r="AS16" s="57"/>
      <c r="AT16" s="58">
        <f t="shared" ref="AT16:AT41" si="3">SUM(AH16,AI16)</f>
        <v>4</v>
      </c>
      <c r="AU16" s="58">
        <f t="shared" ref="AU16:AU41" si="4">AJ16</f>
        <v>2</v>
      </c>
      <c r="AV16" s="58">
        <f t="shared" ref="AV16:AV41" si="5">AJ16</f>
        <v>2</v>
      </c>
      <c r="AW16" s="58">
        <f t="shared" ref="AW16:AW41" si="6">AJ16</f>
        <v>2</v>
      </c>
    </row>
    <row r="17" spans="1:49" ht="15.75" customHeight="1">
      <c r="A17" s="59">
        <v>1703310201401</v>
      </c>
      <c r="B17" s="60" t="s">
        <v>60</v>
      </c>
      <c r="C17" s="61">
        <v>6</v>
      </c>
      <c r="D17" s="61">
        <v>6</v>
      </c>
      <c r="E17" s="61">
        <v>8</v>
      </c>
      <c r="F17" s="61">
        <v>6</v>
      </c>
      <c r="G17" s="61">
        <v>6</v>
      </c>
      <c r="H17" s="61">
        <v>8</v>
      </c>
      <c r="I17" s="62"/>
      <c r="J17" s="61">
        <v>6</v>
      </c>
      <c r="K17" s="61">
        <v>9</v>
      </c>
      <c r="L17" s="63">
        <f t="shared" si="2"/>
        <v>55</v>
      </c>
      <c r="M17" s="64">
        <v>8</v>
      </c>
      <c r="N17" s="64">
        <v>11</v>
      </c>
      <c r="O17" s="65">
        <f t="shared" ref="O17:O41" si="7">SUM(M17:N17)</f>
        <v>19</v>
      </c>
      <c r="P17" s="64">
        <v>13</v>
      </c>
      <c r="Q17" s="4">
        <v>6</v>
      </c>
      <c r="R17" s="4">
        <v>2</v>
      </c>
      <c r="S17" s="4">
        <v>3</v>
      </c>
      <c r="T17" s="66">
        <f t="shared" ref="T17:T41" si="8">SUM(Q17:S17)</f>
        <v>11</v>
      </c>
      <c r="V17" s="67">
        <f t="shared" ref="V17:X17" si="9">MIN(SUMIF($C$15:$S$15,V$14,$C17:$S17), 100)</f>
        <v>46</v>
      </c>
      <c r="W17" s="67">
        <f t="shared" si="9"/>
        <v>9</v>
      </c>
      <c r="X17" s="67">
        <f t="shared" si="9"/>
        <v>43</v>
      </c>
      <c r="Y17" s="67"/>
      <c r="Z17" s="67"/>
      <c r="AA17" s="48"/>
      <c r="AB17" s="47">
        <f t="shared" ref="AB17:AB41" si="10">MIN(SUMIF($C$15:$S$15,I$3,$C17:$S17)/N$3, 100%)</f>
        <v>0.65714285714285714</v>
      </c>
      <c r="AC17" s="47">
        <f t="shared" ref="AC17:AC41" si="11">MIN(SUMIF($C$15:$S$15,I$4,$C17:$S17)/N$4, 100%)</f>
        <v>0.45</v>
      </c>
      <c r="AD17" s="47">
        <f t="shared" ref="AD17:AD41" si="12">MIN(SUMIF($C$15:$S$15,I$5,$C17:$S17)/N$5, 100%)</f>
        <v>0.61428571428571432</v>
      </c>
      <c r="AE17" s="47"/>
      <c r="AF17" s="47"/>
      <c r="AH17" s="4">
        <f t="shared" ref="AH17:AJ17" si="13">IF((AB17)&gt;=50%, 2, (IF((AB17)&lt;25%, 0, 1)))</f>
        <v>2</v>
      </c>
      <c r="AI17" s="4">
        <f t="shared" si="13"/>
        <v>1</v>
      </c>
      <c r="AJ17" s="4">
        <f t="shared" si="13"/>
        <v>2</v>
      </c>
      <c r="AK17" s="4"/>
      <c r="AL17" s="4"/>
      <c r="AN17" s="4" t="str">
        <f t="shared" ref="AN17:AP17" si="14">IF(AH17=2,"Att", (IF(AH17=0,"Not","Weak")))</f>
        <v>Att</v>
      </c>
      <c r="AO17" s="4" t="str">
        <f t="shared" si="14"/>
        <v>Weak</v>
      </c>
      <c r="AP17" s="4" t="str">
        <f t="shared" si="14"/>
        <v>Att</v>
      </c>
      <c r="AQ17" s="6"/>
      <c r="AR17" s="6"/>
      <c r="AS17" s="57"/>
      <c r="AT17" s="68">
        <f t="shared" si="3"/>
        <v>3</v>
      </c>
      <c r="AU17" s="69">
        <f t="shared" si="4"/>
        <v>2</v>
      </c>
      <c r="AV17" s="69">
        <f t="shared" si="5"/>
        <v>2</v>
      </c>
      <c r="AW17" s="69">
        <f t="shared" si="6"/>
        <v>2</v>
      </c>
    </row>
    <row r="18" spans="1:49" ht="15.75" customHeight="1">
      <c r="A18" s="70">
        <v>1703310201516</v>
      </c>
      <c r="B18" s="71" t="s">
        <v>61</v>
      </c>
      <c r="C18" s="61">
        <v>5</v>
      </c>
      <c r="D18" s="61">
        <v>4</v>
      </c>
      <c r="E18" s="72">
        <v>3</v>
      </c>
      <c r="F18" s="72">
        <v>4</v>
      </c>
      <c r="G18" s="72">
        <v>3</v>
      </c>
      <c r="H18" s="72">
        <v>4</v>
      </c>
      <c r="I18" s="72">
        <v>5</v>
      </c>
      <c r="J18" s="72">
        <v>4</v>
      </c>
      <c r="K18" s="72">
        <v>5</v>
      </c>
      <c r="L18" s="63">
        <f t="shared" si="2"/>
        <v>37</v>
      </c>
      <c r="M18" s="64">
        <v>7</v>
      </c>
      <c r="N18" s="64">
        <v>10</v>
      </c>
      <c r="O18" s="65">
        <f t="shared" si="7"/>
        <v>17</v>
      </c>
      <c r="P18" s="64">
        <v>11</v>
      </c>
      <c r="Q18" s="64">
        <v>8</v>
      </c>
      <c r="R18" s="4">
        <v>3</v>
      </c>
      <c r="S18" s="4">
        <v>2</v>
      </c>
      <c r="T18" s="66">
        <f t="shared" si="8"/>
        <v>13</v>
      </c>
      <c r="V18" s="67">
        <f t="shared" ref="V18:X18" si="15">MIN(SUMIF($C$15:$S$15,V$14,$C18:$S18), 100)</f>
        <v>27</v>
      </c>
      <c r="W18" s="67">
        <f t="shared" si="15"/>
        <v>10</v>
      </c>
      <c r="X18" s="67">
        <f t="shared" si="15"/>
        <v>41</v>
      </c>
      <c r="Y18" s="67"/>
      <c r="Z18" s="67"/>
      <c r="AA18" s="48"/>
      <c r="AB18" s="47">
        <f t="shared" si="10"/>
        <v>0.38571428571428573</v>
      </c>
      <c r="AC18" s="47">
        <f t="shared" si="11"/>
        <v>0.5</v>
      </c>
      <c r="AD18" s="47">
        <f t="shared" si="12"/>
        <v>0.58571428571428574</v>
      </c>
      <c r="AE18" s="47"/>
      <c r="AF18" s="47"/>
      <c r="AH18" s="4">
        <f t="shared" ref="AH18:AJ18" si="16">IF((AB18)&gt;=50%, 2, (IF((AB18)&lt;25%, 0, 1)))</f>
        <v>1</v>
      </c>
      <c r="AI18" s="4">
        <f t="shared" si="16"/>
        <v>2</v>
      </c>
      <c r="AJ18" s="4">
        <f t="shared" si="16"/>
        <v>2</v>
      </c>
      <c r="AK18" s="4"/>
      <c r="AL18" s="4"/>
      <c r="AN18" s="4" t="str">
        <f t="shared" ref="AN18:AP18" si="17">IF(AH18=2,"Att", (IF(AH18=0,"Not","Weak")))</f>
        <v>Weak</v>
      </c>
      <c r="AO18" s="4" t="str">
        <f t="shared" si="17"/>
        <v>Att</v>
      </c>
      <c r="AP18" s="4" t="str">
        <f t="shared" si="17"/>
        <v>Att</v>
      </c>
      <c r="AQ18" s="6"/>
      <c r="AR18" s="6"/>
      <c r="AS18" s="57"/>
      <c r="AT18" s="68">
        <f t="shared" si="3"/>
        <v>3</v>
      </c>
      <c r="AU18" s="69">
        <f t="shared" si="4"/>
        <v>2</v>
      </c>
      <c r="AV18" s="69">
        <f t="shared" si="5"/>
        <v>2</v>
      </c>
      <c r="AW18" s="69">
        <f t="shared" si="6"/>
        <v>2</v>
      </c>
    </row>
    <row r="19" spans="1:49" ht="15.75" customHeight="1">
      <c r="A19" s="70">
        <v>1803510201685</v>
      </c>
      <c r="B19" s="71" t="s">
        <v>62</v>
      </c>
      <c r="C19" s="61">
        <v>8</v>
      </c>
      <c r="D19" s="61">
        <v>10</v>
      </c>
      <c r="E19" s="72">
        <v>10</v>
      </c>
      <c r="F19" s="72">
        <v>10</v>
      </c>
      <c r="G19" s="73"/>
      <c r="H19" s="72">
        <v>10</v>
      </c>
      <c r="I19" s="72">
        <v>9</v>
      </c>
      <c r="J19" s="72">
        <v>7</v>
      </c>
      <c r="K19" s="72">
        <v>6</v>
      </c>
      <c r="L19" s="63">
        <f t="shared" si="2"/>
        <v>70</v>
      </c>
      <c r="M19" s="64">
        <v>7</v>
      </c>
      <c r="N19" s="64">
        <v>11</v>
      </c>
      <c r="O19" s="65">
        <f t="shared" si="7"/>
        <v>18</v>
      </c>
      <c r="P19" s="64">
        <v>12</v>
      </c>
      <c r="Q19" s="64">
        <v>8</v>
      </c>
      <c r="R19" s="4">
        <v>3</v>
      </c>
      <c r="S19" s="4">
        <v>3</v>
      </c>
      <c r="T19" s="66">
        <f t="shared" si="8"/>
        <v>14</v>
      </c>
      <c r="V19" s="67">
        <f t="shared" ref="V19:X19" si="18">MIN(SUMIF($C$15:$S$15,V$14,$C19:$S19), 100)</f>
        <v>55</v>
      </c>
      <c r="W19" s="67">
        <f t="shared" si="18"/>
        <v>15</v>
      </c>
      <c r="X19" s="67">
        <f t="shared" si="18"/>
        <v>44</v>
      </c>
      <c r="Y19" s="67"/>
      <c r="Z19" s="67"/>
      <c r="AA19" s="48"/>
      <c r="AB19" s="47">
        <f t="shared" si="10"/>
        <v>0.7857142857142857</v>
      </c>
      <c r="AC19" s="47">
        <f t="shared" si="11"/>
        <v>0.75</v>
      </c>
      <c r="AD19" s="47">
        <f t="shared" si="12"/>
        <v>0.62857142857142856</v>
      </c>
      <c r="AE19" s="47"/>
      <c r="AF19" s="47"/>
      <c r="AH19" s="4">
        <f t="shared" ref="AH19:AJ19" si="19">IF((AB19)&gt;=50%, 2, (IF((AB19)&lt;25%, 0, 1)))</f>
        <v>2</v>
      </c>
      <c r="AI19" s="4">
        <f t="shared" si="19"/>
        <v>2</v>
      </c>
      <c r="AJ19" s="4">
        <f t="shared" si="19"/>
        <v>2</v>
      </c>
      <c r="AK19" s="4"/>
      <c r="AL19" s="4"/>
      <c r="AN19" s="4" t="str">
        <f t="shared" ref="AN19:AP19" si="20">IF(AH19=2,"Att", (IF(AH19=0,"Not","Weak")))</f>
        <v>Att</v>
      </c>
      <c r="AO19" s="4" t="str">
        <f t="shared" si="20"/>
        <v>Att</v>
      </c>
      <c r="AP19" s="4" t="str">
        <f t="shared" si="20"/>
        <v>Att</v>
      </c>
      <c r="AQ19" s="6"/>
      <c r="AR19" s="6"/>
      <c r="AS19" s="57"/>
      <c r="AT19" s="68">
        <f t="shared" si="3"/>
        <v>4</v>
      </c>
      <c r="AU19" s="69">
        <f t="shared" si="4"/>
        <v>2</v>
      </c>
      <c r="AV19" s="69">
        <f t="shared" si="5"/>
        <v>2</v>
      </c>
      <c r="AW19" s="69">
        <f t="shared" si="6"/>
        <v>2</v>
      </c>
    </row>
    <row r="20" spans="1:49" ht="15.75" customHeight="1">
      <c r="A20" s="70">
        <v>1803510201703</v>
      </c>
      <c r="B20" s="71" t="s">
        <v>63</v>
      </c>
      <c r="C20" s="62"/>
      <c r="D20" s="61">
        <v>3</v>
      </c>
      <c r="E20" s="72">
        <v>8</v>
      </c>
      <c r="F20" s="72">
        <v>4</v>
      </c>
      <c r="G20" s="73"/>
      <c r="H20" s="73"/>
      <c r="I20" s="73"/>
      <c r="J20" s="73"/>
      <c r="K20" s="73"/>
      <c r="L20" s="63">
        <f t="shared" si="2"/>
        <v>15</v>
      </c>
      <c r="M20" s="73"/>
      <c r="N20" s="73"/>
      <c r="O20" s="65">
        <f t="shared" si="7"/>
        <v>0</v>
      </c>
      <c r="P20" s="74"/>
      <c r="Q20" s="64"/>
      <c r="R20" s="4"/>
      <c r="S20" s="4"/>
      <c r="T20" s="66">
        <f t="shared" si="8"/>
        <v>0</v>
      </c>
      <c r="V20" s="67">
        <f t="shared" ref="V20:X20" si="21">MIN(SUMIF($C$15:$S$15,V$14,$C20:$S20), 100)</f>
        <v>15</v>
      </c>
      <c r="W20" s="67">
        <f t="shared" si="21"/>
        <v>0</v>
      </c>
      <c r="X20" s="67">
        <f t="shared" si="21"/>
        <v>0</v>
      </c>
      <c r="Y20" s="67"/>
      <c r="Z20" s="67"/>
      <c r="AA20" s="48"/>
      <c r="AB20" s="47">
        <f t="shared" si="10"/>
        <v>0.21428571428571427</v>
      </c>
      <c r="AC20" s="47">
        <f t="shared" si="11"/>
        <v>0</v>
      </c>
      <c r="AD20" s="47">
        <f t="shared" si="12"/>
        <v>0</v>
      </c>
      <c r="AE20" s="47"/>
      <c r="AF20" s="47"/>
      <c r="AH20" s="4">
        <f t="shared" ref="AH20:AJ20" si="22">IF((AB20)&gt;=50%, 2, (IF((AB20)&lt;25%, 0, 1)))</f>
        <v>0</v>
      </c>
      <c r="AI20" s="4">
        <f t="shared" si="22"/>
        <v>0</v>
      </c>
      <c r="AJ20" s="4">
        <f t="shared" si="22"/>
        <v>0</v>
      </c>
      <c r="AK20" s="4"/>
      <c r="AL20" s="4"/>
      <c r="AN20" s="4" t="str">
        <f t="shared" ref="AN20:AP20" si="23">IF(AH20=2,"Att", (IF(AH20=0,"Not","Weak")))</f>
        <v>Not</v>
      </c>
      <c r="AO20" s="4" t="str">
        <f t="shared" si="23"/>
        <v>Not</v>
      </c>
      <c r="AP20" s="4" t="str">
        <f t="shared" si="23"/>
        <v>Not</v>
      </c>
      <c r="AQ20" s="6"/>
      <c r="AR20" s="6"/>
      <c r="AS20" s="57"/>
      <c r="AT20" s="68">
        <f t="shared" si="3"/>
        <v>0</v>
      </c>
      <c r="AU20" s="69">
        <f t="shared" si="4"/>
        <v>0</v>
      </c>
      <c r="AV20" s="69">
        <f t="shared" si="5"/>
        <v>0</v>
      </c>
      <c r="AW20" s="69">
        <f t="shared" si="6"/>
        <v>0</v>
      </c>
    </row>
    <row r="21" spans="1:49" ht="15.75" customHeight="1">
      <c r="A21" s="70">
        <v>1803510201753</v>
      </c>
      <c r="B21" s="71" t="s">
        <v>64</v>
      </c>
      <c r="C21" s="61">
        <v>6</v>
      </c>
      <c r="D21" s="61">
        <v>5</v>
      </c>
      <c r="E21" s="72">
        <v>5</v>
      </c>
      <c r="F21" s="72">
        <v>4</v>
      </c>
      <c r="G21" s="72">
        <v>3</v>
      </c>
      <c r="H21" s="72">
        <v>5</v>
      </c>
      <c r="I21" s="72">
        <v>5</v>
      </c>
      <c r="J21" s="72">
        <v>4</v>
      </c>
      <c r="K21" s="72">
        <v>5</v>
      </c>
      <c r="L21" s="63">
        <f t="shared" si="2"/>
        <v>42</v>
      </c>
      <c r="M21" s="64">
        <v>7</v>
      </c>
      <c r="N21" s="64">
        <v>10</v>
      </c>
      <c r="O21" s="65">
        <f t="shared" si="7"/>
        <v>17</v>
      </c>
      <c r="P21" s="64">
        <v>11</v>
      </c>
      <c r="Q21" s="4">
        <v>8</v>
      </c>
      <c r="R21" s="4">
        <v>2</v>
      </c>
      <c r="S21" s="4">
        <v>2</v>
      </c>
      <c r="T21" s="66">
        <f t="shared" si="8"/>
        <v>12</v>
      </c>
      <c r="V21" s="67">
        <f t="shared" ref="V21:X21" si="24">MIN(SUMIF($C$15:$S$15,V$14,$C21:$S21), 100)</f>
        <v>32</v>
      </c>
      <c r="W21" s="67">
        <f t="shared" si="24"/>
        <v>10</v>
      </c>
      <c r="X21" s="67">
        <f t="shared" si="24"/>
        <v>40</v>
      </c>
      <c r="Y21" s="67"/>
      <c r="Z21" s="67"/>
      <c r="AA21" s="48"/>
      <c r="AB21" s="47">
        <f t="shared" si="10"/>
        <v>0.45714285714285713</v>
      </c>
      <c r="AC21" s="47">
        <f t="shared" si="11"/>
        <v>0.5</v>
      </c>
      <c r="AD21" s="47">
        <f t="shared" si="12"/>
        <v>0.5714285714285714</v>
      </c>
      <c r="AE21" s="47"/>
      <c r="AF21" s="47"/>
      <c r="AH21" s="4">
        <f t="shared" ref="AH21:AJ21" si="25">IF((AB21)&gt;=50%, 2, (IF((AB21)&lt;25%, 0, 1)))</f>
        <v>1</v>
      </c>
      <c r="AI21" s="4">
        <f t="shared" si="25"/>
        <v>2</v>
      </c>
      <c r="AJ21" s="4">
        <f t="shared" si="25"/>
        <v>2</v>
      </c>
      <c r="AK21" s="4"/>
      <c r="AL21" s="4"/>
      <c r="AN21" s="4" t="str">
        <f t="shared" ref="AN21:AP21" si="26">IF(AH21=2,"Att", (IF(AH21=0,"Not","Weak")))</f>
        <v>Weak</v>
      </c>
      <c r="AO21" s="4" t="str">
        <f t="shared" si="26"/>
        <v>Att</v>
      </c>
      <c r="AP21" s="4" t="str">
        <f t="shared" si="26"/>
        <v>Att</v>
      </c>
      <c r="AQ21" s="6"/>
      <c r="AR21" s="6"/>
      <c r="AS21" s="57"/>
      <c r="AT21" s="68">
        <f t="shared" si="3"/>
        <v>3</v>
      </c>
      <c r="AU21" s="69">
        <f t="shared" si="4"/>
        <v>2</v>
      </c>
      <c r="AV21" s="69">
        <f t="shared" si="5"/>
        <v>2</v>
      </c>
      <c r="AW21" s="69">
        <f t="shared" si="6"/>
        <v>2</v>
      </c>
    </row>
    <row r="22" spans="1:49" ht="15.75" customHeight="1">
      <c r="A22" s="70">
        <v>1803510201754</v>
      </c>
      <c r="B22" s="71" t="s">
        <v>65</v>
      </c>
      <c r="C22" s="61">
        <v>7</v>
      </c>
      <c r="D22" s="61">
        <v>6</v>
      </c>
      <c r="E22" s="72">
        <v>8</v>
      </c>
      <c r="F22" s="72">
        <v>8</v>
      </c>
      <c r="G22" s="73"/>
      <c r="H22" s="72">
        <v>8</v>
      </c>
      <c r="I22" s="73"/>
      <c r="J22" s="72">
        <v>8</v>
      </c>
      <c r="K22" s="72">
        <v>10</v>
      </c>
      <c r="L22" s="63">
        <f t="shared" si="2"/>
        <v>55</v>
      </c>
      <c r="M22" s="64">
        <v>8</v>
      </c>
      <c r="N22" s="64">
        <v>11</v>
      </c>
      <c r="O22" s="65">
        <f t="shared" si="7"/>
        <v>19</v>
      </c>
      <c r="P22" s="64">
        <v>13</v>
      </c>
      <c r="Q22" s="4">
        <v>6</v>
      </c>
      <c r="R22" s="4">
        <v>2</v>
      </c>
      <c r="S22" s="4">
        <v>3</v>
      </c>
      <c r="T22" s="66">
        <f t="shared" si="8"/>
        <v>11</v>
      </c>
      <c r="V22" s="67">
        <f t="shared" ref="V22:X22" si="27">MIN(SUMIF($C$15:$S$15,V$14,$C22:$S22), 100)</f>
        <v>45</v>
      </c>
      <c r="W22" s="67">
        <f t="shared" si="27"/>
        <v>10</v>
      </c>
      <c r="X22" s="67">
        <f t="shared" si="27"/>
        <v>43</v>
      </c>
      <c r="Y22" s="67"/>
      <c r="Z22" s="67"/>
      <c r="AA22" s="48"/>
      <c r="AB22" s="47">
        <f t="shared" si="10"/>
        <v>0.6428571428571429</v>
      </c>
      <c r="AC22" s="47">
        <f t="shared" si="11"/>
        <v>0.5</v>
      </c>
      <c r="AD22" s="47">
        <f t="shared" si="12"/>
        <v>0.61428571428571432</v>
      </c>
      <c r="AE22" s="47"/>
      <c r="AF22" s="47"/>
      <c r="AH22" s="4">
        <f t="shared" ref="AH22:AJ22" si="28">IF((AB22)&gt;=50%, 2, (IF((AB22)&lt;25%, 0, 1)))</f>
        <v>2</v>
      </c>
      <c r="AI22" s="4">
        <f t="shared" si="28"/>
        <v>2</v>
      </c>
      <c r="AJ22" s="4">
        <f t="shared" si="28"/>
        <v>2</v>
      </c>
      <c r="AK22" s="4"/>
      <c r="AL22" s="4"/>
      <c r="AN22" s="4" t="str">
        <f t="shared" ref="AN22:AP22" si="29">IF(AH22=2,"Att", (IF(AH22=0,"Not","Weak")))</f>
        <v>Att</v>
      </c>
      <c r="AO22" s="4" t="str">
        <f t="shared" si="29"/>
        <v>Att</v>
      </c>
      <c r="AP22" s="4" t="str">
        <f t="shared" si="29"/>
        <v>Att</v>
      </c>
      <c r="AQ22" s="6"/>
      <c r="AR22" s="6"/>
      <c r="AS22" s="57"/>
      <c r="AT22" s="68">
        <f t="shared" si="3"/>
        <v>4</v>
      </c>
      <c r="AU22" s="69">
        <f t="shared" si="4"/>
        <v>2</v>
      </c>
      <c r="AV22" s="69">
        <f t="shared" si="5"/>
        <v>2</v>
      </c>
      <c r="AW22" s="69">
        <f t="shared" si="6"/>
        <v>2</v>
      </c>
    </row>
    <row r="23" spans="1:49" ht="15.75" customHeight="1">
      <c r="A23" s="70">
        <v>1903610201774</v>
      </c>
      <c r="B23" s="71" t="s">
        <v>66</v>
      </c>
      <c r="C23" s="61">
        <v>4</v>
      </c>
      <c r="D23" s="61">
        <v>5</v>
      </c>
      <c r="E23" s="72">
        <v>4</v>
      </c>
      <c r="F23" s="72">
        <v>4</v>
      </c>
      <c r="G23" s="72">
        <v>5</v>
      </c>
      <c r="H23" s="72">
        <v>6</v>
      </c>
      <c r="I23" s="72">
        <v>5</v>
      </c>
      <c r="J23" s="72">
        <v>5</v>
      </c>
      <c r="K23" s="72">
        <v>5</v>
      </c>
      <c r="L23" s="63">
        <f t="shared" si="2"/>
        <v>43</v>
      </c>
      <c r="M23" s="64">
        <v>7</v>
      </c>
      <c r="N23" s="64">
        <v>10</v>
      </c>
      <c r="O23" s="65">
        <f t="shared" si="7"/>
        <v>17</v>
      </c>
      <c r="P23" s="64">
        <v>11</v>
      </c>
      <c r="Q23" s="4">
        <v>8</v>
      </c>
      <c r="R23" s="4">
        <v>2</v>
      </c>
      <c r="S23" s="4">
        <v>2</v>
      </c>
      <c r="T23" s="66">
        <f t="shared" si="8"/>
        <v>12</v>
      </c>
      <c r="V23" s="67">
        <f t="shared" ref="V23:X23" si="30">MIN(SUMIF($C$15:$S$15,V$14,$C23:$S23), 100)</f>
        <v>33</v>
      </c>
      <c r="W23" s="67">
        <f t="shared" si="30"/>
        <v>10</v>
      </c>
      <c r="X23" s="67">
        <f t="shared" si="30"/>
        <v>40</v>
      </c>
      <c r="Y23" s="67"/>
      <c r="Z23" s="67"/>
      <c r="AA23" s="48"/>
      <c r="AB23" s="47">
        <f t="shared" si="10"/>
        <v>0.47142857142857142</v>
      </c>
      <c r="AC23" s="47">
        <f t="shared" si="11"/>
        <v>0.5</v>
      </c>
      <c r="AD23" s="47">
        <f t="shared" si="12"/>
        <v>0.5714285714285714</v>
      </c>
      <c r="AE23" s="47"/>
      <c r="AF23" s="47"/>
      <c r="AH23" s="4">
        <f t="shared" ref="AH23:AJ23" si="31">IF((AB23)&gt;=50%, 2, (IF((AB23)&lt;25%, 0, 1)))</f>
        <v>1</v>
      </c>
      <c r="AI23" s="4">
        <f t="shared" si="31"/>
        <v>2</v>
      </c>
      <c r="AJ23" s="4">
        <f t="shared" si="31"/>
        <v>2</v>
      </c>
      <c r="AK23" s="4"/>
      <c r="AL23" s="4"/>
      <c r="AN23" s="4" t="str">
        <f t="shared" ref="AN23:AP23" si="32">IF(AH23=2,"Att", (IF(AH23=0,"Not","Weak")))</f>
        <v>Weak</v>
      </c>
      <c r="AO23" s="4" t="str">
        <f t="shared" si="32"/>
        <v>Att</v>
      </c>
      <c r="AP23" s="4" t="str">
        <f t="shared" si="32"/>
        <v>Att</v>
      </c>
      <c r="AQ23" s="6"/>
      <c r="AR23" s="6"/>
      <c r="AS23" s="57"/>
      <c r="AT23" s="68">
        <f t="shared" si="3"/>
        <v>3</v>
      </c>
      <c r="AU23" s="69">
        <f t="shared" si="4"/>
        <v>2</v>
      </c>
      <c r="AV23" s="69">
        <f t="shared" si="5"/>
        <v>2</v>
      </c>
      <c r="AW23" s="69">
        <f t="shared" si="6"/>
        <v>2</v>
      </c>
    </row>
    <row r="24" spans="1:49" ht="15.75" customHeight="1">
      <c r="A24" s="70">
        <v>1903610201778</v>
      </c>
      <c r="B24" s="71" t="s">
        <v>67</v>
      </c>
      <c r="C24" s="61">
        <v>5</v>
      </c>
      <c r="D24" s="61">
        <v>3</v>
      </c>
      <c r="E24" s="72">
        <v>7</v>
      </c>
      <c r="F24" s="72">
        <v>4</v>
      </c>
      <c r="G24" s="73"/>
      <c r="H24" s="72">
        <v>8</v>
      </c>
      <c r="I24" s="72">
        <v>5</v>
      </c>
      <c r="J24" s="73"/>
      <c r="K24" s="72">
        <v>5</v>
      </c>
      <c r="L24" s="63">
        <f t="shared" si="2"/>
        <v>37</v>
      </c>
      <c r="M24" s="64">
        <v>8</v>
      </c>
      <c r="N24" s="64">
        <v>11</v>
      </c>
      <c r="O24" s="65">
        <f t="shared" si="7"/>
        <v>19</v>
      </c>
      <c r="P24" s="64">
        <v>13</v>
      </c>
      <c r="Q24" s="4">
        <v>6</v>
      </c>
      <c r="R24" s="4">
        <v>2</v>
      </c>
      <c r="S24" s="4">
        <v>3</v>
      </c>
      <c r="T24" s="66">
        <f t="shared" si="8"/>
        <v>11</v>
      </c>
      <c r="V24" s="67">
        <f t="shared" ref="V24:X24" si="33">MIN(SUMIF($C$15:$S$15,V$14,$C24:$S24), 100)</f>
        <v>27</v>
      </c>
      <c r="W24" s="67">
        <f t="shared" si="33"/>
        <v>10</v>
      </c>
      <c r="X24" s="67">
        <f t="shared" si="33"/>
        <v>43</v>
      </c>
      <c r="Y24" s="67"/>
      <c r="Z24" s="67"/>
      <c r="AA24" s="48"/>
      <c r="AB24" s="47">
        <f t="shared" si="10"/>
        <v>0.38571428571428573</v>
      </c>
      <c r="AC24" s="47">
        <f t="shared" si="11"/>
        <v>0.5</v>
      </c>
      <c r="AD24" s="47">
        <f t="shared" si="12"/>
        <v>0.61428571428571432</v>
      </c>
      <c r="AE24" s="47"/>
      <c r="AF24" s="47"/>
      <c r="AH24" s="4">
        <f t="shared" ref="AH24:AJ24" si="34">IF((AB24)&gt;=50%, 2, (IF((AB24)&lt;25%, 0, 1)))</f>
        <v>1</v>
      </c>
      <c r="AI24" s="4">
        <f t="shared" si="34"/>
        <v>2</v>
      </c>
      <c r="AJ24" s="4">
        <f t="shared" si="34"/>
        <v>2</v>
      </c>
      <c r="AK24" s="4"/>
      <c r="AL24" s="4"/>
      <c r="AN24" s="4" t="str">
        <f t="shared" ref="AN24:AP24" si="35">IF(AH24=2,"Att", (IF(AH24=0,"Not","Weak")))</f>
        <v>Weak</v>
      </c>
      <c r="AO24" s="4" t="str">
        <f t="shared" si="35"/>
        <v>Att</v>
      </c>
      <c r="AP24" s="4" t="str">
        <f t="shared" si="35"/>
        <v>Att</v>
      </c>
      <c r="AQ24" s="6"/>
      <c r="AR24" s="6"/>
      <c r="AS24" s="57"/>
      <c r="AT24" s="68">
        <f t="shared" si="3"/>
        <v>3</v>
      </c>
      <c r="AU24" s="69">
        <f t="shared" si="4"/>
        <v>2</v>
      </c>
      <c r="AV24" s="69">
        <f t="shared" si="5"/>
        <v>2</v>
      </c>
      <c r="AW24" s="69">
        <f t="shared" si="6"/>
        <v>2</v>
      </c>
    </row>
    <row r="25" spans="1:49" ht="14.4">
      <c r="A25" s="70">
        <v>1903610201785</v>
      </c>
      <c r="B25" s="71" t="s">
        <v>68</v>
      </c>
      <c r="C25" s="61">
        <v>6</v>
      </c>
      <c r="D25" s="62"/>
      <c r="E25" s="72">
        <v>6</v>
      </c>
      <c r="F25" s="72">
        <v>6</v>
      </c>
      <c r="G25" s="72">
        <v>4</v>
      </c>
      <c r="H25" s="72">
        <v>7</v>
      </c>
      <c r="I25" s="72">
        <v>6</v>
      </c>
      <c r="J25" s="72">
        <v>6</v>
      </c>
      <c r="K25" s="72">
        <v>5</v>
      </c>
      <c r="L25" s="63">
        <f t="shared" si="2"/>
        <v>46</v>
      </c>
      <c r="M25" s="64">
        <v>7</v>
      </c>
      <c r="N25" s="64">
        <v>10</v>
      </c>
      <c r="O25" s="65">
        <f t="shared" si="7"/>
        <v>17</v>
      </c>
      <c r="P25" s="64">
        <v>11</v>
      </c>
      <c r="Q25" s="4">
        <v>8</v>
      </c>
      <c r="R25" s="4">
        <v>2</v>
      </c>
      <c r="S25" s="4">
        <v>2</v>
      </c>
      <c r="T25" s="66">
        <f t="shared" si="8"/>
        <v>12</v>
      </c>
      <c r="V25" s="67">
        <f t="shared" ref="V25:X25" si="36">MIN(SUMIF($C$15:$S$15,V$14,$C25:$S25), 100)</f>
        <v>35</v>
      </c>
      <c r="W25" s="67">
        <f t="shared" si="36"/>
        <v>11</v>
      </c>
      <c r="X25" s="67">
        <f t="shared" si="36"/>
        <v>40</v>
      </c>
      <c r="Y25" s="67"/>
      <c r="Z25" s="67"/>
      <c r="AA25" s="48"/>
      <c r="AB25" s="47">
        <f t="shared" si="10"/>
        <v>0.5</v>
      </c>
      <c r="AC25" s="47">
        <f t="shared" si="11"/>
        <v>0.55000000000000004</v>
      </c>
      <c r="AD25" s="47">
        <f t="shared" si="12"/>
        <v>0.5714285714285714</v>
      </c>
      <c r="AE25" s="47"/>
      <c r="AF25" s="47"/>
      <c r="AH25" s="4">
        <f t="shared" ref="AH25:AJ25" si="37">IF((AB25)&gt;=50%, 2, (IF((AB25)&lt;25%, 0, 1)))</f>
        <v>2</v>
      </c>
      <c r="AI25" s="4">
        <f t="shared" si="37"/>
        <v>2</v>
      </c>
      <c r="AJ25" s="4">
        <f t="shared" si="37"/>
        <v>2</v>
      </c>
      <c r="AK25" s="4"/>
      <c r="AL25" s="4"/>
      <c r="AN25" s="4" t="str">
        <f t="shared" ref="AN25:AP25" si="38">IF(AH25=2,"Att", (IF(AH25=0,"Not","Weak")))</f>
        <v>Att</v>
      </c>
      <c r="AO25" s="4" t="str">
        <f t="shared" si="38"/>
        <v>Att</v>
      </c>
      <c r="AP25" s="4" t="str">
        <f t="shared" si="38"/>
        <v>Att</v>
      </c>
      <c r="AQ25" s="6"/>
      <c r="AR25" s="6"/>
      <c r="AS25" s="57"/>
      <c r="AT25" s="68">
        <f t="shared" si="3"/>
        <v>4</v>
      </c>
      <c r="AU25" s="69">
        <f t="shared" si="4"/>
        <v>2</v>
      </c>
      <c r="AV25" s="69">
        <f t="shared" si="5"/>
        <v>2</v>
      </c>
      <c r="AW25" s="69">
        <f t="shared" si="6"/>
        <v>2</v>
      </c>
    </row>
    <row r="26" spans="1:49" ht="14.4">
      <c r="A26" s="70">
        <v>1903710201897</v>
      </c>
      <c r="B26" s="71" t="s">
        <v>69</v>
      </c>
      <c r="C26" s="61">
        <v>10</v>
      </c>
      <c r="D26" s="61">
        <v>10</v>
      </c>
      <c r="E26" s="72">
        <v>10</v>
      </c>
      <c r="F26" s="72">
        <v>10</v>
      </c>
      <c r="G26" s="72">
        <v>9</v>
      </c>
      <c r="H26" s="72">
        <v>10</v>
      </c>
      <c r="I26" s="72">
        <v>10</v>
      </c>
      <c r="J26" s="72">
        <v>10</v>
      </c>
      <c r="K26" s="72">
        <v>10</v>
      </c>
      <c r="L26" s="63">
        <f t="shared" si="2"/>
        <v>89</v>
      </c>
      <c r="M26" s="64">
        <v>10</v>
      </c>
      <c r="N26" s="64">
        <v>20</v>
      </c>
      <c r="O26" s="65">
        <f t="shared" si="7"/>
        <v>30</v>
      </c>
      <c r="P26" s="64">
        <v>18</v>
      </c>
      <c r="Q26" s="64">
        <v>10</v>
      </c>
      <c r="R26" s="4">
        <v>5</v>
      </c>
      <c r="S26" s="4">
        <v>5</v>
      </c>
      <c r="T26" s="66">
        <f t="shared" si="8"/>
        <v>20</v>
      </c>
      <c r="V26" s="67">
        <f t="shared" ref="V26:X26" si="39">MIN(SUMIF($C$15:$S$15,V$14,$C26:$S26), 100)</f>
        <v>69</v>
      </c>
      <c r="W26" s="67">
        <f t="shared" si="39"/>
        <v>20</v>
      </c>
      <c r="X26" s="67">
        <f t="shared" si="39"/>
        <v>68</v>
      </c>
      <c r="Y26" s="67"/>
      <c r="Z26" s="67"/>
      <c r="AA26" s="48"/>
      <c r="AB26" s="47">
        <f t="shared" si="10"/>
        <v>0.98571428571428577</v>
      </c>
      <c r="AC26" s="47">
        <f t="shared" si="11"/>
        <v>1</v>
      </c>
      <c r="AD26" s="47">
        <f t="shared" si="12"/>
        <v>0.97142857142857142</v>
      </c>
      <c r="AE26" s="47"/>
      <c r="AF26" s="47"/>
      <c r="AH26" s="4">
        <f t="shared" ref="AH26:AJ26" si="40">IF((AB26)&gt;=50%, 2, (IF((AB26)&lt;25%, 0, 1)))</f>
        <v>2</v>
      </c>
      <c r="AI26" s="4">
        <f t="shared" si="40"/>
        <v>2</v>
      </c>
      <c r="AJ26" s="4">
        <f t="shared" si="40"/>
        <v>2</v>
      </c>
      <c r="AK26" s="4"/>
      <c r="AL26" s="4"/>
      <c r="AN26" s="4" t="str">
        <f t="shared" ref="AN26:AP26" si="41">IF(AH26=2,"Att", (IF(AH26=0,"Not","Weak")))</f>
        <v>Att</v>
      </c>
      <c r="AO26" s="4" t="str">
        <f t="shared" si="41"/>
        <v>Att</v>
      </c>
      <c r="AP26" s="4" t="str">
        <f t="shared" si="41"/>
        <v>Att</v>
      </c>
      <c r="AQ26" s="6"/>
      <c r="AR26" s="6"/>
      <c r="AS26" s="57"/>
      <c r="AT26" s="68">
        <f t="shared" si="3"/>
        <v>4</v>
      </c>
      <c r="AU26" s="69">
        <f t="shared" si="4"/>
        <v>2</v>
      </c>
      <c r="AV26" s="69">
        <f t="shared" si="5"/>
        <v>2</v>
      </c>
      <c r="AW26" s="69">
        <f t="shared" si="6"/>
        <v>2</v>
      </c>
    </row>
    <row r="27" spans="1:49" ht="14.4">
      <c r="A27" s="70">
        <v>1903710201923</v>
      </c>
      <c r="B27" s="71" t="s">
        <v>70</v>
      </c>
      <c r="C27" s="61">
        <v>10</v>
      </c>
      <c r="D27" s="61">
        <v>10</v>
      </c>
      <c r="E27" s="72">
        <v>6</v>
      </c>
      <c r="F27" s="72">
        <v>6</v>
      </c>
      <c r="G27" s="72">
        <v>8</v>
      </c>
      <c r="H27" s="72">
        <v>8</v>
      </c>
      <c r="I27" s="72">
        <v>10</v>
      </c>
      <c r="J27" s="72">
        <v>9</v>
      </c>
      <c r="K27" s="72">
        <v>7</v>
      </c>
      <c r="L27" s="63">
        <f t="shared" si="2"/>
        <v>74</v>
      </c>
      <c r="M27" s="64">
        <v>9</v>
      </c>
      <c r="N27" s="64">
        <v>15</v>
      </c>
      <c r="O27" s="65">
        <f t="shared" si="7"/>
        <v>24</v>
      </c>
      <c r="P27" s="64">
        <v>16</v>
      </c>
      <c r="Q27" s="64">
        <v>8</v>
      </c>
      <c r="R27" s="4">
        <v>3</v>
      </c>
      <c r="S27" s="4">
        <v>2</v>
      </c>
      <c r="T27" s="66">
        <f t="shared" si="8"/>
        <v>13</v>
      </c>
      <c r="V27" s="67">
        <f t="shared" ref="V27:X27" si="42">MIN(SUMIF($C$15:$S$15,V$14,$C27:$S27), 100)</f>
        <v>57</v>
      </c>
      <c r="W27" s="67">
        <f t="shared" si="42"/>
        <v>17</v>
      </c>
      <c r="X27" s="67">
        <f t="shared" si="42"/>
        <v>53</v>
      </c>
      <c r="Y27" s="67"/>
      <c r="Z27" s="67"/>
      <c r="AA27" s="48"/>
      <c r="AB27" s="47">
        <f t="shared" si="10"/>
        <v>0.81428571428571428</v>
      </c>
      <c r="AC27" s="47">
        <f t="shared" si="11"/>
        <v>0.85</v>
      </c>
      <c r="AD27" s="47">
        <f t="shared" si="12"/>
        <v>0.75714285714285712</v>
      </c>
      <c r="AE27" s="47"/>
      <c r="AF27" s="47"/>
      <c r="AH27" s="4">
        <f t="shared" ref="AH27:AJ27" si="43">IF((AB27)&gt;=50%, 2, (IF((AB27)&lt;25%, 0, 1)))</f>
        <v>2</v>
      </c>
      <c r="AI27" s="4">
        <f t="shared" si="43"/>
        <v>2</v>
      </c>
      <c r="AJ27" s="4">
        <f t="shared" si="43"/>
        <v>2</v>
      </c>
      <c r="AK27" s="4"/>
      <c r="AL27" s="4"/>
      <c r="AN27" s="4" t="str">
        <f t="shared" ref="AN27:AP27" si="44">IF(AH27=2,"Att", (IF(AH27=0,"Not","Weak")))</f>
        <v>Att</v>
      </c>
      <c r="AO27" s="4" t="str">
        <f t="shared" si="44"/>
        <v>Att</v>
      </c>
      <c r="AP27" s="4" t="str">
        <f t="shared" si="44"/>
        <v>Att</v>
      </c>
      <c r="AQ27" s="6"/>
      <c r="AR27" s="6"/>
      <c r="AS27" s="57"/>
      <c r="AT27" s="68">
        <f t="shared" si="3"/>
        <v>4</v>
      </c>
      <c r="AU27" s="69">
        <f t="shared" si="4"/>
        <v>2</v>
      </c>
      <c r="AV27" s="69">
        <f t="shared" si="5"/>
        <v>2</v>
      </c>
      <c r="AW27" s="69">
        <f t="shared" si="6"/>
        <v>2</v>
      </c>
    </row>
    <row r="28" spans="1:49" ht="14.4">
      <c r="A28" s="70">
        <v>1903710201924</v>
      </c>
      <c r="B28" s="71" t="s">
        <v>71</v>
      </c>
      <c r="C28" s="62"/>
      <c r="D28" s="61">
        <v>3</v>
      </c>
      <c r="E28" s="72">
        <v>3</v>
      </c>
      <c r="F28" s="62"/>
      <c r="G28" s="72">
        <v>3</v>
      </c>
      <c r="H28" s="73"/>
      <c r="I28" s="72">
        <v>5</v>
      </c>
      <c r="J28" s="73"/>
      <c r="K28" s="73"/>
      <c r="L28" s="63">
        <f t="shared" si="2"/>
        <v>14</v>
      </c>
      <c r="M28" s="73"/>
      <c r="N28" s="73"/>
      <c r="O28" s="65">
        <f t="shared" si="7"/>
        <v>0</v>
      </c>
      <c r="P28" s="74"/>
      <c r="Q28" s="64"/>
      <c r="R28" s="4"/>
      <c r="S28" s="4"/>
      <c r="T28" s="66">
        <f t="shared" si="8"/>
        <v>0</v>
      </c>
      <c r="V28" s="67">
        <f t="shared" ref="V28:X28" si="45">MIN(SUMIF($C$15:$S$15,V$14,$C28:$S28), 100)</f>
        <v>9</v>
      </c>
      <c r="W28" s="67">
        <f t="shared" si="45"/>
        <v>5</v>
      </c>
      <c r="X28" s="67">
        <f t="shared" si="45"/>
        <v>0</v>
      </c>
      <c r="Y28" s="67"/>
      <c r="Z28" s="67"/>
      <c r="AA28" s="48"/>
      <c r="AB28" s="47">
        <f t="shared" si="10"/>
        <v>0.12857142857142856</v>
      </c>
      <c r="AC28" s="47">
        <f t="shared" si="11"/>
        <v>0.25</v>
      </c>
      <c r="AD28" s="47">
        <f t="shared" si="12"/>
        <v>0</v>
      </c>
      <c r="AE28" s="47"/>
      <c r="AF28" s="47"/>
      <c r="AH28" s="4">
        <f t="shared" ref="AH28:AJ28" si="46">IF((AB28)&gt;=50%, 2, (IF((AB28)&lt;25%, 0, 1)))</f>
        <v>0</v>
      </c>
      <c r="AI28" s="4">
        <f t="shared" si="46"/>
        <v>1</v>
      </c>
      <c r="AJ28" s="4">
        <f t="shared" si="46"/>
        <v>0</v>
      </c>
      <c r="AK28" s="4"/>
      <c r="AL28" s="4"/>
      <c r="AN28" s="4" t="str">
        <f t="shared" ref="AN28:AP28" si="47">IF(AH28=2,"Att", (IF(AH28=0,"Not","Weak")))</f>
        <v>Not</v>
      </c>
      <c r="AO28" s="4" t="str">
        <f t="shared" si="47"/>
        <v>Weak</v>
      </c>
      <c r="AP28" s="4" t="str">
        <f t="shared" si="47"/>
        <v>Not</v>
      </c>
      <c r="AQ28" s="6"/>
      <c r="AR28" s="6"/>
      <c r="AS28" s="57"/>
      <c r="AT28" s="68">
        <f t="shared" si="3"/>
        <v>1</v>
      </c>
      <c r="AU28" s="69">
        <f t="shared" si="4"/>
        <v>0</v>
      </c>
      <c r="AV28" s="69">
        <f t="shared" si="5"/>
        <v>0</v>
      </c>
      <c r="AW28" s="69">
        <f t="shared" si="6"/>
        <v>0</v>
      </c>
    </row>
    <row r="29" spans="1:49" ht="14.4">
      <c r="A29" s="70">
        <v>1903710201928</v>
      </c>
      <c r="B29" s="71" t="s">
        <v>72</v>
      </c>
      <c r="C29" s="61">
        <v>8</v>
      </c>
      <c r="D29" s="61">
        <v>4</v>
      </c>
      <c r="E29" s="72">
        <v>7</v>
      </c>
      <c r="F29" s="72">
        <v>4</v>
      </c>
      <c r="G29" s="72">
        <v>8</v>
      </c>
      <c r="H29" s="72">
        <v>6</v>
      </c>
      <c r="I29" s="72">
        <v>5</v>
      </c>
      <c r="J29" s="72">
        <v>4</v>
      </c>
      <c r="K29" s="72">
        <v>5</v>
      </c>
      <c r="L29" s="63">
        <f t="shared" si="2"/>
        <v>51</v>
      </c>
      <c r="M29" s="64">
        <v>7</v>
      </c>
      <c r="N29" s="64">
        <v>10</v>
      </c>
      <c r="O29" s="65">
        <f t="shared" si="7"/>
        <v>17</v>
      </c>
      <c r="P29" s="64">
        <v>11.5</v>
      </c>
      <c r="Q29" s="64">
        <v>8</v>
      </c>
      <c r="R29" s="4">
        <v>3</v>
      </c>
      <c r="S29" s="4">
        <v>3</v>
      </c>
      <c r="T29" s="66">
        <f t="shared" si="8"/>
        <v>14</v>
      </c>
      <c r="V29" s="67">
        <f t="shared" ref="V29:X29" si="48">MIN(SUMIF($C$15:$S$15,V$14,$C29:$S29), 100)</f>
        <v>41</v>
      </c>
      <c r="W29" s="67">
        <f t="shared" si="48"/>
        <v>10</v>
      </c>
      <c r="X29" s="67">
        <f t="shared" si="48"/>
        <v>42.5</v>
      </c>
      <c r="Y29" s="67"/>
      <c r="Z29" s="67"/>
      <c r="AA29" s="48"/>
      <c r="AB29" s="47">
        <f t="shared" si="10"/>
        <v>0.58571428571428574</v>
      </c>
      <c r="AC29" s="47">
        <f t="shared" si="11"/>
        <v>0.5</v>
      </c>
      <c r="AD29" s="47">
        <f t="shared" si="12"/>
        <v>0.6071428571428571</v>
      </c>
      <c r="AE29" s="47"/>
      <c r="AF29" s="47"/>
      <c r="AH29" s="4">
        <f t="shared" ref="AH29:AJ29" si="49">IF((AB29)&gt;=50%, 2, (IF((AB29)&lt;25%, 0, 1)))</f>
        <v>2</v>
      </c>
      <c r="AI29" s="4">
        <f t="shared" si="49"/>
        <v>2</v>
      </c>
      <c r="AJ29" s="4">
        <f t="shared" si="49"/>
        <v>2</v>
      </c>
      <c r="AK29" s="4"/>
      <c r="AL29" s="4"/>
      <c r="AN29" s="4" t="str">
        <f t="shared" ref="AN29:AP29" si="50">IF(AH29=2,"Att", (IF(AH29=0,"Not","Weak")))</f>
        <v>Att</v>
      </c>
      <c r="AO29" s="4" t="str">
        <f t="shared" si="50"/>
        <v>Att</v>
      </c>
      <c r="AP29" s="4" t="str">
        <f t="shared" si="50"/>
        <v>Att</v>
      </c>
      <c r="AQ29" s="6"/>
      <c r="AR29" s="6"/>
      <c r="AS29" s="57"/>
      <c r="AT29" s="68">
        <f t="shared" si="3"/>
        <v>4</v>
      </c>
      <c r="AU29" s="69">
        <f t="shared" si="4"/>
        <v>2</v>
      </c>
      <c r="AV29" s="69">
        <f t="shared" si="5"/>
        <v>2</v>
      </c>
      <c r="AW29" s="69">
        <f t="shared" si="6"/>
        <v>2</v>
      </c>
    </row>
    <row r="30" spans="1:49" ht="14.4">
      <c r="A30" s="70">
        <v>1903710201932</v>
      </c>
      <c r="B30" s="71" t="s">
        <v>73</v>
      </c>
      <c r="C30" s="61">
        <v>4</v>
      </c>
      <c r="D30" s="62"/>
      <c r="E30" s="72">
        <v>3</v>
      </c>
      <c r="F30" s="62"/>
      <c r="G30" s="72">
        <v>3</v>
      </c>
      <c r="H30" s="73"/>
      <c r="I30" s="73"/>
      <c r="J30" s="72">
        <v>4</v>
      </c>
      <c r="K30" s="72">
        <v>5</v>
      </c>
      <c r="L30" s="63">
        <f t="shared" si="2"/>
        <v>19</v>
      </c>
      <c r="M30" s="64">
        <v>7</v>
      </c>
      <c r="N30" s="64">
        <v>10</v>
      </c>
      <c r="O30" s="65">
        <f t="shared" si="7"/>
        <v>17</v>
      </c>
      <c r="P30" s="64">
        <v>11</v>
      </c>
      <c r="Q30" s="64">
        <v>8</v>
      </c>
      <c r="R30" s="4">
        <v>3</v>
      </c>
      <c r="S30" s="4">
        <v>3</v>
      </c>
      <c r="T30" s="66">
        <f t="shared" si="8"/>
        <v>14</v>
      </c>
      <c r="V30" s="67">
        <f t="shared" ref="V30:X30" si="51">MIN(SUMIF($C$15:$S$15,V$14,$C30:$S30), 100)</f>
        <v>14</v>
      </c>
      <c r="W30" s="67">
        <f t="shared" si="51"/>
        <v>5</v>
      </c>
      <c r="X30" s="67">
        <f t="shared" si="51"/>
        <v>42</v>
      </c>
      <c r="Y30" s="67"/>
      <c r="Z30" s="67"/>
      <c r="AA30" s="48"/>
      <c r="AB30" s="47">
        <f t="shared" si="10"/>
        <v>0.2</v>
      </c>
      <c r="AC30" s="47">
        <f t="shared" si="11"/>
        <v>0.25</v>
      </c>
      <c r="AD30" s="47">
        <f t="shared" si="12"/>
        <v>0.6</v>
      </c>
      <c r="AE30" s="47"/>
      <c r="AF30" s="47"/>
      <c r="AH30" s="4">
        <f t="shared" ref="AH30:AJ30" si="52">IF((AB30)&gt;=50%, 2, (IF((AB30)&lt;25%, 0, 1)))</f>
        <v>0</v>
      </c>
      <c r="AI30" s="4">
        <f t="shared" si="52"/>
        <v>1</v>
      </c>
      <c r="AJ30" s="4">
        <f t="shared" si="52"/>
        <v>2</v>
      </c>
      <c r="AK30" s="4"/>
      <c r="AL30" s="4"/>
      <c r="AN30" s="4" t="str">
        <f t="shared" ref="AN30:AP30" si="53">IF(AH30=2,"Att", (IF(AH30=0,"Not","Weak")))</f>
        <v>Not</v>
      </c>
      <c r="AO30" s="4" t="str">
        <f t="shared" si="53"/>
        <v>Weak</v>
      </c>
      <c r="AP30" s="4" t="str">
        <f t="shared" si="53"/>
        <v>Att</v>
      </c>
      <c r="AQ30" s="6"/>
      <c r="AR30" s="6"/>
      <c r="AS30" s="57"/>
      <c r="AT30" s="68">
        <f t="shared" si="3"/>
        <v>1</v>
      </c>
      <c r="AU30" s="69">
        <f t="shared" si="4"/>
        <v>2</v>
      </c>
      <c r="AV30" s="69">
        <f t="shared" si="5"/>
        <v>2</v>
      </c>
      <c r="AW30" s="69">
        <f t="shared" si="6"/>
        <v>2</v>
      </c>
    </row>
    <row r="31" spans="1:49" ht="14.4">
      <c r="A31" s="70">
        <v>1903710201934</v>
      </c>
      <c r="B31" s="71" t="s">
        <v>74</v>
      </c>
      <c r="C31" s="61">
        <v>8</v>
      </c>
      <c r="D31" s="62"/>
      <c r="E31" s="72">
        <v>6</v>
      </c>
      <c r="F31" s="72">
        <v>6</v>
      </c>
      <c r="G31" s="72">
        <v>8</v>
      </c>
      <c r="H31" s="73"/>
      <c r="I31" s="73"/>
      <c r="J31" s="72">
        <v>7</v>
      </c>
      <c r="K31" s="72">
        <v>6</v>
      </c>
      <c r="L31" s="63">
        <f t="shared" si="2"/>
        <v>41</v>
      </c>
      <c r="M31" s="64">
        <v>7</v>
      </c>
      <c r="N31" s="64">
        <v>10</v>
      </c>
      <c r="O31" s="65">
        <f t="shared" si="7"/>
        <v>17</v>
      </c>
      <c r="P31" s="64">
        <v>11</v>
      </c>
      <c r="Q31" s="64">
        <v>8</v>
      </c>
      <c r="R31" s="4">
        <v>3</v>
      </c>
      <c r="S31" s="4">
        <v>3</v>
      </c>
      <c r="T31" s="66">
        <f t="shared" si="8"/>
        <v>14</v>
      </c>
      <c r="V31" s="67">
        <f t="shared" ref="V31:X31" si="54">MIN(SUMIF($C$15:$S$15,V$14,$C31:$S31), 100)</f>
        <v>35</v>
      </c>
      <c r="W31" s="67">
        <f t="shared" si="54"/>
        <v>6</v>
      </c>
      <c r="X31" s="67">
        <f t="shared" si="54"/>
        <v>42</v>
      </c>
      <c r="Y31" s="67"/>
      <c r="Z31" s="67"/>
      <c r="AA31" s="48"/>
      <c r="AB31" s="47">
        <f t="shared" si="10"/>
        <v>0.5</v>
      </c>
      <c r="AC31" s="47">
        <f t="shared" si="11"/>
        <v>0.3</v>
      </c>
      <c r="AD31" s="47">
        <f t="shared" si="12"/>
        <v>0.6</v>
      </c>
      <c r="AE31" s="47"/>
      <c r="AF31" s="47"/>
      <c r="AH31" s="4">
        <f t="shared" ref="AH31:AJ31" si="55">IF((AB31)&gt;=50%, 2, (IF((AB31)&lt;25%, 0, 1)))</f>
        <v>2</v>
      </c>
      <c r="AI31" s="4">
        <f t="shared" si="55"/>
        <v>1</v>
      </c>
      <c r="AJ31" s="4">
        <f t="shared" si="55"/>
        <v>2</v>
      </c>
      <c r="AK31" s="4"/>
      <c r="AL31" s="4"/>
      <c r="AN31" s="4" t="str">
        <f t="shared" ref="AN31:AP31" si="56">IF(AH31=2,"Att", (IF(AH31=0,"Not","Weak")))</f>
        <v>Att</v>
      </c>
      <c r="AO31" s="4" t="str">
        <f t="shared" si="56"/>
        <v>Weak</v>
      </c>
      <c r="AP31" s="4" t="str">
        <f t="shared" si="56"/>
        <v>Att</v>
      </c>
      <c r="AQ31" s="6"/>
      <c r="AR31" s="6"/>
      <c r="AS31" s="57"/>
      <c r="AT31" s="68">
        <f t="shared" si="3"/>
        <v>3</v>
      </c>
      <c r="AU31" s="69">
        <f t="shared" si="4"/>
        <v>2</v>
      </c>
      <c r="AV31" s="69">
        <f t="shared" si="5"/>
        <v>2</v>
      </c>
      <c r="AW31" s="69">
        <f t="shared" si="6"/>
        <v>2</v>
      </c>
    </row>
    <row r="32" spans="1:49" ht="14.4">
      <c r="A32" s="70">
        <v>1903710201936</v>
      </c>
      <c r="B32" s="71" t="s">
        <v>75</v>
      </c>
      <c r="C32" s="61">
        <v>10</v>
      </c>
      <c r="D32" s="61">
        <v>10</v>
      </c>
      <c r="E32" s="72">
        <v>10</v>
      </c>
      <c r="F32" s="72">
        <v>10</v>
      </c>
      <c r="G32" s="72">
        <v>10</v>
      </c>
      <c r="H32" s="72">
        <v>10</v>
      </c>
      <c r="I32" s="72">
        <v>10</v>
      </c>
      <c r="J32" s="72">
        <v>10</v>
      </c>
      <c r="K32" s="72">
        <v>10</v>
      </c>
      <c r="L32" s="63">
        <f t="shared" si="2"/>
        <v>90</v>
      </c>
      <c r="M32" s="64">
        <v>10</v>
      </c>
      <c r="N32" s="64">
        <v>20</v>
      </c>
      <c r="O32" s="65">
        <f t="shared" si="7"/>
        <v>30</v>
      </c>
      <c r="P32" s="64">
        <v>18</v>
      </c>
      <c r="Q32" s="64">
        <v>10</v>
      </c>
      <c r="R32" s="4">
        <v>5</v>
      </c>
      <c r="S32" s="4">
        <v>5</v>
      </c>
      <c r="T32" s="66">
        <f t="shared" si="8"/>
        <v>20</v>
      </c>
      <c r="V32" s="67">
        <f t="shared" ref="V32:X32" si="57">MIN(SUMIF($C$15:$S$15,V$14,$C32:$S32), 100)</f>
        <v>70</v>
      </c>
      <c r="W32" s="67">
        <f t="shared" si="57"/>
        <v>20</v>
      </c>
      <c r="X32" s="67">
        <f t="shared" si="57"/>
        <v>68</v>
      </c>
      <c r="Y32" s="67"/>
      <c r="Z32" s="67"/>
      <c r="AA32" s="48"/>
      <c r="AB32" s="47">
        <f t="shared" si="10"/>
        <v>1</v>
      </c>
      <c r="AC32" s="47">
        <f t="shared" si="11"/>
        <v>1</v>
      </c>
      <c r="AD32" s="47">
        <f t="shared" si="12"/>
        <v>0.97142857142857142</v>
      </c>
      <c r="AE32" s="47"/>
      <c r="AF32" s="47"/>
      <c r="AH32" s="4">
        <f t="shared" ref="AH32:AJ32" si="58">IF((AB32)&gt;=50%, 2, (IF((AB32)&lt;25%, 0, 1)))</f>
        <v>2</v>
      </c>
      <c r="AI32" s="4">
        <f t="shared" si="58"/>
        <v>2</v>
      </c>
      <c r="AJ32" s="4">
        <f t="shared" si="58"/>
        <v>2</v>
      </c>
      <c r="AK32" s="4"/>
      <c r="AL32" s="4"/>
      <c r="AN32" s="4" t="str">
        <f t="shared" ref="AN32:AP32" si="59">IF(AH32=2,"Att", (IF(AH32=0,"Not","Weak")))</f>
        <v>Att</v>
      </c>
      <c r="AO32" s="4" t="str">
        <f t="shared" si="59"/>
        <v>Att</v>
      </c>
      <c r="AP32" s="4" t="str">
        <f t="shared" si="59"/>
        <v>Att</v>
      </c>
      <c r="AQ32" s="6"/>
      <c r="AR32" s="6"/>
      <c r="AS32" s="57"/>
      <c r="AT32" s="68">
        <f t="shared" si="3"/>
        <v>4</v>
      </c>
      <c r="AU32" s="69">
        <f t="shared" si="4"/>
        <v>2</v>
      </c>
      <c r="AV32" s="69">
        <f t="shared" si="5"/>
        <v>2</v>
      </c>
      <c r="AW32" s="69">
        <f t="shared" si="6"/>
        <v>2</v>
      </c>
    </row>
    <row r="33" spans="1:49" ht="14.4">
      <c r="A33" s="70">
        <v>1903710201937</v>
      </c>
      <c r="B33" s="71" t="s">
        <v>76</v>
      </c>
      <c r="C33" s="61">
        <v>10</v>
      </c>
      <c r="D33" s="61">
        <v>10</v>
      </c>
      <c r="E33" s="72">
        <v>9</v>
      </c>
      <c r="F33" s="72">
        <v>10</v>
      </c>
      <c r="G33" s="72">
        <v>9</v>
      </c>
      <c r="H33" s="72">
        <v>10</v>
      </c>
      <c r="I33" s="72">
        <v>10</v>
      </c>
      <c r="J33" s="72">
        <v>10</v>
      </c>
      <c r="K33" s="72">
        <v>7</v>
      </c>
      <c r="L33" s="63">
        <f t="shared" si="2"/>
        <v>85</v>
      </c>
      <c r="M33" s="64"/>
      <c r="N33" s="64"/>
      <c r="O33" s="65">
        <f t="shared" si="7"/>
        <v>0</v>
      </c>
      <c r="P33" s="64">
        <v>17</v>
      </c>
      <c r="Q33" s="64">
        <v>9</v>
      </c>
      <c r="R33" s="4">
        <v>4</v>
      </c>
      <c r="S33" s="4">
        <v>4</v>
      </c>
      <c r="T33" s="66">
        <f t="shared" si="8"/>
        <v>17</v>
      </c>
      <c r="V33" s="67">
        <f t="shared" ref="V33:X33" si="60">MIN(SUMIF($C$15:$S$15,V$14,$C33:$S33), 100)</f>
        <v>68</v>
      </c>
      <c r="W33" s="67">
        <f t="shared" si="60"/>
        <v>17</v>
      </c>
      <c r="X33" s="67">
        <f t="shared" si="60"/>
        <v>34</v>
      </c>
      <c r="Y33" s="67"/>
      <c r="Z33" s="67"/>
      <c r="AA33" s="48"/>
      <c r="AB33" s="47">
        <f t="shared" si="10"/>
        <v>0.97142857142857142</v>
      </c>
      <c r="AC33" s="47">
        <f t="shared" si="11"/>
        <v>0.85</v>
      </c>
      <c r="AD33" s="47">
        <f t="shared" si="12"/>
        <v>0.48571428571428571</v>
      </c>
      <c r="AE33" s="47"/>
      <c r="AF33" s="47"/>
      <c r="AH33" s="4">
        <f t="shared" ref="AH33:AJ33" si="61">IF((AB33)&gt;=50%, 2, (IF((AB33)&lt;25%, 0, 1)))</f>
        <v>2</v>
      </c>
      <c r="AI33" s="4">
        <f t="shared" si="61"/>
        <v>2</v>
      </c>
      <c r="AJ33" s="4">
        <f t="shared" si="61"/>
        <v>1</v>
      </c>
      <c r="AK33" s="4"/>
      <c r="AL33" s="4"/>
      <c r="AN33" s="4" t="str">
        <f t="shared" ref="AN33:AP33" si="62">IF(AH33=2,"Att", (IF(AH33=0,"Not","Weak")))</f>
        <v>Att</v>
      </c>
      <c r="AO33" s="4" t="str">
        <f t="shared" si="62"/>
        <v>Att</v>
      </c>
      <c r="AP33" s="4" t="str">
        <f t="shared" si="62"/>
        <v>Weak</v>
      </c>
      <c r="AQ33" s="6"/>
      <c r="AR33" s="6"/>
      <c r="AS33" s="57"/>
      <c r="AT33" s="68">
        <f t="shared" si="3"/>
        <v>4</v>
      </c>
      <c r="AU33" s="69">
        <f t="shared" si="4"/>
        <v>1</v>
      </c>
      <c r="AV33" s="69">
        <f t="shared" si="5"/>
        <v>1</v>
      </c>
      <c r="AW33" s="69">
        <f t="shared" si="6"/>
        <v>1</v>
      </c>
    </row>
    <row r="34" spans="1:49" ht="14.4">
      <c r="A34" s="70">
        <v>1903710201938</v>
      </c>
      <c r="B34" s="71" t="s">
        <v>77</v>
      </c>
      <c r="C34" s="61">
        <v>4</v>
      </c>
      <c r="D34" s="61">
        <v>3</v>
      </c>
      <c r="E34" s="62"/>
      <c r="F34" s="62"/>
      <c r="G34" s="72">
        <v>3</v>
      </c>
      <c r="H34" s="73"/>
      <c r="I34" s="72">
        <v>5</v>
      </c>
      <c r="J34" s="73"/>
      <c r="K34" s="73"/>
      <c r="L34" s="63">
        <f t="shared" si="2"/>
        <v>15</v>
      </c>
      <c r="M34" s="73"/>
      <c r="N34" s="73"/>
      <c r="O34" s="65">
        <f t="shared" si="7"/>
        <v>0</v>
      </c>
      <c r="P34" s="74"/>
      <c r="Q34" s="64"/>
      <c r="R34" s="4"/>
      <c r="S34" s="4"/>
      <c r="T34" s="66">
        <f t="shared" si="8"/>
        <v>0</v>
      </c>
      <c r="V34" s="67">
        <f t="shared" ref="V34:X34" si="63">MIN(SUMIF($C$15:$S$15,V$14,$C34:$S34), 100)</f>
        <v>10</v>
      </c>
      <c r="W34" s="67">
        <f t="shared" si="63"/>
        <v>5</v>
      </c>
      <c r="X34" s="67">
        <f t="shared" si="63"/>
        <v>0</v>
      </c>
      <c r="Y34" s="67"/>
      <c r="Z34" s="67"/>
      <c r="AA34" s="48"/>
      <c r="AB34" s="47">
        <f t="shared" si="10"/>
        <v>0.14285714285714285</v>
      </c>
      <c r="AC34" s="47">
        <f t="shared" si="11"/>
        <v>0.25</v>
      </c>
      <c r="AD34" s="47">
        <f t="shared" si="12"/>
        <v>0</v>
      </c>
      <c r="AE34" s="47"/>
      <c r="AF34" s="47"/>
      <c r="AH34" s="4">
        <f t="shared" ref="AH34:AJ34" si="64">IF((AB34)&gt;=50%, 2, (IF((AB34)&lt;25%, 0, 1)))</f>
        <v>0</v>
      </c>
      <c r="AI34" s="4">
        <f t="shared" si="64"/>
        <v>1</v>
      </c>
      <c r="AJ34" s="4">
        <f t="shared" si="64"/>
        <v>0</v>
      </c>
      <c r="AK34" s="4"/>
      <c r="AL34" s="4"/>
      <c r="AN34" s="4" t="str">
        <f t="shared" ref="AN34:AP34" si="65">IF(AH34=2,"Att", (IF(AH34=0,"Not","Weak")))</f>
        <v>Not</v>
      </c>
      <c r="AO34" s="4" t="str">
        <f t="shared" si="65"/>
        <v>Weak</v>
      </c>
      <c r="AP34" s="4" t="str">
        <f t="shared" si="65"/>
        <v>Not</v>
      </c>
      <c r="AQ34" s="6"/>
      <c r="AR34" s="6"/>
      <c r="AS34" s="57"/>
      <c r="AT34" s="68">
        <f t="shared" si="3"/>
        <v>1</v>
      </c>
      <c r="AU34" s="69">
        <f t="shared" si="4"/>
        <v>0</v>
      </c>
      <c r="AV34" s="69">
        <f t="shared" si="5"/>
        <v>0</v>
      </c>
      <c r="AW34" s="69">
        <f t="shared" si="6"/>
        <v>0</v>
      </c>
    </row>
    <row r="35" spans="1:49" ht="14.4">
      <c r="A35" s="70">
        <v>1903710201940</v>
      </c>
      <c r="B35" s="71" t="s">
        <v>78</v>
      </c>
      <c r="C35" s="61">
        <v>4</v>
      </c>
      <c r="D35" s="61">
        <v>3</v>
      </c>
      <c r="E35" s="62"/>
      <c r="F35" s="62"/>
      <c r="G35" s="72">
        <v>3</v>
      </c>
      <c r="H35" s="73"/>
      <c r="I35" s="72">
        <v>5</v>
      </c>
      <c r="J35" s="73"/>
      <c r="K35" s="73"/>
      <c r="L35" s="63">
        <f t="shared" si="2"/>
        <v>15</v>
      </c>
      <c r="M35" s="73"/>
      <c r="N35" s="73"/>
      <c r="O35" s="65">
        <f t="shared" si="7"/>
        <v>0</v>
      </c>
      <c r="P35" s="74"/>
      <c r="Q35" s="64"/>
      <c r="R35" s="4"/>
      <c r="S35" s="4"/>
      <c r="T35" s="66">
        <f t="shared" si="8"/>
        <v>0</v>
      </c>
      <c r="V35" s="67">
        <f t="shared" ref="V35:X35" si="66">MIN(SUMIF($C$15:$S$15,V$14,$C35:$S35), 100)</f>
        <v>10</v>
      </c>
      <c r="W35" s="67">
        <f t="shared" si="66"/>
        <v>5</v>
      </c>
      <c r="X35" s="67">
        <f t="shared" si="66"/>
        <v>0</v>
      </c>
      <c r="Y35" s="67"/>
      <c r="Z35" s="67"/>
      <c r="AA35" s="48"/>
      <c r="AB35" s="47">
        <f t="shared" si="10"/>
        <v>0.14285714285714285</v>
      </c>
      <c r="AC35" s="47">
        <f t="shared" si="11"/>
        <v>0.25</v>
      </c>
      <c r="AD35" s="47">
        <f t="shared" si="12"/>
        <v>0</v>
      </c>
      <c r="AE35" s="47"/>
      <c r="AF35" s="47"/>
      <c r="AH35" s="4">
        <f t="shared" ref="AH35:AJ35" si="67">IF((AB35)&gt;=50%, 2, (IF((AB35)&lt;25%, 0, 1)))</f>
        <v>0</v>
      </c>
      <c r="AI35" s="4">
        <f t="shared" si="67"/>
        <v>1</v>
      </c>
      <c r="AJ35" s="4">
        <f t="shared" si="67"/>
        <v>0</v>
      </c>
      <c r="AK35" s="4"/>
      <c r="AL35" s="4"/>
      <c r="AN35" s="4" t="str">
        <f t="shared" ref="AN35:AP35" si="68">IF(AH35=2,"Att", (IF(AH35=0,"Not","Weak")))</f>
        <v>Not</v>
      </c>
      <c r="AO35" s="4" t="str">
        <f t="shared" si="68"/>
        <v>Weak</v>
      </c>
      <c r="AP35" s="4" t="str">
        <f t="shared" si="68"/>
        <v>Not</v>
      </c>
      <c r="AQ35" s="6"/>
      <c r="AR35" s="6"/>
      <c r="AS35" s="57"/>
      <c r="AT35" s="68">
        <f t="shared" si="3"/>
        <v>1</v>
      </c>
      <c r="AU35" s="69">
        <f t="shared" si="4"/>
        <v>0</v>
      </c>
      <c r="AV35" s="69">
        <f t="shared" si="5"/>
        <v>0</v>
      </c>
      <c r="AW35" s="69">
        <f t="shared" si="6"/>
        <v>0</v>
      </c>
    </row>
    <row r="36" spans="1:49" ht="14.4">
      <c r="A36" s="70">
        <v>1903710201951</v>
      </c>
      <c r="B36" s="71" t="s">
        <v>79</v>
      </c>
      <c r="C36" s="61">
        <v>10</v>
      </c>
      <c r="D36" s="61">
        <v>10</v>
      </c>
      <c r="E36" s="72">
        <v>10</v>
      </c>
      <c r="F36" s="72">
        <v>4</v>
      </c>
      <c r="G36" s="73"/>
      <c r="H36" s="72">
        <v>9</v>
      </c>
      <c r="I36" s="72">
        <v>9</v>
      </c>
      <c r="J36" s="72">
        <v>10</v>
      </c>
      <c r="K36" s="72">
        <v>9</v>
      </c>
      <c r="L36" s="63">
        <f t="shared" si="2"/>
        <v>71</v>
      </c>
      <c r="M36" s="64">
        <v>10</v>
      </c>
      <c r="N36" s="64">
        <v>18</v>
      </c>
      <c r="O36" s="65">
        <f t="shared" si="7"/>
        <v>28</v>
      </c>
      <c r="P36" s="64">
        <v>20</v>
      </c>
      <c r="Q36" s="64">
        <v>9</v>
      </c>
      <c r="R36" s="4">
        <v>4</v>
      </c>
      <c r="S36" s="4">
        <v>3</v>
      </c>
      <c r="T36" s="66">
        <f t="shared" si="8"/>
        <v>16</v>
      </c>
      <c r="V36" s="67">
        <f t="shared" ref="V36:X36" si="69">MIN(SUMIF($C$15:$S$15,V$14,$C36:$S36), 100)</f>
        <v>53</v>
      </c>
      <c r="W36" s="67">
        <f t="shared" si="69"/>
        <v>18</v>
      </c>
      <c r="X36" s="67">
        <f t="shared" si="69"/>
        <v>64</v>
      </c>
      <c r="Y36" s="67"/>
      <c r="Z36" s="67"/>
      <c r="AA36" s="48"/>
      <c r="AB36" s="47">
        <f t="shared" si="10"/>
        <v>0.75714285714285712</v>
      </c>
      <c r="AC36" s="47">
        <f t="shared" si="11"/>
        <v>0.9</v>
      </c>
      <c r="AD36" s="47">
        <f t="shared" si="12"/>
        <v>0.91428571428571426</v>
      </c>
      <c r="AE36" s="47"/>
      <c r="AF36" s="47"/>
      <c r="AH36" s="4">
        <f t="shared" ref="AH36:AJ36" si="70">IF((AB36)&gt;=50%, 2, (IF((AB36)&lt;25%, 0, 1)))</f>
        <v>2</v>
      </c>
      <c r="AI36" s="4">
        <f t="shared" si="70"/>
        <v>2</v>
      </c>
      <c r="AJ36" s="4">
        <f t="shared" si="70"/>
        <v>2</v>
      </c>
      <c r="AK36" s="4"/>
      <c r="AL36" s="4"/>
      <c r="AN36" s="4" t="str">
        <f t="shared" ref="AN36:AP36" si="71">IF(AH36=2,"Att", (IF(AH36=0,"Not","Weak")))</f>
        <v>Att</v>
      </c>
      <c r="AO36" s="4" t="str">
        <f t="shared" si="71"/>
        <v>Att</v>
      </c>
      <c r="AP36" s="4" t="str">
        <f t="shared" si="71"/>
        <v>Att</v>
      </c>
      <c r="AQ36" s="6"/>
      <c r="AR36" s="6"/>
      <c r="AS36" s="57"/>
      <c r="AT36" s="68">
        <f t="shared" si="3"/>
        <v>4</v>
      </c>
      <c r="AU36" s="69">
        <f t="shared" si="4"/>
        <v>2</v>
      </c>
      <c r="AV36" s="69">
        <f t="shared" si="5"/>
        <v>2</v>
      </c>
      <c r="AW36" s="69">
        <f t="shared" si="6"/>
        <v>2</v>
      </c>
    </row>
    <row r="37" spans="1:49" ht="14.4">
      <c r="A37" s="70">
        <v>1903710201955</v>
      </c>
      <c r="B37" s="71" t="s">
        <v>80</v>
      </c>
      <c r="C37" s="61">
        <v>6</v>
      </c>
      <c r="D37" s="61">
        <v>5</v>
      </c>
      <c r="E37" s="72">
        <v>7</v>
      </c>
      <c r="F37" s="72">
        <v>6</v>
      </c>
      <c r="G37" s="73"/>
      <c r="H37" s="73"/>
      <c r="I37" s="72">
        <v>7</v>
      </c>
      <c r="J37" s="73"/>
      <c r="K37" s="72">
        <v>9</v>
      </c>
      <c r="L37" s="63">
        <f t="shared" si="2"/>
        <v>40</v>
      </c>
      <c r="M37" s="64">
        <v>8</v>
      </c>
      <c r="N37" s="64">
        <v>11</v>
      </c>
      <c r="O37" s="65">
        <f t="shared" si="7"/>
        <v>19</v>
      </c>
      <c r="P37" s="64">
        <v>13</v>
      </c>
      <c r="Q37" s="4">
        <v>6</v>
      </c>
      <c r="R37" s="4">
        <v>2</v>
      </c>
      <c r="S37" s="4">
        <v>3</v>
      </c>
      <c r="T37" s="66">
        <f t="shared" si="8"/>
        <v>11</v>
      </c>
      <c r="V37" s="67">
        <f t="shared" ref="V37:X37" si="72">MIN(SUMIF($C$15:$S$15,V$14,$C37:$S37), 100)</f>
        <v>24</v>
      </c>
      <c r="W37" s="67">
        <f t="shared" si="72"/>
        <v>16</v>
      </c>
      <c r="X37" s="67">
        <f t="shared" si="72"/>
        <v>43</v>
      </c>
      <c r="Y37" s="67"/>
      <c r="Z37" s="67"/>
      <c r="AA37" s="48"/>
      <c r="AB37" s="47">
        <f t="shared" si="10"/>
        <v>0.34285714285714286</v>
      </c>
      <c r="AC37" s="47">
        <f t="shared" si="11"/>
        <v>0.8</v>
      </c>
      <c r="AD37" s="47">
        <f t="shared" si="12"/>
        <v>0.61428571428571432</v>
      </c>
      <c r="AE37" s="47"/>
      <c r="AF37" s="47"/>
      <c r="AH37" s="4">
        <f t="shared" ref="AH37:AJ37" si="73">IF((AB37)&gt;=50%, 2, (IF((AB37)&lt;25%, 0, 1)))</f>
        <v>1</v>
      </c>
      <c r="AI37" s="4">
        <f t="shared" si="73"/>
        <v>2</v>
      </c>
      <c r="AJ37" s="4">
        <f t="shared" si="73"/>
        <v>2</v>
      </c>
      <c r="AK37" s="4"/>
      <c r="AL37" s="4"/>
      <c r="AN37" s="4" t="str">
        <f t="shared" ref="AN37:AP37" si="74">IF(AH37=2,"Att", (IF(AH37=0,"Not","Weak")))</f>
        <v>Weak</v>
      </c>
      <c r="AO37" s="4" t="str">
        <f t="shared" si="74"/>
        <v>Att</v>
      </c>
      <c r="AP37" s="4" t="str">
        <f t="shared" si="74"/>
        <v>Att</v>
      </c>
      <c r="AQ37" s="6"/>
      <c r="AR37" s="6"/>
      <c r="AS37" s="57"/>
      <c r="AT37" s="68">
        <f t="shared" si="3"/>
        <v>3</v>
      </c>
      <c r="AU37" s="69">
        <f t="shared" si="4"/>
        <v>2</v>
      </c>
      <c r="AV37" s="69">
        <f t="shared" si="5"/>
        <v>2</v>
      </c>
      <c r="AW37" s="69">
        <f t="shared" si="6"/>
        <v>2</v>
      </c>
    </row>
    <row r="38" spans="1:49" ht="14.4">
      <c r="A38" s="70">
        <v>1903710201976</v>
      </c>
      <c r="B38" s="71" t="s">
        <v>81</v>
      </c>
      <c r="C38" s="61">
        <v>6</v>
      </c>
      <c r="D38" s="62"/>
      <c r="E38" s="62"/>
      <c r="F38" s="62"/>
      <c r="G38" s="72">
        <v>4</v>
      </c>
      <c r="H38" s="72">
        <v>5</v>
      </c>
      <c r="I38" s="72">
        <v>6</v>
      </c>
      <c r="J38" s="72">
        <v>6</v>
      </c>
      <c r="K38" s="72">
        <v>7</v>
      </c>
      <c r="L38" s="63">
        <f t="shared" si="2"/>
        <v>34</v>
      </c>
      <c r="M38" s="64">
        <v>7</v>
      </c>
      <c r="N38" s="64">
        <v>10</v>
      </c>
      <c r="O38" s="65">
        <f t="shared" si="7"/>
        <v>17</v>
      </c>
      <c r="P38" s="64">
        <v>11</v>
      </c>
      <c r="Q38" s="4">
        <v>8</v>
      </c>
      <c r="R38" s="4">
        <v>2</v>
      </c>
      <c r="S38" s="4">
        <v>2</v>
      </c>
      <c r="T38" s="66">
        <f t="shared" si="8"/>
        <v>12</v>
      </c>
      <c r="V38" s="67">
        <f t="shared" ref="V38:X38" si="75">MIN(SUMIF($C$15:$S$15,V$14,$C38:$S38), 100)</f>
        <v>21</v>
      </c>
      <c r="W38" s="67">
        <f t="shared" si="75"/>
        <v>13</v>
      </c>
      <c r="X38" s="67">
        <f t="shared" si="75"/>
        <v>40</v>
      </c>
      <c r="Y38" s="67"/>
      <c r="Z38" s="67"/>
      <c r="AA38" s="48"/>
      <c r="AB38" s="47">
        <f t="shared" si="10"/>
        <v>0.3</v>
      </c>
      <c r="AC38" s="47">
        <f t="shared" si="11"/>
        <v>0.65</v>
      </c>
      <c r="AD38" s="47">
        <f t="shared" si="12"/>
        <v>0.5714285714285714</v>
      </c>
      <c r="AE38" s="47"/>
      <c r="AF38" s="47"/>
      <c r="AH38" s="4">
        <f t="shared" ref="AH38:AJ38" si="76">IF((AB38)&gt;=50%, 2, (IF((AB38)&lt;25%, 0, 1)))</f>
        <v>1</v>
      </c>
      <c r="AI38" s="4">
        <f t="shared" si="76"/>
        <v>2</v>
      </c>
      <c r="AJ38" s="4">
        <f t="shared" si="76"/>
        <v>2</v>
      </c>
      <c r="AK38" s="4"/>
      <c r="AL38" s="4"/>
      <c r="AN38" s="4" t="str">
        <f t="shared" ref="AN38:AP38" si="77">IF(AH38=2,"Att", (IF(AH38=0,"Not","Weak")))</f>
        <v>Weak</v>
      </c>
      <c r="AO38" s="4" t="str">
        <f t="shared" si="77"/>
        <v>Att</v>
      </c>
      <c r="AP38" s="4" t="str">
        <f t="shared" si="77"/>
        <v>Att</v>
      </c>
      <c r="AQ38" s="6"/>
      <c r="AR38" s="6"/>
      <c r="AS38" s="57"/>
      <c r="AT38" s="68">
        <f t="shared" si="3"/>
        <v>3</v>
      </c>
      <c r="AU38" s="69">
        <f t="shared" si="4"/>
        <v>2</v>
      </c>
      <c r="AV38" s="69">
        <f t="shared" si="5"/>
        <v>2</v>
      </c>
      <c r="AW38" s="69">
        <f t="shared" si="6"/>
        <v>2</v>
      </c>
    </row>
    <row r="39" spans="1:49" ht="14.4">
      <c r="A39" s="70">
        <v>1903710201987</v>
      </c>
      <c r="B39" s="71" t="s">
        <v>82</v>
      </c>
      <c r="C39" s="62"/>
      <c r="D39" s="61">
        <v>3</v>
      </c>
      <c r="E39" s="72">
        <v>3</v>
      </c>
      <c r="F39" s="72">
        <v>4</v>
      </c>
      <c r="G39" s="73"/>
      <c r="H39" s="73"/>
      <c r="I39" s="72">
        <v>5</v>
      </c>
      <c r="J39" s="72">
        <v>4</v>
      </c>
      <c r="K39" s="72">
        <v>5</v>
      </c>
      <c r="L39" s="63">
        <f t="shared" si="2"/>
        <v>24</v>
      </c>
      <c r="M39" s="64">
        <v>7</v>
      </c>
      <c r="N39" s="64">
        <v>10</v>
      </c>
      <c r="O39" s="65">
        <f t="shared" si="7"/>
        <v>17</v>
      </c>
      <c r="P39" s="64">
        <v>11</v>
      </c>
      <c r="Q39" s="64">
        <v>8</v>
      </c>
      <c r="R39" s="4">
        <v>3</v>
      </c>
      <c r="S39" s="4">
        <v>3</v>
      </c>
      <c r="T39" s="66">
        <f t="shared" si="8"/>
        <v>14</v>
      </c>
      <c r="V39" s="67">
        <f t="shared" ref="V39:X39" si="78">MIN(SUMIF($C$15:$S$15,V$14,$C39:$S39), 100)</f>
        <v>14</v>
      </c>
      <c r="W39" s="67">
        <f t="shared" si="78"/>
        <v>10</v>
      </c>
      <c r="X39" s="67">
        <f t="shared" si="78"/>
        <v>42</v>
      </c>
      <c r="Y39" s="67"/>
      <c r="Z39" s="67"/>
      <c r="AA39" s="48"/>
      <c r="AB39" s="47">
        <f t="shared" si="10"/>
        <v>0.2</v>
      </c>
      <c r="AC39" s="47">
        <f t="shared" si="11"/>
        <v>0.5</v>
      </c>
      <c r="AD39" s="47">
        <f t="shared" si="12"/>
        <v>0.6</v>
      </c>
      <c r="AE39" s="47"/>
      <c r="AF39" s="47"/>
      <c r="AH39" s="4">
        <f t="shared" ref="AH39:AJ39" si="79">IF((AB39)&gt;=50%, 2, (IF((AB39)&lt;25%, 0, 1)))</f>
        <v>0</v>
      </c>
      <c r="AI39" s="4">
        <f t="shared" si="79"/>
        <v>2</v>
      </c>
      <c r="AJ39" s="4">
        <f t="shared" si="79"/>
        <v>2</v>
      </c>
      <c r="AK39" s="4"/>
      <c r="AL39" s="4"/>
      <c r="AN39" s="4" t="str">
        <f t="shared" ref="AN39:AP39" si="80">IF(AH39=2,"Att", (IF(AH39=0,"Not","Weak")))</f>
        <v>Not</v>
      </c>
      <c r="AO39" s="4" t="str">
        <f t="shared" si="80"/>
        <v>Att</v>
      </c>
      <c r="AP39" s="4" t="str">
        <f t="shared" si="80"/>
        <v>Att</v>
      </c>
      <c r="AQ39" s="6"/>
      <c r="AR39" s="6"/>
      <c r="AS39" s="57"/>
      <c r="AT39" s="68">
        <f t="shared" si="3"/>
        <v>2</v>
      </c>
      <c r="AU39" s="69">
        <f t="shared" si="4"/>
        <v>2</v>
      </c>
      <c r="AV39" s="69">
        <f t="shared" si="5"/>
        <v>2</v>
      </c>
      <c r="AW39" s="69">
        <f t="shared" si="6"/>
        <v>2</v>
      </c>
    </row>
    <row r="40" spans="1:49" ht="14.4">
      <c r="A40" s="70">
        <v>1903710201995</v>
      </c>
      <c r="B40" s="71" t="s">
        <v>83</v>
      </c>
      <c r="C40" s="61">
        <v>8</v>
      </c>
      <c r="D40" s="61">
        <v>10</v>
      </c>
      <c r="E40" s="62"/>
      <c r="F40" s="72">
        <v>4</v>
      </c>
      <c r="G40" s="72">
        <v>3</v>
      </c>
      <c r="H40" s="73"/>
      <c r="I40" s="73"/>
      <c r="J40" s="73"/>
      <c r="K40" s="73"/>
      <c r="L40" s="63">
        <f t="shared" si="2"/>
        <v>25</v>
      </c>
      <c r="M40" s="73"/>
      <c r="N40" s="73"/>
      <c r="O40" s="65">
        <f t="shared" si="7"/>
        <v>0</v>
      </c>
      <c r="P40" s="74"/>
      <c r="Q40" s="64"/>
      <c r="R40" s="4"/>
      <c r="S40" s="4"/>
      <c r="T40" s="66">
        <f t="shared" si="8"/>
        <v>0</v>
      </c>
      <c r="V40" s="67">
        <f t="shared" ref="V40:X40" si="81">MIN(SUMIF($C$15:$S$15,V$14,$C40:$S40), 100)</f>
        <v>25</v>
      </c>
      <c r="W40" s="67">
        <f t="shared" si="81"/>
        <v>0</v>
      </c>
      <c r="X40" s="67">
        <f t="shared" si="81"/>
        <v>0</v>
      </c>
      <c r="Y40" s="67"/>
      <c r="Z40" s="67"/>
      <c r="AA40" s="48"/>
      <c r="AB40" s="47">
        <f t="shared" si="10"/>
        <v>0.35714285714285715</v>
      </c>
      <c r="AC40" s="47">
        <f t="shared" si="11"/>
        <v>0</v>
      </c>
      <c r="AD40" s="47">
        <f t="shared" si="12"/>
        <v>0</v>
      </c>
      <c r="AE40" s="47"/>
      <c r="AF40" s="47"/>
      <c r="AH40" s="4">
        <f t="shared" ref="AH40:AJ40" si="82">IF((AB40)&gt;=50%, 2, (IF((AB40)&lt;25%, 0, 1)))</f>
        <v>1</v>
      </c>
      <c r="AI40" s="4">
        <f t="shared" si="82"/>
        <v>0</v>
      </c>
      <c r="AJ40" s="4">
        <f t="shared" si="82"/>
        <v>0</v>
      </c>
      <c r="AK40" s="4"/>
      <c r="AL40" s="4"/>
      <c r="AN40" s="4" t="str">
        <f t="shared" ref="AN40:AP40" si="83">IF(AH40=2,"Att", (IF(AH40=0,"Not","Weak")))</f>
        <v>Weak</v>
      </c>
      <c r="AO40" s="4" t="str">
        <f t="shared" si="83"/>
        <v>Not</v>
      </c>
      <c r="AP40" s="4" t="str">
        <f t="shared" si="83"/>
        <v>Not</v>
      </c>
      <c r="AQ40" s="6"/>
      <c r="AR40" s="6"/>
      <c r="AS40" s="57"/>
      <c r="AT40" s="68">
        <f t="shared" si="3"/>
        <v>1</v>
      </c>
      <c r="AU40" s="69">
        <f t="shared" si="4"/>
        <v>0</v>
      </c>
      <c r="AV40" s="69">
        <f t="shared" si="5"/>
        <v>0</v>
      </c>
      <c r="AW40" s="69">
        <f t="shared" si="6"/>
        <v>0</v>
      </c>
    </row>
    <row r="41" spans="1:49" ht="14.4">
      <c r="A41" s="70">
        <v>1903710202055</v>
      </c>
      <c r="B41" s="71" t="s">
        <v>84</v>
      </c>
      <c r="C41" s="61">
        <v>5</v>
      </c>
      <c r="D41" s="62"/>
      <c r="E41" s="62"/>
      <c r="F41" s="72">
        <v>5</v>
      </c>
      <c r="G41" s="73"/>
      <c r="H41" s="73"/>
      <c r="I41" s="72">
        <v>6</v>
      </c>
      <c r="J41" s="73"/>
      <c r="K41" s="72">
        <v>5</v>
      </c>
      <c r="L41" s="63">
        <f t="shared" si="2"/>
        <v>21</v>
      </c>
      <c r="M41" s="64">
        <v>7</v>
      </c>
      <c r="N41" s="64">
        <v>10</v>
      </c>
      <c r="O41" s="65">
        <f t="shared" si="7"/>
        <v>17</v>
      </c>
      <c r="P41" s="64">
        <v>11</v>
      </c>
      <c r="Q41" s="64">
        <v>8</v>
      </c>
      <c r="R41" s="4">
        <v>3</v>
      </c>
      <c r="S41" s="4">
        <v>2</v>
      </c>
      <c r="T41" s="66">
        <f t="shared" si="8"/>
        <v>13</v>
      </c>
      <c r="V41" s="67">
        <f t="shared" ref="V41:X41" si="84">MIN(SUMIF($C$15:$S$15,V$14,$C41:$S41), 100)</f>
        <v>10</v>
      </c>
      <c r="W41" s="67">
        <f t="shared" si="84"/>
        <v>11</v>
      </c>
      <c r="X41" s="67">
        <f t="shared" si="84"/>
        <v>41</v>
      </c>
      <c r="Y41" s="67"/>
      <c r="Z41" s="67"/>
      <c r="AA41" s="48"/>
      <c r="AB41" s="47">
        <f t="shared" si="10"/>
        <v>0.14285714285714285</v>
      </c>
      <c r="AC41" s="47">
        <f t="shared" si="11"/>
        <v>0.55000000000000004</v>
      </c>
      <c r="AD41" s="47">
        <f t="shared" si="12"/>
        <v>0.58571428571428574</v>
      </c>
      <c r="AE41" s="47"/>
      <c r="AF41" s="47"/>
      <c r="AH41" s="4">
        <f t="shared" ref="AH41:AJ41" si="85">IF((AB41)&gt;=50%, 2, (IF((AB41)&lt;25%, 0, 1)))</f>
        <v>0</v>
      </c>
      <c r="AI41" s="4">
        <f t="shared" si="85"/>
        <v>2</v>
      </c>
      <c r="AJ41" s="4">
        <f t="shared" si="85"/>
        <v>2</v>
      </c>
      <c r="AK41" s="4"/>
      <c r="AL41" s="4"/>
      <c r="AN41" s="4" t="str">
        <f t="shared" ref="AN41:AP41" si="86">IF(AH41=2,"Att", (IF(AH41=0,"Not","Weak")))</f>
        <v>Not</v>
      </c>
      <c r="AO41" s="4" t="str">
        <f t="shared" si="86"/>
        <v>Att</v>
      </c>
      <c r="AP41" s="4" t="str">
        <f t="shared" si="86"/>
        <v>Att</v>
      </c>
      <c r="AQ41" s="6"/>
      <c r="AR41" s="6"/>
      <c r="AS41" s="57"/>
      <c r="AT41" s="68">
        <f t="shared" si="3"/>
        <v>2</v>
      </c>
      <c r="AU41" s="69">
        <f t="shared" si="4"/>
        <v>2</v>
      </c>
      <c r="AV41" s="69">
        <f t="shared" si="5"/>
        <v>2</v>
      </c>
      <c r="AW41" s="69">
        <f t="shared" si="6"/>
        <v>2</v>
      </c>
    </row>
    <row r="42" spans="1:49" ht="14.4">
      <c r="A42" s="75"/>
      <c r="B42" s="76"/>
      <c r="C42" s="62"/>
      <c r="D42" s="61"/>
      <c r="E42" s="61"/>
      <c r="F42" s="61"/>
      <c r="G42" s="61"/>
      <c r="H42" s="62"/>
      <c r="I42" s="62"/>
      <c r="J42" s="61"/>
      <c r="K42" s="61"/>
      <c r="L42" s="63"/>
      <c r="M42" s="64"/>
      <c r="N42" s="64"/>
      <c r="O42" s="65"/>
      <c r="P42" s="4"/>
      <c r="Q42" s="4"/>
      <c r="R42" s="4"/>
      <c r="S42" s="4"/>
      <c r="T42" s="65"/>
      <c r="V42" s="67"/>
      <c r="W42" s="67"/>
      <c r="X42" s="67"/>
      <c r="Y42" s="67"/>
      <c r="Z42" s="67"/>
      <c r="AA42" s="48"/>
      <c r="AB42" s="47"/>
      <c r="AC42" s="47"/>
      <c r="AD42" s="47"/>
      <c r="AE42" s="47"/>
      <c r="AF42" s="47"/>
      <c r="AH42" s="4"/>
      <c r="AI42" s="4"/>
      <c r="AJ42" s="4"/>
      <c r="AK42" s="4"/>
      <c r="AL42" s="4"/>
      <c r="AN42" s="4"/>
      <c r="AO42" s="4"/>
      <c r="AP42" s="4"/>
      <c r="AQ42" s="6"/>
      <c r="AR42" s="6"/>
      <c r="AS42" s="57"/>
      <c r="AT42" s="57"/>
      <c r="AU42" s="57"/>
      <c r="AV42" s="57"/>
      <c r="AW42" s="57"/>
    </row>
    <row r="43" spans="1:49" ht="15" customHeight="1">
      <c r="A43" s="75"/>
      <c r="B43" s="76"/>
      <c r="C43" s="61"/>
      <c r="D43" s="61"/>
      <c r="E43" s="61"/>
      <c r="F43" s="61"/>
      <c r="G43" s="61"/>
      <c r="H43" s="61"/>
      <c r="I43" s="61"/>
      <c r="J43" s="61"/>
      <c r="K43" s="61"/>
      <c r="L43" s="63"/>
      <c r="M43" s="64"/>
      <c r="N43" s="64"/>
      <c r="O43" s="65"/>
      <c r="P43" s="4"/>
      <c r="Q43" s="64"/>
      <c r="R43" s="4"/>
      <c r="S43" s="4"/>
      <c r="T43" s="65"/>
      <c r="V43" s="67"/>
      <c r="W43" s="67"/>
      <c r="X43" s="67"/>
      <c r="Y43" s="67"/>
      <c r="Z43" s="67"/>
      <c r="AA43" s="48"/>
      <c r="AB43" s="47"/>
      <c r="AC43" s="47"/>
      <c r="AD43" s="47"/>
      <c r="AE43" s="47"/>
      <c r="AF43" s="47"/>
      <c r="AH43" s="4"/>
      <c r="AI43" s="4"/>
      <c r="AJ43" s="4"/>
      <c r="AK43" s="4"/>
      <c r="AL43" s="4"/>
      <c r="AN43" s="4"/>
      <c r="AO43" s="4"/>
      <c r="AP43" s="4"/>
      <c r="AQ43" s="6"/>
      <c r="AR43" s="6"/>
      <c r="AS43" s="57"/>
      <c r="AT43" s="57"/>
      <c r="AU43" s="57"/>
      <c r="AV43" s="57"/>
      <c r="AW43" s="57"/>
    </row>
    <row r="44" spans="1:49" ht="15" customHeight="1">
      <c r="A44" s="75"/>
      <c r="B44" s="76"/>
      <c r="C44" s="61"/>
      <c r="D44" s="61"/>
      <c r="E44" s="61"/>
      <c r="F44" s="61"/>
      <c r="G44" s="61"/>
      <c r="H44" s="61"/>
      <c r="I44" s="61"/>
      <c r="J44" s="61"/>
      <c r="K44" s="61"/>
      <c r="L44" s="63"/>
      <c r="M44" s="4"/>
      <c r="N44" s="4"/>
      <c r="O44" s="65"/>
      <c r="P44" s="4"/>
      <c r="Q44" s="4"/>
      <c r="R44" s="4"/>
      <c r="S44" s="4"/>
      <c r="T44" s="65"/>
      <c r="V44" s="67"/>
      <c r="W44" s="67"/>
      <c r="X44" s="67"/>
      <c r="Y44" s="67"/>
      <c r="Z44" s="67"/>
      <c r="AA44" s="48"/>
      <c r="AB44" s="47"/>
      <c r="AC44" s="47"/>
      <c r="AD44" s="47"/>
      <c r="AE44" s="47"/>
      <c r="AF44" s="47"/>
      <c r="AH44" s="4"/>
      <c r="AI44" s="4"/>
      <c r="AJ44" s="4"/>
      <c r="AK44" s="4"/>
      <c r="AL44" s="4"/>
      <c r="AN44" s="4"/>
      <c r="AO44" s="4"/>
      <c r="AP44" s="4"/>
      <c r="AQ44" s="6"/>
      <c r="AR44" s="6"/>
      <c r="AS44" s="57"/>
      <c r="AT44" s="57"/>
      <c r="AU44" s="57"/>
      <c r="AV44" s="57"/>
      <c r="AW44" s="57"/>
    </row>
    <row r="45" spans="1:49" ht="14.4">
      <c r="A45" s="75"/>
      <c r="B45" s="76"/>
      <c r="C45" s="61"/>
      <c r="D45" s="61"/>
      <c r="E45" s="61"/>
      <c r="F45" s="61"/>
      <c r="G45" s="61"/>
      <c r="H45" s="61"/>
      <c r="I45" s="61"/>
      <c r="J45" s="61"/>
      <c r="K45" s="61"/>
      <c r="L45" s="63"/>
      <c r="M45" s="4"/>
      <c r="N45" s="4"/>
      <c r="O45" s="65"/>
      <c r="P45" s="4"/>
      <c r="Q45" s="64"/>
      <c r="R45" s="4"/>
      <c r="S45" s="4"/>
      <c r="T45" s="65"/>
      <c r="V45" s="67"/>
      <c r="W45" s="67"/>
      <c r="X45" s="67"/>
      <c r="Y45" s="67"/>
      <c r="Z45" s="67"/>
      <c r="AA45" s="48"/>
      <c r="AB45" s="47"/>
      <c r="AC45" s="47"/>
      <c r="AD45" s="47"/>
      <c r="AE45" s="47"/>
      <c r="AF45" s="47"/>
      <c r="AH45" s="4"/>
      <c r="AI45" s="4"/>
      <c r="AJ45" s="4"/>
      <c r="AK45" s="4"/>
      <c r="AL45" s="4"/>
      <c r="AN45" s="4"/>
      <c r="AO45" s="4"/>
      <c r="AP45" s="4"/>
      <c r="AQ45" s="6"/>
      <c r="AR45" s="6"/>
      <c r="AS45" s="57"/>
      <c r="AT45" s="57"/>
      <c r="AU45" s="57"/>
      <c r="AV45" s="57"/>
      <c r="AW45" s="57"/>
    </row>
    <row r="46" spans="1:49" ht="14.4">
      <c r="A46" s="75"/>
      <c r="B46" s="76"/>
      <c r="C46" s="62"/>
      <c r="D46" s="61"/>
      <c r="E46" s="61"/>
      <c r="F46" s="61"/>
      <c r="G46" s="61"/>
      <c r="H46" s="62"/>
      <c r="I46" s="61"/>
      <c r="J46" s="61"/>
      <c r="K46" s="61"/>
      <c r="L46" s="63"/>
      <c r="M46" s="64"/>
      <c r="N46" s="64"/>
      <c r="O46" s="65"/>
      <c r="P46" s="4"/>
      <c r="Q46" s="4"/>
      <c r="R46" s="4"/>
      <c r="S46" s="4"/>
      <c r="T46" s="65"/>
      <c r="V46" s="67"/>
      <c r="W46" s="67"/>
      <c r="X46" s="67"/>
      <c r="Y46" s="67"/>
      <c r="Z46" s="67"/>
      <c r="AA46" s="48"/>
      <c r="AB46" s="47"/>
      <c r="AC46" s="47"/>
      <c r="AD46" s="47"/>
      <c r="AE46" s="47"/>
      <c r="AF46" s="47"/>
      <c r="AH46" s="4"/>
      <c r="AI46" s="4"/>
      <c r="AJ46" s="4"/>
      <c r="AK46" s="4"/>
      <c r="AL46" s="4"/>
      <c r="AN46" s="4"/>
      <c r="AO46" s="4"/>
      <c r="AP46" s="4"/>
      <c r="AQ46" s="6"/>
      <c r="AR46" s="6"/>
      <c r="AS46" s="57"/>
      <c r="AT46" s="57"/>
      <c r="AU46" s="57"/>
      <c r="AV46" s="57"/>
      <c r="AW46" s="57"/>
    </row>
    <row r="47" spans="1:49" ht="14.4">
      <c r="A47" s="77"/>
      <c r="B47" s="78"/>
      <c r="C47" s="79"/>
      <c r="D47" s="79"/>
      <c r="E47" s="80"/>
      <c r="F47" s="80"/>
      <c r="G47" s="80"/>
      <c r="H47" s="80"/>
      <c r="I47" s="80"/>
      <c r="J47" s="80"/>
      <c r="K47" s="80"/>
      <c r="L47" s="63"/>
      <c r="M47" s="64"/>
      <c r="N47" s="4"/>
      <c r="O47" s="81"/>
      <c r="P47" s="82"/>
      <c r="Q47" s="64"/>
      <c r="R47" s="4"/>
      <c r="S47" s="4"/>
      <c r="T47" s="65"/>
      <c r="V47" s="67"/>
      <c r="W47" s="67"/>
      <c r="X47" s="67"/>
      <c r="Y47" s="67"/>
      <c r="Z47" s="67"/>
      <c r="AA47" s="48"/>
      <c r="AB47" s="47"/>
      <c r="AC47" s="47"/>
      <c r="AD47" s="47"/>
      <c r="AE47" s="47"/>
      <c r="AF47" s="47"/>
      <c r="AH47" s="4"/>
      <c r="AI47" s="4"/>
      <c r="AJ47" s="4"/>
      <c r="AK47" s="4"/>
      <c r="AL47" s="4"/>
      <c r="AN47" s="4"/>
      <c r="AO47" s="4"/>
      <c r="AP47" s="4"/>
      <c r="AQ47" s="6"/>
      <c r="AR47" s="6"/>
      <c r="AS47" s="57"/>
      <c r="AT47" s="57"/>
      <c r="AU47" s="57"/>
      <c r="AV47" s="57"/>
      <c r="AW47" s="57"/>
    </row>
    <row r="48" spans="1:49" ht="15.75" customHeight="1">
      <c r="A48" s="75"/>
      <c r="B48" s="83"/>
      <c r="C48" s="67"/>
      <c r="D48" s="62"/>
      <c r="E48" s="67"/>
      <c r="F48" s="67"/>
      <c r="G48" s="62"/>
      <c r="H48" s="67"/>
      <c r="I48" s="62"/>
      <c r="J48" s="67"/>
      <c r="K48" s="62"/>
      <c r="L48" s="63"/>
      <c r="M48" s="64"/>
      <c r="N48" s="4"/>
      <c r="O48" s="65"/>
      <c r="P48" s="4"/>
      <c r="Q48" s="4"/>
      <c r="R48" s="4"/>
      <c r="S48" s="4"/>
      <c r="T48" s="65"/>
      <c r="V48" s="67"/>
      <c r="W48" s="67"/>
      <c r="X48" s="67"/>
      <c r="Y48" s="67"/>
      <c r="Z48" s="67"/>
      <c r="AA48" s="48"/>
      <c r="AB48" s="47"/>
      <c r="AC48" s="47"/>
      <c r="AD48" s="47"/>
      <c r="AE48" s="47"/>
      <c r="AF48" s="47"/>
      <c r="AH48" s="4"/>
      <c r="AI48" s="4"/>
      <c r="AJ48" s="4"/>
      <c r="AK48" s="4"/>
      <c r="AL48" s="4"/>
      <c r="AN48" s="4"/>
      <c r="AO48" s="4"/>
      <c r="AP48" s="4"/>
      <c r="AQ48" s="6"/>
      <c r="AR48" s="6"/>
      <c r="AS48" s="57"/>
      <c r="AT48" s="57"/>
      <c r="AU48" s="57"/>
      <c r="AV48" s="57"/>
      <c r="AW48" s="57"/>
    </row>
    <row r="49" spans="1:49" ht="15.75" customHeight="1">
      <c r="A49" s="75"/>
      <c r="B49" s="83"/>
      <c r="C49" s="67"/>
      <c r="D49" s="67"/>
      <c r="E49" s="67"/>
      <c r="F49" s="67"/>
      <c r="G49" s="67"/>
      <c r="H49" s="62"/>
      <c r="I49" s="67"/>
      <c r="J49" s="67"/>
      <c r="K49" s="62"/>
      <c r="L49" s="63"/>
      <c r="M49" s="4"/>
      <c r="N49" s="4"/>
      <c r="O49" s="65"/>
      <c r="P49" s="4"/>
      <c r="Q49" s="4"/>
      <c r="R49" s="4"/>
      <c r="S49" s="4"/>
      <c r="T49" s="65"/>
      <c r="V49" s="67"/>
      <c r="W49" s="67"/>
      <c r="X49" s="67"/>
      <c r="Y49" s="67"/>
      <c r="Z49" s="67"/>
      <c r="AA49" s="48"/>
      <c r="AB49" s="47"/>
      <c r="AC49" s="47"/>
      <c r="AD49" s="47"/>
      <c r="AE49" s="47"/>
      <c r="AF49" s="47"/>
      <c r="AH49" s="4"/>
      <c r="AI49" s="4"/>
      <c r="AJ49" s="4"/>
      <c r="AK49" s="4"/>
      <c r="AL49" s="4"/>
      <c r="AN49" s="4"/>
      <c r="AO49" s="4"/>
      <c r="AP49" s="4"/>
      <c r="AQ49" s="6"/>
      <c r="AR49" s="6"/>
      <c r="AS49" s="57"/>
      <c r="AT49" s="57"/>
      <c r="AU49" s="57"/>
      <c r="AV49" s="57"/>
      <c r="AW49" s="57"/>
    </row>
    <row r="50" spans="1:49" ht="15.75" customHeight="1">
      <c r="A50" s="75"/>
      <c r="B50" s="83"/>
      <c r="C50" s="62"/>
      <c r="D50" s="67"/>
      <c r="E50" s="67"/>
      <c r="F50" s="67"/>
      <c r="G50" s="67"/>
      <c r="H50" s="62"/>
      <c r="I50" s="67"/>
      <c r="J50" s="67"/>
      <c r="K50" s="62"/>
      <c r="L50" s="63"/>
      <c r="M50" s="4"/>
      <c r="N50" s="4"/>
      <c r="O50" s="65"/>
      <c r="P50" s="4"/>
      <c r="Q50" s="4"/>
      <c r="R50" s="4"/>
      <c r="S50" s="4"/>
      <c r="T50" s="65"/>
      <c r="V50" s="67"/>
      <c r="W50" s="67"/>
      <c r="X50" s="67"/>
      <c r="Y50" s="67"/>
      <c r="Z50" s="67"/>
      <c r="AA50" s="48"/>
      <c r="AB50" s="47"/>
      <c r="AC50" s="47"/>
      <c r="AD50" s="47"/>
      <c r="AE50" s="47"/>
      <c r="AF50" s="47"/>
      <c r="AH50" s="4"/>
      <c r="AI50" s="4"/>
      <c r="AJ50" s="4"/>
      <c r="AK50" s="4"/>
      <c r="AL50" s="4"/>
      <c r="AN50" s="4"/>
      <c r="AO50" s="4"/>
      <c r="AP50" s="4"/>
      <c r="AQ50" s="6"/>
      <c r="AR50" s="6"/>
      <c r="AS50" s="57"/>
      <c r="AT50" s="57"/>
      <c r="AU50" s="57"/>
      <c r="AV50" s="57"/>
      <c r="AW50" s="57"/>
    </row>
    <row r="51" spans="1:49" ht="15.75" customHeight="1">
      <c r="A51" s="75"/>
      <c r="B51" s="83"/>
      <c r="C51" s="67"/>
      <c r="D51" s="62"/>
      <c r="E51" s="62"/>
      <c r="F51" s="73"/>
      <c r="G51" s="62"/>
      <c r="H51" s="62"/>
      <c r="I51" s="62"/>
      <c r="J51" s="67"/>
      <c r="K51" s="62"/>
      <c r="L51" s="63"/>
      <c r="M51" s="4"/>
      <c r="N51" s="4"/>
      <c r="O51" s="65"/>
      <c r="P51" s="4"/>
      <c r="Q51" s="4"/>
      <c r="R51" s="4"/>
      <c r="S51" s="4"/>
      <c r="T51" s="66"/>
      <c r="V51" s="67"/>
      <c r="W51" s="67"/>
      <c r="X51" s="67"/>
      <c r="Y51" s="67"/>
      <c r="Z51" s="67"/>
      <c r="AA51" s="48"/>
      <c r="AB51" s="47"/>
      <c r="AC51" s="47"/>
      <c r="AD51" s="47"/>
      <c r="AE51" s="47"/>
      <c r="AF51" s="47"/>
      <c r="AH51" s="4"/>
      <c r="AI51" s="4"/>
      <c r="AJ51" s="4"/>
      <c r="AK51" s="4"/>
      <c r="AL51" s="4"/>
      <c r="AN51" s="4"/>
      <c r="AO51" s="4"/>
      <c r="AP51" s="4"/>
      <c r="AQ51" s="6"/>
      <c r="AR51" s="6"/>
      <c r="AS51" s="57"/>
      <c r="AT51" s="57"/>
      <c r="AU51" s="57"/>
      <c r="AV51" s="57"/>
      <c r="AW51" s="57"/>
    </row>
    <row r="52" spans="1:49" ht="15.75" customHeight="1">
      <c r="A52" s="75"/>
      <c r="B52" s="83"/>
      <c r="C52" s="67"/>
      <c r="D52" s="67"/>
      <c r="E52" s="67"/>
      <c r="F52" s="67"/>
      <c r="G52" s="67"/>
      <c r="H52" s="67"/>
      <c r="I52" s="67"/>
      <c r="J52" s="67"/>
      <c r="K52" s="67"/>
      <c r="L52" s="63"/>
      <c r="M52" s="64"/>
      <c r="N52" s="4"/>
      <c r="O52" s="65"/>
      <c r="P52" s="4"/>
      <c r="Q52" s="64"/>
      <c r="R52" s="4"/>
      <c r="S52" s="4"/>
      <c r="T52" s="65"/>
      <c r="V52" s="67"/>
      <c r="W52" s="67"/>
      <c r="X52" s="67"/>
      <c r="Y52" s="67"/>
      <c r="Z52" s="67"/>
      <c r="AA52" s="48"/>
      <c r="AB52" s="47"/>
      <c r="AC52" s="47"/>
      <c r="AD52" s="47"/>
      <c r="AE52" s="47"/>
      <c r="AF52" s="47"/>
      <c r="AH52" s="4"/>
      <c r="AI52" s="4"/>
      <c r="AJ52" s="4"/>
      <c r="AK52" s="4"/>
      <c r="AL52" s="4"/>
      <c r="AN52" s="4"/>
      <c r="AO52" s="4"/>
      <c r="AP52" s="4"/>
      <c r="AQ52" s="6"/>
      <c r="AR52" s="6"/>
      <c r="AS52" s="57"/>
      <c r="AT52" s="57"/>
      <c r="AU52" s="57"/>
      <c r="AV52" s="57"/>
      <c r="AW52" s="57"/>
    </row>
    <row r="53" spans="1:49" ht="15.75" customHeight="1">
      <c r="A53" s="75"/>
      <c r="B53" s="83"/>
      <c r="C53" s="67"/>
      <c r="D53" s="67"/>
      <c r="E53" s="62"/>
      <c r="F53" s="67"/>
      <c r="G53" s="62"/>
      <c r="H53" s="67"/>
      <c r="I53" s="62"/>
      <c r="J53" s="67"/>
      <c r="K53" s="62"/>
      <c r="L53" s="63"/>
      <c r="M53" s="64"/>
      <c r="N53" s="64"/>
      <c r="O53" s="65"/>
      <c r="P53" s="4"/>
      <c r="Q53" s="64"/>
      <c r="R53" s="4"/>
      <c r="S53" s="4"/>
      <c r="T53" s="65"/>
      <c r="V53" s="67"/>
      <c r="W53" s="67"/>
      <c r="X53" s="67"/>
      <c r="Y53" s="67"/>
      <c r="Z53" s="67"/>
      <c r="AA53" s="48"/>
      <c r="AB53" s="47"/>
      <c r="AC53" s="47"/>
      <c r="AD53" s="47"/>
      <c r="AE53" s="47"/>
      <c r="AF53" s="47"/>
      <c r="AH53" s="4"/>
      <c r="AI53" s="4"/>
      <c r="AJ53" s="4"/>
      <c r="AK53" s="4"/>
      <c r="AL53" s="4"/>
      <c r="AN53" s="4"/>
      <c r="AO53" s="4"/>
      <c r="AP53" s="4"/>
      <c r="AQ53" s="6"/>
      <c r="AR53" s="6"/>
      <c r="AS53" s="57"/>
      <c r="AT53" s="57"/>
      <c r="AU53" s="57"/>
      <c r="AV53" s="57"/>
      <c r="AW53" s="57"/>
    </row>
    <row r="54" spans="1:49" ht="15.75" customHeight="1">
      <c r="A54" s="75"/>
      <c r="B54" s="83"/>
      <c r="C54" s="67"/>
      <c r="D54" s="67"/>
      <c r="E54" s="67"/>
      <c r="F54" s="73"/>
      <c r="G54" s="67"/>
      <c r="H54" s="67"/>
      <c r="I54" s="62"/>
      <c r="J54" s="67"/>
      <c r="K54" s="62"/>
      <c r="L54" s="63"/>
      <c r="M54" s="4"/>
      <c r="N54" s="4"/>
      <c r="O54" s="65"/>
      <c r="P54" s="4"/>
      <c r="Q54" s="4"/>
      <c r="R54" s="4"/>
      <c r="S54" s="4"/>
      <c r="T54" s="65"/>
      <c r="V54" s="67"/>
      <c r="W54" s="67"/>
      <c r="X54" s="67"/>
      <c r="Y54" s="67"/>
      <c r="Z54" s="67"/>
      <c r="AA54" s="48"/>
      <c r="AB54" s="47"/>
      <c r="AC54" s="47"/>
      <c r="AD54" s="47"/>
      <c r="AE54" s="47"/>
      <c r="AF54" s="47"/>
      <c r="AH54" s="4"/>
      <c r="AI54" s="4"/>
      <c r="AJ54" s="4"/>
      <c r="AK54" s="4"/>
      <c r="AL54" s="4"/>
      <c r="AN54" s="4"/>
      <c r="AO54" s="4"/>
      <c r="AP54" s="4"/>
      <c r="AQ54" s="6"/>
      <c r="AR54" s="6"/>
      <c r="AS54" s="57"/>
      <c r="AT54" s="57"/>
      <c r="AU54" s="57"/>
      <c r="AV54" s="57"/>
      <c r="AW54" s="57"/>
    </row>
    <row r="55" spans="1:49" ht="15.75" customHeight="1">
      <c r="A55" s="75"/>
      <c r="B55" s="83"/>
      <c r="C55" s="62"/>
      <c r="D55" s="67"/>
      <c r="E55" s="67"/>
      <c r="F55" s="67"/>
      <c r="G55" s="67"/>
      <c r="H55" s="67"/>
      <c r="I55" s="67"/>
      <c r="J55" s="67"/>
      <c r="K55" s="67"/>
      <c r="L55" s="63"/>
      <c r="M55" s="64"/>
      <c r="N55" s="4"/>
      <c r="O55" s="65"/>
      <c r="P55" s="4"/>
      <c r="Q55" s="64"/>
      <c r="R55" s="4"/>
      <c r="S55" s="4"/>
      <c r="T55" s="65"/>
      <c r="V55" s="67"/>
      <c r="W55" s="67"/>
      <c r="X55" s="67"/>
      <c r="Y55" s="67"/>
      <c r="Z55" s="67"/>
      <c r="AA55" s="48"/>
      <c r="AB55" s="47"/>
      <c r="AC55" s="47"/>
      <c r="AD55" s="47"/>
      <c r="AE55" s="47"/>
      <c r="AF55" s="47"/>
      <c r="AH55" s="4"/>
      <c r="AI55" s="4"/>
      <c r="AJ55" s="4"/>
      <c r="AK55" s="4"/>
      <c r="AL55" s="4"/>
      <c r="AN55" s="4"/>
      <c r="AO55" s="4"/>
      <c r="AP55" s="4"/>
      <c r="AQ55" s="6"/>
      <c r="AR55" s="6"/>
      <c r="AS55" s="57"/>
      <c r="AT55" s="57"/>
      <c r="AU55" s="57"/>
      <c r="AV55" s="57"/>
      <c r="AW55" s="57"/>
    </row>
    <row r="56" spans="1:49" ht="15.75" customHeight="1">
      <c r="A56" s="75"/>
      <c r="B56" s="83"/>
      <c r="C56" s="67"/>
      <c r="D56" s="67"/>
      <c r="E56" s="67"/>
      <c r="F56" s="67"/>
      <c r="G56" s="67"/>
      <c r="H56" s="67"/>
      <c r="I56" s="67"/>
      <c r="J56" s="67"/>
      <c r="K56" s="62"/>
      <c r="L56" s="63"/>
      <c r="M56" s="4"/>
      <c r="N56" s="4"/>
      <c r="O56" s="65"/>
      <c r="P56" s="4"/>
      <c r="Q56" s="4"/>
      <c r="R56" s="4"/>
      <c r="S56" s="4"/>
      <c r="T56" s="65"/>
      <c r="V56" s="67"/>
      <c r="W56" s="67"/>
      <c r="X56" s="67"/>
      <c r="Y56" s="67"/>
      <c r="Z56" s="67"/>
      <c r="AA56" s="48"/>
      <c r="AB56" s="47"/>
      <c r="AC56" s="47"/>
      <c r="AD56" s="47"/>
      <c r="AE56" s="47"/>
      <c r="AF56" s="47"/>
      <c r="AH56" s="4"/>
      <c r="AI56" s="4"/>
      <c r="AJ56" s="4"/>
      <c r="AK56" s="4"/>
      <c r="AL56" s="4"/>
      <c r="AN56" s="4"/>
      <c r="AO56" s="4"/>
      <c r="AP56" s="4"/>
      <c r="AQ56" s="6"/>
      <c r="AR56" s="6"/>
      <c r="AS56" s="57"/>
      <c r="AT56" s="57"/>
      <c r="AU56" s="57"/>
      <c r="AV56" s="57"/>
      <c r="AW56" s="57"/>
    </row>
    <row r="57" spans="1:49" ht="15.75" customHeight="1">
      <c r="A57" s="75"/>
      <c r="B57" s="83"/>
      <c r="C57" s="67"/>
      <c r="D57" s="67"/>
      <c r="E57" s="67"/>
      <c r="F57" s="67"/>
      <c r="G57" s="67"/>
      <c r="H57" s="62"/>
      <c r="I57" s="67"/>
      <c r="J57" s="67"/>
      <c r="K57" s="62"/>
      <c r="L57" s="63"/>
      <c r="M57" s="64"/>
      <c r="N57" s="4"/>
      <c r="O57" s="65"/>
      <c r="P57" s="4"/>
      <c r="Q57" s="4"/>
      <c r="R57" s="4"/>
      <c r="S57" s="4"/>
      <c r="T57" s="65"/>
      <c r="V57" s="67"/>
      <c r="W57" s="67"/>
      <c r="X57" s="67"/>
      <c r="Y57" s="67"/>
      <c r="Z57" s="67"/>
      <c r="AA57" s="48"/>
      <c r="AB57" s="47"/>
      <c r="AC57" s="47"/>
      <c r="AD57" s="47"/>
      <c r="AE57" s="47"/>
      <c r="AF57" s="47"/>
      <c r="AH57" s="4"/>
      <c r="AI57" s="4"/>
      <c r="AJ57" s="4"/>
      <c r="AK57" s="4"/>
      <c r="AL57" s="4"/>
      <c r="AN57" s="4"/>
      <c r="AO57" s="4"/>
      <c r="AP57" s="4"/>
      <c r="AQ57" s="6"/>
      <c r="AR57" s="6"/>
      <c r="AS57" s="57"/>
      <c r="AT57" s="57"/>
      <c r="AU57" s="57"/>
      <c r="AV57" s="57"/>
      <c r="AW57" s="57"/>
    </row>
    <row r="58" spans="1:49" ht="15.75" customHeight="1">
      <c r="A58" s="75"/>
      <c r="B58" s="83"/>
      <c r="C58" s="67"/>
      <c r="D58" s="67"/>
      <c r="E58" s="67"/>
      <c r="F58" s="73"/>
      <c r="G58" s="67"/>
      <c r="H58" s="67"/>
      <c r="I58" s="67"/>
      <c r="J58" s="67"/>
      <c r="K58" s="62"/>
      <c r="L58" s="63"/>
      <c r="M58" s="64"/>
      <c r="N58" s="64"/>
      <c r="O58" s="65"/>
      <c r="P58" s="4"/>
      <c r="Q58" s="4"/>
      <c r="R58" s="4"/>
      <c r="S58" s="4"/>
      <c r="T58" s="65"/>
      <c r="V58" s="67"/>
      <c r="W58" s="67"/>
      <c r="X58" s="67"/>
      <c r="Y58" s="67"/>
      <c r="Z58" s="67"/>
      <c r="AA58" s="48"/>
      <c r="AB58" s="47"/>
      <c r="AC58" s="47"/>
      <c r="AD58" s="47"/>
      <c r="AE58" s="47"/>
      <c r="AF58" s="47"/>
      <c r="AH58" s="4"/>
      <c r="AI58" s="4"/>
      <c r="AJ58" s="4"/>
      <c r="AK58" s="4"/>
      <c r="AL58" s="4"/>
      <c r="AN58" s="4"/>
      <c r="AO58" s="4"/>
      <c r="AP58" s="4"/>
      <c r="AQ58" s="6"/>
      <c r="AR58" s="6"/>
      <c r="AS58" s="57"/>
      <c r="AT58" s="57"/>
      <c r="AU58" s="57"/>
      <c r="AV58" s="57"/>
      <c r="AW58" s="57"/>
    </row>
    <row r="59" spans="1:49" ht="15.75" customHeight="1">
      <c r="A59" s="75"/>
      <c r="B59" s="83"/>
      <c r="C59" s="67"/>
      <c r="D59" s="67"/>
      <c r="E59" s="67"/>
      <c r="F59" s="67"/>
      <c r="G59" s="67"/>
      <c r="H59" s="67"/>
      <c r="I59" s="67"/>
      <c r="J59" s="67"/>
      <c r="K59" s="67"/>
      <c r="L59" s="63"/>
      <c r="M59" s="64"/>
      <c r="N59" s="64"/>
      <c r="O59" s="65"/>
      <c r="P59" s="4"/>
      <c r="Q59" s="64"/>
      <c r="R59" s="4"/>
      <c r="S59" s="4"/>
      <c r="T59" s="65"/>
      <c r="V59" s="67"/>
      <c r="W59" s="67"/>
      <c r="X59" s="67"/>
      <c r="Y59" s="67"/>
      <c r="Z59" s="67"/>
      <c r="AA59" s="48"/>
      <c r="AB59" s="47"/>
      <c r="AC59" s="47"/>
      <c r="AD59" s="47"/>
      <c r="AE59" s="47"/>
      <c r="AF59" s="47"/>
      <c r="AH59" s="4"/>
      <c r="AI59" s="4"/>
      <c r="AJ59" s="4"/>
      <c r="AK59" s="4"/>
      <c r="AL59" s="4"/>
      <c r="AN59" s="4"/>
      <c r="AO59" s="4"/>
      <c r="AP59" s="4"/>
      <c r="AQ59" s="6"/>
      <c r="AR59" s="6"/>
      <c r="AS59" s="57"/>
      <c r="AT59" s="57"/>
      <c r="AU59" s="57"/>
      <c r="AV59" s="57"/>
      <c r="AW59" s="57"/>
    </row>
    <row r="60" spans="1:49" ht="15.75" customHeight="1">
      <c r="A60" s="75"/>
      <c r="B60" s="83"/>
      <c r="C60" s="67"/>
      <c r="D60" s="67"/>
      <c r="E60" s="67"/>
      <c r="F60" s="67"/>
      <c r="G60" s="67"/>
      <c r="H60" s="67"/>
      <c r="I60" s="67"/>
      <c r="J60" s="67"/>
      <c r="K60" s="67"/>
      <c r="L60" s="63"/>
      <c r="M60" s="64"/>
      <c r="N60" s="64"/>
      <c r="O60" s="65"/>
      <c r="P60" s="4"/>
      <c r="Q60" s="64"/>
      <c r="R60" s="4"/>
      <c r="S60" s="4"/>
      <c r="T60" s="65"/>
      <c r="V60" s="67"/>
      <c r="W60" s="67"/>
      <c r="X60" s="67"/>
      <c r="Y60" s="67"/>
      <c r="Z60" s="67"/>
      <c r="AA60" s="48"/>
      <c r="AB60" s="47"/>
      <c r="AC60" s="47"/>
      <c r="AD60" s="47"/>
      <c r="AE60" s="47"/>
      <c r="AF60" s="47"/>
      <c r="AH60" s="4"/>
      <c r="AI60" s="4"/>
      <c r="AJ60" s="4"/>
      <c r="AK60" s="4"/>
      <c r="AL60" s="4"/>
      <c r="AN60" s="4"/>
      <c r="AO60" s="4"/>
      <c r="AP60" s="4"/>
      <c r="AQ60" s="6"/>
      <c r="AR60" s="6"/>
      <c r="AS60" s="57"/>
      <c r="AT60" s="57"/>
      <c r="AU60" s="57"/>
      <c r="AV60" s="57"/>
      <c r="AW60" s="57"/>
    </row>
    <row r="61" spans="1:49" ht="15.75" customHeight="1">
      <c r="A61" s="75"/>
      <c r="B61" s="83"/>
      <c r="C61" s="67"/>
      <c r="D61" s="67"/>
      <c r="E61" s="67"/>
      <c r="F61" s="67"/>
      <c r="G61" s="67"/>
      <c r="H61" s="67"/>
      <c r="I61" s="67"/>
      <c r="J61" s="67"/>
      <c r="K61" s="67"/>
      <c r="L61" s="63"/>
      <c r="M61" s="4"/>
      <c r="N61" s="4"/>
      <c r="O61" s="65"/>
      <c r="P61" s="4"/>
      <c r="Q61" s="64"/>
      <c r="R61" s="4"/>
      <c r="S61" s="4"/>
      <c r="T61" s="65"/>
      <c r="V61" s="67"/>
      <c r="W61" s="67"/>
      <c r="X61" s="67"/>
      <c r="Y61" s="67"/>
      <c r="Z61" s="67"/>
      <c r="AA61" s="48"/>
      <c r="AB61" s="47"/>
      <c r="AC61" s="47"/>
      <c r="AD61" s="47"/>
      <c r="AE61" s="47"/>
      <c r="AF61" s="47"/>
      <c r="AH61" s="4"/>
      <c r="AI61" s="4"/>
      <c r="AJ61" s="4"/>
      <c r="AK61" s="4"/>
      <c r="AL61" s="4"/>
      <c r="AN61" s="4"/>
      <c r="AO61" s="4"/>
      <c r="AP61" s="4"/>
      <c r="AQ61" s="6"/>
      <c r="AR61" s="6"/>
      <c r="AS61" s="57"/>
      <c r="AT61" s="57"/>
      <c r="AU61" s="57"/>
      <c r="AV61" s="57"/>
      <c r="AW61" s="57"/>
    </row>
    <row r="62" spans="1:49" ht="15.75" customHeight="1">
      <c r="A62" s="75"/>
      <c r="B62" s="83"/>
      <c r="C62" s="67"/>
      <c r="D62" s="67"/>
      <c r="E62" s="67"/>
      <c r="F62" s="67"/>
      <c r="G62" s="67"/>
      <c r="H62" s="67"/>
      <c r="I62" s="67"/>
      <c r="J62" s="67"/>
      <c r="K62" s="67"/>
      <c r="L62" s="63"/>
      <c r="M62" s="64"/>
      <c r="N62" s="64"/>
      <c r="O62" s="65"/>
      <c r="P62" s="4"/>
      <c r="Q62" s="64"/>
      <c r="R62" s="4"/>
      <c r="S62" s="4"/>
      <c r="T62" s="65"/>
      <c r="V62" s="67"/>
      <c r="W62" s="67"/>
      <c r="X62" s="67"/>
      <c r="Y62" s="67"/>
      <c r="Z62" s="67"/>
      <c r="AA62" s="48"/>
      <c r="AB62" s="47"/>
      <c r="AC62" s="47"/>
      <c r="AD62" s="47"/>
      <c r="AE62" s="47"/>
      <c r="AF62" s="47"/>
      <c r="AH62" s="4"/>
      <c r="AI62" s="4"/>
      <c r="AJ62" s="4"/>
      <c r="AK62" s="4"/>
      <c r="AL62" s="4"/>
      <c r="AN62" s="4"/>
      <c r="AO62" s="4"/>
      <c r="AP62" s="4"/>
      <c r="AQ62" s="6"/>
      <c r="AR62" s="6"/>
      <c r="AS62" s="57"/>
      <c r="AT62" s="57"/>
      <c r="AU62" s="57"/>
      <c r="AV62" s="57"/>
      <c r="AW62" s="57"/>
    </row>
    <row r="64" spans="1:49" ht="15.75" customHeight="1">
      <c r="V64" s="98" t="s">
        <v>85</v>
      </c>
      <c r="W64" s="86"/>
      <c r="X64" s="86"/>
      <c r="Y64" s="86"/>
      <c r="Z64" s="86"/>
      <c r="AA64" s="85"/>
      <c r="AB64" s="4">
        <f t="shared" ref="AB64:AF64" si="87">COUNT(AB17:AB62)</f>
        <v>25</v>
      </c>
      <c r="AC64" s="4">
        <f t="shared" si="87"/>
        <v>25</v>
      </c>
      <c r="AD64" s="4">
        <f t="shared" si="87"/>
        <v>25</v>
      </c>
      <c r="AE64" s="4">
        <f t="shared" si="87"/>
        <v>0</v>
      </c>
      <c r="AF64" s="4">
        <f t="shared" si="87"/>
        <v>0</v>
      </c>
    </row>
    <row r="65" spans="22:32" ht="15.75" customHeight="1">
      <c r="V65" s="98" t="s">
        <v>86</v>
      </c>
      <c r="W65" s="86"/>
      <c r="X65" s="86"/>
      <c r="Y65" s="86"/>
      <c r="Z65" s="86"/>
      <c r="AA65" s="85"/>
      <c r="AB65" s="4">
        <f t="shared" ref="AB65:AF65" si="88">COUNTIF(AB17:AB62,"&gt;=50%")</f>
        <v>11</v>
      </c>
      <c r="AC65" s="4">
        <f t="shared" si="88"/>
        <v>17</v>
      </c>
      <c r="AD65" s="4">
        <f t="shared" si="88"/>
        <v>19</v>
      </c>
      <c r="AE65" s="4">
        <f t="shared" si="88"/>
        <v>0</v>
      </c>
      <c r="AF65" s="4">
        <f t="shared" si="88"/>
        <v>0</v>
      </c>
    </row>
    <row r="66" spans="22:32" ht="15.75" customHeight="1">
      <c r="V66" s="98" t="s">
        <v>87</v>
      </c>
      <c r="W66" s="86"/>
      <c r="X66" s="86"/>
      <c r="Y66" s="86"/>
      <c r="Z66" s="86"/>
      <c r="AA66" s="85"/>
      <c r="AB66" s="9">
        <f t="shared" ref="AB66:AF66" si="89">AB65/AB64</f>
        <v>0.44</v>
      </c>
      <c r="AC66" s="9">
        <f t="shared" si="89"/>
        <v>0.68</v>
      </c>
      <c r="AD66" s="9">
        <f t="shared" si="89"/>
        <v>0.76</v>
      </c>
      <c r="AE66" s="9" t="e">
        <f t="shared" si="89"/>
        <v>#DIV/0!</v>
      </c>
      <c r="AF66" s="9" t="e">
        <f t="shared" si="89"/>
        <v>#DIV/0!</v>
      </c>
    </row>
  </sheetData>
  <mergeCells count="21">
    <mergeCell ref="I1:O1"/>
    <mergeCell ref="V1:AH1"/>
    <mergeCell ref="A12:A14"/>
    <mergeCell ref="C12:K12"/>
    <mergeCell ref="L12:L15"/>
    <mergeCell ref="O12:O15"/>
    <mergeCell ref="AB12:AF13"/>
    <mergeCell ref="V64:AA64"/>
    <mergeCell ref="V65:AA65"/>
    <mergeCell ref="V66:AA66"/>
    <mergeCell ref="B12:B14"/>
    <mergeCell ref="A15:B15"/>
    <mergeCell ref="A16:B16"/>
    <mergeCell ref="M12:N12"/>
    <mergeCell ref="Q12:S12"/>
    <mergeCell ref="AH12:AL13"/>
    <mergeCell ref="AN12:AR13"/>
    <mergeCell ref="AT12:AW13"/>
    <mergeCell ref="Q13:S13"/>
    <mergeCell ref="T12:T15"/>
    <mergeCell ref="V12:Z1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SD_B1_Fall2022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Minhaj</dc:creator>
  <cp:lastModifiedBy>HP</cp:lastModifiedBy>
  <dcterms:created xsi:type="dcterms:W3CDTF">2022-12-27T13:03:05Z</dcterms:created>
  <dcterms:modified xsi:type="dcterms:W3CDTF">2023-06-21T09:45:34Z</dcterms:modified>
</cp:coreProperties>
</file>