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11.AIL 38\"/>
    </mc:Choice>
  </mc:AlternateContent>
  <xr:revisionPtr revIDLastSave="0" documentId="13_ncr:1_{26B6A7BF-0F31-4232-AAF0-A34760F7821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IL_A1_FALL202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pFbOTw3Mgp5ptfE6gNbubZwXTuw=="/>
    </ext>
  </extLst>
</workbook>
</file>

<file path=xl/calcChain.xml><?xml version="1.0" encoding="utf-8"?>
<calcChain xmlns="http://schemas.openxmlformats.org/spreadsheetml/2006/main">
  <c r="AL15" i="3" l="1"/>
  <c r="AM15" i="3"/>
  <c r="AN15" i="3"/>
  <c r="AL16" i="3"/>
  <c r="AM16" i="3"/>
  <c r="AN16" i="3"/>
  <c r="AL17" i="3"/>
  <c r="AM17" i="3"/>
  <c r="AN17" i="3"/>
  <c r="AL18" i="3"/>
  <c r="AM18" i="3"/>
  <c r="AN18" i="3"/>
  <c r="AL19" i="3"/>
  <c r="AM19" i="3"/>
  <c r="AN19" i="3"/>
  <c r="AL20" i="3"/>
  <c r="AM20" i="3"/>
  <c r="AN20" i="3"/>
  <c r="AL21" i="3"/>
  <c r="AM21" i="3"/>
  <c r="AN21" i="3"/>
  <c r="AL22" i="3"/>
  <c r="AM22" i="3"/>
  <c r="AN22" i="3"/>
  <c r="AL23" i="3"/>
  <c r="AM23" i="3"/>
  <c r="AN23" i="3"/>
  <c r="AL24" i="3"/>
  <c r="AM24" i="3"/>
  <c r="AN24" i="3"/>
  <c r="AL25" i="3"/>
  <c r="AM25" i="3"/>
  <c r="AN25" i="3"/>
  <c r="AL26" i="3"/>
  <c r="AM26" i="3"/>
  <c r="AN26" i="3"/>
  <c r="AL27" i="3"/>
  <c r="AM27" i="3"/>
  <c r="AN27" i="3"/>
  <c r="AL28" i="3"/>
  <c r="AM28" i="3"/>
  <c r="AN28" i="3"/>
  <c r="AL29" i="3"/>
  <c r="AM29" i="3"/>
  <c r="AN29" i="3"/>
  <c r="AL30" i="3"/>
  <c r="AM30" i="3"/>
  <c r="AN30" i="3"/>
  <c r="AL31" i="3"/>
  <c r="AM31" i="3"/>
  <c r="AN31" i="3"/>
  <c r="AL32" i="3"/>
  <c r="AM32" i="3"/>
  <c r="AN32" i="3"/>
  <c r="AL33" i="3"/>
  <c r="AM33" i="3"/>
  <c r="AN33" i="3"/>
  <c r="AL34" i="3"/>
  <c r="AM34" i="3"/>
  <c r="AN34" i="3"/>
  <c r="AL35" i="3"/>
  <c r="AM35" i="3"/>
  <c r="AN35" i="3"/>
  <c r="AL36" i="3"/>
  <c r="AM36" i="3"/>
  <c r="AN36" i="3"/>
  <c r="AL37" i="3"/>
  <c r="AM37" i="3"/>
  <c r="AN37" i="3"/>
  <c r="AL38" i="3"/>
  <c r="AM38" i="3"/>
  <c r="AN38" i="3"/>
  <c r="AL39" i="3"/>
  <c r="AM39" i="3"/>
  <c r="AN39" i="3"/>
  <c r="AL40" i="3"/>
  <c r="AM40" i="3"/>
  <c r="AN40" i="3"/>
  <c r="AL41" i="3"/>
  <c r="AM41" i="3"/>
  <c r="AN41" i="3"/>
  <c r="AL42" i="3"/>
  <c r="AM42" i="3"/>
  <c r="AN42" i="3"/>
  <c r="AL43" i="3"/>
  <c r="AM43" i="3"/>
  <c r="AN43" i="3"/>
  <c r="AL44" i="3"/>
  <c r="AM44" i="3"/>
  <c r="AN44" i="3"/>
  <c r="AL45" i="3"/>
  <c r="AM45" i="3"/>
  <c r="AN45" i="3"/>
  <c r="AL46" i="3"/>
  <c r="AM46" i="3"/>
  <c r="AN46" i="3"/>
  <c r="AL47" i="3"/>
  <c r="AM47" i="3"/>
  <c r="AN47" i="3"/>
  <c r="AL48" i="3"/>
  <c r="AM48" i="3"/>
  <c r="AN48" i="3"/>
  <c r="AL49" i="3"/>
  <c r="AM49" i="3"/>
  <c r="AN49" i="3"/>
  <c r="AL50" i="3"/>
  <c r="AM50" i="3"/>
  <c r="AN50" i="3"/>
  <c r="AL51" i="3"/>
  <c r="AM51" i="3"/>
  <c r="AN51" i="3"/>
  <c r="AL52" i="3"/>
  <c r="AM52" i="3"/>
  <c r="AN52" i="3"/>
  <c r="AL53" i="3"/>
  <c r="AM53" i="3"/>
  <c r="AN53" i="3"/>
  <c r="AN14" i="3"/>
  <c r="AM14" i="3"/>
  <c r="AL14" i="3"/>
  <c r="V15" i="3"/>
  <c r="W15" i="3"/>
  <c r="X15" i="3"/>
  <c r="Z15" i="3"/>
  <c r="AD15" i="3" s="1"/>
  <c r="AH15" i="3" s="1"/>
  <c r="AA15" i="3"/>
  <c r="AB15" i="3"/>
  <c r="AE15" i="3"/>
  <c r="AI15" i="3" s="1"/>
  <c r="AF15" i="3"/>
  <c r="AJ15" i="3"/>
  <c r="T15" i="3"/>
  <c r="O15" i="3"/>
  <c r="L49" i="3"/>
  <c r="O49" i="3"/>
  <c r="V49" i="3"/>
  <c r="W49" i="3"/>
  <c r="X49" i="3"/>
  <c r="L50" i="3"/>
  <c r="O50" i="3"/>
  <c r="V50" i="3"/>
  <c r="W50" i="3"/>
  <c r="X50" i="3"/>
  <c r="L51" i="3"/>
  <c r="O51" i="3"/>
  <c r="V51" i="3"/>
  <c r="W51" i="3"/>
  <c r="X51" i="3"/>
  <c r="L52" i="3"/>
  <c r="O52" i="3"/>
  <c r="V52" i="3"/>
  <c r="W52" i="3"/>
  <c r="X52" i="3"/>
  <c r="L53" i="3"/>
  <c r="O53" i="3"/>
  <c r="V53" i="3"/>
  <c r="W53" i="3"/>
  <c r="X53" i="3"/>
  <c r="O13" i="3"/>
  <c r="T50" i="3" l="1"/>
  <c r="T51" i="3"/>
  <c r="T53" i="3"/>
  <c r="T52" i="3"/>
  <c r="T49" i="3"/>
  <c r="O47" i="3"/>
  <c r="O45" i="3"/>
  <c r="O43" i="3"/>
  <c r="O41" i="3"/>
  <c r="O39" i="3"/>
  <c r="O37" i="3"/>
  <c r="O35" i="3"/>
  <c r="O33" i="3"/>
  <c r="O31" i="3"/>
  <c r="O29" i="3"/>
  <c r="O27" i="3"/>
  <c r="O25" i="3"/>
  <c r="O23" i="3"/>
  <c r="O21" i="3"/>
  <c r="O19" i="3"/>
  <c r="O16" i="3"/>
  <c r="O14" i="3"/>
  <c r="O46" i="3"/>
  <c r="O40" i="3"/>
  <c r="O36" i="3"/>
  <c r="O32" i="3"/>
  <c r="O28" i="3"/>
  <c r="O24" i="3"/>
  <c r="O20" i="3"/>
  <c r="O17" i="3"/>
  <c r="O48" i="3"/>
  <c r="O44" i="3"/>
  <c r="O42" i="3"/>
  <c r="O38" i="3"/>
  <c r="O34" i="3"/>
  <c r="O30" i="3"/>
  <c r="O26" i="3"/>
  <c r="O22" i="3"/>
  <c r="O18" i="3"/>
  <c r="AJ13" i="3" l="1"/>
  <c r="AI13" i="3"/>
  <c r="AH13" i="3"/>
  <c r="AF13" i="3"/>
  <c r="AE13" i="3"/>
  <c r="AD13" i="3"/>
  <c r="X13" i="3"/>
  <c r="AB13" i="3"/>
  <c r="AA13" i="3"/>
  <c r="W13" i="3"/>
  <c r="Z13" i="3"/>
  <c r="V13" i="3"/>
  <c r="N5" i="3"/>
  <c r="N4" i="3"/>
  <c r="N3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X14" i="3"/>
  <c r="W14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14" i="3"/>
  <c r="Z33" i="3" l="1"/>
  <c r="AD33" i="3" s="1"/>
  <c r="AH33" i="3" s="1"/>
  <c r="Z51" i="3"/>
  <c r="AD51" i="3" s="1"/>
  <c r="AH51" i="3" s="1"/>
  <c r="Z53" i="3"/>
  <c r="AD53" i="3" s="1"/>
  <c r="AH53" i="3" s="1"/>
  <c r="Z49" i="3"/>
  <c r="AD49" i="3" s="1"/>
  <c r="AH49" i="3" s="1"/>
  <c r="Z50" i="3"/>
  <c r="AD50" i="3" s="1"/>
  <c r="AH50" i="3" s="1"/>
  <c r="Z52" i="3"/>
  <c r="AD52" i="3" s="1"/>
  <c r="AH52" i="3" s="1"/>
  <c r="AA17" i="3"/>
  <c r="AE17" i="3" s="1"/>
  <c r="AI17" i="3" s="1"/>
  <c r="AA49" i="3"/>
  <c r="AE49" i="3" s="1"/>
  <c r="AI49" i="3" s="1"/>
  <c r="AA50" i="3"/>
  <c r="AE50" i="3" s="1"/>
  <c r="AI50" i="3" s="1"/>
  <c r="AA52" i="3"/>
  <c r="AE52" i="3" s="1"/>
  <c r="AI52" i="3" s="1"/>
  <c r="AA51" i="3"/>
  <c r="AE51" i="3" s="1"/>
  <c r="AI51" i="3" s="1"/>
  <c r="AA53" i="3"/>
  <c r="AE53" i="3" s="1"/>
  <c r="AI53" i="3" s="1"/>
  <c r="AB51" i="3"/>
  <c r="AF51" i="3" s="1"/>
  <c r="AJ51" i="3" s="1"/>
  <c r="AB52" i="3"/>
  <c r="AF52" i="3" s="1"/>
  <c r="AJ52" i="3" s="1"/>
  <c r="AB53" i="3"/>
  <c r="AF53" i="3" s="1"/>
  <c r="AJ53" i="3" s="1"/>
  <c r="AB49" i="3"/>
  <c r="AF49" i="3" s="1"/>
  <c r="AJ49" i="3" s="1"/>
  <c r="AB50" i="3"/>
  <c r="AF50" i="3" s="1"/>
  <c r="AJ50" i="3" s="1"/>
  <c r="Z17" i="3"/>
  <c r="AD17" i="3" s="1"/>
  <c r="AH17" i="3" s="1"/>
  <c r="AA38" i="3"/>
  <c r="AE38" i="3" s="1"/>
  <c r="AI38" i="3" s="1"/>
  <c r="AA16" i="3"/>
  <c r="AE16" i="3" s="1"/>
  <c r="AI16" i="3" s="1"/>
  <c r="AB43" i="3"/>
  <c r="AF43" i="3" s="1"/>
  <c r="AJ43" i="3" s="1"/>
  <c r="AA30" i="3"/>
  <c r="AE30" i="3" s="1"/>
  <c r="AI30" i="3" s="1"/>
  <c r="AB42" i="3"/>
  <c r="AF42" i="3" s="1"/>
  <c r="AJ42" i="3" s="1"/>
  <c r="AB26" i="3"/>
  <c r="AF26" i="3" s="1"/>
  <c r="AJ26" i="3" s="1"/>
  <c r="Z45" i="3"/>
  <c r="AD45" i="3" s="1"/>
  <c r="AH45" i="3" s="1"/>
  <c r="AA45" i="3"/>
  <c r="AE45" i="3" s="1"/>
  <c r="AI45" i="3" s="1"/>
  <c r="AA29" i="3"/>
  <c r="AE29" i="3" s="1"/>
  <c r="AI29" i="3" s="1"/>
  <c r="AB37" i="3"/>
  <c r="AF37" i="3" s="1"/>
  <c r="AJ37" i="3" s="1"/>
  <c r="AB21" i="3"/>
  <c r="AF21" i="3" s="1"/>
  <c r="AJ21" i="3" s="1"/>
  <c r="AA39" i="3"/>
  <c r="AE39" i="3" s="1"/>
  <c r="AI39" i="3" s="1"/>
  <c r="AA21" i="3"/>
  <c r="AE21" i="3" s="1"/>
  <c r="AI21" i="3" s="1"/>
  <c r="AB48" i="3"/>
  <c r="AF48" i="3" s="1"/>
  <c r="AJ48" i="3" s="1"/>
  <c r="AB34" i="3"/>
  <c r="AF34" i="3" s="1"/>
  <c r="AJ34" i="3" s="1"/>
  <c r="AB18" i="3"/>
  <c r="AF18" i="3" s="1"/>
  <c r="AJ18" i="3" s="1"/>
  <c r="AB29" i="3"/>
  <c r="AF29" i="3" s="1"/>
  <c r="AJ29" i="3" s="1"/>
  <c r="N6" i="3"/>
  <c r="O5" i="3" s="1"/>
  <c r="Z25" i="3"/>
  <c r="AD25" i="3" s="1"/>
  <c r="AH25" i="3" s="1"/>
  <c r="Z41" i="3"/>
  <c r="AD41" i="3" s="1"/>
  <c r="AH41" i="3" s="1"/>
  <c r="Z24" i="3"/>
  <c r="AD24" i="3" s="1"/>
  <c r="AH24" i="3" s="1"/>
  <c r="Z40" i="3"/>
  <c r="AD40" i="3" s="1"/>
  <c r="AH40" i="3" s="1"/>
  <c r="Z47" i="3"/>
  <c r="AD47" i="3" s="1"/>
  <c r="AH47" i="3" s="1"/>
  <c r="Z32" i="3"/>
  <c r="AD32" i="3" s="1"/>
  <c r="AH32" i="3" s="1"/>
  <c r="Z46" i="3"/>
  <c r="AD46" i="3" s="1"/>
  <c r="AH46" i="3" s="1"/>
  <c r="AA43" i="3"/>
  <c r="AE43" i="3" s="1"/>
  <c r="AI43" i="3" s="1"/>
  <c r="AA31" i="3"/>
  <c r="AE31" i="3" s="1"/>
  <c r="AI31" i="3" s="1"/>
  <c r="AA22" i="3"/>
  <c r="AE22" i="3" s="1"/>
  <c r="AI22" i="3" s="1"/>
  <c r="AB14" i="3"/>
  <c r="AB35" i="3"/>
  <c r="AF35" i="3" s="1"/>
  <c r="AJ35" i="3" s="1"/>
  <c r="AB27" i="3"/>
  <c r="AF27" i="3" s="1"/>
  <c r="AJ27" i="3" s="1"/>
  <c r="AB19" i="3"/>
  <c r="AF19" i="3" s="1"/>
  <c r="AJ19" i="3" s="1"/>
  <c r="AA44" i="3"/>
  <c r="AE44" i="3" s="1"/>
  <c r="AI44" i="3" s="1"/>
  <c r="AA37" i="3"/>
  <c r="AE37" i="3" s="1"/>
  <c r="AI37" i="3" s="1"/>
  <c r="AA23" i="3"/>
  <c r="AE23" i="3" s="1"/>
  <c r="AI23" i="3" s="1"/>
  <c r="AB36" i="3"/>
  <c r="AF36" i="3" s="1"/>
  <c r="AJ36" i="3" s="1"/>
  <c r="AB28" i="3"/>
  <c r="AF28" i="3" s="1"/>
  <c r="AJ28" i="3" s="1"/>
  <c r="AB20" i="3"/>
  <c r="AF20" i="3" s="1"/>
  <c r="AJ20" i="3" s="1"/>
  <c r="Z39" i="3"/>
  <c r="AD39" i="3" s="1"/>
  <c r="AH39" i="3" s="1"/>
  <c r="Z16" i="3"/>
  <c r="AD16" i="3" s="1"/>
  <c r="AH16" i="3" s="1"/>
  <c r="Z44" i="3"/>
  <c r="AD44" i="3" s="1"/>
  <c r="AH44" i="3" s="1"/>
  <c r="Z31" i="3"/>
  <c r="AD31" i="3" s="1"/>
  <c r="AH31" i="3" s="1"/>
  <c r="Z23" i="3"/>
  <c r="AD23" i="3" s="1"/>
  <c r="AH23" i="3" s="1"/>
  <c r="Z38" i="3"/>
  <c r="AD38" i="3" s="1"/>
  <c r="AH38" i="3" s="1"/>
  <c r="Z22" i="3"/>
  <c r="AD22" i="3" s="1"/>
  <c r="AH22" i="3" s="1"/>
  <c r="AA28" i="3"/>
  <c r="AE28" i="3" s="1"/>
  <c r="AI28" i="3" s="1"/>
  <c r="Z43" i="3"/>
  <c r="AD43" i="3" s="1"/>
  <c r="AH43" i="3" s="1"/>
  <c r="Z29" i="3"/>
  <c r="AD29" i="3" s="1"/>
  <c r="AH29" i="3" s="1"/>
  <c r="AA14" i="3"/>
  <c r="AA27" i="3"/>
  <c r="AE27" i="3" s="1"/>
  <c r="AI27" i="3" s="1"/>
  <c r="AB41" i="3"/>
  <c r="AF41" i="3" s="1"/>
  <c r="AJ41" i="3" s="1"/>
  <c r="AB25" i="3"/>
  <c r="AF25" i="3" s="1"/>
  <c r="AJ25" i="3" s="1"/>
  <c r="Z28" i="3"/>
  <c r="AD28" i="3" s="1"/>
  <c r="AH28" i="3" s="1"/>
  <c r="AA48" i="3"/>
  <c r="AE48" i="3" s="1"/>
  <c r="AI48" i="3" s="1"/>
  <c r="AA34" i="3"/>
  <c r="AE34" i="3" s="1"/>
  <c r="AI34" i="3" s="1"/>
  <c r="AA18" i="3"/>
  <c r="AE18" i="3" s="1"/>
  <c r="AI18" i="3" s="1"/>
  <c r="AB40" i="3"/>
  <c r="AF40" i="3" s="1"/>
  <c r="AJ40" i="3" s="1"/>
  <c r="AB17" i="3"/>
  <c r="AF17" i="3" s="1"/>
  <c r="AJ17" i="3" s="1"/>
  <c r="Z14" i="3"/>
  <c r="Z35" i="3"/>
  <c r="AD35" i="3" s="1"/>
  <c r="AH35" i="3" s="1"/>
  <c r="Z27" i="3"/>
  <c r="AD27" i="3" s="1"/>
  <c r="AH27" i="3" s="1"/>
  <c r="Z19" i="3"/>
  <c r="AD19" i="3" s="1"/>
  <c r="AH19" i="3" s="1"/>
  <c r="AA47" i="3"/>
  <c r="AE47" i="3" s="1"/>
  <c r="AI47" i="3" s="1"/>
  <c r="AA41" i="3"/>
  <c r="AE41" i="3" s="1"/>
  <c r="AI41" i="3" s="1"/>
  <c r="AA33" i="3"/>
  <c r="AE33" i="3" s="1"/>
  <c r="AI33" i="3" s="1"/>
  <c r="AA25" i="3"/>
  <c r="AE25" i="3" s="1"/>
  <c r="AI25" i="3" s="1"/>
  <c r="AB45" i="3"/>
  <c r="AB39" i="3"/>
  <c r="AF39" i="3" s="1"/>
  <c r="AJ39" i="3" s="1"/>
  <c r="AB31" i="3"/>
  <c r="AF31" i="3" s="1"/>
  <c r="AJ31" i="3" s="1"/>
  <c r="AB23" i="3"/>
  <c r="AF23" i="3" s="1"/>
  <c r="AJ23" i="3" s="1"/>
  <c r="AB16" i="3"/>
  <c r="AF16" i="3" s="1"/>
  <c r="AJ16" i="3" s="1"/>
  <c r="Z30" i="3"/>
  <c r="AD30" i="3" s="1"/>
  <c r="AH30" i="3" s="1"/>
  <c r="AA36" i="3"/>
  <c r="AE36" i="3" s="1"/>
  <c r="AI36" i="3" s="1"/>
  <c r="AA20" i="3"/>
  <c r="AE20" i="3" s="1"/>
  <c r="AI20" i="3" s="1"/>
  <c r="Z37" i="3"/>
  <c r="AD37" i="3" s="1"/>
  <c r="AH37" i="3" s="1"/>
  <c r="Z21" i="3"/>
  <c r="AD21" i="3" s="1"/>
  <c r="AH21" i="3" s="1"/>
  <c r="AA35" i="3"/>
  <c r="AE35" i="3" s="1"/>
  <c r="AI35" i="3" s="1"/>
  <c r="AA19" i="3"/>
  <c r="AE19" i="3" s="1"/>
  <c r="AI19" i="3" s="1"/>
  <c r="AB47" i="3"/>
  <c r="AF47" i="3" s="1"/>
  <c r="AJ47" i="3" s="1"/>
  <c r="AB33" i="3"/>
  <c r="AF33" i="3" s="1"/>
  <c r="AJ33" i="3" s="1"/>
  <c r="Z36" i="3"/>
  <c r="AD36" i="3" s="1"/>
  <c r="AH36" i="3" s="1"/>
  <c r="Z20" i="3"/>
  <c r="AD20" i="3" s="1"/>
  <c r="AH20" i="3" s="1"/>
  <c r="AA42" i="3"/>
  <c r="AE42" i="3" s="1"/>
  <c r="AI42" i="3" s="1"/>
  <c r="AA26" i="3"/>
  <c r="AE26" i="3" s="1"/>
  <c r="AI26" i="3" s="1"/>
  <c r="AB46" i="3"/>
  <c r="AF46" i="3" s="1"/>
  <c r="AJ46" i="3" s="1"/>
  <c r="AB32" i="3"/>
  <c r="AF32" i="3" s="1"/>
  <c r="AJ32" i="3" s="1"/>
  <c r="AB24" i="3"/>
  <c r="AF24" i="3" s="1"/>
  <c r="AJ24" i="3" s="1"/>
  <c r="Z48" i="3"/>
  <c r="AD48" i="3" s="1"/>
  <c r="AH48" i="3" s="1"/>
  <c r="Z42" i="3"/>
  <c r="AD42" i="3" s="1"/>
  <c r="AH42" i="3" s="1"/>
  <c r="Z34" i="3"/>
  <c r="AD34" i="3" s="1"/>
  <c r="AH34" i="3" s="1"/>
  <c r="Z26" i="3"/>
  <c r="AD26" i="3" s="1"/>
  <c r="AH26" i="3" s="1"/>
  <c r="Z18" i="3"/>
  <c r="AD18" i="3" s="1"/>
  <c r="AH18" i="3" s="1"/>
  <c r="AA46" i="3"/>
  <c r="AE46" i="3" s="1"/>
  <c r="AI46" i="3" s="1"/>
  <c r="AA40" i="3"/>
  <c r="AE40" i="3" s="1"/>
  <c r="AI40" i="3" s="1"/>
  <c r="AA32" i="3"/>
  <c r="AE32" i="3" s="1"/>
  <c r="AI32" i="3" s="1"/>
  <c r="AA24" i="3"/>
  <c r="AE24" i="3" s="1"/>
  <c r="AI24" i="3" s="1"/>
  <c r="AB44" i="3"/>
  <c r="AF44" i="3" s="1"/>
  <c r="AJ44" i="3" s="1"/>
  <c r="AB38" i="3"/>
  <c r="AF38" i="3" s="1"/>
  <c r="AJ38" i="3" s="1"/>
  <c r="AB30" i="3"/>
  <c r="AF30" i="3" s="1"/>
  <c r="AJ30" i="3" s="1"/>
  <c r="AB22" i="3"/>
  <c r="AF22" i="3" s="1"/>
  <c r="AJ22" i="3" s="1"/>
  <c r="AF14" i="3" l="1"/>
  <c r="AJ14" i="3" s="1"/>
  <c r="AB56" i="3"/>
  <c r="AB55" i="3"/>
  <c r="AD14" i="3"/>
  <c r="AH14" i="3" s="1"/>
  <c r="Z55" i="3"/>
  <c r="Z56" i="3"/>
  <c r="AE14" i="3"/>
  <c r="AI14" i="3" s="1"/>
  <c r="AA56" i="3"/>
  <c r="AA55" i="3"/>
  <c r="O4" i="3"/>
  <c r="O3" i="3"/>
  <c r="AF45" i="3"/>
  <c r="AJ45" i="3" s="1"/>
  <c r="O6" i="3" l="1"/>
  <c r="Z57" i="3"/>
  <c r="AB57" i="3"/>
  <c r="AA57" i="3"/>
  <c r="L43" i="3"/>
  <c r="T43" i="3" s="1"/>
  <c r="L44" i="3"/>
  <c r="T44" i="3" s="1"/>
  <c r="L45" i="3"/>
  <c r="T45" i="3" s="1"/>
  <c r="L46" i="3"/>
  <c r="T46" i="3" s="1"/>
  <c r="L47" i="3"/>
  <c r="T47" i="3" s="1"/>
  <c r="L48" i="3"/>
  <c r="T48" i="3" s="1"/>
  <c r="L42" i="3"/>
  <c r="T42" i="3" s="1"/>
  <c r="L41" i="3"/>
  <c r="T41" i="3" s="1"/>
  <c r="L40" i="3"/>
  <c r="T40" i="3" s="1"/>
  <c r="L39" i="3"/>
  <c r="T39" i="3" s="1"/>
  <c r="L38" i="3"/>
  <c r="T38" i="3" s="1"/>
  <c r="L37" i="3"/>
  <c r="T37" i="3" s="1"/>
  <c r="L36" i="3"/>
  <c r="T36" i="3" s="1"/>
  <c r="L35" i="3"/>
  <c r="T35" i="3" s="1"/>
  <c r="L34" i="3"/>
  <c r="T34" i="3" s="1"/>
  <c r="L33" i="3"/>
  <c r="T33" i="3" s="1"/>
  <c r="L32" i="3"/>
  <c r="T32" i="3" s="1"/>
  <c r="L31" i="3"/>
  <c r="T31" i="3" s="1"/>
  <c r="L30" i="3"/>
  <c r="T30" i="3" s="1"/>
  <c r="L29" i="3"/>
  <c r="T29" i="3" s="1"/>
  <c r="L28" i="3"/>
  <c r="T28" i="3" s="1"/>
  <c r="L27" i="3"/>
  <c r="T27" i="3" s="1"/>
  <c r="L26" i="3"/>
  <c r="T26" i="3" s="1"/>
  <c r="L25" i="3"/>
  <c r="T25" i="3" s="1"/>
  <c r="L24" i="3"/>
  <c r="T24" i="3" s="1"/>
  <c r="L23" i="3"/>
  <c r="T23" i="3" s="1"/>
  <c r="L22" i="3"/>
  <c r="T22" i="3" s="1"/>
  <c r="L21" i="3"/>
  <c r="T21" i="3" s="1"/>
  <c r="L20" i="3"/>
  <c r="T20" i="3" s="1"/>
  <c r="L19" i="3"/>
  <c r="T19" i="3" s="1"/>
  <c r="L18" i="3"/>
  <c r="T18" i="3" s="1"/>
  <c r="L17" i="3"/>
  <c r="T17" i="3" s="1"/>
  <c r="L16" i="3"/>
  <c r="T16" i="3" s="1"/>
  <c r="L14" i="3"/>
  <c r="T14" i="3" s="1"/>
  <c r="L13" i="3"/>
  <c r="T13" i="3" s="1"/>
</calcChain>
</file>

<file path=xl/sharedStrings.xml><?xml version="1.0" encoding="utf-8"?>
<sst xmlns="http://schemas.openxmlformats.org/spreadsheetml/2006/main" count="180" uniqueCount="129">
  <si>
    <t>Course Code</t>
  </si>
  <si>
    <t>Course Title</t>
  </si>
  <si>
    <t>Section</t>
  </si>
  <si>
    <t>CO1</t>
  </si>
  <si>
    <t>Session</t>
  </si>
  <si>
    <t>No of students</t>
  </si>
  <si>
    <t>Roll</t>
  </si>
  <si>
    <t>Students' Name</t>
  </si>
  <si>
    <t>Class Performance</t>
  </si>
  <si>
    <t>Sub-
 Total</t>
  </si>
  <si>
    <t>Report</t>
  </si>
  <si>
    <t>CO2</t>
  </si>
  <si>
    <t>Project</t>
  </si>
  <si>
    <t>Presen
tation</t>
  </si>
  <si>
    <t>Sub-
Total</t>
  </si>
  <si>
    <t>CO3</t>
  </si>
  <si>
    <t>CO Attainment</t>
  </si>
  <si>
    <t># Students Attempted CO</t>
  </si>
  <si>
    <t># Students Achieved CO</t>
  </si>
  <si>
    <t>% Students Achieved CO</t>
  </si>
  <si>
    <t xml:space="preserve">        CO-Question Matrix</t>
  </si>
  <si>
    <t>Perf</t>
  </si>
  <si>
    <t>Proj</t>
  </si>
  <si>
    <t>Viva</t>
  </si>
  <si>
    <t>Total</t>
  </si>
  <si>
    <t>%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</si>
  <si>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</si>
  <si>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</si>
  <si>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</si>
  <si>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</si>
  <si>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</si>
  <si>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</si>
  <si>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</si>
  <si>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</si>
  <si>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</si>
  <si>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</si>
  <si>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</si>
  <si>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</si>
  <si>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</si>
  <si>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</si>
  <si>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CSE 318</t>
  </si>
  <si>
    <t>Artificial Intelligence Laboratory</t>
  </si>
  <si>
    <t>A</t>
  </si>
  <si>
    <t>Content (50%)</t>
  </si>
  <si>
    <t>Organization (25%)</t>
  </si>
  <si>
    <t>Writing skill (25%)</t>
  </si>
  <si>
    <t>Concept
 Identifcation</t>
  </si>
  <si>
    <t>Implementation</t>
  </si>
  <si>
    <t>Spring 2023</t>
  </si>
  <si>
    <t>1703210201358</t>
  </si>
  <si>
    <t>Mohammed Saad</t>
  </si>
  <si>
    <t>1803410201577</t>
  </si>
  <si>
    <t>Badhan Chakraborty</t>
  </si>
  <si>
    <t>1803510201708</t>
  </si>
  <si>
    <t>Misfor Istiak</t>
  </si>
  <si>
    <t>1803510201750</t>
  </si>
  <si>
    <t>Mohammad Atikul Islam</t>
  </si>
  <si>
    <t>1903610201821</t>
  </si>
  <si>
    <t>Joy Rahman</t>
  </si>
  <si>
    <t>1903710201830</t>
  </si>
  <si>
    <t>MD. Tashfiq Alam Taif</t>
  </si>
  <si>
    <t>1903710201883</t>
  </si>
  <si>
    <t>Rithika Saha</t>
  </si>
  <si>
    <t>1903710201887</t>
  </si>
  <si>
    <t>EMON MAJUMDER</t>
  </si>
  <si>
    <t>1903710201898</t>
  </si>
  <si>
    <t>JOYDIP DEY</t>
  </si>
  <si>
    <t>1903710201900</t>
  </si>
  <si>
    <t>Dilshad Jahan</t>
  </si>
  <si>
    <t>1903710201902</t>
  </si>
  <si>
    <t>Israth Arfin Riva</t>
  </si>
  <si>
    <t>1903710201903</t>
  </si>
  <si>
    <t>Rehinfer Yeasmin</t>
  </si>
  <si>
    <t>1903710201904</t>
  </si>
  <si>
    <t>Anika Jumana Khanam Nishat</t>
  </si>
  <si>
    <t>1903710201905</t>
  </si>
  <si>
    <t>Khadijatun Nur</t>
  </si>
  <si>
    <t>1903710201908</t>
  </si>
  <si>
    <t>Thueba Ching Marma</t>
  </si>
  <si>
    <t>1903710201909</t>
  </si>
  <si>
    <t>Najam Uddin</t>
  </si>
  <si>
    <t>1903710201910</t>
  </si>
  <si>
    <t>Sudipta Das</t>
  </si>
  <si>
    <t>1903710201914</t>
  </si>
  <si>
    <t>Ohindrila Bhattacharjee</t>
  </si>
  <si>
    <t>1903710201915</t>
  </si>
  <si>
    <t>Anonna Dhar Tithi</t>
  </si>
  <si>
    <t>1903710201917</t>
  </si>
  <si>
    <t>Haimonti Rakshit</t>
  </si>
  <si>
    <t>1903710201919</t>
  </si>
  <si>
    <t>Barna Dasgupta</t>
  </si>
  <si>
    <t>1903710201922</t>
  </si>
  <si>
    <t>Sadia Islam</t>
  </si>
  <si>
    <t>1903710201930</t>
  </si>
  <si>
    <t>Riya Sen</t>
  </si>
  <si>
    <t>1903710201932</t>
  </si>
  <si>
    <t>Jiboner Nesa Kona</t>
  </si>
  <si>
    <t>1903710201934</t>
  </si>
  <si>
    <t>Abu Sayed Md Sohidulla</t>
  </si>
  <si>
    <t>1903710201939</t>
  </si>
  <si>
    <t>Ashpriya Alamgir</t>
  </si>
  <si>
    <t>1903710201949</t>
  </si>
  <si>
    <t>Pratik Dav</t>
  </si>
  <si>
    <t>1903710201960</t>
  </si>
  <si>
    <t>Mohammad Abdur Rahman</t>
  </si>
  <si>
    <t>1903710201997</t>
  </si>
  <si>
    <t>Mehedi Hasan</t>
  </si>
  <si>
    <t>1903710202008</t>
  </si>
  <si>
    <t>Mohammad Irfan Khan</t>
  </si>
  <si>
    <t>1903710202014</t>
  </si>
  <si>
    <t>Mohammad Rashel</t>
  </si>
  <si>
    <t>1903710202021</t>
  </si>
  <si>
    <t>R.H.M Sohag Milon</t>
  </si>
  <si>
    <t>1903710202023</t>
  </si>
  <si>
    <t>Ullash Deb Nath</t>
  </si>
  <si>
    <t>1903710202025</t>
  </si>
  <si>
    <t>Abu Bakkar Babu</t>
  </si>
  <si>
    <t>1903710202027</t>
  </si>
  <si>
    <t>Joy Biswas</t>
  </si>
  <si>
    <t>1903710202042</t>
  </si>
  <si>
    <t>Pranto Baidya</t>
  </si>
  <si>
    <t>1903710202060</t>
  </si>
  <si>
    <t>Abdullah Al Adib</t>
  </si>
  <si>
    <t>2003810202070</t>
  </si>
  <si>
    <t>ISRAT JAHAN</t>
  </si>
  <si>
    <t>0222210005101144</t>
  </si>
  <si>
    <t>JANNATUL ASH SHEPA</t>
  </si>
  <si>
    <r>
      <t xml:space="preserve">Hossain Ali </t>
    </r>
    <r>
      <rPr>
        <b/>
        <sz val="11"/>
        <color rgb="FF000000"/>
        <rFont val="Times New Roman"/>
        <family val="1"/>
      </rPr>
      <t>(Rt)</t>
    </r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</si>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</sst>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Arial"/>
      <scheme val="minor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theme="1"/>
      <name val="Arial"/>
      <family val="2"/>
      <scheme val="minor"/>
    </font>
    <font>
      <b/>
      <i/>
      <sz val="11"/>
      <color rgb="FF000000"/>
      <name val="Times New Roman"/>
      <family val="1"/>
    </font>
    <font>
      <b/>
      <i/>
      <sz val="1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9" fontId="6" fillId="0" borderId="3" xfId="1" applyFont="1" applyFill="1" applyBorder="1" applyAlignment="1">
      <alignment horizontal="center"/>
    </xf>
    <xf numFmtId="9" fontId="6" fillId="0" borderId="3" xfId="1" applyFont="1" applyFill="1" applyBorder="1" applyAlignment="1">
      <alignment horizontal="center" vertical="center"/>
    </xf>
    <xf numFmtId="9" fontId="7" fillId="0" borderId="0" xfId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 wrapText="1"/>
    </xf>
    <xf numFmtId="9" fontId="6" fillId="0" borderId="12" xfId="1" applyFont="1" applyFill="1" applyBorder="1" applyAlignment="1">
      <alignment horizontal="center" vertical="center" wrapText="1"/>
    </xf>
    <xf numFmtId="9" fontId="6" fillId="0" borderId="3" xfId="1" applyFont="1" applyFill="1" applyBorder="1" applyAlignment="1">
      <alignment horizontal="center" vertical="center" wrapText="1"/>
    </xf>
    <xf numFmtId="9" fontId="6" fillId="0" borderId="0" xfId="1" applyFont="1" applyFill="1" applyBorder="1" applyAlignment="1">
      <alignment horizontal="center" vertical="center" wrapText="1"/>
    </xf>
    <xf numFmtId="9" fontId="6" fillId="0" borderId="0" xfId="1" applyFont="1" applyFill="1" applyBorder="1" applyAlignment="1">
      <alignment horizontal="center" vertical="center"/>
    </xf>
    <xf numFmtId="0" fontId="6" fillId="0" borderId="3" xfId="1" applyNumberFormat="1" applyFont="1" applyFill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vertical="top"/>
    </xf>
    <xf numFmtId="0" fontId="15" fillId="0" borderId="3" xfId="0" applyFont="1" applyBorder="1" applyAlignment="1">
      <alignment horizontal="center" vertical="top"/>
    </xf>
    <xf numFmtId="1" fontId="15" fillId="0" borderId="3" xfId="0" applyNumberFormat="1" applyFont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9" fontId="3" fillId="0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 318: Artificial Intelligence Laboratory</a:t>
            </a:r>
            <a:r>
              <a:rPr lang="en-US" sz="1200" b="1" baseline="0"/>
              <a:t> (AIL) </a:t>
            </a:r>
          </a:p>
          <a:p>
            <a:pPr>
              <a:defRPr sz="1200" b="1"/>
            </a:pPr>
            <a:r>
              <a:rPr lang="en-US" sz="1200" b="1" baseline="0"/>
              <a:t>SECTION A - Spring 2023</a:t>
            </a:r>
            <a:endParaRPr lang="en-US" sz="1200" b="1"/>
          </a:p>
        </c:rich>
      </c:tx>
      <c:layout>
        <c:manualLayout>
          <c:xMode val="edge"/>
          <c:yMode val="edge"/>
          <c:x val="0.20250595030969448"/>
          <c:y val="2.3059723958762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pct9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2E-41A8-9AA3-C43A84737A0A}"/>
              </c:ext>
            </c:extLst>
          </c:dPt>
          <c:dPt>
            <c:idx val="1"/>
            <c:bubble3D val="0"/>
            <c:spPr>
              <a:pattFill prst="horzBri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2E-41A8-9AA3-C43A84737A0A}"/>
              </c:ext>
            </c:extLst>
          </c:dPt>
          <c:dPt>
            <c:idx val="2"/>
            <c:bubble3D val="0"/>
            <c:spPr>
              <a:pattFill prst="wdDnDiag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E-41A8-9AA3-C43A84737A0A}"/>
              </c:ext>
            </c:extLst>
          </c:dPt>
          <c:dLbls>
            <c:dLbl>
              <c:idx val="2"/>
              <c:layout>
                <c:manualLayout>
                  <c:x val="0.11490013222910432"/>
                  <c:y val="-2.305790823246713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0173289720927"/>
                      <c:h val="0.10397066657854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A2E-41A8-9AA3-C43A84737A0A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AIL_A1_FALL2022!$Z$11:$AB$11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AIL_A1_FALL2022!$Z$57:$AB$57</c:f>
              <c:numCache>
                <c:formatCode>0%</c:formatCode>
                <c:ptCount val="3"/>
                <c:pt idx="0">
                  <c:v>0.92500000000000004</c:v>
                </c:pt>
                <c:pt idx="1">
                  <c:v>0.82499999999999996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1A8-9AA3-C43A8473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44.emf"/><Relationship Id="rId21" Type="http://schemas.openxmlformats.org/officeDocument/2006/relationships/image" Target="../media/image49.emf"/><Relationship Id="rId42" Type="http://schemas.openxmlformats.org/officeDocument/2006/relationships/image" Target="../media/image28.emf"/><Relationship Id="rId47" Type="http://schemas.openxmlformats.org/officeDocument/2006/relationships/image" Target="../media/image24.emf"/><Relationship Id="rId63" Type="http://schemas.openxmlformats.org/officeDocument/2006/relationships/image" Target="../media/image8.emf"/><Relationship Id="rId68" Type="http://schemas.openxmlformats.org/officeDocument/2006/relationships/image" Target="../media/image3.emf"/><Relationship Id="rId7" Type="http://schemas.openxmlformats.org/officeDocument/2006/relationships/image" Target="../media/image63.emf"/><Relationship Id="rId2" Type="http://schemas.openxmlformats.org/officeDocument/2006/relationships/image" Target="../media/image68.emf"/><Relationship Id="rId16" Type="http://schemas.openxmlformats.org/officeDocument/2006/relationships/image" Target="../media/image54.emf"/><Relationship Id="rId29" Type="http://schemas.openxmlformats.org/officeDocument/2006/relationships/image" Target="../media/image41.emf"/><Relationship Id="rId11" Type="http://schemas.openxmlformats.org/officeDocument/2006/relationships/image" Target="../media/image59.emf"/><Relationship Id="rId24" Type="http://schemas.openxmlformats.org/officeDocument/2006/relationships/image" Target="../media/image46.emf"/><Relationship Id="rId32" Type="http://schemas.openxmlformats.org/officeDocument/2006/relationships/image" Target="../media/image38.emf"/><Relationship Id="rId37" Type="http://schemas.openxmlformats.org/officeDocument/2006/relationships/image" Target="../media/image33.emf"/><Relationship Id="rId40" Type="http://schemas.openxmlformats.org/officeDocument/2006/relationships/image" Target="../media/image30.emf"/><Relationship Id="rId45" Type="http://schemas.openxmlformats.org/officeDocument/2006/relationships/image" Target="../media/image1.emf"/><Relationship Id="rId53" Type="http://schemas.openxmlformats.org/officeDocument/2006/relationships/image" Target="../media/image18.emf"/><Relationship Id="rId58" Type="http://schemas.openxmlformats.org/officeDocument/2006/relationships/image" Target="../media/image13.emf"/><Relationship Id="rId66" Type="http://schemas.openxmlformats.org/officeDocument/2006/relationships/image" Target="../media/image5.emf"/><Relationship Id="rId5" Type="http://schemas.openxmlformats.org/officeDocument/2006/relationships/image" Target="../media/image65.emf"/><Relationship Id="rId61" Type="http://schemas.openxmlformats.org/officeDocument/2006/relationships/image" Target="../media/image10.emf"/><Relationship Id="rId19" Type="http://schemas.openxmlformats.org/officeDocument/2006/relationships/image" Target="../media/image51.emf"/><Relationship Id="rId14" Type="http://schemas.openxmlformats.org/officeDocument/2006/relationships/image" Target="../media/image56.emf"/><Relationship Id="rId22" Type="http://schemas.openxmlformats.org/officeDocument/2006/relationships/image" Target="../media/image48.emf"/><Relationship Id="rId27" Type="http://schemas.openxmlformats.org/officeDocument/2006/relationships/image" Target="../media/image43.emf"/><Relationship Id="rId30" Type="http://schemas.openxmlformats.org/officeDocument/2006/relationships/image" Target="../media/image40.emf"/><Relationship Id="rId35" Type="http://schemas.openxmlformats.org/officeDocument/2006/relationships/image" Target="../media/image35.emf"/><Relationship Id="rId43" Type="http://schemas.openxmlformats.org/officeDocument/2006/relationships/image" Target="../media/image27.emf"/><Relationship Id="rId48" Type="http://schemas.openxmlformats.org/officeDocument/2006/relationships/image" Target="../media/image23.emf"/><Relationship Id="rId56" Type="http://schemas.openxmlformats.org/officeDocument/2006/relationships/image" Target="../media/image15.emf"/><Relationship Id="rId64" Type="http://schemas.openxmlformats.org/officeDocument/2006/relationships/image" Target="../media/image7.emf"/><Relationship Id="rId69" Type="http://schemas.openxmlformats.org/officeDocument/2006/relationships/image" Target="../media/image2.emf"/><Relationship Id="rId8" Type="http://schemas.openxmlformats.org/officeDocument/2006/relationships/image" Target="../media/image62.emf"/><Relationship Id="rId51" Type="http://schemas.openxmlformats.org/officeDocument/2006/relationships/image" Target="../media/image20.emf"/><Relationship Id="rId3" Type="http://schemas.openxmlformats.org/officeDocument/2006/relationships/image" Target="../media/image67.emf"/><Relationship Id="rId12" Type="http://schemas.openxmlformats.org/officeDocument/2006/relationships/image" Target="../media/image58.emf"/><Relationship Id="rId17" Type="http://schemas.openxmlformats.org/officeDocument/2006/relationships/image" Target="../media/image53.emf"/><Relationship Id="rId25" Type="http://schemas.openxmlformats.org/officeDocument/2006/relationships/image" Target="../media/image45.emf"/><Relationship Id="rId33" Type="http://schemas.openxmlformats.org/officeDocument/2006/relationships/image" Target="../media/image37.emf"/><Relationship Id="rId38" Type="http://schemas.openxmlformats.org/officeDocument/2006/relationships/image" Target="../media/image32.emf"/><Relationship Id="rId46" Type="http://schemas.openxmlformats.org/officeDocument/2006/relationships/image" Target="../media/image25.emf"/><Relationship Id="rId59" Type="http://schemas.openxmlformats.org/officeDocument/2006/relationships/image" Target="../media/image12.emf"/><Relationship Id="rId67" Type="http://schemas.openxmlformats.org/officeDocument/2006/relationships/image" Target="../media/image4.emf"/><Relationship Id="rId20" Type="http://schemas.openxmlformats.org/officeDocument/2006/relationships/image" Target="../media/image50.emf"/><Relationship Id="rId41" Type="http://schemas.openxmlformats.org/officeDocument/2006/relationships/image" Target="../media/image29.emf"/><Relationship Id="rId54" Type="http://schemas.openxmlformats.org/officeDocument/2006/relationships/image" Target="../media/image17.emf"/><Relationship Id="rId62" Type="http://schemas.openxmlformats.org/officeDocument/2006/relationships/image" Target="../media/image9.emf"/><Relationship Id="rId1" Type="http://schemas.openxmlformats.org/officeDocument/2006/relationships/image" Target="../media/image69.emf"/><Relationship Id="rId6" Type="http://schemas.openxmlformats.org/officeDocument/2006/relationships/image" Target="../media/image64.emf"/><Relationship Id="rId15" Type="http://schemas.openxmlformats.org/officeDocument/2006/relationships/image" Target="../media/image55.emf"/><Relationship Id="rId23" Type="http://schemas.openxmlformats.org/officeDocument/2006/relationships/image" Target="../media/image47.emf"/><Relationship Id="rId28" Type="http://schemas.openxmlformats.org/officeDocument/2006/relationships/image" Target="../media/image42.emf"/><Relationship Id="rId36" Type="http://schemas.openxmlformats.org/officeDocument/2006/relationships/image" Target="../media/image34.emf"/><Relationship Id="rId49" Type="http://schemas.openxmlformats.org/officeDocument/2006/relationships/image" Target="../media/image22.emf"/><Relationship Id="rId57" Type="http://schemas.openxmlformats.org/officeDocument/2006/relationships/image" Target="../media/image14.emf"/><Relationship Id="rId10" Type="http://schemas.openxmlformats.org/officeDocument/2006/relationships/image" Target="../media/image60.emf"/><Relationship Id="rId31" Type="http://schemas.openxmlformats.org/officeDocument/2006/relationships/image" Target="../media/image39.emf"/><Relationship Id="rId44" Type="http://schemas.openxmlformats.org/officeDocument/2006/relationships/image" Target="../media/image26.emf"/><Relationship Id="rId52" Type="http://schemas.openxmlformats.org/officeDocument/2006/relationships/image" Target="../media/image19.emf"/><Relationship Id="rId60" Type="http://schemas.openxmlformats.org/officeDocument/2006/relationships/image" Target="../media/image11.emf"/><Relationship Id="rId65" Type="http://schemas.openxmlformats.org/officeDocument/2006/relationships/image" Target="../media/image6.emf"/><Relationship Id="rId4" Type="http://schemas.openxmlformats.org/officeDocument/2006/relationships/image" Target="../media/image66.emf"/><Relationship Id="rId9" Type="http://schemas.openxmlformats.org/officeDocument/2006/relationships/image" Target="../media/image61.emf"/><Relationship Id="rId13" Type="http://schemas.openxmlformats.org/officeDocument/2006/relationships/image" Target="../media/image57.emf"/><Relationship Id="rId18" Type="http://schemas.openxmlformats.org/officeDocument/2006/relationships/image" Target="../media/image52.emf"/><Relationship Id="rId39" Type="http://schemas.openxmlformats.org/officeDocument/2006/relationships/image" Target="../media/image31.emf"/><Relationship Id="rId34" Type="http://schemas.openxmlformats.org/officeDocument/2006/relationships/image" Target="../media/image36.emf"/><Relationship Id="rId50" Type="http://schemas.openxmlformats.org/officeDocument/2006/relationships/image" Target="../media/image21.emf"/><Relationship Id="rId55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351514</xdr:colOff>
      <xdr:row>54</xdr:row>
      <xdr:rowOff>8532</xdr:rowOff>
    </xdr:from>
    <xdr:to>
      <xdr:col>37</xdr:col>
      <xdr:colOff>40999</xdr:colOff>
      <xdr:row>67</xdr:row>
      <xdr:rowOff>178077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147845</xdr:rowOff>
        </xdr:from>
        <xdr:to>
          <xdr:col>0</xdr:col>
          <xdr:colOff>238125</xdr:colOff>
          <xdr:row>64</xdr:row>
          <xdr:rowOff>16979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58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63" Type="http://schemas.openxmlformats.org/officeDocument/2006/relationships/control" Target="../activeX/activeX31.xml"/><Relationship Id="rId84" Type="http://schemas.openxmlformats.org/officeDocument/2006/relationships/image" Target="../media/image40.emf"/><Relationship Id="rId138" Type="http://schemas.openxmlformats.org/officeDocument/2006/relationships/image" Target="../media/image67.emf"/><Relationship Id="rId107" Type="http://schemas.openxmlformats.org/officeDocument/2006/relationships/control" Target="../activeX/activeX53.xml"/><Relationship Id="rId11" Type="http://schemas.openxmlformats.org/officeDocument/2006/relationships/image" Target="../media/image4.emf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53" Type="http://schemas.openxmlformats.org/officeDocument/2006/relationships/image" Target="../media/image25.emf"/><Relationship Id="rId58" Type="http://schemas.openxmlformats.org/officeDocument/2006/relationships/image" Target="../media/image27.emf"/><Relationship Id="rId74" Type="http://schemas.openxmlformats.org/officeDocument/2006/relationships/image" Target="../media/image35.emf"/><Relationship Id="rId79" Type="http://schemas.openxmlformats.org/officeDocument/2006/relationships/control" Target="../activeX/activeX39.xml"/><Relationship Id="rId102" Type="http://schemas.openxmlformats.org/officeDocument/2006/relationships/image" Target="../media/image49.emf"/><Relationship Id="rId123" Type="http://schemas.openxmlformats.org/officeDocument/2006/relationships/control" Target="../activeX/activeX61.xml"/><Relationship Id="rId128" Type="http://schemas.openxmlformats.org/officeDocument/2006/relationships/image" Target="../media/image62.emf"/><Relationship Id="rId5" Type="http://schemas.openxmlformats.org/officeDocument/2006/relationships/image" Target="../media/image1.emf"/><Relationship Id="rId90" Type="http://schemas.openxmlformats.org/officeDocument/2006/relationships/image" Target="../media/image43.emf"/><Relationship Id="rId95" Type="http://schemas.openxmlformats.org/officeDocument/2006/relationships/control" Target="../activeX/activeX47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64" Type="http://schemas.openxmlformats.org/officeDocument/2006/relationships/image" Target="../media/image30.emf"/><Relationship Id="rId69" Type="http://schemas.openxmlformats.org/officeDocument/2006/relationships/control" Target="../activeX/activeX34.xml"/><Relationship Id="rId113" Type="http://schemas.openxmlformats.org/officeDocument/2006/relationships/control" Target="../activeX/activeX56.xml"/><Relationship Id="rId118" Type="http://schemas.openxmlformats.org/officeDocument/2006/relationships/image" Target="../media/image57.emf"/><Relationship Id="rId134" Type="http://schemas.openxmlformats.org/officeDocument/2006/relationships/image" Target="../media/image65.emf"/><Relationship Id="rId139" Type="http://schemas.openxmlformats.org/officeDocument/2006/relationships/control" Target="../activeX/activeX69.xml"/><Relationship Id="rId80" Type="http://schemas.openxmlformats.org/officeDocument/2006/relationships/image" Target="../media/image38.emf"/><Relationship Id="rId85" Type="http://schemas.openxmlformats.org/officeDocument/2006/relationships/control" Target="../activeX/activeX42.x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59" Type="http://schemas.openxmlformats.org/officeDocument/2006/relationships/control" Target="../activeX/activeX29.xml"/><Relationship Id="rId103" Type="http://schemas.openxmlformats.org/officeDocument/2006/relationships/control" Target="../activeX/activeX51.xml"/><Relationship Id="rId108" Type="http://schemas.openxmlformats.org/officeDocument/2006/relationships/image" Target="../media/image52.emf"/><Relationship Id="rId124" Type="http://schemas.openxmlformats.org/officeDocument/2006/relationships/image" Target="../media/image60.emf"/><Relationship Id="rId129" Type="http://schemas.openxmlformats.org/officeDocument/2006/relationships/control" Target="../activeX/activeX64.xml"/><Relationship Id="rId54" Type="http://schemas.openxmlformats.org/officeDocument/2006/relationships/control" Target="../activeX/activeX26.xml"/><Relationship Id="rId70" Type="http://schemas.openxmlformats.org/officeDocument/2006/relationships/image" Target="../media/image33.emf"/><Relationship Id="rId75" Type="http://schemas.openxmlformats.org/officeDocument/2006/relationships/control" Target="../activeX/activeX37.xml"/><Relationship Id="rId91" Type="http://schemas.openxmlformats.org/officeDocument/2006/relationships/control" Target="../activeX/activeX45.xml"/><Relationship Id="rId96" Type="http://schemas.openxmlformats.org/officeDocument/2006/relationships/image" Target="../media/image46.emf"/><Relationship Id="rId140" Type="http://schemas.openxmlformats.org/officeDocument/2006/relationships/image" Target="../media/image68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49" Type="http://schemas.openxmlformats.org/officeDocument/2006/relationships/image" Target="../media/image23.emf"/><Relationship Id="rId114" Type="http://schemas.openxmlformats.org/officeDocument/2006/relationships/image" Target="../media/image55.emf"/><Relationship Id="rId119" Type="http://schemas.openxmlformats.org/officeDocument/2006/relationships/control" Target="../activeX/activeX59.xml"/><Relationship Id="rId44" Type="http://schemas.openxmlformats.org/officeDocument/2006/relationships/control" Target="../activeX/activeX21.xml"/><Relationship Id="rId60" Type="http://schemas.openxmlformats.org/officeDocument/2006/relationships/image" Target="../media/image28.emf"/><Relationship Id="rId65" Type="http://schemas.openxmlformats.org/officeDocument/2006/relationships/control" Target="../activeX/activeX32.xml"/><Relationship Id="rId81" Type="http://schemas.openxmlformats.org/officeDocument/2006/relationships/control" Target="../activeX/activeX40.xml"/><Relationship Id="rId86" Type="http://schemas.openxmlformats.org/officeDocument/2006/relationships/image" Target="../media/image41.emf"/><Relationship Id="rId130" Type="http://schemas.openxmlformats.org/officeDocument/2006/relationships/image" Target="../media/image63.emf"/><Relationship Id="rId135" Type="http://schemas.openxmlformats.org/officeDocument/2006/relationships/control" Target="../activeX/activeX67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control" Target="../activeX/activeX54.xml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control" Target="../activeX/activeX27.xml"/><Relationship Id="rId76" Type="http://schemas.openxmlformats.org/officeDocument/2006/relationships/image" Target="../media/image36.emf"/><Relationship Id="rId97" Type="http://schemas.openxmlformats.org/officeDocument/2006/relationships/control" Target="../activeX/activeX48.xml"/><Relationship Id="rId104" Type="http://schemas.openxmlformats.org/officeDocument/2006/relationships/image" Target="../media/image50.emf"/><Relationship Id="rId120" Type="http://schemas.openxmlformats.org/officeDocument/2006/relationships/image" Target="../media/image58.emf"/><Relationship Id="rId125" Type="http://schemas.openxmlformats.org/officeDocument/2006/relationships/control" Target="../activeX/activeX62.xml"/><Relationship Id="rId141" Type="http://schemas.openxmlformats.org/officeDocument/2006/relationships/control" Target="../activeX/activeX70.xml"/><Relationship Id="rId7" Type="http://schemas.openxmlformats.org/officeDocument/2006/relationships/image" Target="../media/image2.emf"/><Relationship Id="rId71" Type="http://schemas.openxmlformats.org/officeDocument/2006/relationships/control" Target="../activeX/activeX35.xml"/><Relationship Id="rId92" Type="http://schemas.openxmlformats.org/officeDocument/2006/relationships/image" Target="../media/image44.emf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4" Type="http://schemas.openxmlformats.org/officeDocument/2006/relationships/control" Target="../activeX/activeX11.xml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66" Type="http://schemas.openxmlformats.org/officeDocument/2006/relationships/image" Target="../media/image31.emf"/><Relationship Id="rId87" Type="http://schemas.openxmlformats.org/officeDocument/2006/relationships/control" Target="../activeX/activeX43.xml"/><Relationship Id="rId110" Type="http://schemas.openxmlformats.org/officeDocument/2006/relationships/image" Target="../media/image53.emf"/><Relationship Id="rId115" Type="http://schemas.openxmlformats.org/officeDocument/2006/relationships/control" Target="../activeX/activeX57.xml"/><Relationship Id="rId131" Type="http://schemas.openxmlformats.org/officeDocument/2006/relationships/control" Target="../activeX/activeX65.xml"/><Relationship Id="rId136" Type="http://schemas.openxmlformats.org/officeDocument/2006/relationships/image" Target="../media/image66.emf"/><Relationship Id="rId61" Type="http://schemas.openxmlformats.org/officeDocument/2006/relationships/control" Target="../activeX/activeX30.xml"/><Relationship Id="rId82" Type="http://schemas.openxmlformats.org/officeDocument/2006/relationships/image" Target="../media/image39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56" Type="http://schemas.openxmlformats.org/officeDocument/2006/relationships/image" Target="../media/image26.emf"/><Relationship Id="rId77" Type="http://schemas.openxmlformats.org/officeDocument/2006/relationships/control" Target="../activeX/activeX38.xml"/><Relationship Id="rId100" Type="http://schemas.openxmlformats.org/officeDocument/2006/relationships/image" Target="../media/image48.emf"/><Relationship Id="rId105" Type="http://schemas.openxmlformats.org/officeDocument/2006/relationships/control" Target="../activeX/activeX52.xml"/><Relationship Id="rId126" Type="http://schemas.openxmlformats.org/officeDocument/2006/relationships/image" Target="../media/image61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image" Target="../media/image34.emf"/><Relationship Id="rId93" Type="http://schemas.openxmlformats.org/officeDocument/2006/relationships/control" Target="../activeX/activeX46.xml"/><Relationship Id="rId98" Type="http://schemas.openxmlformats.org/officeDocument/2006/relationships/image" Target="../media/image47.emf"/><Relationship Id="rId121" Type="http://schemas.openxmlformats.org/officeDocument/2006/relationships/control" Target="../activeX/activeX60.xml"/><Relationship Id="rId142" Type="http://schemas.openxmlformats.org/officeDocument/2006/relationships/image" Target="../media/image69.emf"/><Relationship Id="rId3" Type="http://schemas.openxmlformats.org/officeDocument/2006/relationships/vmlDrawing" Target="../drawings/vmlDrawing1.vml"/><Relationship Id="rId25" Type="http://schemas.openxmlformats.org/officeDocument/2006/relationships/image" Target="../media/image11.emf"/><Relationship Id="rId46" Type="http://schemas.openxmlformats.org/officeDocument/2006/relationships/control" Target="../activeX/activeX22.xml"/><Relationship Id="rId67" Type="http://schemas.openxmlformats.org/officeDocument/2006/relationships/control" Target="../activeX/activeX33.xml"/><Relationship Id="rId116" Type="http://schemas.openxmlformats.org/officeDocument/2006/relationships/image" Target="../media/image56.emf"/><Relationship Id="rId137" Type="http://schemas.openxmlformats.org/officeDocument/2006/relationships/control" Target="../activeX/activeX68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62" Type="http://schemas.openxmlformats.org/officeDocument/2006/relationships/image" Target="../media/image29.emf"/><Relationship Id="rId83" Type="http://schemas.openxmlformats.org/officeDocument/2006/relationships/control" Target="../activeX/activeX41.xml"/><Relationship Id="rId88" Type="http://schemas.openxmlformats.org/officeDocument/2006/relationships/image" Target="../media/image42.emf"/><Relationship Id="rId111" Type="http://schemas.openxmlformats.org/officeDocument/2006/relationships/control" Target="../activeX/activeX55.xml"/><Relationship Id="rId132" Type="http://schemas.openxmlformats.org/officeDocument/2006/relationships/image" Target="../media/image64.emf"/><Relationship Id="rId15" Type="http://schemas.openxmlformats.org/officeDocument/2006/relationships/image" Target="../media/image6.emf"/><Relationship Id="rId36" Type="http://schemas.openxmlformats.org/officeDocument/2006/relationships/control" Target="../activeX/activeX17.xml"/><Relationship Id="rId57" Type="http://schemas.openxmlformats.org/officeDocument/2006/relationships/control" Target="../activeX/activeX28.xml"/><Relationship Id="rId106" Type="http://schemas.openxmlformats.org/officeDocument/2006/relationships/image" Target="../media/image51.emf"/><Relationship Id="rId127" Type="http://schemas.openxmlformats.org/officeDocument/2006/relationships/control" Target="../activeX/activeX63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52" Type="http://schemas.openxmlformats.org/officeDocument/2006/relationships/control" Target="../activeX/activeX25.xml"/><Relationship Id="rId73" Type="http://schemas.openxmlformats.org/officeDocument/2006/relationships/control" Target="../activeX/activeX36.xml"/><Relationship Id="rId78" Type="http://schemas.openxmlformats.org/officeDocument/2006/relationships/image" Target="../media/image37.emf"/><Relationship Id="rId94" Type="http://schemas.openxmlformats.org/officeDocument/2006/relationships/image" Target="../media/image45.emf"/><Relationship Id="rId99" Type="http://schemas.openxmlformats.org/officeDocument/2006/relationships/control" Target="../activeX/activeX49.xml"/><Relationship Id="rId101" Type="http://schemas.openxmlformats.org/officeDocument/2006/relationships/control" Target="../activeX/activeX50.xml"/><Relationship Id="rId122" Type="http://schemas.openxmlformats.org/officeDocument/2006/relationships/image" Target="../media/image5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26" Type="http://schemas.openxmlformats.org/officeDocument/2006/relationships/control" Target="../activeX/activeX12.xml"/><Relationship Id="rId47" Type="http://schemas.openxmlformats.org/officeDocument/2006/relationships/image" Target="../media/image22.emf"/><Relationship Id="rId68" Type="http://schemas.openxmlformats.org/officeDocument/2006/relationships/image" Target="../media/image32.emf"/><Relationship Id="rId89" Type="http://schemas.openxmlformats.org/officeDocument/2006/relationships/control" Target="../activeX/activeX44.xml"/><Relationship Id="rId112" Type="http://schemas.openxmlformats.org/officeDocument/2006/relationships/image" Target="../media/image54.emf"/><Relationship Id="rId133" Type="http://schemas.openxmlformats.org/officeDocument/2006/relationships/control" Target="../activeX/activeX66.xml"/><Relationship Id="rId16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32FC-3EF1-4004-957C-EE200803023B}">
  <sheetPr codeName="Sheet1">
    <outlinePr summaryBelow="0" summaryRight="0"/>
  </sheetPr>
  <dimension ref="A1:AN57"/>
  <sheetViews>
    <sheetView tabSelected="1" topLeftCell="S40" zoomScale="115" zoomScaleNormal="115" workbookViewId="0">
      <selection activeCell="AL14" sqref="AL14:AN53"/>
    </sheetView>
  </sheetViews>
  <sheetFormatPr defaultColWidth="12.5703125" defaultRowHeight="15.75" customHeight="1" x14ac:dyDescent="0.25"/>
  <cols>
    <col min="1" max="1" width="19.5703125" style="27" customWidth="1"/>
    <col min="2" max="2" width="30.140625" style="27" bestFit="1" customWidth="1"/>
    <col min="3" max="3" width="4.42578125" style="27" customWidth="1"/>
    <col min="4" max="4" width="4.5703125" style="27" bestFit="1" customWidth="1"/>
    <col min="5" max="9" width="4.42578125" style="27" bestFit="1" customWidth="1"/>
    <col min="10" max="11" width="4.85546875" style="27" bestFit="1" customWidth="1"/>
    <col min="12" max="14" width="6.7109375" style="27" bestFit="1" customWidth="1"/>
    <col min="15" max="15" width="6.7109375" style="27" customWidth="1"/>
    <col min="16" max="16" width="7.28515625" style="27" customWidth="1"/>
    <col min="17" max="19" width="4.85546875" style="27" bestFit="1" customWidth="1"/>
    <col min="20" max="20" width="6.42578125" style="27" bestFit="1" customWidth="1"/>
    <col min="21" max="21" width="6.7109375" style="27" customWidth="1"/>
    <col min="22" max="22" width="6.7109375" style="27" bestFit="1" customWidth="1"/>
    <col min="23" max="24" width="5.5703125" style="27" bestFit="1" customWidth="1"/>
    <col min="25" max="25" width="4.5703125" style="27" bestFit="1" customWidth="1"/>
    <col min="26" max="27" width="5.7109375" style="27" bestFit="1" customWidth="1"/>
    <col min="28" max="32" width="5.5703125" style="27" bestFit="1" customWidth="1"/>
    <col min="33" max="33" width="5.140625" style="27" customWidth="1"/>
    <col min="34" max="36" width="5.5703125" style="27" bestFit="1" customWidth="1"/>
    <col min="37" max="37" width="12.5703125" style="27"/>
    <col min="38" max="38" width="5.5703125" style="27" customWidth="1"/>
    <col min="39" max="39" width="6.42578125" style="27" customWidth="1"/>
    <col min="40" max="40" width="6.28515625" style="27" customWidth="1"/>
    <col min="41" max="16384" width="12.5703125" style="27"/>
  </cols>
  <sheetData>
    <row r="1" spans="1:40" ht="15.75" customHeight="1" x14ac:dyDescent="0.25">
      <c r="A1" s="26" t="s">
        <v>0</v>
      </c>
      <c r="B1" s="1" t="s">
        <v>40</v>
      </c>
      <c r="C1" s="26"/>
      <c r="D1" s="26"/>
      <c r="E1" s="26"/>
      <c r="F1" s="26"/>
      <c r="G1" s="26"/>
      <c r="H1" s="26"/>
      <c r="I1" s="45" t="s">
        <v>20</v>
      </c>
      <c r="J1" s="45"/>
      <c r="K1" s="45"/>
      <c r="L1" s="45"/>
      <c r="M1" s="45"/>
      <c r="N1" s="45"/>
      <c r="O1" s="45"/>
      <c r="T1" s="45" t="s">
        <v>26</v>
      </c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2" spans="1:40" ht="15.75" customHeight="1" x14ac:dyDescent="0.25">
      <c r="A2" s="26" t="s">
        <v>1</v>
      </c>
      <c r="B2" s="1" t="s">
        <v>41</v>
      </c>
      <c r="C2" s="26"/>
      <c r="D2" s="26"/>
      <c r="E2" s="26"/>
      <c r="F2" s="26"/>
      <c r="G2" s="26"/>
      <c r="H2" s="26"/>
      <c r="I2" s="10"/>
      <c r="J2" s="10" t="s">
        <v>21</v>
      </c>
      <c r="K2" s="11" t="s">
        <v>22</v>
      </c>
      <c r="L2" s="10" t="s">
        <v>23</v>
      </c>
      <c r="M2" s="10" t="s">
        <v>10</v>
      </c>
      <c r="N2" s="10" t="s">
        <v>24</v>
      </c>
      <c r="O2" s="10" t="s">
        <v>25</v>
      </c>
      <c r="T2" s="9"/>
      <c r="U2" s="9" t="s">
        <v>27</v>
      </c>
      <c r="V2" s="9" t="s">
        <v>28</v>
      </c>
      <c r="W2" s="9" t="s">
        <v>29</v>
      </c>
      <c r="X2" s="9" t="s">
        <v>30</v>
      </c>
      <c r="Y2" s="12" t="s">
        <v>31</v>
      </c>
      <c r="Z2" s="12" t="s">
        <v>32</v>
      </c>
      <c r="AA2" s="12" t="s">
        <v>33</v>
      </c>
      <c r="AB2" s="9" t="s">
        <v>34</v>
      </c>
      <c r="AC2" s="9" t="s">
        <v>35</v>
      </c>
      <c r="AD2" s="9" t="s">
        <v>36</v>
      </c>
      <c r="AE2" s="9" t="s">
        <v>37</v>
      </c>
      <c r="AF2" s="9" t="s">
        <v>38</v>
      </c>
    </row>
    <row r="3" spans="1:40" ht="15.75" customHeight="1" x14ac:dyDescent="0.25">
      <c r="A3" s="26" t="s">
        <v>2</v>
      </c>
      <c r="B3" s="1" t="s">
        <v>42</v>
      </c>
      <c r="C3" s="26"/>
      <c r="D3" s="26"/>
      <c r="E3" s="26"/>
      <c r="F3" s="26"/>
      <c r="G3" s="26"/>
      <c r="H3" s="26"/>
      <c r="I3" s="10" t="s">
        <v>3</v>
      </c>
      <c r="J3" s="10">
        <v>10</v>
      </c>
      <c r="K3" s="10"/>
      <c r="L3" s="10"/>
      <c r="M3" s="10"/>
      <c r="N3" s="10">
        <f>SUM(J3:M3)</f>
        <v>10</v>
      </c>
      <c r="O3" s="13">
        <f>N3/N6</f>
        <v>0.1111111111111111</v>
      </c>
      <c r="T3" s="10" t="s">
        <v>3</v>
      </c>
      <c r="U3" s="9"/>
      <c r="V3" s="9"/>
      <c r="W3" s="9"/>
      <c r="X3" s="9"/>
      <c r="Y3" s="9" t="s">
        <v>39</v>
      </c>
      <c r="Z3" s="12"/>
      <c r="AA3" s="12"/>
      <c r="AB3" s="9"/>
      <c r="AC3" s="9"/>
      <c r="AD3" s="9"/>
      <c r="AE3" s="9"/>
      <c r="AF3" s="9"/>
    </row>
    <row r="4" spans="1:40" ht="15.75" customHeight="1" x14ac:dyDescent="0.25">
      <c r="A4" s="26" t="s">
        <v>4</v>
      </c>
      <c r="B4" s="1" t="s">
        <v>48</v>
      </c>
      <c r="C4" s="26"/>
      <c r="D4" s="26"/>
      <c r="E4" s="26"/>
      <c r="F4" s="26"/>
      <c r="G4" s="26"/>
      <c r="H4" s="26"/>
      <c r="I4" s="10" t="s">
        <v>11</v>
      </c>
      <c r="J4" s="10">
        <v>10</v>
      </c>
      <c r="K4" s="10"/>
      <c r="L4" s="10"/>
      <c r="M4" s="10"/>
      <c r="N4" s="10">
        <f>SUM(J4:M4)</f>
        <v>10</v>
      </c>
      <c r="O4" s="13">
        <f>N4/N6</f>
        <v>0.1111111111111111</v>
      </c>
      <c r="T4" s="10" t="s">
        <v>11</v>
      </c>
      <c r="U4" s="9"/>
      <c r="V4" s="9"/>
      <c r="W4" s="9" t="s">
        <v>39</v>
      </c>
      <c r="X4" s="9"/>
      <c r="Y4" s="12"/>
      <c r="Z4" s="12"/>
      <c r="AA4" s="12"/>
      <c r="AB4" s="9"/>
      <c r="AC4" s="9"/>
      <c r="AD4" s="9"/>
      <c r="AE4" s="9"/>
      <c r="AF4" s="9"/>
    </row>
    <row r="5" spans="1:40" ht="15.75" customHeight="1" x14ac:dyDescent="0.25">
      <c r="A5" s="26" t="s">
        <v>5</v>
      </c>
      <c r="B5" s="1">
        <v>40</v>
      </c>
      <c r="C5" s="26"/>
      <c r="D5" s="26"/>
      <c r="E5" s="26"/>
      <c r="F5" s="26"/>
      <c r="G5" s="26"/>
      <c r="H5" s="26"/>
      <c r="I5" s="10" t="s">
        <v>15</v>
      </c>
      <c r="J5" s="10"/>
      <c r="K5" s="10">
        <v>30</v>
      </c>
      <c r="L5" s="10">
        <v>20</v>
      </c>
      <c r="M5" s="10">
        <v>20</v>
      </c>
      <c r="N5" s="10">
        <f>SUM(J5:M5)</f>
        <v>70</v>
      </c>
      <c r="O5" s="13">
        <f>N5/N6</f>
        <v>0.77777777777777779</v>
      </c>
      <c r="T5" s="10" t="s">
        <v>15</v>
      </c>
      <c r="U5" s="9"/>
      <c r="V5" s="9"/>
      <c r="W5" s="9" t="s">
        <v>39</v>
      </c>
      <c r="X5" s="9"/>
      <c r="Y5" s="9"/>
      <c r="Z5" s="9"/>
      <c r="AA5" s="9"/>
      <c r="AB5" s="9"/>
      <c r="AC5" s="9" t="s">
        <v>39</v>
      </c>
      <c r="AD5" s="9"/>
      <c r="AE5" s="9"/>
      <c r="AF5" s="9"/>
    </row>
    <row r="6" spans="1:40" ht="15.75" customHeight="1" x14ac:dyDescent="0.25">
      <c r="A6" s="26"/>
      <c r="B6" s="28"/>
      <c r="C6" s="26"/>
      <c r="D6" s="26"/>
      <c r="E6" s="26"/>
      <c r="F6" s="26"/>
      <c r="G6" s="26"/>
      <c r="H6" s="26"/>
      <c r="I6" s="10"/>
      <c r="J6" s="10"/>
      <c r="K6" s="10"/>
      <c r="L6" s="10"/>
      <c r="M6" s="10"/>
      <c r="N6" s="10">
        <f>SUM(N3:N5)</f>
        <v>90</v>
      </c>
      <c r="O6" s="13">
        <f>SUM(O3:O5)</f>
        <v>1</v>
      </c>
    </row>
    <row r="7" spans="1:40" ht="15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40" ht="15" x14ac:dyDescent="0.25">
      <c r="A8" s="29"/>
      <c r="B8" s="29"/>
      <c r="C8" s="26"/>
      <c r="D8" s="26"/>
      <c r="E8" s="26"/>
      <c r="F8" s="26"/>
      <c r="G8" s="26"/>
      <c r="H8" s="26"/>
      <c r="I8" s="26"/>
      <c r="J8" s="26"/>
      <c r="K8" s="26"/>
      <c r="L8" s="29"/>
      <c r="M8" s="26"/>
    </row>
    <row r="9" spans="1:40" ht="42.75" x14ac:dyDescent="0.25">
      <c r="A9" s="55" t="s">
        <v>6</v>
      </c>
      <c r="B9" s="57" t="s">
        <v>7</v>
      </c>
      <c r="C9" s="54" t="s">
        <v>8</v>
      </c>
      <c r="D9" s="54"/>
      <c r="E9" s="54"/>
      <c r="F9" s="54"/>
      <c r="G9" s="54"/>
      <c r="H9" s="54"/>
      <c r="I9" s="54"/>
      <c r="J9" s="54"/>
      <c r="K9" s="54"/>
      <c r="L9" s="48" t="s">
        <v>9</v>
      </c>
      <c r="M9" s="52" t="s">
        <v>12</v>
      </c>
      <c r="N9" s="53"/>
      <c r="O9" s="51" t="s">
        <v>14</v>
      </c>
      <c r="P9" s="2" t="s">
        <v>13</v>
      </c>
      <c r="Q9" s="54" t="s">
        <v>10</v>
      </c>
      <c r="R9" s="54"/>
      <c r="S9" s="54"/>
      <c r="T9" s="48" t="s">
        <v>9</v>
      </c>
      <c r="V9" s="60" t="s">
        <v>16</v>
      </c>
      <c r="W9" s="60"/>
      <c r="X9" s="60"/>
      <c r="Y9" s="14"/>
      <c r="Z9" s="60" t="s">
        <v>16</v>
      </c>
      <c r="AA9" s="60"/>
      <c r="AB9" s="60"/>
      <c r="AD9" s="60" t="s">
        <v>16</v>
      </c>
      <c r="AE9" s="60"/>
      <c r="AF9" s="60"/>
      <c r="AH9" s="60" t="s">
        <v>16</v>
      </c>
      <c r="AI9" s="60"/>
      <c r="AJ9" s="60"/>
      <c r="AL9" s="61" t="s">
        <v>128</v>
      </c>
      <c r="AM9" s="61"/>
      <c r="AN9" s="61"/>
    </row>
    <row r="10" spans="1:40" ht="75.599999999999994" customHeight="1" x14ac:dyDescent="0.25">
      <c r="A10" s="56"/>
      <c r="B10" s="56"/>
      <c r="C10" s="4"/>
      <c r="D10" s="4"/>
      <c r="E10" s="4"/>
      <c r="F10" s="4"/>
      <c r="G10" s="4"/>
      <c r="H10" s="4"/>
      <c r="I10" s="4"/>
      <c r="J10" s="4"/>
      <c r="K10" s="4"/>
      <c r="L10" s="58"/>
      <c r="M10" s="5"/>
      <c r="N10" s="5"/>
      <c r="O10" s="51"/>
      <c r="P10" s="30"/>
      <c r="Q10" s="50"/>
      <c r="R10" s="50"/>
      <c r="S10" s="50"/>
      <c r="T10" s="49"/>
      <c r="V10" s="60"/>
      <c r="W10" s="60"/>
      <c r="X10" s="60"/>
      <c r="Y10" s="14"/>
      <c r="Z10" s="60"/>
      <c r="AA10" s="60"/>
      <c r="AB10" s="60"/>
      <c r="AD10" s="60"/>
      <c r="AE10" s="60"/>
      <c r="AF10" s="60"/>
      <c r="AH10" s="60"/>
      <c r="AI10" s="60"/>
      <c r="AJ10" s="60"/>
      <c r="AL10" s="61"/>
      <c r="AM10" s="61"/>
      <c r="AN10" s="61"/>
    </row>
    <row r="11" spans="1:40" ht="115.9" customHeight="1" x14ac:dyDescent="0.25">
      <c r="A11" s="56"/>
      <c r="B11" s="56"/>
      <c r="C11" s="15" t="s">
        <v>47</v>
      </c>
      <c r="D11" s="15" t="s">
        <v>47</v>
      </c>
      <c r="E11" s="15" t="s">
        <v>47</v>
      </c>
      <c r="F11" s="15" t="s">
        <v>47</v>
      </c>
      <c r="G11" s="15" t="s">
        <v>47</v>
      </c>
      <c r="H11" s="15" t="s">
        <v>47</v>
      </c>
      <c r="I11" s="15" t="s">
        <v>47</v>
      </c>
      <c r="J11" s="15" t="s">
        <v>47</v>
      </c>
      <c r="K11" s="15" t="s">
        <v>47</v>
      </c>
      <c r="L11" s="58"/>
      <c r="M11" s="16" t="s">
        <v>46</v>
      </c>
      <c r="N11" s="16" t="s">
        <v>47</v>
      </c>
      <c r="O11" s="51"/>
      <c r="P11" s="17"/>
      <c r="Q11" s="15" t="s">
        <v>43</v>
      </c>
      <c r="R11" s="18" t="s">
        <v>44</v>
      </c>
      <c r="S11" s="15" t="s">
        <v>45</v>
      </c>
      <c r="T11" s="49"/>
      <c r="V11" s="19" t="s">
        <v>3</v>
      </c>
      <c r="W11" s="19" t="s">
        <v>11</v>
      </c>
      <c r="X11" s="19" t="s">
        <v>15</v>
      </c>
      <c r="Y11" s="21"/>
      <c r="Z11" s="20" t="s">
        <v>3</v>
      </c>
      <c r="AA11" s="20" t="s">
        <v>11</v>
      </c>
      <c r="AB11" s="20" t="s">
        <v>15</v>
      </c>
      <c r="AD11" s="19" t="s">
        <v>3</v>
      </c>
      <c r="AE11" s="19" t="s">
        <v>11</v>
      </c>
      <c r="AF11" s="19" t="s">
        <v>15</v>
      </c>
      <c r="AH11" s="20" t="s">
        <v>3</v>
      </c>
      <c r="AI11" s="20" t="s">
        <v>11</v>
      </c>
      <c r="AJ11" s="20" t="s">
        <v>15</v>
      </c>
      <c r="AL11" s="62" t="s">
        <v>29</v>
      </c>
      <c r="AM11" s="62" t="s">
        <v>31</v>
      </c>
      <c r="AN11" s="62" t="s">
        <v>35</v>
      </c>
    </row>
    <row r="12" spans="1:40" ht="29.25" customHeight="1" x14ac:dyDescent="0.25">
      <c r="A12" s="59"/>
      <c r="B12" s="59"/>
      <c r="C12" s="5" t="s">
        <v>3</v>
      </c>
      <c r="D12" s="5" t="s">
        <v>11</v>
      </c>
      <c r="E12" s="5"/>
      <c r="F12" s="6"/>
      <c r="G12" s="6"/>
      <c r="H12" s="6"/>
      <c r="I12" s="6"/>
      <c r="J12" s="6"/>
      <c r="K12" s="6"/>
      <c r="L12" s="58"/>
      <c r="M12" s="6" t="s">
        <v>15</v>
      </c>
      <c r="N12" s="6" t="s">
        <v>15</v>
      </c>
      <c r="O12" s="51"/>
      <c r="P12" s="7" t="s">
        <v>15</v>
      </c>
      <c r="Q12" s="31" t="s">
        <v>15</v>
      </c>
      <c r="R12" s="31" t="s">
        <v>15</v>
      </c>
      <c r="S12" s="31" t="s">
        <v>15</v>
      </c>
      <c r="T12" s="49"/>
      <c r="V12" s="13"/>
      <c r="W12" s="13"/>
      <c r="X12" s="13"/>
      <c r="Y12" s="22"/>
      <c r="Z12" s="22"/>
      <c r="AA12" s="22"/>
      <c r="AB12" s="22"/>
      <c r="AD12" s="22"/>
      <c r="AE12" s="22"/>
      <c r="AF12" s="22"/>
      <c r="AH12" s="22"/>
      <c r="AI12" s="22"/>
      <c r="AJ12" s="22"/>
    </row>
    <row r="13" spans="1:40" s="37" customFormat="1" ht="18" customHeight="1" x14ac:dyDescent="0.25">
      <c r="A13" s="46"/>
      <c r="B13" s="47"/>
      <c r="C13" s="35">
        <v>10</v>
      </c>
      <c r="D13" s="36">
        <v>10</v>
      </c>
      <c r="E13" s="35"/>
      <c r="F13" s="35"/>
      <c r="G13" s="35"/>
      <c r="H13" s="35"/>
      <c r="I13" s="35"/>
      <c r="J13" s="35"/>
      <c r="K13" s="35"/>
      <c r="L13" s="35">
        <f t="shared" ref="L13:L48" si="0">SUM(C13:K13)</f>
        <v>20</v>
      </c>
      <c r="M13" s="35">
        <v>10</v>
      </c>
      <c r="N13" s="36">
        <v>20</v>
      </c>
      <c r="O13" s="36">
        <f>SUM(M13:N13)</f>
        <v>30</v>
      </c>
      <c r="P13" s="36">
        <v>20</v>
      </c>
      <c r="Q13" s="36">
        <v>10</v>
      </c>
      <c r="R13" s="36">
        <v>5</v>
      </c>
      <c r="S13" s="36">
        <v>5</v>
      </c>
      <c r="T13" s="35">
        <f t="shared" ref="T13:T48" si="1">SUM(L13,O13:S13)</f>
        <v>90</v>
      </c>
      <c r="V13" s="34">
        <f>SUMIF($C$12:$S$12,I$3,$C13:$S13)</f>
        <v>10</v>
      </c>
      <c r="W13" s="34">
        <f>SUMIF($C$12:$S$12,I$4,$C13:$S13)</f>
        <v>10</v>
      </c>
      <c r="X13" s="34">
        <f>SUMIF($C$12:$S$12,I$5,$C13:$S13)</f>
        <v>70</v>
      </c>
      <c r="Y13" s="38"/>
      <c r="Z13" s="34">
        <f>SUMIF($C$12:$S$12,I$3,$C13:$S13)</f>
        <v>10</v>
      </c>
      <c r="AA13" s="34">
        <f>SUMIF($C$12:$S$12,I$4,$C13:$S13)</f>
        <v>10</v>
      </c>
      <c r="AB13" s="34">
        <f>SUMIF($C$12:$S$12,I$5,$C13:$S13)</f>
        <v>70</v>
      </c>
      <c r="AC13" s="39"/>
      <c r="AD13" s="34">
        <f>SUMIF($C$12:$S$12,I$3,$C13:$S13)</f>
        <v>10</v>
      </c>
      <c r="AE13" s="34">
        <f>SUMIF($C$12:$S$12,I$4,$C13:$S13)</f>
        <v>10</v>
      </c>
      <c r="AF13" s="34">
        <f>SUMIF($C$12:$S$12,I$5,$C13:$S13)</f>
        <v>70</v>
      </c>
      <c r="AG13" s="39"/>
      <c r="AH13" s="34">
        <f>SUMIF($C$12:$S$12,I$3,$C13:$S13)</f>
        <v>10</v>
      </c>
      <c r="AI13" s="34">
        <f>SUMIF($C$12:$S$12,I$4,$C13:$S13)</f>
        <v>10</v>
      </c>
      <c r="AJ13" s="34">
        <f>SUMIF($C$12:$S$12,I$5,$C13:$S13)</f>
        <v>70</v>
      </c>
      <c r="AL13" s="37">
        <v>4</v>
      </c>
      <c r="AM13" s="37">
        <v>2</v>
      </c>
      <c r="AN13" s="37">
        <v>2</v>
      </c>
    </row>
    <row r="14" spans="1:40" ht="15.75" customHeight="1" x14ac:dyDescent="0.25">
      <c r="A14" s="43" t="s">
        <v>49</v>
      </c>
      <c r="B14" s="42" t="s">
        <v>50</v>
      </c>
      <c r="C14" s="41">
        <v>5</v>
      </c>
      <c r="D14" s="32">
        <v>5</v>
      </c>
      <c r="E14" s="8"/>
      <c r="F14" s="5"/>
      <c r="G14" s="8"/>
      <c r="H14" s="5"/>
      <c r="I14" s="8"/>
      <c r="J14" s="8"/>
      <c r="K14" s="5"/>
      <c r="L14" s="40">
        <f t="shared" si="0"/>
        <v>10</v>
      </c>
      <c r="M14" s="9">
        <v>2</v>
      </c>
      <c r="N14" s="9">
        <v>2</v>
      </c>
      <c r="O14" s="25">
        <f>SUM(M14:N14)</f>
        <v>4</v>
      </c>
      <c r="P14" s="33">
        <v>2</v>
      </c>
      <c r="Q14" s="9">
        <v>2</v>
      </c>
      <c r="R14" s="10">
        <v>1</v>
      </c>
      <c r="S14" s="10">
        <v>1</v>
      </c>
      <c r="T14" s="3">
        <f t="shared" si="1"/>
        <v>20</v>
      </c>
      <c r="V14" s="23">
        <f t="shared" ref="V14:X32" si="2">MIN(SUMIF($C$12:$S$12,V$11,$C14:$S14), 100)</f>
        <v>5</v>
      </c>
      <c r="W14" s="23">
        <f t="shared" si="2"/>
        <v>5</v>
      </c>
      <c r="X14" s="23">
        <f t="shared" si="2"/>
        <v>10</v>
      </c>
      <c r="Y14" s="22"/>
      <c r="Z14" s="13">
        <f t="shared" ref="Z14:Z53" si="3">MIN(SUMIF($C$12:$S$12,I$3,$C14:$S14)/N$3, 100%)</f>
        <v>0.5</v>
      </c>
      <c r="AA14" s="13">
        <f t="shared" ref="AA14:AA53" si="4">MIN(SUMIF($C$12:$S$12,I$4,$C14:$S14)/N$4, 100%)</f>
        <v>0.5</v>
      </c>
      <c r="AB14" s="13">
        <f t="shared" ref="AB14:AB53" si="5">MIN(SUMIF($C$12:$S$12,I$5,$C14:$S14)/N$5, 100%)</f>
        <v>0.14285714285714285</v>
      </c>
      <c r="AD14" s="10">
        <f t="shared" ref="AD14:AD53" si="6">IF((Z14)&gt;=50%, 2, (IF((Z14)&lt;25%, 0, 1)))</f>
        <v>2</v>
      </c>
      <c r="AE14" s="10">
        <f t="shared" ref="AE14:AE53" si="7">IF((AA14)&gt;=50%, 2, (IF((AA14)&lt;25%, 0, 1)))</f>
        <v>2</v>
      </c>
      <c r="AF14" s="10">
        <f t="shared" ref="AF14:AF53" si="8">IF((AB14)&gt;=50%, 2, (IF((AB14)&lt;25%, 0, 1)))</f>
        <v>0</v>
      </c>
      <c r="AH14" s="10" t="str">
        <f>IF(AD14=2,"Att", (IF(AD14=0,"Not","Weak")))</f>
        <v>Att</v>
      </c>
      <c r="AI14" s="10" t="str">
        <f t="shared" ref="AI14:AJ28" si="9">IF(AE14=2,"Att", (IF(AE14=0,"Not","Weak")))</f>
        <v>Att</v>
      </c>
      <c r="AJ14" s="10" t="str">
        <f t="shared" si="9"/>
        <v>Not</v>
      </c>
      <c r="AL14" s="37">
        <f>AE14+AF14</f>
        <v>2</v>
      </c>
      <c r="AM14" s="27">
        <f>AD14</f>
        <v>2</v>
      </c>
      <c r="AN14" s="27">
        <f>AF14</f>
        <v>0</v>
      </c>
    </row>
    <row r="15" spans="1:40" ht="15.75" customHeight="1" x14ac:dyDescent="0.25">
      <c r="A15" s="44">
        <v>1803410201516</v>
      </c>
      <c r="B15" s="42" t="s">
        <v>127</v>
      </c>
      <c r="C15" s="41"/>
      <c r="D15" s="32"/>
      <c r="E15" s="8"/>
      <c r="F15" s="5"/>
      <c r="G15" s="8"/>
      <c r="H15" s="5"/>
      <c r="I15" s="8"/>
      <c r="J15" s="8"/>
      <c r="K15" s="5"/>
      <c r="L15" s="40"/>
      <c r="M15" s="9">
        <v>2</v>
      </c>
      <c r="N15" s="9">
        <v>2</v>
      </c>
      <c r="O15" s="25">
        <f>SUM(M15:N15)</f>
        <v>4</v>
      </c>
      <c r="P15" s="33">
        <v>2</v>
      </c>
      <c r="Q15" s="9">
        <v>2</v>
      </c>
      <c r="R15" s="10">
        <v>1</v>
      </c>
      <c r="S15" s="10">
        <v>1</v>
      </c>
      <c r="T15" s="3">
        <f t="shared" si="1"/>
        <v>10</v>
      </c>
      <c r="V15" s="23">
        <f t="shared" si="2"/>
        <v>0</v>
      </c>
      <c r="W15" s="23">
        <f t="shared" si="2"/>
        <v>0</v>
      </c>
      <c r="X15" s="23">
        <f t="shared" si="2"/>
        <v>10</v>
      </c>
      <c r="Y15" s="22"/>
      <c r="Z15" s="13">
        <f t="shared" ref="Z15" si="10">MIN(SUMIF($C$12:$S$12,I$3,$C15:$S15)/N$3, 100%)</f>
        <v>0</v>
      </c>
      <c r="AA15" s="13">
        <f t="shared" ref="AA15" si="11">MIN(SUMIF($C$12:$S$12,I$4,$C15:$S15)/N$4, 100%)</f>
        <v>0</v>
      </c>
      <c r="AB15" s="13">
        <f t="shared" ref="AB15" si="12">MIN(SUMIF($C$12:$S$12,I$5,$C15:$S15)/N$5, 100%)</f>
        <v>0.14285714285714285</v>
      </c>
      <c r="AD15" s="10">
        <f t="shared" ref="AD15" si="13">IF((Z15)&gt;=50%, 2, (IF((Z15)&lt;25%, 0, 1)))</f>
        <v>0</v>
      </c>
      <c r="AE15" s="10">
        <f t="shared" ref="AE15" si="14">IF((AA15)&gt;=50%, 2, (IF((AA15)&lt;25%, 0, 1)))</f>
        <v>0</v>
      </c>
      <c r="AF15" s="10">
        <f t="shared" ref="AF15" si="15">IF((AB15)&gt;=50%, 2, (IF((AB15)&lt;25%, 0, 1)))</f>
        <v>0</v>
      </c>
      <c r="AH15" s="10" t="str">
        <f>IF(AD15=2,"Att", (IF(AD15=0,"Not","Weak")))</f>
        <v>Not</v>
      </c>
      <c r="AI15" s="10" t="str">
        <f t="shared" ref="AI15" si="16">IF(AE15=2,"Att", (IF(AE15=0,"Not","Weak")))</f>
        <v>Not</v>
      </c>
      <c r="AJ15" s="10" t="str">
        <f t="shared" ref="AJ15" si="17">IF(AF15=2,"Att", (IF(AF15=0,"Not","Weak")))</f>
        <v>Not</v>
      </c>
      <c r="AL15" s="37">
        <f t="shared" ref="AL15:AL53" si="18">AE15+AF15</f>
        <v>0</v>
      </c>
      <c r="AM15" s="27">
        <f t="shared" ref="AM15:AM53" si="19">AD15</f>
        <v>0</v>
      </c>
      <c r="AN15" s="27">
        <f t="shared" ref="AN15:AN53" si="20">AF15</f>
        <v>0</v>
      </c>
    </row>
    <row r="16" spans="1:40" ht="15.75" customHeight="1" x14ac:dyDescent="0.25">
      <c r="A16" s="43" t="s">
        <v>51</v>
      </c>
      <c r="B16" s="42" t="s">
        <v>52</v>
      </c>
      <c r="C16" s="41">
        <v>5</v>
      </c>
      <c r="D16" s="32">
        <v>5</v>
      </c>
      <c r="E16" s="8"/>
      <c r="F16" s="8"/>
      <c r="G16" s="8"/>
      <c r="H16" s="8"/>
      <c r="I16" s="8"/>
      <c r="J16" s="8"/>
      <c r="K16" s="8"/>
      <c r="L16" s="40">
        <f t="shared" si="0"/>
        <v>10</v>
      </c>
      <c r="M16" s="9">
        <v>2</v>
      </c>
      <c r="N16" s="9">
        <v>5</v>
      </c>
      <c r="O16" s="25">
        <f t="shared" ref="O16:O48" si="21">SUM(M16:N16)</f>
        <v>7</v>
      </c>
      <c r="P16" s="33">
        <v>2</v>
      </c>
      <c r="Q16" s="9">
        <v>5</v>
      </c>
      <c r="R16" s="10">
        <v>3</v>
      </c>
      <c r="S16" s="10">
        <v>2</v>
      </c>
      <c r="T16" s="3">
        <f t="shared" si="1"/>
        <v>29</v>
      </c>
      <c r="V16" s="23">
        <f t="shared" si="2"/>
        <v>5</v>
      </c>
      <c r="W16" s="23">
        <f t="shared" si="2"/>
        <v>5</v>
      </c>
      <c r="X16" s="23">
        <f t="shared" si="2"/>
        <v>19</v>
      </c>
      <c r="Y16" s="22"/>
      <c r="Z16" s="13">
        <f t="shared" si="3"/>
        <v>0.5</v>
      </c>
      <c r="AA16" s="13">
        <f t="shared" si="4"/>
        <v>0.5</v>
      </c>
      <c r="AB16" s="13">
        <f t="shared" si="5"/>
        <v>0.27142857142857141</v>
      </c>
      <c r="AD16" s="10">
        <f t="shared" si="6"/>
        <v>2</v>
      </c>
      <c r="AE16" s="10">
        <f t="shared" si="7"/>
        <v>2</v>
      </c>
      <c r="AF16" s="10">
        <f t="shared" si="8"/>
        <v>1</v>
      </c>
      <c r="AH16" s="10" t="str">
        <f t="shared" ref="AH16:AJ48" si="22">IF(AD16=2,"Att", (IF(AD16=0,"Not","Weak")))</f>
        <v>Att</v>
      </c>
      <c r="AI16" s="10" t="str">
        <f t="shared" si="9"/>
        <v>Att</v>
      </c>
      <c r="AJ16" s="10" t="str">
        <f t="shared" si="9"/>
        <v>Weak</v>
      </c>
      <c r="AL16" s="37">
        <f t="shared" si="18"/>
        <v>3</v>
      </c>
      <c r="AM16" s="27">
        <f t="shared" si="19"/>
        <v>2</v>
      </c>
      <c r="AN16" s="27">
        <f t="shared" si="20"/>
        <v>1</v>
      </c>
    </row>
    <row r="17" spans="1:40" ht="15.75" customHeight="1" x14ac:dyDescent="0.25">
      <c r="A17" s="43" t="s">
        <v>53</v>
      </c>
      <c r="B17" s="42" t="s">
        <v>54</v>
      </c>
      <c r="C17" s="41">
        <v>5</v>
      </c>
      <c r="D17" s="32" t="s">
        <v>42</v>
      </c>
      <c r="E17" s="5"/>
      <c r="F17" s="5"/>
      <c r="G17" s="5"/>
      <c r="H17" s="5"/>
      <c r="I17" s="5"/>
      <c r="J17" s="5"/>
      <c r="K17" s="5"/>
      <c r="L17" s="40">
        <f t="shared" si="0"/>
        <v>5</v>
      </c>
      <c r="M17" s="9">
        <v>5</v>
      </c>
      <c r="N17" s="9">
        <v>6</v>
      </c>
      <c r="O17" s="25">
        <f t="shared" si="21"/>
        <v>11</v>
      </c>
      <c r="P17" s="33">
        <v>6</v>
      </c>
      <c r="Q17" s="9">
        <v>7</v>
      </c>
      <c r="R17" s="10">
        <v>4</v>
      </c>
      <c r="S17" s="10">
        <v>3</v>
      </c>
      <c r="T17" s="3">
        <f t="shared" si="1"/>
        <v>36</v>
      </c>
      <c r="V17" s="23">
        <f t="shared" si="2"/>
        <v>5</v>
      </c>
      <c r="W17" s="23">
        <f t="shared" si="2"/>
        <v>0</v>
      </c>
      <c r="X17" s="23">
        <f t="shared" si="2"/>
        <v>31</v>
      </c>
      <c r="Y17" s="22"/>
      <c r="Z17" s="13">
        <f t="shared" si="3"/>
        <v>0.5</v>
      </c>
      <c r="AA17" s="13">
        <f t="shared" si="4"/>
        <v>0</v>
      </c>
      <c r="AB17" s="13">
        <f t="shared" si="5"/>
        <v>0.44285714285714284</v>
      </c>
      <c r="AD17" s="10">
        <f t="shared" si="6"/>
        <v>2</v>
      </c>
      <c r="AE17" s="10">
        <f t="shared" si="7"/>
        <v>0</v>
      </c>
      <c r="AF17" s="10">
        <f t="shared" si="8"/>
        <v>1</v>
      </c>
      <c r="AH17" s="10" t="str">
        <f t="shared" si="22"/>
        <v>Att</v>
      </c>
      <c r="AI17" s="10" t="str">
        <f t="shared" si="9"/>
        <v>Not</v>
      </c>
      <c r="AJ17" s="10" t="str">
        <f t="shared" si="9"/>
        <v>Weak</v>
      </c>
      <c r="AL17" s="37">
        <f t="shared" si="18"/>
        <v>1</v>
      </c>
      <c r="AM17" s="27">
        <f t="shared" si="19"/>
        <v>2</v>
      </c>
      <c r="AN17" s="27">
        <f t="shared" si="20"/>
        <v>1</v>
      </c>
    </row>
    <row r="18" spans="1:40" ht="15.75" customHeight="1" x14ac:dyDescent="0.25">
      <c r="A18" s="43" t="s">
        <v>55</v>
      </c>
      <c r="B18" s="42" t="s">
        <v>56</v>
      </c>
      <c r="C18" s="41">
        <v>5</v>
      </c>
      <c r="D18" s="32" t="s">
        <v>42</v>
      </c>
      <c r="E18" s="5"/>
      <c r="F18" s="5"/>
      <c r="G18" s="5"/>
      <c r="H18" s="5"/>
      <c r="I18" s="5"/>
      <c r="J18" s="5"/>
      <c r="K18" s="5"/>
      <c r="L18" s="40">
        <f t="shared" si="0"/>
        <v>5</v>
      </c>
      <c r="M18" s="9">
        <v>5</v>
      </c>
      <c r="N18" s="9">
        <v>6</v>
      </c>
      <c r="O18" s="25">
        <f t="shared" si="21"/>
        <v>11</v>
      </c>
      <c r="P18" s="33">
        <v>6</v>
      </c>
      <c r="Q18" s="9">
        <v>7</v>
      </c>
      <c r="R18" s="10">
        <v>4</v>
      </c>
      <c r="S18" s="10">
        <v>3</v>
      </c>
      <c r="T18" s="3">
        <f t="shared" si="1"/>
        <v>36</v>
      </c>
      <c r="V18" s="23">
        <f t="shared" si="2"/>
        <v>5</v>
      </c>
      <c r="W18" s="23">
        <f t="shared" si="2"/>
        <v>0</v>
      </c>
      <c r="X18" s="23">
        <f t="shared" si="2"/>
        <v>31</v>
      </c>
      <c r="Y18" s="22"/>
      <c r="Z18" s="13">
        <f t="shared" si="3"/>
        <v>0.5</v>
      </c>
      <c r="AA18" s="13">
        <f t="shared" si="4"/>
        <v>0</v>
      </c>
      <c r="AB18" s="13">
        <f t="shared" si="5"/>
        <v>0.44285714285714284</v>
      </c>
      <c r="AD18" s="10">
        <f t="shared" si="6"/>
        <v>2</v>
      </c>
      <c r="AE18" s="10">
        <f t="shared" si="7"/>
        <v>0</v>
      </c>
      <c r="AF18" s="10">
        <f t="shared" si="8"/>
        <v>1</v>
      </c>
      <c r="AH18" s="10" t="str">
        <f t="shared" si="22"/>
        <v>Att</v>
      </c>
      <c r="AI18" s="10" t="str">
        <f t="shared" si="9"/>
        <v>Not</v>
      </c>
      <c r="AJ18" s="10" t="str">
        <f t="shared" si="9"/>
        <v>Weak</v>
      </c>
      <c r="AL18" s="37">
        <f t="shared" si="18"/>
        <v>1</v>
      </c>
      <c r="AM18" s="27">
        <f t="shared" si="19"/>
        <v>2</v>
      </c>
      <c r="AN18" s="27">
        <f t="shared" si="20"/>
        <v>1</v>
      </c>
    </row>
    <row r="19" spans="1:40" ht="15.75" customHeight="1" x14ac:dyDescent="0.25">
      <c r="A19" s="43" t="s">
        <v>57</v>
      </c>
      <c r="B19" s="42" t="s">
        <v>58</v>
      </c>
      <c r="C19" s="41">
        <v>5</v>
      </c>
      <c r="D19" s="32">
        <v>5</v>
      </c>
      <c r="E19" s="5"/>
      <c r="F19" s="5"/>
      <c r="G19" s="5"/>
      <c r="H19" s="5"/>
      <c r="I19" s="5"/>
      <c r="J19" s="5"/>
      <c r="K19" s="5"/>
      <c r="L19" s="40">
        <f t="shared" si="0"/>
        <v>10</v>
      </c>
      <c r="M19" s="9">
        <v>2</v>
      </c>
      <c r="N19" s="9">
        <v>2</v>
      </c>
      <c r="O19" s="25">
        <f t="shared" si="21"/>
        <v>4</v>
      </c>
      <c r="P19" s="33">
        <v>2</v>
      </c>
      <c r="Q19" s="9">
        <v>2</v>
      </c>
      <c r="R19" s="10">
        <v>1</v>
      </c>
      <c r="S19" s="10">
        <v>1</v>
      </c>
      <c r="T19" s="3">
        <f t="shared" si="1"/>
        <v>20</v>
      </c>
      <c r="V19" s="23">
        <f t="shared" si="2"/>
        <v>5</v>
      </c>
      <c r="W19" s="23">
        <f t="shared" si="2"/>
        <v>5</v>
      </c>
      <c r="X19" s="23">
        <f t="shared" si="2"/>
        <v>10</v>
      </c>
      <c r="Y19" s="22"/>
      <c r="Z19" s="13">
        <f t="shared" si="3"/>
        <v>0.5</v>
      </c>
      <c r="AA19" s="13">
        <f t="shared" si="4"/>
        <v>0.5</v>
      </c>
      <c r="AB19" s="13">
        <f t="shared" si="5"/>
        <v>0.14285714285714285</v>
      </c>
      <c r="AD19" s="10">
        <f t="shared" si="6"/>
        <v>2</v>
      </c>
      <c r="AE19" s="10">
        <f t="shared" si="7"/>
        <v>2</v>
      </c>
      <c r="AF19" s="10">
        <f t="shared" si="8"/>
        <v>0</v>
      </c>
      <c r="AH19" s="10" t="str">
        <f t="shared" si="22"/>
        <v>Att</v>
      </c>
      <c r="AI19" s="10" t="str">
        <f t="shared" si="9"/>
        <v>Att</v>
      </c>
      <c r="AJ19" s="10" t="str">
        <f t="shared" si="9"/>
        <v>Not</v>
      </c>
      <c r="AL19" s="37">
        <f t="shared" si="18"/>
        <v>2</v>
      </c>
      <c r="AM19" s="27">
        <f t="shared" si="19"/>
        <v>2</v>
      </c>
      <c r="AN19" s="27">
        <f t="shared" si="20"/>
        <v>0</v>
      </c>
    </row>
    <row r="20" spans="1:40" ht="15.75" customHeight="1" x14ac:dyDescent="0.25">
      <c r="A20" s="43" t="s">
        <v>59</v>
      </c>
      <c r="B20" s="42" t="s">
        <v>60</v>
      </c>
      <c r="C20" s="41">
        <v>5</v>
      </c>
      <c r="D20" s="32">
        <v>6</v>
      </c>
      <c r="E20" s="5"/>
      <c r="F20" s="5"/>
      <c r="G20" s="5"/>
      <c r="H20" s="5"/>
      <c r="I20" s="5"/>
      <c r="J20" s="5"/>
      <c r="K20" s="5"/>
      <c r="L20" s="40">
        <f t="shared" si="0"/>
        <v>11</v>
      </c>
      <c r="M20" s="9">
        <v>8</v>
      </c>
      <c r="N20" s="9">
        <v>17</v>
      </c>
      <c r="O20" s="25">
        <f t="shared" si="21"/>
        <v>25</v>
      </c>
      <c r="P20" s="33">
        <v>14</v>
      </c>
      <c r="Q20" s="33">
        <v>7</v>
      </c>
      <c r="R20" s="33">
        <v>4</v>
      </c>
      <c r="S20" s="33">
        <v>3</v>
      </c>
      <c r="T20" s="3">
        <f t="shared" si="1"/>
        <v>64</v>
      </c>
      <c r="V20" s="23">
        <f t="shared" si="2"/>
        <v>5</v>
      </c>
      <c r="W20" s="23">
        <f t="shared" si="2"/>
        <v>6</v>
      </c>
      <c r="X20" s="23">
        <f t="shared" si="2"/>
        <v>53</v>
      </c>
      <c r="Y20" s="22"/>
      <c r="Z20" s="13">
        <f t="shared" si="3"/>
        <v>0.5</v>
      </c>
      <c r="AA20" s="13">
        <f t="shared" si="4"/>
        <v>0.6</v>
      </c>
      <c r="AB20" s="13">
        <f t="shared" si="5"/>
        <v>0.75714285714285712</v>
      </c>
      <c r="AD20" s="10">
        <f t="shared" si="6"/>
        <v>2</v>
      </c>
      <c r="AE20" s="10">
        <f t="shared" si="7"/>
        <v>2</v>
      </c>
      <c r="AF20" s="10">
        <f t="shared" si="8"/>
        <v>2</v>
      </c>
      <c r="AH20" s="10" t="str">
        <f t="shared" si="22"/>
        <v>Att</v>
      </c>
      <c r="AI20" s="10" t="str">
        <f t="shared" si="9"/>
        <v>Att</v>
      </c>
      <c r="AJ20" s="10" t="str">
        <f t="shared" si="9"/>
        <v>Att</v>
      </c>
      <c r="AL20" s="37">
        <f t="shared" si="18"/>
        <v>4</v>
      </c>
      <c r="AM20" s="27">
        <f t="shared" si="19"/>
        <v>2</v>
      </c>
      <c r="AN20" s="27">
        <f t="shared" si="20"/>
        <v>2</v>
      </c>
    </row>
    <row r="21" spans="1:40" ht="15" x14ac:dyDescent="0.25">
      <c r="A21" s="43" t="s">
        <v>61</v>
      </c>
      <c r="B21" s="42" t="s">
        <v>62</v>
      </c>
      <c r="C21" s="41">
        <v>6</v>
      </c>
      <c r="D21" s="32">
        <v>5</v>
      </c>
      <c r="E21" s="5"/>
      <c r="F21" s="5"/>
      <c r="G21" s="5"/>
      <c r="H21" s="5"/>
      <c r="I21" s="5"/>
      <c r="J21" s="5"/>
      <c r="K21" s="5"/>
      <c r="L21" s="40">
        <f t="shared" si="0"/>
        <v>11</v>
      </c>
      <c r="M21" s="9">
        <v>3</v>
      </c>
      <c r="N21" s="9">
        <v>5</v>
      </c>
      <c r="O21" s="25">
        <f t="shared" si="21"/>
        <v>8</v>
      </c>
      <c r="P21" s="33">
        <v>4</v>
      </c>
      <c r="Q21" s="9">
        <v>2</v>
      </c>
      <c r="R21" s="10">
        <v>2</v>
      </c>
      <c r="S21" s="10">
        <v>1</v>
      </c>
      <c r="T21" s="3">
        <f t="shared" si="1"/>
        <v>28</v>
      </c>
      <c r="V21" s="23">
        <f t="shared" si="2"/>
        <v>6</v>
      </c>
      <c r="W21" s="23">
        <f t="shared" si="2"/>
        <v>5</v>
      </c>
      <c r="X21" s="23">
        <f t="shared" si="2"/>
        <v>17</v>
      </c>
      <c r="Y21" s="22"/>
      <c r="Z21" s="13">
        <f t="shared" si="3"/>
        <v>0.6</v>
      </c>
      <c r="AA21" s="13">
        <f t="shared" si="4"/>
        <v>0.5</v>
      </c>
      <c r="AB21" s="13">
        <f t="shared" si="5"/>
        <v>0.24285714285714285</v>
      </c>
      <c r="AD21" s="10">
        <f t="shared" si="6"/>
        <v>2</v>
      </c>
      <c r="AE21" s="10">
        <f t="shared" si="7"/>
        <v>2</v>
      </c>
      <c r="AF21" s="10">
        <f t="shared" si="8"/>
        <v>0</v>
      </c>
      <c r="AH21" s="10" t="str">
        <f t="shared" si="22"/>
        <v>Att</v>
      </c>
      <c r="AI21" s="10" t="str">
        <f t="shared" si="9"/>
        <v>Att</v>
      </c>
      <c r="AJ21" s="10" t="str">
        <f t="shared" si="9"/>
        <v>Not</v>
      </c>
      <c r="AL21" s="37">
        <f t="shared" si="18"/>
        <v>2</v>
      </c>
      <c r="AM21" s="27">
        <f t="shared" si="19"/>
        <v>2</v>
      </c>
      <c r="AN21" s="27">
        <f t="shared" si="20"/>
        <v>0</v>
      </c>
    </row>
    <row r="22" spans="1:40" ht="15" x14ac:dyDescent="0.25">
      <c r="A22" s="43" t="s">
        <v>63</v>
      </c>
      <c r="B22" s="42" t="s">
        <v>64</v>
      </c>
      <c r="C22" s="41">
        <v>5</v>
      </c>
      <c r="D22" s="32">
        <v>5</v>
      </c>
      <c r="E22" s="5"/>
      <c r="F22" s="5"/>
      <c r="G22" s="5"/>
      <c r="H22" s="5"/>
      <c r="I22" s="5"/>
      <c r="J22" s="5"/>
      <c r="K22" s="5"/>
      <c r="L22" s="40">
        <f t="shared" si="0"/>
        <v>10</v>
      </c>
      <c r="M22" s="9">
        <v>3</v>
      </c>
      <c r="N22" s="9">
        <v>5</v>
      </c>
      <c r="O22" s="25">
        <f t="shared" si="21"/>
        <v>8</v>
      </c>
      <c r="P22" s="33">
        <v>4</v>
      </c>
      <c r="Q22" s="33">
        <v>4</v>
      </c>
      <c r="R22" s="33">
        <v>2</v>
      </c>
      <c r="S22" s="33">
        <v>2</v>
      </c>
      <c r="T22" s="3">
        <f t="shared" si="1"/>
        <v>30</v>
      </c>
      <c r="V22" s="23">
        <f t="shared" si="2"/>
        <v>5</v>
      </c>
      <c r="W22" s="23">
        <f t="shared" si="2"/>
        <v>5</v>
      </c>
      <c r="X22" s="23">
        <f t="shared" si="2"/>
        <v>20</v>
      </c>
      <c r="Y22" s="22"/>
      <c r="Z22" s="13">
        <f t="shared" si="3"/>
        <v>0.5</v>
      </c>
      <c r="AA22" s="13">
        <f t="shared" si="4"/>
        <v>0.5</v>
      </c>
      <c r="AB22" s="13">
        <f t="shared" si="5"/>
        <v>0.2857142857142857</v>
      </c>
      <c r="AD22" s="10">
        <f t="shared" si="6"/>
        <v>2</v>
      </c>
      <c r="AE22" s="10">
        <f t="shared" si="7"/>
        <v>2</v>
      </c>
      <c r="AF22" s="10">
        <f t="shared" si="8"/>
        <v>1</v>
      </c>
      <c r="AH22" s="10" t="str">
        <f t="shared" si="22"/>
        <v>Att</v>
      </c>
      <c r="AI22" s="10" t="str">
        <f t="shared" si="9"/>
        <v>Att</v>
      </c>
      <c r="AJ22" s="10" t="str">
        <f t="shared" si="9"/>
        <v>Weak</v>
      </c>
      <c r="AL22" s="37">
        <f t="shared" si="18"/>
        <v>3</v>
      </c>
      <c r="AM22" s="27">
        <f t="shared" si="19"/>
        <v>2</v>
      </c>
      <c r="AN22" s="27">
        <f t="shared" si="20"/>
        <v>1</v>
      </c>
    </row>
    <row r="23" spans="1:40" ht="15" x14ac:dyDescent="0.25">
      <c r="A23" s="43" t="s">
        <v>65</v>
      </c>
      <c r="B23" s="42" t="s">
        <v>66</v>
      </c>
      <c r="C23" s="41">
        <v>6</v>
      </c>
      <c r="D23" s="32">
        <v>7</v>
      </c>
      <c r="E23" s="5"/>
      <c r="F23" s="5"/>
      <c r="G23" s="5"/>
      <c r="H23" s="5"/>
      <c r="I23" s="5"/>
      <c r="J23" s="5"/>
      <c r="K23" s="5"/>
      <c r="L23" s="40">
        <f>SUM(C23:K23)</f>
        <v>13</v>
      </c>
      <c r="M23" s="9">
        <v>4</v>
      </c>
      <c r="N23" s="9">
        <v>5</v>
      </c>
      <c r="O23" s="25">
        <f t="shared" si="21"/>
        <v>9</v>
      </c>
      <c r="P23" s="33">
        <v>6</v>
      </c>
      <c r="Q23" s="9">
        <v>4</v>
      </c>
      <c r="R23" s="10">
        <v>2</v>
      </c>
      <c r="S23" s="10">
        <v>2</v>
      </c>
      <c r="T23" s="3">
        <f>SUM(L23,O23:S23)</f>
        <v>36</v>
      </c>
      <c r="V23" s="23">
        <f>MIN(SUMIF($C$12:$S$12,V$11,$C23:$S23), 100)</f>
        <v>6</v>
      </c>
      <c r="W23" s="23">
        <f>MIN(SUMIF($C$12:$S$12,W$11,$C23:$S23), 100)</f>
        <v>7</v>
      </c>
      <c r="X23" s="23">
        <f>MIN(SUMIF($C$12:$S$12,X$11,$C23:$S23), 100)</f>
        <v>23</v>
      </c>
      <c r="Y23" s="22"/>
      <c r="Z23" s="13">
        <f t="shared" si="3"/>
        <v>0.6</v>
      </c>
      <c r="AA23" s="13">
        <f t="shared" si="4"/>
        <v>0.7</v>
      </c>
      <c r="AB23" s="13">
        <f t="shared" si="5"/>
        <v>0.32857142857142857</v>
      </c>
      <c r="AD23" s="10">
        <f t="shared" si="6"/>
        <v>2</v>
      </c>
      <c r="AE23" s="10">
        <f t="shared" si="7"/>
        <v>2</v>
      </c>
      <c r="AF23" s="10">
        <f t="shared" si="8"/>
        <v>1</v>
      </c>
      <c r="AH23" s="10" t="str">
        <f t="shared" si="22"/>
        <v>Att</v>
      </c>
      <c r="AI23" s="10" t="str">
        <f t="shared" si="9"/>
        <v>Att</v>
      </c>
      <c r="AJ23" s="10" t="str">
        <f t="shared" si="9"/>
        <v>Weak</v>
      </c>
      <c r="AL23" s="37">
        <f t="shared" si="18"/>
        <v>3</v>
      </c>
      <c r="AM23" s="27">
        <f t="shared" si="19"/>
        <v>2</v>
      </c>
      <c r="AN23" s="27">
        <f t="shared" si="20"/>
        <v>1</v>
      </c>
    </row>
    <row r="24" spans="1:40" ht="15" x14ac:dyDescent="0.25">
      <c r="A24" s="43" t="s">
        <v>67</v>
      </c>
      <c r="B24" s="42" t="s">
        <v>68</v>
      </c>
      <c r="C24" s="41">
        <v>5</v>
      </c>
      <c r="D24" s="32">
        <v>5</v>
      </c>
      <c r="E24" s="5"/>
      <c r="F24" s="5"/>
      <c r="G24" s="5"/>
      <c r="H24" s="5"/>
      <c r="I24" s="5"/>
      <c r="J24" s="5"/>
      <c r="K24" s="5"/>
      <c r="L24" s="40">
        <f t="shared" si="0"/>
        <v>10</v>
      </c>
      <c r="M24" s="9">
        <v>5</v>
      </c>
      <c r="N24" s="9">
        <v>10</v>
      </c>
      <c r="O24" s="25">
        <f t="shared" si="21"/>
        <v>15</v>
      </c>
      <c r="P24" s="33">
        <v>4</v>
      </c>
      <c r="Q24" s="9">
        <v>6</v>
      </c>
      <c r="R24" s="10">
        <v>4</v>
      </c>
      <c r="S24" s="10">
        <v>2</v>
      </c>
      <c r="T24" s="3">
        <f t="shared" si="1"/>
        <v>41</v>
      </c>
      <c r="V24" s="23">
        <f t="shared" si="2"/>
        <v>5</v>
      </c>
      <c r="W24" s="23">
        <f t="shared" si="2"/>
        <v>5</v>
      </c>
      <c r="X24" s="23">
        <f t="shared" si="2"/>
        <v>31</v>
      </c>
      <c r="Y24" s="22"/>
      <c r="Z24" s="13">
        <f t="shared" si="3"/>
        <v>0.5</v>
      </c>
      <c r="AA24" s="13">
        <f t="shared" si="4"/>
        <v>0.5</v>
      </c>
      <c r="AB24" s="13">
        <f t="shared" si="5"/>
        <v>0.44285714285714284</v>
      </c>
      <c r="AD24" s="10">
        <f t="shared" si="6"/>
        <v>2</v>
      </c>
      <c r="AE24" s="10">
        <f t="shared" si="7"/>
        <v>2</v>
      </c>
      <c r="AF24" s="10">
        <f t="shared" si="8"/>
        <v>1</v>
      </c>
      <c r="AH24" s="10" t="str">
        <f t="shared" si="22"/>
        <v>Att</v>
      </c>
      <c r="AI24" s="10" t="str">
        <f t="shared" si="9"/>
        <v>Att</v>
      </c>
      <c r="AJ24" s="10" t="str">
        <f t="shared" si="9"/>
        <v>Weak</v>
      </c>
      <c r="AL24" s="37">
        <f t="shared" si="18"/>
        <v>3</v>
      </c>
      <c r="AM24" s="27">
        <f t="shared" si="19"/>
        <v>2</v>
      </c>
      <c r="AN24" s="27">
        <f t="shared" si="20"/>
        <v>1</v>
      </c>
    </row>
    <row r="25" spans="1:40" ht="15" x14ac:dyDescent="0.25">
      <c r="A25" s="43" t="s">
        <v>69</v>
      </c>
      <c r="B25" s="42" t="s">
        <v>70</v>
      </c>
      <c r="C25" s="41">
        <v>6</v>
      </c>
      <c r="D25" s="32">
        <v>5</v>
      </c>
      <c r="E25" s="5"/>
      <c r="F25" s="5"/>
      <c r="G25" s="5"/>
      <c r="H25" s="8"/>
      <c r="I25" s="5"/>
      <c r="J25" s="5"/>
      <c r="K25" s="5"/>
      <c r="L25" s="40">
        <f t="shared" si="0"/>
        <v>11</v>
      </c>
      <c r="M25" s="9">
        <v>5</v>
      </c>
      <c r="N25" s="9">
        <v>10</v>
      </c>
      <c r="O25" s="25">
        <f t="shared" si="21"/>
        <v>15</v>
      </c>
      <c r="P25" s="33">
        <v>4</v>
      </c>
      <c r="Q25" s="9">
        <v>6</v>
      </c>
      <c r="R25" s="10">
        <v>4</v>
      </c>
      <c r="S25" s="10">
        <v>2</v>
      </c>
      <c r="T25" s="3">
        <f t="shared" si="1"/>
        <v>42</v>
      </c>
      <c r="V25" s="23">
        <f t="shared" si="2"/>
        <v>6</v>
      </c>
      <c r="W25" s="23">
        <f t="shared" si="2"/>
        <v>5</v>
      </c>
      <c r="X25" s="23">
        <f t="shared" si="2"/>
        <v>31</v>
      </c>
      <c r="Y25" s="22"/>
      <c r="Z25" s="13">
        <f t="shared" si="3"/>
        <v>0.6</v>
      </c>
      <c r="AA25" s="13">
        <f t="shared" si="4"/>
        <v>0.5</v>
      </c>
      <c r="AB25" s="13">
        <f t="shared" si="5"/>
        <v>0.44285714285714284</v>
      </c>
      <c r="AD25" s="10">
        <f t="shared" si="6"/>
        <v>2</v>
      </c>
      <c r="AE25" s="10">
        <f t="shared" si="7"/>
        <v>2</v>
      </c>
      <c r="AF25" s="10">
        <f t="shared" si="8"/>
        <v>1</v>
      </c>
      <c r="AH25" s="10" t="str">
        <f t="shared" si="22"/>
        <v>Att</v>
      </c>
      <c r="AI25" s="10" t="str">
        <f t="shared" si="9"/>
        <v>Att</v>
      </c>
      <c r="AJ25" s="10" t="str">
        <f t="shared" si="9"/>
        <v>Weak</v>
      </c>
      <c r="AL25" s="37">
        <f t="shared" si="18"/>
        <v>3</v>
      </c>
      <c r="AM25" s="27">
        <f t="shared" si="19"/>
        <v>2</v>
      </c>
      <c r="AN25" s="27">
        <f t="shared" si="20"/>
        <v>1</v>
      </c>
    </row>
    <row r="26" spans="1:40" ht="15" x14ac:dyDescent="0.25">
      <c r="A26" s="43" t="s">
        <v>71</v>
      </c>
      <c r="B26" s="42" t="s">
        <v>72</v>
      </c>
      <c r="C26" s="41">
        <v>7</v>
      </c>
      <c r="D26" s="32">
        <v>5</v>
      </c>
      <c r="E26" s="5"/>
      <c r="F26" s="5"/>
      <c r="G26" s="5"/>
      <c r="H26" s="5"/>
      <c r="I26" s="5"/>
      <c r="J26" s="5"/>
      <c r="K26" s="5"/>
      <c r="L26" s="40">
        <f t="shared" si="0"/>
        <v>12</v>
      </c>
      <c r="M26" s="9">
        <v>5</v>
      </c>
      <c r="N26" s="9">
        <v>10</v>
      </c>
      <c r="O26" s="25">
        <f t="shared" si="21"/>
        <v>15</v>
      </c>
      <c r="P26" s="33">
        <v>8</v>
      </c>
      <c r="Q26" s="9">
        <v>4</v>
      </c>
      <c r="R26" s="10">
        <v>3</v>
      </c>
      <c r="S26" s="10">
        <v>3</v>
      </c>
      <c r="T26" s="3">
        <f t="shared" si="1"/>
        <v>45</v>
      </c>
      <c r="V26" s="23">
        <f t="shared" si="2"/>
        <v>7</v>
      </c>
      <c r="W26" s="23">
        <f t="shared" si="2"/>
        <v>5</v>
      </c>
      <c r="X26" s="23">
        <f t="shared" si="2"/>
        <v>33</v>
      </c>
      <c r="Y26" s="22"/>
      <c r="Z26" s="13">
        <f t="shared" si="3"/>
        <v>0.7</v>
      </c>
      <c r="AA26" s="13">
        <f t="shared" si="4"/>
        <v>0.5</v>
      </c>
      <c r="AB26" s="13">
        <f t="shared" si="5"/>
        <v>0.47142857142857142</v>
      </c>
      <c r="AD26" s="10">
        <f t="shared" si="6"/>
        <v>2</v>
      </c>
      <c r="AE26" s="10">
        <f t="shared" si="7"/>
        <v>2</v>
      </c>
      <c r="AF26" s="10">
        <f t="shared" si="8"/>
        <v>1</v>
      </c>
      <c r="AH26" s="10" t="str">
        <f t="shared" si="22"/>
        <v>Att</v>
      </c>
      <c r="AI26" s="10" t="str">
        <f t="shared" si="9"/>
        <v>Att</v>
      </c>
      <c r="AJ26" s="10" t="str">
        <f t="shared" si="9"/>
        <v>Weak</v>
      </c>
      <c r="AL26" s="37">
        <f t="shared" si="18"/>
        <v>3</v>
      </c>
      <c r="AM26" s="27">
        <f t="shared" si="19"/>
        <v>2</v>
      </c>
      <c r="AN26" s="27">
        <f t="shared" si="20"/>
        <v>1</v>
      </c>
    </row>
    <row r="27" spans="1:40" ht="15" x14ac:dyDescent="0.25">
      <c r="A27" s="43" t="s">
        <v>73</v>
      </c>
      <c r="B27" s="42" t="s">
        <v>74</v>
      </c>
      <c r="C27" s="41">
        <v>5</v>
      </c>
      <c r="D27" s="32">
        <v>8</v>
      </c>
      <c r="E27" s="5"/>
      <c r="F27" s="5"/>
      <c r="G27" s="5"/>
      <c r="H27" s="5"/>
      <c r="I27" s="5"/>
      <c r="J27" s="5"/>
      <c r="K27" s="5"/>
      <c r="L27" s="40">
        <f t="shared" si="0"/>
        <v>13</v>
      </c>
      <c r="M27" s="9">
        <v>8</v>
      </c>
      <c r="N27" s="9">
        <v>18</v>
      </c>
      <c r="O27" s="25">
        <f t="shared" si="21"/>
        <v>26</v>
      </c>
      <c r="P27" s="33">
        <v>18</v>
      </c>
      <c r="Q27" s="9">
        <v>10</v>
      </c>
      <c r="R27" s="10">
        <v>5</v>
      </c>
      <c r="S27" s="10">
        <v>4</v>
      </c>
      <c r="T27" s="3">
        <f t="shared" si="1"/>
        <v>76</v>
      </c>
      <c r="V27" s="23">
        <f t="shared" si="2"/>
        <v>5</v>
      </c>
      <c r="W27" s="23">
        <f t="shared" si="2"/>
        <v>8</v>
      </c>
      <c r="X27" s="23">
        <f t="shared" si="2"/>
        <v>63</v>
      </c>
      <c r="Y27" s="22"/>
      <c r="Z27" s="13">
        <f t="shared" si="3"/>
        <v>0.5</v>
      </c>
      <c r="AA27" s="13">
        <f t="shared" si="4"/>
        <v>0.8</v>
      </c>
      <c r="AB27" s="13">
        <f t="shared" si="5"/>
        <v>0.9</v>
      </c>
      <c r="AD27" s="10">
        <f t="shared" si="6"/>
        <v>2</v>
      </c>
      <c r="AE27" s="10">
        <f t="shared" si="7"/>
        <v>2</v>
      </c>
      <c r="AF27" s="10">
        <f t="shared" si="8"/>
        <v>2</v>
      </c>
      <c r="AH27" s="10" t="str">
        <f t="shared" si="22"/>
        <v>Att</v>
      </c>
      <c r="AI27" s="10" t="str">
        <f t="shared" si="9"/>
        <v>Att</v>
      </c>
      <c r="AJ27" s="10" t="str">
        <f t="shared" si="9"/>
        <v>Att</v>
      </c>
      <c r="AL27" s="37">
        <f t="shared" si="18"/>
        <v>4</v>
      </c>
      <c r="AM27" s="27">
        <f t="shared" si="19"/>
        <v>2</v>
      </c>
      <c r="AN27" s="27">
        <f t="shared" si="20"/>
        <v>2</v>
      </c>
    </row>
    <row r="28" spans="1:40" ht="15" x14ac:dyDescent="0.25">
      <c r="A28" s="43" t="s">
        <v>75</v>
      </c>
      <c r="B28" s="42" t="s">
        <v>76</v>
      </c>
      <c r="C28" s="41">
        <v>6</v>
      </c>
      <c r="D28" s="32">
        <v>6</v>
      </c>
      <c r="E28" s="5"/>
      <c r="F28" s="5"/>
      <c r="G28" s="5"/>
      <c r="H28" s="5"/>
      <c r="I28" s="5"/>
      <c r="J28" s="5"/>
      <c r="K28" s="5"/>
      <c r="L28" s="40">
        <f t="shared" si="0"/>
        <v>12</v>
      </c>
      <c r="M28" s="9">
        <v>2</v>
      </c>
      <c r="N28" s="9">
        <v>2</v>
      </c>
      <c r="O28" s="25">
        <f t="shared" si="21"/>
        <v>4</v>
      </c>
      <c r="P28" s="33">
        <v>4</v>
      </c>
      <c r="Q28" s="9">
        <v>4</v>
      </c>
      <c r="R28" s="10">
        <v>2</v>
      </c>
      <c r="S28" s="10">
        <v>2</v>
      </c>
      <c r="T28" s="3">
        <f t="shared" si="1"/>
        <v>28</v>
      </c>
      <c r="V28" s="23">
        <f t="shared" si="2"/>
        <v>6</v>
      </c>
      <c r="W28" s="23">
        <f t="shared" si="2"/>
        <v>6</v>
      </c>
      <c r="X28" s="23">
        <f t="shared" si="2"/>
        <v>16</v>
      </c>
      <c r="Y28" s="22"/>
      <c r="Z28" s="13">
        <f t="shared" si="3"/>
        <v>0.6</v>
      </c>
      <c r="AA28" s="13">
        <f t="shared" si="4"/>
        <v>0.6</v>
      </c>
      <c r="AB28" s="13">
        <f t="shared" si="5"/>
        <v>0.22857142857142856</v>
      </c>
      <c r="AD28" s="10">
        <f t="shared" si="6"/>
        <v>2</v>
      </c>
      <c r="AE28" s="10">
        <f t="shared" si="7"/>
        <v>2</v>
      </c>
      <c r="AF28" s="10">
        <f t="shared" si="8"/>
        <v>0</v>
      </c>
      <c r="AH28" s="10" t="str">
        <f t="shared" si="22"/>
        <v>Att</v>
      </c>
      <c r="AI28" s="10" t="str">
        <f t="shared" si="9"/>
        <v>Att</v>
      </c>
      <c r="AJ28" s="10" t="str">
        <f t="shared" si="9"/>
        <v>Not</v>
      </c>
      <c r="AL28" s="37">
        <f t="shared" si="18"/>
        <v>2</v>
      </c>
      <c r="AM28" s="27">
        <f t="shared" si="19"/>
        <v>2</v>
      </c>
      <c r="AN28" s="27">
        <f t="shared" si="20"/>
        <v>0</v>
      </c>
    </row>
    <row r="29" spans="1:40" ht="15" x14ac:dyDescent="0.25">
      <c r="A29" s="43" t="s">
        <v>77</v>
      </c>
      <c r="B29" s="42" t="s">
        <v>78</v>
      </c>
      <c r="C29" s="41">
        <v>5</v>
      </c>
      <c r="D29" s="32">
        <v>5</v>
      </c>
      <c r="E29" s="5"/>
      <c r="F29" s="5"/>
      <c r="G29" s="5"/>
      <c r="H29" s="5"/>
      <c r="I29" s="5"/>
      <c r="J29" s="5"/>
      <c r="K29" s="8"/>
      <c r="L29" s="40">
        <f t="shared" si="0"/>
        <v>10</v>
      </c>
      <c r="M29" s="9">
        <v>2</v>
      </c>
      <c r="N29" s="9">
        <v>4</v>
      </c>
      <c r="O29" s="25">
        <f t="shared" si="21"/>
        <v>6</v>
      </c>
      <c r="P29" s="33">
        <v>4</v>
      </c>
      <c r="Q29" s="9">
        <v>4</v>
      </c>
      <c r="R29" s="10">
        <v>2</v>
      </c>
      <c r="S29" s="10">
        <v>2</v>
      </c>
      <c r="T29" s="3">
        <f t="shared" si="1"/>
        <v>28</v>
      </c>
      <c r="V29" s="23">
        <f t="shared" si="2"/>
        <v>5</v>
      </c>
      <c r="W29" s="23">
        <f t="shared" si="2"/>
        <v>5</v>
      </c>
      <c r="X29" s="23">
        <f t="shared" si="2"/>
        <v>18</v>
      </c>
      <c r="Y29" s="22"/>
      <c r="Z29" s="13">
        <f t="shared" si="3"/>
        <v>0.5</v>
      </c>
      <c r="AA29" s="13">
        <f t="shared" si="4"/>
        <v>0.5</v>
      </c>
      <c r="AB29" s="13">
        <f t="shared" si="5"/>
        <v>0.25714285714285712</v>
      </c>
      <c r="AD29" s="10">
        <f t="shared" si="6"/>
        <v>2</v>
      </c>
      <c r="AE29" s="10">
        <f t="shared" si="7"/>
        <v>2</v>
      </c>
      <c r="AF29" s="10">
        <f t="shared" si="8"/>
        <v>1</v>
      </c>
      <c r="AH29" s="10" t="str">
        <f t="shared" si="22"/>
        <v>Att</v>
      </c>
      <c r="AI29" s="10" t="str">
        <f t="shared" si="22"/>
        <v>Att</v>
      </c>
      <c r="AJ29" s="10" t="str">
        <f t="shared" si="22"/>
        <v>Weak</v>
      </c>
      <c r="AL29" s="37">
        <f t="shared" si="18"/>
        <v>3</v>
      </c>
      <c r="AM29" s="27">
        <f t="shared" si="19"/>
        <v>2</v>
      </c>
      <c r="AN29" s="27">
        <f t="shared" si="20"/>
        <v>1</v>
      </c>
    </row>
    <row r="30" spans="1:40" ht="15" x14ac:dyDescent="0.25">
      <c r="A30" s="43" t="s">
        <v>79</v>
      </c>
      <c r="B30" s="42" t="s">
        <v>80</v>
      </c>
      <c r="C30" s="41">
        <v>5</v>
      </c>
      <c r="D30" s="32">
        <v>7</v>
      </c>
      <c r="E30" s="5"/>
      <c r="F30" s="5"/>
      <c r="G30" s="5"/>
      <c r="H30" s="5"/>
      <c r="I30" s="5"/>
      <c r="J30" s="5"/>
      <c r="K30" s="8"/>
      <c r="L30" s="40">
        <f t="shared" si="0"/>
        <v>12</v>
      </c>
      <c r="M30" s="9">
        <v>5</v>
      </c>
      <c r="N30" s="9">
        <v>10</v>
      </c>
      <c r="O30" s="25">
        <f t="shared" si="21"/>
        <v>15</v>
      </c>
      <c r="P30" s="33">
        <v>8</v>
      </c>
      <c r="Q30" s="9">
        <v>6</v>
      </c>
      <c r="R30" s="10">
        <v>3</v>
      </c>
      <c r="S30" s="10">
        <v>3</v>
      </c>
      <c r="T30" s="3">
        <f t="shared" si="1"/>
        <v>47</v>
      </c>
      <c r="V30" s="23">
        <f t="shared" si="2"/>
        <v>5</v>
      </c>
      <c r="W30" s="23">
        <f t="shared" si="2"/>
        <v>7</v>
      </c>
      <c r="X30" s="23">
        <f t="shared" si="2"/>
        <v>35</v>
      </c>
      <c r="Y30" s="22"/>
      <c r="Z30" s="13">
        <f t="shared" si="3"/>
        <v>0.5</v>
      </c>
      <c r="AA30" s="13">
        <f t="shared" si="4"/>
        <v>0.7</v>
      </c>
      <c r="AB30" s="13">
        <f t="shared" si="5"/>
        <v>0.5</v>
      </c>
      <c r="AD30" s="10">
        <f t="shared" si="6"/>
        <v>2</v>
      </c>
      <c r="AE30" s="10">
        <f t="shared" si="7"/>
        <v>2</v>
      </c>
      <c r="AF30" s="10">
        <f t="shared" si="8"/>
        <v>2</v>
      </c>
      <c r="AH30" s="10" t="str">
        <f t="shared" si="22"/>
        <v>Att</v>
      </c>
      <c r="AI30" s="10" t="str">
        <f t="shared" si="22"/>
        <v>Att</v>
      </c>
      <c r="AJ30" s="10" t="str">
        <f t="shared" si="22"/>
        <v>Att</v>
      </c>
      <c r="AL30" s="37">
        <f t="shared" si="18"/>
        <v>4</v>
      </c>
      <c r="AM30" s="27">
        <f t="shared" si="19"/>
        <v>2</v>
      </c>
      <c r="AN30" s="27">
        <f t="shared" si="20"/>
        <v>2</v>
      </c>
    </row>
    <row r="31" spans="1:40" ht="15" x14ac:dyDescent="0.25">
      <c r="A31" s="43" t="s">
        <v>81</v>
      </c>
      <c r="B31" s="42" t="s">
        <v>82</v>
      </c>
      <c r="C31" s="41">
        <v>5</v>
      </c>
      <c r="D31" s="32">
        <v>7</v>
      </c>
      <c r="E31" s="5"/>
      <c r="F31" s="8"/>
      <c r="G31" s="5"/>
      <c r="H31" s="5"/>
      <c r="I31" s="5"/>
      <c r="J31" s="5"/>
      <c r="K31" s="5"/>
      <c r="L31" s="40">
        <f t="shared" si="0"/>
        <v>12</v>
      </c>
      <c r="M31" s="9">
        <v>4</v>
      </c>
      <c r="N31" s="9">
        <v>8</v>
      </c>
      <c r="O31" s="25">
        <f t="shared" si="21"/>
        <v>12</v>
      </c>
      <c r="P31" s="33">
        <v>2</v>
      </c>
      <c r="Q31" s="9">
        <v>4</v>
      </c>
      <c r="R31" s="10">
        <v>2</v>
      </c>
      <c r="S31" s="10">
        <v>2</v>
      </c>
      <c r="T31" s="3">
        <f t="shared" si="1"/>
        <v>34</v>
      </c>
      <c r="V31" s="23">
        <f t="shared" si="2"/>
        <v>5</v>
      </c>
      <c r="W31" s="23">
        <f t="shared" si="2"/>
        <v>7</v>
      </c>
      <c r="X31" s="23">
        <f t="shared" si="2"/>
        <v>22</v>
      </c>
      <c r="Y31" s="22"/>
      <c r="Z31" s="13">
        <f t="shared" si="3"/>
        <v>0.5</v>
      </c>
      <c r="AA31" s="13">
        <f t="shared" si="4"/>
        <v>0.7</v>
      </c>
      <c r="AB31" s="13">
        <f t="shared" si="5"/>
        <v>0.31428571428571428</v>
      </c>
      <c r="AD31" s="10">
        <f t="shared" si="6"/>
        <v>2</v>
      </c>
      <c r="AE31" s="10">
        <f t="shared" si="7"/>
        <v>2</v>
      </c>
      <c r="AF31" s="10">
        <f t="shared" si="8"/>
        <v>1</v>
      </c>
      <c r="AH31" s="10" t="str">
        <f t="shared" si="22"/>
        <v>Att</v>
      </c>
      <c r="AI31" s="10" t="str">
        <f t="shared" si="22"/>
        <v>Att</v>
      </c>
      <c r="AJ31" s="10" t="str">
        <f t="shared" si="22"/>
        <v>Weak</v>
      </c>
      <c r="AL31" s="37">
        <f t="shared" si="18"/>
        <v>3</v>
      </c>
      <c r="AM31" s="27">
        <f t="shared" si="19"/>
        <v>2</v>
      </c>
      <c r="AN31" s="27">
        <f t="shared" si="20"/>
        <v>1</v>
      </c>
    </row>
    <row r="32" spans="1:40" ht="15" x14ac:dyDescent="0.25">
      <c r="A32" s="43" t="s">
        <v>83</v>
      </c>
      <c r="B32" s="42" t="s">
        <v>84</v>
      </c>
      <c r="C32" s="41">
        <v>5</v>
      </c>
      <c r="D32" s="32" t="s">
        <v>42</v>
      </c>
      <c r="E32" s="5"/>
      <c r="F32" s="5"/>
      <c r="G32" s="5"/>
      <c r="H32" s="5"/>
      <c r="I32" s="5"/>
      <c r="J32" s="5"/>
      <c r="K32" s="8"/>
      <c r="L32" s="40">
        <f t="shared" si="0"/>
        <v>5</v>
      </c>
      <c r="M32" s="9">
        <v>5</v>
      </c>
      <c r="N32" s="9">
        <v>10</v>
      </c>
      <c r="O32" s="25">
        <f t="shared" si="21"/>
        <v>15</v>
      </c>
      <c r="P32" s="33">
        <v>8</v>
      </c>
      <c r="Q32" s="9">
        <v>4</v>
      </c>
      <c r="R32" s="10">
        <v>2</v>
      </c>
      <c r="S32" s="10">
        <v>2</v>
      </c>
      <c r="T32" s="3">
        <f t="shared" si="1"/>
        <v>36</v>
      </c>
      <c r="V32" s="23">
        <f t="shared" si="2"/>
        <v>5</v>
      </c>
      <c r="W32" s="23">
        <f t="shared" si="2"/>
        <v>0</v>
      </c>
      <c r="X32" s="23">
        <f t="shared" si="2"/>
        <v>31</v>
      </c>
      <c r="Y32" s="22"/>
      <c r="Z32" s="13">
        <f t="shared" si="3"/>
        <v>0.5</v>
      </c>
      <c r="AA32" s="13">
        <f t="shared" si="4"/>
        <v>0</v>
      </c>
      <c r="AB32" s="13">
        <f t="shared" si="5"/>
        <v>0.44285714285714284</v>
      </c>
      <c r="AD32" s="10">
        <f t="shared" si="6"/>
        <v>2</v>
      </c>
      <c r="AE32" s="10">
        <f t="shared" si="7"/>
        <v>0</v>
      </c>
      <c r="AF32" s="10">
        <f t="shared" si="8"/>
        <v>1</v>
      </c>
      <c r="AH32" s="10" t="str">
        <f t="shared" si="22"/>
        <v>Att</v>
      </c>
      <c r="AI32" s="10" t="str">
        <f t="shared" si="22"/>
        <v>Not</v>
      </c>
      <c r="AJ32" s="10" t="str">
        <f t="shared" si="22"/>
        <v>Weak</v>
      </c>
      <c r="AL32" s="37">
        <f t="shared" si="18"/>
        <v>1</v>
      </c>
      <c r="AM32" s="27">
        <f t="shared" si="19"/>
        <v>2</v>
      </c>
      <c r="AN32" s="27">
        <f t="shared" si="20"/>
        <v>1</v>
      </c>
    </row>
    <row r="33" spans="1:40" ht="15" x14ac:dyDescent="0.25">
      <c r="A33" s="43" t="s">
        <v>85</v>
      </c>
      <c r="B33" s="42" t="s">
        <v>86</v>
      </c>
      <c r="C33" s="41">
        <v>5</v>
      </c>
      <c r="D33" s="32">
        <v>5</v>
      </c>
      <c r="E33" s="5"/>
      <c r="F33" s="5"/>
      <c r="G33" s="5"/>
      <c r="H33" s="5"/>
      <c r="I33" s="5"/>
      <c r="J33" s="5"/>
      <c r="K33" s="5"/>
      <c r="L33" s="40">
        <f t="shared" si="0"/>
        <v>10</v>
      </c>
      <c r="M33" s="9">
        <v>5</v>
      </c>
      <c r="N33" s="9">
        <v>10</v>
      </c>
      <c r="O33" s="25">
        <f t="shared" si="21"/>
        <v>15</v>
      </c>
      <c r="P33" s="33">
        <v>7</v>
      </c>
      <c r="Q33" s="9">
        <v>3</v>
      </c>
      <c r="R33" s="10">
        <v>2</v>
      </c>
      <c r="S33" s="10">
        <v>1</v>
      </c>
      <c r="T33" s="3">
        <f t="shared" si="1"/>
        <v>38</v>
      </c>
      <c r="V33" s="23">
        <f t="shared" ref="V33:X49" si="23">MIN(SUMIF($C$12:$S$12,V$11,$C33:$S33), 100)</f>
        <v>5</v>
      </c>
      <c r="W33" s="23">
        <f t="shared" si="23"/>
        <v>5</v>
      </c>
      <c r="X33" s="23">
        <f t="shared" si="23"/>
        <v>28</v>
      </c>
      <c r="Y33" s="22"/>
      <c r="Z33" s="13">
        <f t="shared" si="3"/>
        <v>0.5</v>
      </c>
      <c r="AA33" s="13">
        <f t="shared" si="4"/>
        <v>0.5</v>
      </c>
      <c r="AB33" s="13">
        <f t="shared" si="5"/>
        <v>0.4</v>
      </c>
      <c r="AD33" s="10">
        <f t="shared" si="6"/>
        <v>2</v>
      </c>
      <c r="AE33" s="10">
        <f t="shared" si="7"/>
        <v>2</v>
      </c>
      <c r="AF33" s="10">
        <f t="shared" si="8"/>
        <v>1</v>
      </c>
      <c r="AH33" s="10" t="str">
        <f t="shared" si="22"/>
        <v>Att</v>
      </c>
      <c r="AI33" s="10" t="str">
        <f t="shared" si="22"/>
        <v>Att</v>
      </c>
      <c r="AJ33" s="10" t="str">
        <f t="shared" si="22"/>
        <v>Weak</v>
      </c>
      <c r="AL33" s="37">
        <f t="shared" si="18"/>
        <v>3</v>
      </c>
      <c r="AM33" s="27">
        <f t="shared" si="19"/>
        <v>2</v>
      </c>
      <c r="AN33" s="27">
        <f t="shared" si="20"/>
        <v>1</v>
      </c>
    </row>
    <row r="34" spans="1:40" ht="15" x14ac:dyDescent="0.25">
      <c r="A34" s="43" t="s">
        <v>87</v>
      </c>
      <c r="B34" s="42" t="s">
        <v>88</v>
      </c>
      <c r="C34" s="41">
        <v>5</v>
      </c>
      <c r="D34" s="32">
        <v>5</v>
      </c>
      <c r="E34" s="5"/>
      <c r="F34" s="5"/>
      <c r="G34" s="5"/>
      <c r="H34" s="5"/>
      <c r="I34" s="5"/>
      <c r="J34" s="5"/>
      <c r="K34" s="5"/>
      <c r="L34" s="40">
        <f t="shared" si="0"/>
        <v>10</v>
      </c>
      <c r="M34" s="9">
        <v>10</v>
      </c>
      <c r="N34" s="9">
        <v>18</v>
      </c>
      <c r="O34" s="25">
        <f t="shared" si="21"/>
        <v>28</v>
      </c>
      <c r="P34" s="33">
        <v>18</v>
      </c>
      <c r="Q34" s="9">
        <v>10</v>
      </c>
      <c r="R34" s="10">
        <v>4</v>
      </c>
      <c r="S34" s="10">
        <v>5</v>
      </c>
      <c r="T34" s="3">
        <f t="shared" si="1"/>
        <v>75</v>
      </c>
      <c r="V34" s="23">
        <f t="shared" si="23"/>
        <v>5</v>
      </c>
      <c r="W34" s="23">
        <f t="shared" si="23"/>
        <v>5</v>
      </c>
      <c r="X34" s="23">
        <f t="shared" si="23"/>
        <v>65</v>
      </c>
      <c r="Y34" s="22"/>
      <c r="Z34" s="13">
        <f t="shared" si="3"/>
        <v>0.5</v>
      </c>
      <c r="AA34" s="13">
        <f t="shared" si="4"/>
        <v>0.5</v>
      </c>
      <c r="AB34" s="13">
        <f t="shared" si="5"/>
        <v>0.9285714285714286</v>
      </c>
      <c r="AD34" s="10">
        <f t="shared" si="6"/>
        <v>2</v>
      </c>
      <c r="AE34" s="10">
        <f t="shared" si="7"/>
        <v>2</v>
      </c>
      <c r="AF34" s="10">
        <f t="shared" si="8"/>
        <v>2</v>
      </c>
      <c r="AH34" s="10" t="str">
        <f t="shared" si="22"/>
        <v>Att</v>
      </c>
      <c r="AI34" s="10" t="str">
        <f t="shared" si="22"/>
        <v>Att</v>
      </c>
      <c r="AJ34" s="10" t="str">
        <f t="shared" si="22"/>
        <v>Att</v>
      </c>
      <c r="AL34" s="37">
        <f t="shared" si="18"/>
        <v>4</v>
      </c>
      <c r="AM34" s="27">
        <f t="shared" si="19"/>
        <v>2</v>
      </c>
      <c r="AN34" s="27">
        <f t="shared" si="20"/>
        <v>2</v>
      </c>
    </row>
    <row r="35" spans="1:40" ht="15" x14ac:dyDescent="0.25">
      <c r="A35" s="43" t="s">
        <v>89</v>
      </c>
      <c r="B35" s="42" t="s">
        <v>90</v>
      </c>
      <c r="C35" s="41">
        <v>5</v>
      </c>
      <c r="D35" s="32">
        <v>5</v>
      </c>
      <c r="E35" s="5"/>
      <c r="F35" s="5"/>
      <c r="G35" s="8"/>
      <c r="H35" s="5"/>
      <c r="I35" s="5"/>
      <c r="J35" s="5"/>
      <c r="K35" s="8"/>
      <c r="L35" s="40">
        <f t="shared" si="0"/>
        <v>10</v>
      </c>
      <c r="M35" s="9">
        <v>8</v>
      </c>
      <c r="N35" s="9">
        <v>15</v>
      </c>
      <c r="O35" s="25">
        <f t="shared" si="21"/>
        <v>23</v>
      </c>
      <c r="P35" s="33">
        <v>15</v>
      </c>
      <c r="Q35" s="9">
        <v>8</v>
      </c>
      <c r="R35" s="10">
        <v>3</v>
      </c>
      <c r="S35" s="10">
        <v>3</v>
      </c>
      <c r="T35" s="3">
        <f t="shared" si="1"/>
        <v>62</v>
      </c>
      <c r="V35" s="23">
        <f t="shared" si="23"/>
        <v>5</v>
      </c>
      <c r="W35" s="23">
        <f t="shared" si="23"/>
        <v>5</v>
      </c>
      <c r="X35" s="23">
        <f t="shared" si="23"/>
        <v>52</v>
      </c>
      <c r="Y35" s="22"/>
      <c r="Z35" s="13">
        <f t="shared" si="3"/>
        <v>0.5</v>
      </c>
      <c r="AA35" s="13">
        <f t="shared" si="4"/>
        <v>0.5</v>
      </c>
      <c r="AB35" s="13">
        <f t="shared" si="5"/>
        <v>0.74285714285714288</v>
      </c>
      <c r="AD35" s="10">
        <f t="shared" si="6"/>
        <v>2</v>
      </c>
      <c r="AE35" s="10">
        <f t="shared" si="7"/>
        <v>2</v>
      </c>
      <c r="AF35" s="10">
        <f t="shared" si="8"/>
        <v>2</v>
      </c>
      <c r="AH35" s="10" t="str">
        <f t="shared" si="22"/>
        <v>Att</v>
      </c>
      <c r="AI35" s="10" t="str">
        <f t="shared" si="22"/>
        <v>Att</v>
      </c>
      <c r="AJ35" s="10" t="str">
        <f t="shared" si="22"/>
        <v>Att</v>
      </c>
      <c r="AL35" s="37">
        <f t="shared" si="18"/>
        <v>4</v>
      </c>
      <c r="AM35" s="27">
        <f t="shared" si="19"/>
        <v>2</v>
      </c>
      <c r="AN35" s="27">
        <f t="shared" si="20"/>
        <v>2</v>
      </c>
    </row>
    <row r="36" spans="1:40" ht="15" x14ac:dyDescent="0.25">
      <c r="A36" s="43" t="s">
        <v>91</v>
      </c>
      <c r="B36" s="42" t="s">
        <v>92</v>
      </c>
      <c r="C36" s="41">
        <v>5</v>
      </c>
      <c r="D36" s="32">
        <v>5</v>
      </c>
      <c r="E36" s="5"/>
      <c r="F36" s="5"/>
      <c r="G36" s="5"/>
      <c r="H36" s="8"/>
      <c r="I36" s="5"/>
      <c r="J36" s="5"/>
      <c r="K36" s="5"/>
      <c r="L36" s="40">
        <f t="shared" si="0"/>
        <v>10</v>
      </c>
      <c r="M36" s="9">
        <v>8</v>
      </c>
      <c r="N36" s="9">
        <v>18</v>
      </c>
      <c r="O36" s="25">
        <f t="shared" si="21"/>
        <v>26</v>
      </c>
      <c r="P36" s="33">
        <v>18</v>
      </c>
      <c r="Q36" s="9">
        <v>8</v>
      </c>
      <c r="R36" s="10">
        <v>4</v>
      </c>
      <c r="S36" s="10">
        <v>4</v>
      </c>
      <c r="T36" s="3">
        <f t="shared" si="1"/>
        <v>70</v>
      </c>
      <c r="V36" s="23">
        <f t="shared" si="23"/>
        <v>5</v>
      </c>
      <c r="W36" s="23">
        <f t="shared" si="23"/>
        <v>5</v>
      </c>
      <c r="X36" s="23">
        <f t="shared" si="23"/>
        <v>60</v>
      </c>
      <c r="Y36" s="22"/>
      <c r="Z36" s="13">
        <f t="shared" si="3"/>
        <v>0.5</v>
      </c>
      <c r="AA36" s="13">
        <f t="shared" si="4"/>
        <v>0.5</v>
      </c>
      <c r="AB36" s="13">
        <f t="shared" si="5"/>
        <v>0.8571428571428571</v>
      </c>
      <c r="AD36" s="10">
        <f t="shared" si="6"/>
        <v>2</v>
      </c>
      <c r="AE36" s="10">
        <f t="shared" si="7"/>
        <v>2</v>
      </c>
      <c r="AF36" s="10">
        <f t="shared" si="8"/>
        <v>2</v>
      </c>
      <c r="AH36" s="10" t="str">
        <f t="shared" si="22"/>
        <v>Att</v>
      </c>
      <c r="AI36" s="10" t="str">
        <f t="shared" si="22"/>
        <v>Att</v>
      </c>
      <c r="AJ36" s="10" t="str">
        <f t="shared" si="22"/>
        <v>Att</v>
      </c>
      <c r="AL36" s="37">
        <f t="shared" si="18"/>
        <v>4</v>
      </c>
      <c r="AM36" s="27">
        <f t="shared" si="19"/>
        <v>2</v>
      </c>
      <c r="AN36" s="27">
        <f t="shared" si="20"/>
        <v>2</v>
      </c>
    </row>
    <row r="37" spans="1:40" ht="15" x14ac:dyDescent="0.25">
      <c r="A37" s="43" t="s">
        <v>93</v>
      </c>
      <c r="B37" s="42" t="s">
        <v>94</v>
      </c>
      <c r="C37" s="41" t="s">
        <v>42</v>
      </c>
      <c r="D37" s="32">
        <v>6</v>
      </c>
      <c r="E37" s="5"/>
      <c r="F37" s="5"/>
      <c r="G37" s="5"/>
      <c r="H37" s="5"/>
      <c r="I37" s="5"/>
      <c r="J37" s="5"/>
      <c r="K37" s="5"/>
      <c r="L37" s="40">
        <f t="shared" si="0"/>
        <v>6</v>
      </c>
      <c r="M37" s="9">
        <v>7</v>
      </c>
      <c r="N37" s="9">
        <v>10</v>
      </c>
      <c r="O37" s="25">
        <f t="shared" si="21"/>
        <v>17</v>
      </c>
      <c r="P37" s="33">
        <v>12</v>
      </c>
      <c r="Q37" s="9">
        <v>7</v>
      </c>
      <c r="R37" s="10">
        <v>3</v>
      </c>
      <c r="S37" s="10">
        <v>2</v>
      </c>
      <c r="T37" s="3">
        <f t="shared" si="1"/>
        <v>47</v>
      </c>
      <c r="V37" s="23">
        <f t="shared" si="23"/>
        <v>0</v>
      </c>
      <c r="W37" s="23">
        <f t="shared" si="23"/>
        <v>6</v>
      </c>
      <c r="X37" s="23">
        <f t="shared" si="23"/>
        <v>41</v>
      </c>
      <c r="Y37" s="22"/>
      <c r="Z37" s="13">
        <f t="shared" si="3"/>
        <v>0</v>
      </c>
      <c r="AA37" s="13">
        <f t="shared" si="4"/>
        <v>0.6</v>
      </c>
      <c r="AB37" s="13">
        <f t="shared" si="5"/>
        <v>0.58571428571428574</v>
      </c>
      <c r="AD37" s="10">
        <f t="shared" si="6"/>
        <v>0</v>
      </c>
      <c r="AE37" s="10">
        <f t="shared" si="7"/>
        <v>2</v>
      </c>
      <c r="AF37" s="10">
        <f t="shared" si="8"/>
        <v>2</v>
      </c>
      <c r="AH37" s="10" t="str">
        <f t="shared" si="22"/>
        <v>Not</v>
      </c>
      <c r="AI37" s="10" t="str">
        <f t="shared" si="22"/>
        <v>Att</v>
      </c>
      <c r="AJ37" s="10" t="str">
        <f t="shared" si="22"/>
        <v>Att</v>
      </c>
      <c r="AL37" s="37">
        <f t="shared" si="18"/>
        <v>4</v>
      </c>
      <c r="AM37" s="27">
        <f t="shared" si="19"/>
        <v>0</v>
      </c>
      <c r="AN37" s="27">
        <f t="shared" si="20"/>
        <v>2</v>
      </c>
    </row>
    <row r="38" spans="1:40" ht="15" x14ac:dyDescent="0.25">
      <c r="A38" s="43" t="s">
        <v>95</v>
      </c>
      <c r="B38" s="42" t="s">
        <v>96</v>
      </c>
      <c r="C38" s="41">
        <v>5</v>
      </c>
      <c r="D38" s="32">
        <v>5</v>
      </c>
      <c r="E38" s="5"/>
      <c r="F38" s="5"/>
      <c r="G38" s="5"/>
      <c r="H38" s="8"/>
      <c r="I38" s="8"/>
      <c r="J38" s="5"/>
      <c r="K38" s="5"/>
      <c r="L38" s="40">
        <f t="shared" si="0"/>
        <v>10</v>
      </c>
      <c r="M38" s="9">
        <v>5</v>
      </c>
      <c r="N38" s="9">
        <v>8</v>
      </c>
      <c r="O38" s="25">
        <f t="shared" si="21"/>
        <v>13</v>
      </c>
      <c r="P38" s="33">
        <v>8</v>
      </c>
      <c r="Q38" s="9">
        <v>4</v>
      </c>
      <c r="R38" s="10">
        <v>2</v>
      </c>
      <c r="S38" s="10">
        <v>2</v>
      </c>
      <c r="T38" s="3">
        <f t="shared" si="1"/>
        <v>39</v>
      </c>
      <c r="V38" s="23">
        <f t="shared" si="23"/>
        <v>5</v>
      </c>
      <c r="W38" s="23">
        <f t="shared" si="23"/>
        <v>5</v>
      </c>
      <c r="X38" s="23">
        <f t="shared" si="23"/>
        <v>29</v>
      </c>
      <c r="Y38" s="22"/>
      <c r="Z38" s="13">
        <f t="shared" si="3"/>
        <v>0.5</v>
      </c>
      <c r="AA38" s="13">
        <f t="shared" si="4"/>
        <v>0.5</v>
      </c>
      <c r="AB38" s="13">
        <f t="shared" si="5"/>
        <v>0.41428571428571431</v>
      </c>
      <c r="AD38" s="10">
        <f t="shared" si="6"/>
        <v>2</v>
      </c>
      <c r="AE38" s="10">
        <f t="shared" si="7"/>
        <v>2</v>
      </c>
      <c r="AF38" s="10">
        <f t="shared" si="8"/>
        <v>1</v>
      </c>
      <c r="AH38" s="10" t="str">
        <f t="shared" si="22"/>
        <v>Att</v>
      </c>
      <c r="AI38" s="10" t="str">
        <f t="shared" si="22"/>
        <v>Att</v>
      </c>
      <c r="AJ38" s="10" t="str">
        <f t="shared" si="22"/>
        <v>Weak</v>
      </c>
      <c r="AL38" s="37">
        <f t="shared" si="18"/>
        <v>3</v>
      </c>
      <c r="AM38" s="27">
        <f t="shared" si="19"/>
        <v>2</v>
      </c>
      <c r="AN38" s="27">
        <f t="shared" si="20"/>
        <v>1</v>
      </c>
    </row>
    <row r="39" spans="1:40" ht="15" customHeight="1" x14ac:dyDescent="0.25">
      <c r="A39" s="43" t="s">
        <v>97</v>
      </c>
      <c r="B39" s="42" t="s">
        <v>98</v>
      </c>
      <c r="C39" s="41">
        <v>8</v>
      </c>
      <c r="D39" s="32">
        <v>5</v>
      </c>
      <c r="E39" s="5"/>
      <c r="F39" s="5"/>
      <c r="G39" s="5"/>
      <c r="H39" s="5"/>
      <c r="I39" s="5"/>
      <c r="J39" s="5"/>
      <c r="K39" s="5"/>
      <c r="L39" s="40">
        <f t="shared" si="0"/>
        <v>13</v>
      </c>
      <c r="M39" s="9">
        <v>5</v>
      </c>
      <c r="N39" s="9">
        <v>12</v>
      </c>
      <c r="O39" s="25">
        <f t="shared" si="21"/>
        <v>17</v>
      </c>
      <c r="P39" s="33">
        <v>8</v>
      </c>
      <c r="Q39" s="9">
        <v>6</v>
      </c>
      <c r="R39" s="10">
        <v>3</v>
      </c>
      <c r="S39" s="10">
        <v>2</v>
      </c>
      <c r="T39" s="3">
        <f t="shared" si="1"/>
        <v>49</v>
      </c>
      <c r="V39" s="23">
        <f t="shared" si="23"/>
        <v>8</v>
      </c>
      <c r="W39" s="23">
        <f t="shared" si="23"/>
        <v>5</v>
      </c>
      <c r="X39" s="23">
        <f t="shared" si="23"/>
        <v>36</v>
      </c>
      <c r="Y39" s="22"/>
      <c r="Z39" s="13">
        <f t="shared" si="3"/>
        <v>0.8</v>
      </c>
      <c r="AA39" s="13">
        <f t="shared" si="4"/>
        <v>0.5</v>
      </c>
      <c r="AB39" s="13">
        <f t="shared" si="5"/>
        <v>0.51428571428571423</v>
      </c>
      <c r="AD39" s="10">
        <f t="shared" si="6"/>
        <v>2</v>
      </c>
      <c r="AE39" s="10">
        <f t="shared" si="7"/>
        <v>2</v>
      </c>
      <c r="AF39" s="10">
        <f t="shared" si="8"/>
        <v>2</v>
      </c>
      <c r="AH39" s="10" t="str">
        <f t="shared" si="22"/>
        <v>Att</v>
      </c>
      <c r="AI39" s="10" t="str">
        <f t="shared" si="22"/>
        <v>Att</v>
      </c>
      <c r="AJ39" s="10" t="str">
        <f t="shared" si="22"/>
        <v>Att</v>
      </c>
      <c r="AL39" s="37">
        <f t="shared" si="18"/>
        <v>4</v>
      </c>
      <c r="AM39" s="27">
        <f t="shared" si="19"/>
        <v>2</v>
      </c>
      <c r="AN39" s="27">
        <f t="shared" si="20"/>
        <v>2</v>
      </c>
    </row>
    <row r="40" spans="1:40" ht="15" customHeight="1" x14ac:dyDescent="0.25">
      <c r="A40" s="43" t="s">
        <v>99</v>
      </c>
      <c r="B40" s="42" t="s">
        <v>100</v>
      </c>
      <c r="C40" s="41">
        <v>5</v>
      </c>
      <c r="D40" s="32" t="s">
        <v>42</v>
      </c>
      <c r="E40" s="5"/>
      <c r="F40" s="5"/>
      <c r="G40" s="5"/>
      <c r="H40" s="5"/>
      <c r="I40" s="5"/>
      <c r="J40" s="5"/>
      <c r="K40" s="5"/>
      <c r="L40" s="40">
        <f t="shared" si="0"/>
        <v>5</v>
      </c>
      <c r="M40" s="9">
        <v>8</v>
      </c>
      <c r="N40" s="9">
        <v>15</v>
      </c>
      <c r="O40" s="25">
        <f t="shared" si="21"/>
        <v>23</v>
      </c>
      <c r="P40" s="33">
        <v>12</v>
      </c>
      <c r="Q40" s="9">
        <v>5</v>
      </c>
      <c r="R40" s="10">
        <v>3</v>
      </c>
      <c r="S40" s="10">
        <v>2</v>
      </c>
      <c r="T40" s="3">
        <f t="shared" si="1"/>
        <v>50</v>
      </c>
      <c r="V40" s="23">
        <f t="shared" si="23"/>
        <v>5</v>
      </c>
      <c r="W40" s="23">
        <f t="shared" si="23"/>
        <v>0</v>
      </c>
      <c r="X40" s="23">
        <f t="shared" si="23"/>
        <v>45</v>
      </c>
      <c r="Y40" s="22"/>
      <c r="Z40" s="13">
        <f t="shared" si="3"/>
        <v>0.5</v>
      </c>
      <c r="AA40" s="13">
        <f t="shared" si="4"/>
        <v>0</v>
      </c>
      <c r="AB40" s="13">
        <f t="shared" si="5"/>
        <v>0.6428571428571429</v>
      </c>
      <c r="AD40" s="10">
        <f t="shared" si="6"/>
        <v>2</v>
      </c>
      <c r="AE40" s="10">
        <f t="shared" si="7"/>
        <v>0</v>
      </c>
      <c r="AF40" s="10">
        <f t="shared" si="8"/>
        <v>2</v>
      </c>
      <c r="AH40" s="10" t="str">
        <f t="shared" si="22"/>
        <v>Att</v>
      </c>
      <c r="AI40" s="10" t="str">
        <f t="shared" si="22"/>
        <v>Not</v>
      </c>
      <c r="AJ40" s="10" t="str">
        <f t="shared" si="22"/>
        <v>Att</v>
      </c>
      <c r="AL40" s="37">
        <f t="shared" si="18"/>
        <v>2</v>
      </c>
      <c r="AM40" s="27">
        <f t="shared" si="19"/>
        <v>2</v>
      </c>
      <c r="AN40" s="27">
        <f t="shared" si="20"/>
        <v>2</v>
      </c>
    </row>
    <row r="41" spans="1:40" ht="15" x14ac:dyDescent="0.25">
      <c r="A41" s="43" t="s">
        <v>101</v>
      </c>
      <c r="B41" s="42" t="s">
        <v>102</v>
      </c>
      <c r="C41" s="41">
        <v>7</v>
      </c>
      <c r="D41" s="32">
        <v>5</v>
      </c>
      <c r="E41" s="5"/>
      <c r="F41" s="5"/>
      <c r="G41" s="5"/>
      <c r="H41" s="5"/>
      <c r="I41" s="5"/>
      <c r="J41" s="5"/>
      <c r="K41" s="5"/>
      <c r="L41" s="40">
        <f t="shared" si="0"/>
        <v>12</v>
      </c>
      <c r="M41" s="9">
        <v>8</v>
      </c>
      <c r="N41" s="9">
        <v>15</v>
      </c>
      <c r="O41" s="25">
        <f t="shared" si="21"/>
        <v>23</v>
      </c>
      <c r="P41" s="33">
        <v>10</v>
      </c>
      <c r="Q41" s="9">
        <v>6</v>
      </c>
      <c r="R41" s="10">
        <v>4</v>
      </c>
      <c r="S41" s="10">
        <v>2</v>
      </c>
      <c r="T41" s="3">
        <f t="shared" si="1"/>
        <v>57</v>
      </c>
      <c r="V41" s="23">
        <f t="shared" si="23"/>
        <v>7</v>
      </c>
      <c r="W41" s="23">
        <f t="shared" si="23"/>
        <v>5</v>
      </c>
      <c r="X41" s="23">
        <f t="shared" si="23"/>
        <v>45</v>
      </c>
      <c r="Y41" s="22"/>
      <c r="Z41" s="13">
        <f t="shared" si="3"/>
        <v>0.7</v>
      </c>
      <c r="AA41" s="13">
        <f t="shared" si="4"/>
        <v>0.5</v>
      </c>
      <c r="AB41" s="13">
        <f t="shared" si="5"/>
        <v>0.6428571428571429</v>
      </c>
      <c r="AD41" s="10">
        <f t="shared" si="6"/>
        <v>2</v>
      </c>
      <c r="AE41" s="10">
        <f t="shared" si="7"/>
        <v>2</v>
      </c>
      <c r="AF41" s="10">
        <f t="shared" si="8"/>
        <v>2</v>
      </c>
      <c r="AH41" s="10" t="str">
        <f t="shared" si="22"/>
        <v>Att</v>
      </c>
      <c r="AI41" s="10" t="str">
        <f t="shared" si="22"/>
        <v>Att</v>
      </c>
      <c r="AJ41" s="10" t="str">
        <f t="shared" si="22"/>
        <v>Att</v>
      </c>
      <c r="AL41" s="37">
        <f t="shared" si="18"/>
        <v>4</v>
      </c>
      <c r="AM41" s="27">
        <f t="shared" si="19"/>
        <v>2</v>
      </c>
      <c r="AN41" s="27">
        <f t="shared" si="20"/>
        <v>2</v>
      </c>
    </row>
    <row r="42" spans="1:40" ht="15" x14ac:dyDescent="0.25">
      <c r="A42" s="43" t="s">
        <v>103</v>
      </c>
      <c r="B42" s="42" t="s">
        <v>104</v>
      </c>
      <c r="C42" s="41">
        <v>6</v>
      </c>
      <c r="D42" s="32">
        <v>5</v>
      </c>
      <c r="E42" s="5"/>
      <c r="F42" s="5"/>
      <c r="G42" s="5"/>
      <c r="H42" s="8"/>
      <c r="I42" s="5"/>
      <c r="J42" s="5"/>
      <c r="K42" s="5"/>
      <c r="L42" s="40">
        <f t="shared" si="0"/>
        <v>11</v>
      </c>
      <c r="M42" s="9">
        <v>5</v>
      </c>
      <c r="N42" s="9">
        <v>8</v>
      </c>
      <c r="O42" s="25">
        <f t="shared" si="21"/>
        <v>13</v>
      </c>
      <c r="P42" s="33">
        <v>6</v>
      </c>
      <c r="Q42" s="9">
        <v>4</v>
      </c>
      <c r="R42" s="10">
        <v>2</v>
      </c>
      <c r="S42" s="10">
        <v>2</v>
      </c>
      <c r="T42" s="3">
        <f t="shared" si="1"/>
        <v>38</v>
      </c>
      <c r="V42" s="23">
        <f t="shared" si="23"/>
        <v>6</v>
      </c>
      <c r="W42" s="23">
        <f t="shared" si="23"/>
        <v>5</v>
      </c>
      <c r="X42" s="23">
        <f t="shared" si="23"/>
        <v>27</v>
      </c>
      <c r="Y42" s="22"/>
      <c r="Z42" s="13">
        <f t="shared" si="3"/>
        <v>0.6</v>
      </c>
      <c r="AA42" s="13">
        <f t="shared" si="4"/>
        <v>0.5</v>
      </c>
      <c r="AB42" s="13">
        <f t="shared" si="5"/>
        <v>0.38571428571428573</v>
      </c>
      <c r="AD42" s="10">
        <f t="shared" si="6"/>
        <v>2</v>
      </c>
      <c r="AE42" s="10">
        <f t="shared" si="7"/>
        <v>2</v>
      </c>
      <c r="AF42" s="10">
        <f t="shared" si="8"/>
        <v>1</v>
      </c>
      <c r="AH42" s="10" t="str">
        <f t="shared" si="22"/>
        <v>Att</v>
      </c>
      <c r="AI42" s="10" t="str">
        <f t="shared" si="22"/>
        <v>Att</v>
      </c>
      <c r="AJ42" s="10" t="str">
        <f t="shared" si="22"/>
        <v>Weak</v>
      </c>
      <c r="AL42" s="37">
        <f t="shared" si="18"/>
        <v>3</v>
      </c>
      <c r="AM42" s="27">
        <f t="shared" si="19"/>
        <v>2</v>
      </c>
      <c r="AN42" s="27">
        <f t="shared" si="20"/>
        <v>1</v>
      </c>
    </row>
    <row r="43" spans="1:40" ht="15.75" customHeight="1" x14ac:dyDescent="0.25">
      <c r="A43" s="43" t="s">
        <v>105</v>
      </c>
      <c r="B43" s="42" t="s">
        <v>106</v>
      </c>
      <c r="C43" s="41" t="s">
        <v>42</v>
      </c>
      <c r="D43" s="32">
        <v>5</v>
      </c>
      <c r="E43" s="10"/>
      <c r="F43" s="10"/>
      <c r="G43" s="10"/>
      <c r="H43" s="8"/>
      <c r="I43" s="10"/>
      <c r="J43" s="10"/>
      <c r="K43" s="8"/>
      <c r="L43" s="40">
        <f t="shared" si="0"/>
        <v>5</v>
      </c>
      <c r="M43" s="9">
        <v>8</v>
      </c>
      <c r="N43" s="9">
        <v>12</v>
      </c>
      <c r="O43" s="25">
        <f t="shared" si="21"/>
        <v>20</v>
      </c>
      <c r="P43" s="33">
        <v>10</v>
      </c>
      <c r="Q43" s="9">
        <v>5</v>
      </c>
      <c r="R43" s="10">
        <v>3</v>
      </c>
      <c r="S43" s="10">
        <v>2</v>
      </c>
      <c r="T43" s="3">
        <f t="shared" si="1"/>
        <v>45</v>
      </c>
      <c r="V43" s="23">
        <f t="shared" si="23"/>
        <v>0</v>
      </c>
      <c r="W43" s="23">
        <f t="shared" si="23"/>
        <v>5</v>
      </c>
      <c r="X43" s="23">
        <f t="shared" si="23"/>
        <v>40</v>
      </c>
      <c r="Y43" s="22"/>
      <c r="Z43" s="13">
        <f t="shared" si="3"/>
        <v>0</v>
      </c>
      <c r="AA43" s="13">
        <f t="shared" si="4"/>
        <v>0.5</v>
      </c>
      <c r="AB43" s="13">
        <f t="shared" si="5"/>
        <v>0.5714285714285714</v>
      </c>
      <c r="AD43" s="10">
        <f t="shared" si="6"/>
        <v>0</v>
      </c>
      <c r="AE43" s="10">
        <f t="shared" si="7"/>
        <v>2</v>
      </c>
      <c r="AF43" s="10">
        <f t="shared" si="8"/>
        <v>2</v>
      </c>
      <c r="AH43" s="10" t="str">
        <f t="shared" si="22"/>
        <v>Not</v>
      </c>
      <c r="AI43" s="10" t="str">
        <f t="shared" si="22"/>
        <v>Att</v>
      </c>
      <c r="AJ43" s="10" t="str">
        <f t="shared" si="22"/>
        <v>Att</v>
      </c>
      <c r="AL43" s="37">
        <f t="shared" si="18"/>
        <v>4</v>
      </c>
      <c r="AM43" s="27">
        <f t="shared" si="19"/>
        <v>0</v>
      </c>
      <c r="AN43" s="27">
        <f t="shared" si="20"/>
        <v>2</v>
      </c>
    </row>
    <row r="44" spans="1:40" ht="15.75" customHeight="1" x14ac:dyDescent="0.25">
      <c r="A44" s="43" t="s">
        <v>107</v>
      </c>
      <c r="B44" s="42" t="s">
        <v>108</v>
      </c>
      <c r="C44" s="41">
        <v>6</v>
      </c>
      <c r="D44" s="32" t="s">
        <v>42</v>
      </c>
      <c r="E44" s="10"/>
      <c r="F44" s="10"/>
      <c r="G44" s="10"/>
      <c r="H44" s="8"/>
      <c r="I44" s="10"/>
      <c r="J44" s="10"/>
      <c r="K44" s="8"/>
      <c r="L44" s="40">
        <f t="shared" si="0"/>
        <v>6</v>
      </c>
      <c r="M44" s="9">
        <v>5</v>
      </c>
      <c r="N44" s="9">
        <v>8</v>
      </c>
      <c r="O44" s="25">
        <f t="shared" si="21"/>
        <v>13</v>
      </c>
      <c r="P44" s="33">
        <v>0</v>
      </c>
      <c r="Q44" s="9">
        <v>5</v>
      </c>
      <c r="R44" s="10">
        <v>3</v>
      </c>
      <c r="S44" s="10">
        <v>3</v>
      </c>
      <c r="T44" s="3">
        <f t="shared" si="1"/>
        <v>30</v>
      </c>
      <c r="V44" s="23">
        <f t="shared" si="23"/>
        <v>6</v>
      </c>
      <c r="W44" s="23">
        <f t="shared" si="23"/>
        <v>0</v>
      </c>
      <c r="X44" s="23">
        <f t="shared" si="23"/>
        <v>24</v>
      </c>
      <c r="Y44" s="22"/>
      <c r="Z44" s="13">
        <f t="shared" si="3"/>
        <v>0.6</v>
      </c>
      <c r="AA44" s="13">
        <f t="shared" si="4"/>
        <v>0</v>
      </c>
      <c r="AB44" s="13">
        <f t="shared" si="5"/>
        <v>0.34285714285714286</v>
      </c>
      <c r="AD44" s="10">
        <f t="shared" si="6"/>
        <v>2</v>
      </c>
      <c r="AE44" s="10">
        <f t="shared" si="7"/>
        <v>0</v>
      </c>
      <c r="AF44" s="10">
        <f t="shared" si="8"/>
        <v>1</v>
      </c>
      <c r="AH44" s="10" t="str">
        <f t="shared" si="22"/>
        <v>Att</v>
      </c>
      <c r="AI44" s="10" t="str">
        <f t="shared" si="22"/>
        <v>Not</v>
      </c>
      <c r="AJ44" s="10" t="str">
        <f t="shared" si="22"/>
        <v>Weak</v>
      </c>
      <c r="AL44" s="37">
        <f t="shared" si="18"/>
        <v>1</v>
      </c>
      <c r="AM44" s="27">
        <f t="shared" si="19"/>
        <v>2</v>
      </c>
      <c r="AN44" s="27">
        <f t="shared" si="20"/>
        <v>1</v>
      </c>
    </row>
    <row r="45" spans="1:40" ht="15.75" customHeight="1" x14ac:dyDescent="0.25">
      <c r="A45" s="43" t="s">
        <v>109</v>
      </c>
      <c r="B45" s="42" t="s">
        <v>110</v>
      </c>
      <c r="C45" s="41">
        <v>5</v>
      </c>
      <c r="D45" s="32">
        <v>5</v>
      </c>
      <c r="E45" s="8"/>
      <c r="F45" s="8"/>
      <c r="G45" s="8"/>
      <c r="H45" s="8"/>
      <c r="I45" s="8"/>
      <c r="J45" s="10"/>
      <c r="K45" s="8"/>
      <c r="L45" s="40">
        <f t="shared" si="0"/>
        <v>10</v>
      </c>
      <c r="M45" s="9">
        <v>5</v>
      </c>
      <c r="N45" s="9">
        <v>10</v>
      </c>
      <c r="O45" s="25">
        <f t="shared" si="21"/>
        <v>15</v>
      </c>
      <c r="P45" s="33">
        <v>8</v>
      </c>
      <c r="Q45" s="9">
        <v>8</v>
      </c>
      <c r="R45" s="10">
        <v>4</v>
      </c>
      <c r="S45" s="10">
        <v>4</v>
      </c>
      <c r="T45" s="3">
        <f t="shared" si="1"/>
        <v>49</v>
      </c>
      <c r="V45" s="23">
        <f t="shared" si="23"/>
        <v>5</v>
      </c>
      <c r="W45" s="23">
        <f t="shared" si="23"/>
        <v>5</v>
      </c>
      <c r="X45" s="23">
        <f t="shared" si="23"/>
        <v>39</v>
      </c>
      <c r="Y45" s="22"/>
      <c r="Z45" s="13">
        <f t="shared" si="3"/>
        <v>0.5</v>
      </c>
      <c r="AA45" s="13">
        <f t="shared" si="4"/>
        <v>0.5</v>
      </c>
      <c r="AB45" s="13">
        <f t="shared" si="5"/>
        <v>0.55714285714285716</v>
      </c>
      <c r="AD45" s="10">
        <f t="shared" si="6"/>
        <v>2</v>
      </c>
      <c r="AE45" s="10">
        <f t="shared" si="7"/>
        <v>2</v>
      </c>
      <c r="AF45" s="10">
        <f t="shared" si="8"/>
        <v>2</v>
      </c>
      <c r="AH45" s="10" t="str">
        <f t="shared" si="22"/>
        <v>Att</v>
      </c>
      <c r="AI45" s="10" t="str">
        <f t="shared" si="22"/>
        <v>Att</v>
      </c>
      <c r="AJ45" s="10" t="str">
        <f t="shared" si="22"/>
        <v>Att</v>
      </c>
      <c r="AL45" s="37">
        <f t="shared" si="18"/>
        <v>4</v>
      </c>
      <c r="AM45" s="27">
        <f t="shared" si="19"/>
        <v>2</v>
      </c>
      <c r="AN45" s="27">
        <f t="shared" si="20"/>
        <v>2</v>
      </c>
    </row>
    <row r="46" spans="1:40" ht="15.75" customHeight="1" x14ac:dyDescent="0.25">
      <c r="A46" s="43" t="s">
        <v>111</v>
      </c>
      <c r="B46" s="42" t="s">
        <v>112</v>
      </c>
      <c r="C46" s="41">
        <v>5</v>
      </c>
      <c r="D46" s="32">
        <v>5</v>
      </c>
      <c r="E46" s="10"/>
      <c r="F46" s="10"/>
      <c r="G46" s="10"/>
      <c r="H46" s="10"/>
      <c r="I46" s="10"/>
      <c r="J46" s="10"/>
      <c r="K46" s="10"/>
      <c r="L46" s="40">
        <f t="shared" si="0"/>
        <v>10</v>
      </c>
      <c r="M46" s="9">
        <v>6</v>
      </c>
      <c r="N46" s="9">
        <v>10</v>
      </c>
      <c r="O46" s="25">
        <f t="shared" si="21"/>
        <v>16</v>
      </c>
      <c r="P46" s="33">
        <v>12</v>
      </c>
      <c r="Q46" s="9">
        <v>2</v>
      </c>
      <c r="R46" s="10">
        <v>1</v>
      </c>
      <c r="S46" s="10">
        <v>1</v>
      </c>
      <c r="T46" s="3">
        <f t="shared" si="1"/>
        <v>42</v>
      </c>
      <c r="V46" s="23">
        <f t="shared" si="23"/>
        <v>5</v>
      </c>
      <c r="W46" s="23">
        <f t="shared" si="23"/>
        <v>5</v>
      </c>
      <c r="X46" s="23">
        <f t="shared" si="23"/>
        <v>32</v>
      </c>
      <c r="Y46" s="22"/>
      <c r="Z46" s="13">
        <f t="shared" si="3"/>
        <v>0.5</v>
      </c>
      <c r="AA46" s="13">
        <f t="shared" si="4"/>
        <v>0.5</v>
      </c>
      <c r="AB46" s="13">
        <f t="shared" si="5"/>
        <v>0.45714285714285713</v>
      </c>
      <c r="AD46" s="10">
        <f t="shared" si="6"/>
        <v>2</v>
      </c>
      <c r="AE46" s="10">
        <f t="shared" si="7"/>
        <v>2</v>
      </c>
      <c r="AF46" s="10">
        <f t="shared" si="8"/>
        <v>1</v>
      </c>
      <c r="AH46" s="10" t="str">
        <f t="shared" si="22"/>
        <v>Att</v>
      </c>
      <c r="AI46" s="10" t="str">
        <f t="shared" si="22"/>
        <v>Att</v>
      </c>
      <c r="AJ46" s="10" t="str">
        <f t="shared" si="22"/>
        <v>Weak</v>
      </c>
      <c r="AL46" s="37">
        <f t="shared" si="18"/>
        <v>3</v>
      </c>
      <c r="AM46" s="27">
        <f t="shared" si="19"/>
        <v>2</v>
      </c>
      <c r="AN46" s="27">
        <f t="shared" si="20"/>
        <v>1</v>
      </c>
    </row>
    <row r="47" spans="1:40" ht="15.75" customHeight="1" x14ac:dyDescent="0.25">
      <c r="A47" s="43" t="s">
        <v>113</v>
      </c>
      <c r="B47" s="42" t="s">
        <v>114</v>
      </c>
      <c r="C47" s="41">
        <v>5</v>
      </c>
      <c r="D47" s="32">
        <v>8</v>
      </c>
      <c r="E47" s="8"/>
      <c r="F47" s="10"/>
      <c r="G47" s="8"/>
      <c r="H47" s="10"/>
      <c r="I47" s="8"/>
      <c r="J47" s="10"/>
      <c r="K47" s="8"/>
      <c r="L47" s="40">
        <f t="shared" si="0"/>
        <v>13</v>
      </c>
      <c r="M47" s="9">
        <v>8</v>
      </c>
      <c r="N47" s="9">
        <v>10</v>
      </c>
      <c r="O47" s="25">
        <f t="shared" si="21"/>
        <v>18</v>
      </c>
      <c r="P47" s="33">
        <v>15</v>
      </c>
      <c r="Q47" s="9">
        <v>8</v>
      </c>
      <c r="R47" s="10">
        <v>2</v>
      </c>
      <c r="S47" s="10">
        <v>2</v>
      </c>
      <c r="T47" s="3">
        <f t="shared" si="1"/>
        <v>58</v>
      </c>
      <c r="V47" s="23">
        <f t="shared" si="23"/>
        <v>5</v>
      </c>
      <c r="W47" s="23">
        <f t="shared" si="23"/>
        <v>8</v>
      </c>
      <c r="X47" s="23">
        <f t="shared" si="23"/>
        <v>45</v>
      </c>
      <c r="Y47" s="22"/>
      <c r="Z47" s="13">
        <f t="shared" si="3"/>
        <v>0.5</v>
      </c>
      <c r="AA47" s="13">
        <f t="shared" si="4"/>
        <v>0.8</v>
      </c>
      <c r="AB47" s="13">
        <f t="shared" si="5"/>
        <v>0.6428571428571429</v>
      </c>
      <c r="AD47" s="10">
        <f t="shared" si="6"/>
        <v>2</v>
      </c>
      <c r="AE47" s="10">
        <f t="shared" si="7"/>
        <v>2</v>
      </c>
      <c r="AF47" s="10">
        <f t="shared" si="8"/>
        <v>2</v>
      </c>
      <c r="AH47" s="10" t="str">
        <f t="shared" si="22"/>
        <v>Att</v>
      </c>
      <c r="AI47" s="10" t="str">
        <f t="shared" si="22"/>
        <v>Att</v>
      </c>
      <c r="AJ47" s="10" t="str">
        <f t="shared" si="22"/>
        <v>Att</v>
      </c>
      <c r="AL47" s="37">
        <f t="shared" si="18"/>
        <v>4</v>
      </c>
      <c r="AM47" s="27">
        <f t="shared" si="19"/>
        <v>2</v>
      </c>
      <c r="AN47" s="27">
        <f t="shared" si="20"/>
        <v>2</v>
      </c>
    </row>
    <row r="48" spans="1:40" ht="15.75" customHeight="1" x14ac:dyDescent="0.25">
      <c r="A48" s="43" t="s">
        <v>115</v>
      </c>
      <c r="B48" s="42" t="s">
        <v>116</v>
      </c>
      <c r="C48" s="41">
        <v>5</v>
      </c>
      <c r="D48" s="32">
        <v>5</v>
      </c>
      <c r="E48" s="10"/>
      <c r="F48" s="8"/>
      <c r="G48" s="10"/>
      <c r="H48" s="10"/>
      <c r="I48" s="8"/>
      <c r="J48" s="10"/>
      <c r="K48" s="8"/>
      <c r="L48" s="40">
        <f t="shared" si="0"/>
        <v>10</v>
      </c>
      <c r="M48" s="9">
        <v>5</v>
      </c>
      <c r="N48" s="9">
        <v>10</v>
      </c>
      <c r="O48" s="25">
        <f t="shared" si="21"/>
        <v>15</v>
      </c>
      <c r="P48" s="33">
        <v>5</v>
      </c>
      <c r="Q48" s="9">
        <v>4</v>
      </c>
      <c r="R48" s="9">
        <v>2</v>
      </c>
      <c r="S48" s="9">
        <v>2</v>
      </c>
      <c r="T48" s="3">
        <f t="shared" si="1"/>
        <v>38</v>
      </c>
      <c r="V48" s="23">
        <f t="shared" si="23"/>
        <v>5</v>
      </c>
      <c r="W48" s="23">
        <f t="shared" si="23"/>
        <v>5</v>
      </c>
      <c r="X48" s="23">
        <f t="shared" si="23"/>
        <v>28</v>
      </c>
      <c r="Y48" s="22"/>
      <c r="Z48" s="13">
        <f t="shared" si="3"/>
        <v>0.5</v>
      </c>
      <c r="AA48" s="13">
        <f t="shared" si="4"/>
        <v>0.5</v>
      </c>
      <c r="AB48" s="13">
        <f t="shared" si="5"/>
        <v>0.4</v>
      </c>
      <c r="AD48" s="10">
        <f t="shared" si="6"/>
        <v>2</v>
      </c>
      <c r="AE48" s="10">
        <f t="shared" si="7"/>
        <v>2</v>
      </c>
      <c r="AF48" s="10">
        <f t="shared" si="8"/>
        <v>1</v>
      </c>
      <c r="AH48" s="10" t="str">
        <f t="shared" si="22"/>
        <v>Att</v>
      </c>
      <c r="AI48" s="10" t="str">
        <f t="shared" si="22"/>
        <v>Att</v>
      </c>
      <c r="AJ48" s="10" t="str">
        <f t="shared" si="22"/>
        <v>Weak</v>
      </c>
      <c r="AL48" s="37">
        <f t="shared" si="18"/>
        <v>3</v>
      </c>
      <c r="AM48" s="27">
        <f t="shared" si="19"/>
        <v>2</v>
      </c>
      <c r="AN48" s="27">
        <f t="shared" si="20"/>
        <v>1</v>
      </c>
    </row>
    <row r="49" spans="1:40" ht="15.75" customHeight="1" x14ac:dyDescent="0.25">
      <c r="A49" s="43" t="s">
        <v>117</v>
      </c>
      <c r="B49" s="42" t="s">
        <v>118</v>
      </c>
      <c r="C49" s="41">
        <v>5</v>
      </c>
      <c r="D49" s="32">
        <v>8</v>
      </c>
      <c r="E49" s="10"/>
      <c r="F49" s="8"/>
      <c r="G49" s="10"/>
      <c r="H49" s="10"/>
      <c r="I49" s="8"/>
      <c r="J49" s="10"/>
      <c r="K49" s="8"/>
      <c r="L49" s="40">
        <f t="shared" ref="L49:L53" si="24">SUM(C49:K49)</f>
        <v>13</v>
      </c>
      <c r="M49" s="9">
        <v>10</v>
      </c>
      <c r="N49" s="9">
        <v>18</v>
      </c>
      <c r="O49" s="25">
        <f t="shared" ref="O49:O53" si="25">SUM(M49:N49)</f>
        <v>28</v>
      </c>
      <c r="P49" s="33">
        <v>15</v>
      </c>
      <c r="Q49" s="9">
        <v>10</v>
      </c>
      <c r="R49" s="9">
        <v>5</v>
      </c>
      <c r="S49" s="9">
        <v>4</v>
      </c>
      <c r="T49" s="3">
        <f t="shared" ref="T49:T53" si="26">SUM(L49,O49:S49)</f>
        <v>75</v>
      </c>
      <c r="V49" s="23">
        <f t="shared" si="23"/>
        <v>5</v>
      </c>
      <c r="W49" s="23">
        <f t="shared" si="23"/>
        <v>8</v>
      </c>
      <c r="X49" s="23">
        <f t="shared" si="23"/>
        <v>62</v>
      </c>
      <c r="Y49" s="22"/>
      <c r="Z49" s="13">
        <f t="shared" si="3"/>
        <v>0.5</v>
      </c>
      <c r="AA49" s="13">
        <f t="shared" si="4"/>
        <v>0.8</v>
      </c>
      <c r="AB49" s="13">
        <f t="shared" si="5"/>
        <v>0.88571428571428568</v>
      </c>
      <c r="AD49" s="10">
        <f t="shared" si="6"/>
        <v>2</v>
      </c>
      <c r="AE49" s="10">
        <f t="shared" si="7"/>
        <v>2</v>
      </c>
      <c r="AF49" s="10">
        <f t="shared" si="8"/>
        <v>2</v>
      </c>
      <c r="AH49" s="10" t="str">
        <f t="shared" ref="AH49:AH53" si="27">IF(AD49=2,"Att", (IF(AD49=0,"Not","Weak")))</f>
        <v>Att</v>
      </c>
      <c r="AI49" s="10" t="str">
        <f t="shared" ref="AI49:AI53" si="28">IF(AE49=2,"Att", (IF(AE49=0,"Not","Weak")))</f>
        <v>Att</v>
      </c>
      <c r="AJ49" s="10" t="str">
        <f t="shared" ref="AJ49:AJ53" si="29">IF(AF49=2,"Att", (IF(AF49=0,"Not","Weak")))</f>
        <v>Att</v>
      </c>
      <c r="AL49" s="37">
        <f t="shared" si="18"/>
        <v>4</v>
      </c>
      <c r="AM49" s="27">
        <f t="shared" si="19"/>
        <v>2</v>
      </c>
      <c r="AN49" s="27">
        <f t="shared" si="20"/>
        <v>2</v>
      </c>
    </row>
    <row r="50" spans="1:40" ht="15.75" customHeight="1" x14ac:dyDescent="0.25">
      <c r="A50" s="43" t="s">
        <v>119</v>
      </c>
      <c r="B50" s="42" t="s">
        <v>120</v>
      </c>
      <c r="C50" s="41">
        <v>6</v>
      </c>
      <c r="D50" s="32">
        <v>5</v>
      </c>
      <c r="E50" s="10"/>
      <c r="F50" s="8"/>
      <c r="G50" s="10"/>
      <c r="H50" s="10"/>
      <c r="I50" s="8"/>
      <c r="J50" s="10"/>
      <c r="K50" s="8"/>
      <c r="L50" s="40">
        <f t="shared" si="24"/>
        <v>11</v>
      </c>
      <c r="M50" s="9">
        <v>2</v>
      </c>
      <c r="N50" s="9">
        <v>2</v>
      </c>
      <c r="O50" s="25">
        <f t="shared" si="25"/>
        <v>4</v>
      </c>
      <c r="P50" s="33">
        <v>2</v>
      </c>
      <c r="Q50" s="9">
        <v>2</v>
      </c>
      <c r="R50" s="9">
        <v>1</v>
      </c>
      <c r="S50" s="9">
        <v>1</v>
      </c>
      <c r="T50" s="3">
        <f t="shared" si="26"/>
        <v>21</v>
      </c>
      <c r="V50" s="23">
        <f t="shared" ref="V50:X53" si="30">MIN(SUMIF($C$12:$S$12,V$11,$C50:$S50), 100)</f>
        <v>6</v>
      </c>
      <c r="W50" s="23">
        <f t="shared" si="30"/>
        <v>5</v>
      </c>
      <c r="X50" s="23">
        <f t="shared" si="30"/>
        <v>10</v>
      </c>
      <c r="Y50" s="22"/>
      <c r="Z50" s="13">
        <f t="shared" si="3"/>
        <v>0.6</v>
      </c>
      <c r="AA50" s="13">
        <f t="shared" si="4"/>
        <v>0.5</v>
      </c>
      <c r="AB50" s="13">
        <f t="shared" si="5"/>
        <v>0.14285714285714285</v>
      </c>
      <c r="AD50" s="10">
        <f t="shared" si="6"/>
        <v>2</v>
      </c>
      <c r="AE50" s="10">
        <f t="shared" si="7"/>
        <v>2</v>
      </c>
      <c r="AF50" s="10">
        <f t="shared" si="8"/>
        <v>0</v>
      </c>
      <c r="AH50" s="10" t="str">
        <f t="shared" si="27"/>
        <v>Att</v>
      </c>
      <c r="AI50" s="10" t="str">
        <f t="shared" si="28"/>
        <v>Att</v>
      </c>
      <c r="AJ50" s="10" t="str">
        <f t="shared" si="29"/>
        <v>Not</v>
      </c>
      <c r="AL50" s="37">
        <f t="shared" si="18"/>
        <v>2</v>
      </c>
      <c r="AM50" s="27">
        <f t="shared" si="19"/>
        <v>2</v>
      </c>
      <c r="AN50" s="27">
        <f t="shared" si="20"/>
        <v>0</v>
      </c>
    </row>
    <row r="51" spans="1:40" ht="15.75" customHeight="1" x14ac:dyDescent="0.25">
      <c r="A51" s="43" t="s">
        <v>121</v>
      </c>
      <c r="B51" s="42" t="s">
        <v>122</v>
      </c>
      <c r="C51" s="41">
        <v>5</v>
      </c>
      <c r="D51" s="32">
        <v>7</v>
      </c>
      <c r="E51" s="10"/>
      <c r="F51" s="8"/>
      <c r="G51" s="10"/>
      <c r="H51" s="10"/>
      <c r="I51" s="8"/>
      <c r="J51" s="10"/>
      <c r="K51" s="8"/>
      <c r="L51" s="40">
        <f t="shared" si="24"/>
        <v>12</v>
      </c>
      <c r="M51" s="9">
        <v>4</v>
      </c>
      <c r="N51" s="9">
        <v>6</v>
      </c>
      <c r="O51" s="25">
        <f t="shared" si="25"/>
        <v>10</v>
      </c>
      <c r="P51" s="33">
        <v>4</v>
      </c>
      <c r="Q51" s="9">
        <v>5</v>
      </c>
      <c r="R51" s="9">
        <v>3</v>
      </c>
      <c r="S51" s="9">
        <v>2</v>
      </c>
      <c r="T51" s="3">
        <f t="shared" si="26"/>
        <v>36</v>
      </c>
      <c r="V51" s="23">
        <f t="shared" si="30"/>
        <v>5</v>
      </c>
      <c r="W51" s="23">
        <f t="shared" si="30"/>
        <v>7</v>
      </c>
      <c r="X51" s="23">
        <f t="shared" si="30"/>
        <v>24</v>
      </c>
      <c r="Y51" s="22"/>
      <c r="Z51" s="13">
        <f t="shared" si="3"/>
        <v>0.5</v>
      </c>
      <c r="AA51" s="13">
        <f t="shared" si="4"/>
        <v>0.7</v>
      </c>
      <c r="AB51" s="13">
        <f t="shared" si="5"/>
        <v>0.34285714285714286</v>
      </c>
      <c r="AD51" s="10">
        <f t="shared" si="6"/>
        <v>2</v>
      </c>
      <c r="AE51" s="10">
        <f t="shared" si="7"/>
        <v>2</v>
      </c>
      <c r="AF51" s="10">
        <f t="shared" si="8"/>
        <v>1</v>
      </c>
      <c r="AH51" s="10" t="str">
        <f t="shared" si="27"/>
        <v>Att</v>
      </c>
      <c r="AI51" s="10" t="str">
        <f t="shared" si="28"/>
        <v>Att</v>
      </c>
      <c r="AJ51" s="10" t="str">
        <f t="shared" si="29"/>
        <v>Weak</v>
      </c>
      <c r="AL51" s="37">
        <f t="shared" si="18"/>
        <v>3</v>
      </c>
      <c r="AM51" s="27">
        <f t="shared" si="19"/>
        <v>2</v>
      </c>
      <c r="AN51" s="27">
        <f t="shared" si="20"/>
        <v>1</v>
      </c>
    </row>
    <row r="52" spans="1:40" ht="15.75" customHeight="1" x14ac:dyDescent="0.25">
      <c r="A52" s="43" t="s">
        <v>123</v>
      </c>
      <c r="B52" s="42" t="s">
        <v>124</v>
      </c>
      <c r="C52" s="41">
        <v>5</v>
      </c>
      <c r="D52" s="32" t="s">
        <v>42</v>
      </c>
      <c r="E52" s="10"/>
      <c r="F52" s="8"/>
      <c r="G52" s="10"/>
      <c r="H52" s="10"/>
      <c r="I52" s="8"/>
      <c r="J52" s="10"/>
      <c r="K52" s="8"/>
      <c r="L52" s="40">
        <f t="shared" si="24"/>
        <v>5</v>
      </c>
      <c r="M52" s="9">
        <v>5</v>
      </c>
      <c r="N52" s="9">
        <v>15</v>
      </c>
      <c r="O52" s="25">
        <f t="shared" si="25"/>
        <v>20</v>
      </c>
      <c r="P52" s="33">
        <v>8</v>
      </c>
      <c r="Q52" s="9">
        <v>5</v>
      </c>
      <c r="R52" s="9">
        <v>3</v>
      </c>
      <c r="S52" s="9">
        <v>2</v>
      </c>
      <c r="T52" s="3">
        <f t="shared" si="26"/>
        <v>43</v>
      </c>
      <c r="V52" s="23">
        <f t="shared" si="30"/>
        <v>5</v>
      </c>
      <c r="W52" s="23">
        <f t="shared" si="30"/>
        <v>0</v>
      </c>
      <c r="X52" s="23">
        <f t="shared" si="30"/>
        <v>38</v>
      </c>
      <c r="Y52" s="22"/>
      <c r="Z52" s="13">
        <f t="shared" si="3"/>
        <v>0.5</v>
      </c>
      <c r="AA52" s="13">
        <f t="shared" si="4"/>
        <v>0</v>
      </c>
      <c r="AB52" s="13">
        <f t="shared" si="5"/>
        <v>0.54285714285714282</v>
      </c>
      <c r="AD52" s="10">
        <f t="shared" si="6"/>
        <v>2</v>
      </c>
      <c r="AE52" s="10">
        <f t="shared" si="7"/>
        <v>0</v>
      </c>
      <c r="AF52" s="10">
        <f t="shared" si="8"/>
        <v>2</v>
      </c>
      <c r="AH52" s="10" t="str">
        <f t="shared" si="27"/>
        <v>Att</v>
      </c>
      <c r="AI52" s="10" t="str">
        <f t="shared" si="28"/>
        <v>Not</v>
      </c>
      <c r="AJ52" s="10" t="str">
        <f t="shared" si="29"/>
        <v>Att</v>
      </c>
      <c r="AL52" s="37">
        <f t="shared" si="18"/>
        <v>2</v>
      </c>
      <c r="AM52" s="27">
        <f t="shared" si="19"/>
        <v>2</v>
      </c>
      <c r="AN52" s="27">
        <f t="shared" si="20"/>
        <v>2</v>
      </c>
    </row>
    <row r="53" spans="1:40" ht="15.75" customHeight="1" x14ac:dyDescent="0.25">
      <c r="A53" s="43" t="s">
        <v>125</v>
      </c>
      <c r="B53" s="42" t="s">
        <v>126</v>
      </c>
      <c r="C53" s="41">
        <v>5</v>
      </c>
      <c r="D53" s="32">
        <v>5</v>
      </c>
      <c r="E53" s="10"/>
      <c r="F53" s="8"/>
      <c r="G53" s="10"/>
      <c r="H53" s="10"/>
      <c r="I53" s="8"/>
      <c r="J53" s="10"/>
      <c r="K53" s="8"/>
      <c r="L53" s="40">
        <f t="shared" si="24"/>
        <v>10</v>
      </c>
      <c r="M53" s="9">
        <v>6</v>
      </c>
      <c r="N53" s="9">
        <v>10</v>
      </c>
      <c r="O53" s="25">
        <f t="shared" si="25"/>
        <v>16</v>
      </c>
      <c r="P53" s="33">
        <v>10</v>
      </c>
      <c r="Q53" s="9">
        <v>7</v>
      </c>
      <c r="R53" s="9">
        <v>3</v>
      </c>
      <c r="S53" s="9">
        <v>2</v>
      </c>
      <c r="T53" s="3">
        <f t="shared" si="26"/>
        <v>48</v>
      </c>
      <c r="V53" s="23">
        <f t="shared" si="30"/>
        <v>5</v>
      </c>
      <c r="W53" s="23">
        <f t="shared" si="30"/>
        <v>5</v>
      </c>
      <c r="X53" s="23">
        <f t="shared" si="30"/>
        <v>38</v>
      </c>
      <c r="Y53" s="22"/>
      <c r="Z53" s="13">
        <f t="shared" si="3"/>
        <v>0.5</v>
      </c>
      <c r="AA53" s="13">
        <f t="shared" si="4"/>
        <v>0.5</v>
      </c>
      <c r="AB53" s="13">
        <f t="shared" si="5"/>
        <v>0.54285714285714282</v>
      </c>
      <c r="AD53" s="10">
        <f t="shared" si="6"/>
        <v>2</v>
      </c>
      <c r="AE53" s="10">
        <f t="shared" si="7"/>
        <v>2</v>
      </c>
      <c r="AF53" s="10">
        <f t="shared" si="8"/>
        <v>2</v>
      </c>
      <c r="AH53" s="10" t="str">
        <f t="shared" si="27"/>
        <v>Att</v>
      </c>
      <c r="AI53" s="10" t="str">
        <f t="shared" si="28"/>
        <v>Att</v>
      </c>
      <c r="AJ53" s="10" t="str">
        <f t="shared" si="29"/>
        <v>Att</v>
      </c>
      <c r="AL53" s="37">
        <f t="shared" si="18"/>
        <v>4</v>
      </c>
      <c r="AM53" s="27">
        <f t="shared" si="19"/>
        <v>2</v>
      </c>
      <c r="AN53" s="27">
        <f t="shared" si="20"/>
        <v>2</v>
      </c>
    </row>
    <row r="55" spans="1:40" ht="15.75" customHeight="1" x14ac:dyDescent="0.25">
      <c r="V55" s="45" t="s">
        <v>17</v>
      </c>
      <c r="W55" s="45"/>
      <c r="X55" s="45"/>
      <c r="Y55" s="45"/>
      <c r="Z55" s="10">
        <f>COUNT(Z14:Z53)</f>
        <v>40</v>
      </c>
      <c r="AA55" s="10">
        <f>COUNT(AA14:AA53)</f>
        <v>40</v>
      </c>
      <c r="AB55" s="10">
        <f>COUNT(AB14:AB53)</f>
        <v>40</v>
      </c>
    </row>
    <row r="56" spans="1:40" ht="15.75" customHeight="1" x14ac:dyDescent="0.25">
      <c r="V56" s="45" t="s">
        <v>18</v>
      </c>
      <c r="W56" s="45"/>
      <c r="X56" s="45"/>
      <c r="Y56" s="45"/>
      <c r="Z56" s="10">
        <f>COUNTIF(Z14:Z53,"&gt;=50%")</f>
        <v>37</v>
      </c>
      <c r="AA56" s="10">
        <f t="shared" ref="AA56:AB56" si="31">COUNTIF(AA14:AA53,"&gt;=50%")</f>
        <v>33</v>
      </c>
      <c r="AB56" s="10">
        <f t="shared" si="31"/>
        <v>16</v>
      </c>
    </row>
    <row r="57" spans="1:40" ht="15.75" customHeight="1" x14ac:dyDescent="0.25">
      <c r="V57" s="45" t="s">
        <v>19</v>
      </c>
      <c r="W57" s="45"/>
      <c r="X57" s="45"/>
      <c r="Y57" s="45"/>
      <c r="Z57" s="24">
        <f>Z56/Z55</f>
        <v>0.92500000000000004</v>
      </c>
      <c r="AA57" s="24">
        <f>AA56/AA55</f>
        <v>0.82499999999999996</v>
      </c>
      <c r="AB57" s="24">
        <f>AB56/AB55</f>
        <v>0.4</v>
      </c>
    </row>
  </sheetData>
  <mergeCells count="21">
    <mergeCell ref="AL9:AN10"/>
    <mergeCell ref="AH9:AJ10"/>
    <mergeCell ref="V57:Y57"/>
    <mergeCell ref="V55:Y55"/>
    <mergeCell ref="V56:Y56"/>
    <mergeCell ref="V9:X10"/>
    <mergeCell ref="Z9:AB10"/>
    <mergeCell ref="AD9:AF10"/>
    <mergeCell ref="I1:O1"/>
    <mergeCell ref="A13:B13"/>
    <mergeCell ref="T9:T12"/>
    <mergeCell ref="Q10:S10"/>
    <mergeCell ref="O9:O12"/>
    <mergeCell ref="M9:N9"/>
    <mergeCell ref="Q9:S9"/>
    <mergeCell ref="A9:A11"/>
    <mergeCell ref="B9:B11"/>
    <mergeCell ref="C9:K9"/>
    <mergeCell ref="L9:L12"/>
    <mergeCell ref="A12:B12"/>
    <mergeCell ref="T1:AF1"/>
  </mergeCells>
  <pageMargins left="0.7" right="0.7" top="0.75" bottom="0.75" header="0.3" footer="0.3"/>
  <pageSetup paperSize="9" orientation="portrait" r:id="rId1"/>
  <ignoredErrors>
    <ignoredError sqref="A16:A53 A14" numberStoredAsText="1"/>
  </ignoredErrors>
  <drawing r:id="rId2"/>
  <legacyDrawing r:id="rId3"/>
  <controls>
    <mc:AlternateContent xmlns:mc="http://schemas.openxmlformats.org/markup-compatibility/2006">
      <mc:Choice Requires="x14">
        <control shapeId="1146" r:id="rId4" name="Control 122">
          <controlPr defaultSize="0" r:id="rId5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46" r:id="rId4" name="Control 122"/>
      </mc:Fallback>
    </mc:AlternateContent>
    <mc:AlternateContent xmlns:mc="http://schemas.openxmlformats.org/markup-compatibility/2006">
      <mc:Choice Requires="x14">
        <control shapeId="1145" r:id="rId6" name="Control 121">
          <controlPr defaultSize="0" r:id="rId7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45" r:id="rId6" name="Control 121"/>
      </mc:Fallback>
    </mc:AlternateContent>
    <mc:AlternateContent xmlns:mc="http://schemas.openxmlformats.org/markup-compatibility/2006">
      <mc:Choice Requires="x14">
        <control shapeId="1144" r:id="rId8" name="Control 120">
          <controlPr defaultSize="0" r:id="rId9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44" r:id="rId8" name="Control 120"/>
      </mc:Fallback>
    </mc:AlternateContent>
    <mc:AlternateContent xmlns:mc="http://schemas.openxmlformats.org/markup-compatibility/2006">
      <mc:Choice Requires="x14">
        <control shapeId="1143" r:id="rId10" name="Control 119">
          <controlPr defaultSize="0" r:id="rId11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43" r:id="rId10" name="Control 119"/>
      </mc:Fallback>
    </mc:AlternateContent>
    <mc:AlternateContent xmlns:mc="http://schemas.openxmlformats.org/markup-compatibility/2006">
      <mc:Choice Requires="x14">
        <control shapeId="1142" r:id="rId12" name="Control 118">
          <controlPr defaultSize="0" r:id="rId13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42" r:id="rId12" name="Control 118"/>
      </mc:Fallback>
    </mc:AlternateContent>
    <mc:AlternateContent xmlns:mc="http://schemas.openxmlformats.org/markup-compatibility/2006">
      <mc:Choice Requires="x14">
        <control shapeId="1141" r:id="rId14" name="Control 117">
          <controlPr defaultSize="0" r:id="rId15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41" r:id="rId14" name="Control 117"/>
      </mc:Fallback>
    </mc:AlternateContent>
    <mc:AlternateContent xmlns:mc="http://schemas.openxmlformats.org/markup-compatibility/2006">
      <mc:Choice Requires="x14">
        <control shapeId="1140" r:id="rId16" name="Control 116">
          <controlPr defaultSize="0" r:id="rId17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40" r:id="rId16" name="Control 116"/>
      </mc:Fallback>
    </mc:AlternateContent>
    <mc:AlternateContent xmlns:mc="http://schemas.openxmlformats.org/markup-compatibility/2006">
      <mc:Choice Requires="x14">
        <control shapeId="1139" r:id="rId18" name="Control 115">
          <controlPr defaultSize="0" r:id="rId19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39" r:id="rId18" name="Control 115"/>
      </mc:Fallback>
    </mc:AlternateContent>
    <mc:AlternateContent xmlns:mc="http://schemas.openxmlformats.org/markup-compatibility/2006">
      <mc:Choice Requires="x14">
        <control shapeId="1138" r:id="rId20" name="Control 114">
          <controlPr defaultSize="0" r:id="rId21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38" r:id="rId20" name="Control 114"/>
      </mc:Fallback>
    </mc:AlternateContent>
    <mc:AlternateContent xmlns:mc="http://schemas.openxmlformats.org/markup-compatibility/2006">
      <mc:Choice Requires="x14">
        <control shapeId="1137" r:id="rId22" name="Control 113">
          <controlPr defaultSize="0" r:id="rId23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37" r:id="rId22" name="Control 113"/>
      </mc:Fallback>
    </mc:AlternateContent>
    <mc:AlternateContent xmlns:mc="http://schemas.openxmlformats.org/markup-compatibility/2006">
      <mc:Choice Requires="x14">
        <control shapeId="1136" r:id="rId24" name="Control 112">
          <controlPr defaultSize="0" r:id="rId25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36" r:id="rId24" name="Control 112"/>
      </mc:Fallback>
    </mc:AlternateContent>
    <mc:AlternateContent xmlns:mc="http://schemas.openxmlformats.org/markup-compatibility/2006">
      <mc:Choice Requires="x14">
        <control shapeId="1135" r:id="rId26" name="Control 111">
          <controlPr defaultSize="0" r:id="rId27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35" r:id="rId26" name="Control 111"/>
      </mc:Fallback>
    </mc:AlternateContent>
    <mc:AlternateContent xmlns:mc="http://schemas.openxmlformats.org/markup-compatibility/2006">
      <mc:Choice Requires="x14">
        <control shapeId="1134" r:id="rId28" name="Control 110">
          <controlPr defaultSize="0" r:id="rId29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34" r:id="rId28" name="Control 110"/>
      </mc:Fallback>
    </mc:AlternateContent>
    <mc:AlternateContent xmlns:mc="http://schemas.openxmlformats.org/markup-compatibility/2006">
      <mc:Choice Requires="x14">
        <control shapeId="1133" r:id="rId30" name="Control 109">
          <controlPr defaultSize="0" r:id="rId31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33" r:id="rId30" name="Control 109"/>
      </mc:Fallback>
    </mc:AlternateContent>
    <mc:AlternateContent xmlns:mc="http://schemas.openxmlformats.org/markup-compatibility/2006">
      <mc:Choice Requires="x14">
        <control shapeId="1132" r:id="rId32" name="Control 108">
          <controlPr defaultSize="0" r:id="rId33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32" r:id="rId32" name="Control 108"/>
      </mc:Fallback>
    </mc:AlternateContent>
    <mc:AlternateContent xmlns:mc="http://schemas.openxmlformats.org/markup-compatibility/2006">
      <mc:Choice Requires="x14">
        <control shapeId="1131" r:id="rId34" name="Control 107">
          <controlPr defaultSize="0" r:id="rId35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31" r:id="rId34" name="Control 107"/>
      </mc:Fallback>
    </mc:AlternateContent>
    <mc:AlternateContent xmlns:mc="http://schemas.openxmlformats.org/markup-compatibility/2006">
      <mc:Choice Requires="x14">
        <control shapeId="1130" r:id="rId36" name="Control 106">
          <controlPr defaultSize="0" r:id="rId37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30" r:id="rId36" name="Control 106"/>
      </mc:Fallback>
    </mc:AlternateContent>
    <mc:AlternateContent xmlns:mc="http://schemas.openxmlformats.org/markup-compatibility/2006">
      <mc:Choice Requires="x14">
        <control shapeId="1129" r:id="rId38" name="Control 105">
          <controlPr defaultSize="0" r:id="rId39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29" r:id="rId38" name="Control 105"/>
      </mc:Fallback>
    </mc:AlternateContent>
    <mc:AlternateContent xmlns:mc="http://schemas.openxmlformats.org/markup-compatibility/2006">
      <mc:Choice Requires="x14">
        <control shapeId="1128" r:id="rId40" name="Control 104">
          <controlPr defaultSize="0" r:id="rId41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28" r:id="rId40" name="Control 104"/>
      </mc:Fallback>
    </mc:AlternateContent>
    <mc:AlternateContent xmlns:mc="http://schemas.openxmlformats.org/markup-compatibility/2006">
      <mc:Choice Requires="x14">
        <control shapeId="1127" r:id="rId42" name="Control 103">
          <controlPr defaultSize="0" r:id="rId43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27" r:id="rId42" name="Control 103"/>
      </mc:Fallback>
    </mc:AlternateContent>
    <mc:AlternateContent xmlns:mc="http://schemas.openxmlformats.org/markup-compatibility/2006">
      <mc:Choice Requires="x14">
        <control shapeId="1126" r:id="rId44" name="Control 102">
          <controlPr defaultSize="0" r:id="rId45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26" r:id="rId44" name="Control 102"/>
      </mc:Fallback>
    </mc:AlternateContent>
    <mc:AlternateContent xmlns:mc="http://schemas.openxmlformats.org/markup-compatibility/2006">
      <mc:Choice Requires="x14">
        <control shapeId="1125" r:id="rId46" name="Control 101">
          <controlPr defaultSize="0" r:id="rId47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25" r:id="rId46" name="Control 101"/>
      </mc:Fallback>
    </mc:AlternateContent>
    <mc:AlternateContent xmlns:mc="http://schemas.openxmlformats.org/markup-compatibility/2006">
      <mc:Choice Requires="x14">
        <control shapeId="1124" r:id="rId48" name="Control 100">
          <controlPr defaultSize="0" r:id="rId49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24" r:id="rId48" name="Control 100"/>
      </mc:Fallback>
    </mc:AlternateContent>
    <mc:AlternateContent xmlns:mc="http://schemas.openxmlformats.org/markup-compatibility/2006">
      <mc:Choice Requires="x14">
        <control shapeId="1123" r:id="rId50" name="Control 99">
          <controlPr defaultSize="0" r:id="rId51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23" r:id="rId50" name="Control 99"/>
      </mc:Fallback>
    </mc:AlternateContent>
    <mc:AlternateContent xmlns:mc="http://schemas.openxmlformats.org/markup-compatibility/2006">
      <mc:Choice Requires="x14">
        <control shapeId="1122" r:id="rId52" name="Control 98">
          <controlPr defaultSize="0" r:id="rId53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22" r:id="rId52" name="Control 98"/>
      </mc:Fallback>
    </mc:AlternateContent>
    <mc:AlternateContent xmlns:mc="http://schemas.openxmlformats.org/markup-compatibility/2006">
      <mc:Choice Requires="x14">
        <control shapeId="1121" r:id="rId54" name="Control 97">
          <controlPr defaultSize="0" r:id="rId5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121" r:id="rId54" name="Control 97"/>
      </mc:Fallback>
    </mc:AlternateContent>
    <mc:AlternateContent xmlns:mc="http://schemas.openxmlformats.org/markup-compatibility/2006">
      <mc:Choice Requires="x14">
        <control shapeId="1068" r:id="rId55" name="Control 44">
          <controlPr defaultSize="0" r:id="rId56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68" r:id="rId55" name="Control 44"/>
      </mc:Fallback>
    </mc:AlternateContent>
    <mc:AlternateContent xmlns:mc="http://schemas.openxmlformats.org/markup-compatibility/2006">
      <mc:Choice Requires="x14">
        <control shapeId="1067" r:id="rId57" name="Control 43">
          <controlPr defaultSize="0" r:id="rId58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67" r:id="rId57" name="Control 43"/>
      </mc:Fallback>
    </mc:AlternateContent>
    <mc:AlternateContent xmlns:mc="http://schemas.openxmlformats.org/markup-compatibility/2006">
      <mc:Choice Requires="x14">
        <control shapeId="1066" r:id="rId59" name="Control 42">
          <controlPr defaultSize="0" r:id="rId60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66" r:id="rId59" name="Control 42"/>
      </mc:Fallback>
    </mc:AlternateContent>
    <mc:AlternateContent xmlns:mc="http://schemas.openxmlformats.org/markup-compatibility/2006">
      <mc:Choice Requires="x14">
        <control shapeId="1065" r:id="rId61" name="Control 41">
          <controlPr defaultSize="0" r:id="rId62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65" r:id="rId61" name="Control 41"/>
      </mc:Fallback>
    </mc:AlternateContent>
    <mc:AlternateContent xmlns:mc="http://schemas.openxmlformats.org/markup-compatibility/2006">
      <mc:Choice Requires="x14">
        <control shapeId="1064" r:id="rId63" name="Control 40">
          <controlPr defaultSize="0" r:id="rId64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64" r:id="rId63" name="Control 40"/>
      </mc:Fallback>
    </mc:AlternateContent>
    <mc:AlternateContent xmlns:mc="http://schemas.openxmlformats.org/markup-compatibility/2006">
      <mc:Choice Requires="x14">
        <control shapeId="1063" r:id="rId65" name="Control 39">
          <controlPr defaultSize="0" r:id="rId66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63" r:id="rId65" name="Control 39"/>
      </mc:Fallback>
    </mc:AlternateContent>
    <mc:AlternateContent xmlns:mc="http://schemas.openxmlformats.org/markup-compatibility/2006">
      <mc:Choice Requires="x14">
        <control shapeId="1062" r:id="rId67" name="Control 38">
          <controlPr defaultSize="0" r:id="rId68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62" r:id="rId67" name="Control 38"/>
      </mc:Fallback>
    </mc:AlternateContent>
    <mc:AlternateContent xmlns:mc="http://schemas.openxmlformats.org/markup-compatibility/2006">
      <mc:Choice Requires="x14">
        <control shapeId="1061" r:id="rId69" name="Control 37">
          <controlPr defaultSize="0" r:id="rId70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61" r:id="rId69" name="Control 37"/>
      </mc:Fallback>
    </mc:AlternateContent>
    <mc:AlternateContent xmlns:mc="http://schemas.openxmlformats.org/markup-compatibility/2006">
      <mc:Choice Requires="x14">
        <control shapeId="1060" r:id="rId71" name="Control 36">
          <controlPr defaultSize="0" r:id="rId72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60" r:id="rId71" name="Control 36"/>
      </mc:Fallback>
    </mc:AlternateContent>
    <mc:AlternateContent xmlns:mc="http://schemas.openxmlformats.org/markup-compatibility/2006">
      <mc:Choice Requires="x14">
        <control shapeId="1059" r:id="rId73" name="Control 35">
          <controlPr defaultSize="0" r:id="rId74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59" r:id="rId73" name="Control 35"/>
      </mc:Fallback>
    </mc:AlternateContent>
    <mc:AlternateContent xmlns:mc="http://schemas.openxmlformats.org/markup-compatibility/2006">
      <mc:Choice Requires="x14">
        <control shapeId="1058" r:id="rId75" name="Control 34">
          <controlPr defaultSize="0" r:id="rId76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58" r:id="rId75" name="Control 34"/>
      </mc:Fallback>
    </mc:AlternateContent>
    <mc:AlternateContent xmlns:mc="http://schemas.openxmlformats.org/markup-compatibility/2006">
      <mc:Choice Requires="x14">
        <control shapeId="1057" r:id="rId77" name="Control 33">
          <controlPr defaultSize="0" r:id="rId78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57" r:id="rId77" name="Control 33"/>
      </mc:Fallback>
    </mc:AlternateContent>
    <mc:AlternateContent xmlns:mc="http://schemas.openxmlformats.org/markup-compatibility/2006">
      <mc:Choice Requires="x14">
        <control shapeId="1056" r:id="rId79" name="Control 32">
          <controlPr defaultSize="0" r:id="rId80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56" r:id="rId79" name="Control 32"/>
      </mc:Fallback>
    </mc:AlternateContent>
    <mc:AlternateContent xmlns:mc="http://schemas.openxmlformats.org/markup-compatibility/2006">
      <mc:Choice Requires="x14">
        <control shapeId="1055" r:id="rId81" name="Control 31">
          <controlPr defaultSize="0" r:id="rId82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55" r:id="rId81" name="Control 31"/>
      </mc:Fallback>
    </mc:AlternateContent>
    <mc:AlternateContent xmlns:mc="http://schemas.openxmlformats.org/markup-compatibility/2006">
      <mc:Choice Requires="x14">
        <control shapeId="1054" r:id="rId83" name="Control 30">
          <controlPr defaultSize="0" r:id="rId84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54" r:id="rId83" name="Control 30"/>
      </mc:Fallback>
    </mc:AlternateContent>
    <mc:AlternateContent xmlns:mc="http://schemas.openxmlformats.org/markup-compatibility/2006">
      <mc:Choice Requires="x14">
        <control shapeId="1053" r:id="rId85" name="Control 29">
          <controlPr defaultSize="0" r:id="rId86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53" r:id="rId85" name="Control 29"/>
      </mc:Fallback>
    </mc:AlternateContent>
    <mc:AlternateContent xmlns:mc="http://schemas.openxmlformats.org/markup-compatibility/2006">
      <mc:Choice Requires="x14">
        <control shapeId="1052" r:id="rId87" name="Control 28">
          <controlPr defaultSize="0" r:id="rId88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52" r:id="rId87" name="Control 28"/>
      </mc:Fallback>
    </mc:AlternateContent>
    <mc:AlternateContent xmlns:mc="http://schemas.openxmlformats.org/markup-compatibility/2006">
      <mc:Choice Requires="x14">
        <control shapeId="1051" r:id="rId89" name="Control 27">
          <controlPr defaultSize="0" r:id="rId90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51" r:id="rId89" name="Control 27"/>
      </mc:Fallback>
    </mc:AlternateContent>
    <mc:AlternateContent xmlns:mc="http://schemas.openxmlformats.org/markup-compatibility/2006">
      <mc:Choice Requires="x14">
        <control shapeId="1050" r:id="rId91" name="Control 26">
          <controlPr defaultSize="0" r:id="rId92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50" r:id="rId91" name="Control 26"/>
      </mc:Fallback>
    </mc:AlternateContent>
    <mc:AlternateContent xmlns:mc="http://schemas.openxmlformats.org/markup-compatibility/2006">
      <mc:Choice Requires="x14">
        <control shapeId="1049" r:id="rId93" name="Control 25">
          <controlPr defaultSize="0" r:id="rId94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49" r:id="rId93" name="Control 25"/>
      </mc:Fallback>
    </mc:AlternateContent>
    <mc:AlternateContent xmlns:mc="http://schemas.openxmlformats.org/markup-compatibility/2006">
      <mc:Choice Requires="x14">
        <control shapeId="1048" r:id="rId95" name="Control 24">
          <controlPr defaultSize="0" r:id="rId96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48" r:id="rId95" name="Control 24"/>
      </mc:Fallback>
    </mc:AlternateContent>
    <mc:AlternateContent xmlns:mc="http://schemas.openxmlformats.org/markup-compatibility/2006">
      <mc:Choice Requires="x14">
        <control shapeId="1047" r:id="rId97" name="Control 23">
          <controlPr defaultSize="0" r:id="rId98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47" r:id="rId97" name="Control 23"/>
      </mc:Fallback>
    </mc:AlternateContent>
    <mc:AlternateContent xmlns:mc="http://schemas.openxmlformats.org/markup-compatibility/2006">
      <mc:Choice Requires="x14">
        <control shapeId="1046" r:id="rId99" name="Control 22">
          <controlPr defaultSize="0" r:id="rId100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46" r:id="rId99" name="Control 22"/>
      </mc:Fallback>
    </mc:AlternateContent>
    <mc:AlternateContent xmlns:mc="http://schemas.openxmlformats.org/markup-compatibility/2006">
      <mc:Choice Requires="x14">
        <control shapeId="1045" r:id="rId101" name="Control 21">
          <controlPr defaultSize="0" r:id="rId102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45" r:id="rId101" name="Control 21"/>
      </mc:Fallback>
    </mc:AlternateContent>
    <mc:AlternateContent xmlns:mc="http://schemas.openxmlformats.org/markup-compatibility/2006">
      <mc:Choice Requires="x14">
        <control shapeId="1044" r:id="rId103" name="Control 20">
          <controlPr defaultSize="0" r:id="rId104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44" r:id="rId103" name="Control 20"/>
      </mc:Fallback>
    </mc:AlternateContent>
    <mc:AlternateContent xmlns:mc="http://schemas.openxmlformats.org/markup-compatibility/2006">
      <mc:Choice Requires="x14">
        <control shapeId="1043" r:id="rId105" name="Control 19">
          <controlPr defaultSize="0" r:id="rId106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43" r:id="rId105" name="Control 19"/>
      </mc:Fallback>
    </mc:AlternateContent>
    <mc:AlternateContent xmlns:mc="http://schemas.openxmlformats.org/markup-compatibility/2006">
      <mc:Choice Requires="x14">
        <control shapeId="1042" r:id="rId107" name="Control 18">
          <controlPr defaultSize="0" r:id="rId108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42" r:id="rId107" name="Control 18"/>
      </mc:Fallback>
    </mc:AlternateContent>
    <mc:AlternateContent xmlns:mc="http://schemas.openxmlformats.org/markup-compatibility/2006">
      <mc:Choice Requires="x14">
        <control shapeId="1041" r:id="rId109" name="Control 17">
          <controlPr defaultSize="0" r:id="rId110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41" r:id="rId109" name="Control 17"/>
      </mc:Fallback>
    </mc:AlternateContent>
    <mc:AlternateContent xmlns:mc="http://schemas.openxmlformats.org/markup-compatibility/2006">
      <mc:Choice Requires="x14">
        <control shapeId="1040" r:id="rId111" name="Control 16">
          <controlPr defaultSize="0" r:id="rId112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40" r:id="rId111" name="Control 16"/>
      </mc:Fallback>
    </mc:AlternateContent>
    <mc:AlternateContent xmlns:mc="http://schemas.openxmlformats.org/markup-compatibility/2006">
      <mc:Choice Requires="x14">
        <control shapeId="1039" r:id="rId113" name="Control 15">
          <controlPr defaultSize="0" r:id="rId114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39" r:id="rId113" name="Control 15"/>
      </mc:Fallback>
    </mc:AlternateContent>
    <mc:AlternateContent xmlns:mc="http://schemas.openxmlformats.org/markup-compatibility/2006">
      <mc:Choice Requires="x14">
        <control shapeId="1038" r:id="rId115" name="Control 14">
          <controlPr defaultSize="0" r:id="rId116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38" r:id="rId115" name="Control 14"/>
      </mc:Fallback>
    </mc:AlternateContent>
    <mc:AlternateContent xmlns:mc="http://schemas.openxmlformats.org/markup-compatibility/2006">
      <mc:Choice Requires="x14">
        <control shapeId="1037" r:id="rId117" name="Control 13">
          <controlPr defaultSize="0" r:id="rId118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37" r:id="rId117" name="Control 13"/>
      </mc:Fallback>
    </mc:AlternateContent>
    <mc:AlternateContent xmlns:mc="http://schemas.openxmlformats.org/markup-compatibility/2006">
      <mc:Choice Requires="x14">
        <control shapeId="1036" r:id="rId119" name="Control 12">
          <controlPr defaultSize="0" r:id="rId120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36" r:id="rId119" name="Control 12"/>
      </mc:Fallback>
    </mc:AlternateContent>
    <mc:AlternateContent xmlns:mc="http://schemas.openxmlformats.org/markup-compatibility/2006">
      <mc:Choice Requires="x14">
        <control shapeId="1035" r:id="rId121" name="Control 11">
          <controlPr defaultSize="0" r:id="rId122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35" r:id="rId121" name="Control 11"/>
      </mc:Fallback>
    </mc:AlternateContent>
    <mc:AlternateContent xmlns:mc="http://schemas.openxmlformats.org/markup-compatibility/2006">
      <mc:Choice Requires="x14">
        <control shapeId="1034" r:id="rId123" name="Control 10">
          <controlPr defaultSize="0" r:id="rId124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34" r:id="rId123" name="Control 10"/>
      </mc:Fallback>
    </mc:AlternateContent>
    <mc:AlternateContent xmlns:mc="http://schemas.openxmlformats.org/markup-compatibility/2006">
      <mc:Choice Requires="x14">
        <control shapeId="1033" r:id="rId125" name="Control 9">
          <controlPr defaultSize="0" r:id="rId126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33" r:id="rId125" name="Control 9"/>
      </mc:Fallback>
    </mc:AlternateContent>
    <mc:AlternateContent xmlns:mc="http://schemas.openxmlformats.org/markup-compatibility/2006">
      <mc:Choice Requires="x14">
        <control shapeId="1032" r:id="rId127" name="Control 8">
          <controlPr defaultSize="0" r:id="rId128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32" r:id="rId127" name="Control 8"/>
      </mc:Fallback>
    </mc:AlternateContent>
    <mc:AlternateContent xmlns:mc="http://schemas.openxmlformats.org/markup-compatibility/2006">
      <mc:Choice Requires="x14">
        <control shapeId="1031" r:id="rId129" name="Control 7">
          <controlPr defaultSize="0" r:id="rId130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31" r:id="rId129" name="Control 7"/>
      </mc:Fallback>
    </mc:AlternateContent>
    <mc:AlternateContent xmlns:mc="http://schemas.openxmlformats.org/markup-compatibility/2006">
      <mc:Choice Requires="x14">
        <control shapeId="1030" r:id="rId131" name="Control 6">
          <controlPr defaultSize="0" r:id="rId132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30" r:id="rId131" name="Control 6"/>
      </mc:Fallback>
    </mc:AlternateContent>
    <mc:AlternateContent xmlns:mc="http://schemas.openxmlformats.org/markup-compatibility/2006">
      <mc:Choice Requires="x14">
        <control shapeId="1029" r:id="rId133" name="Control 5">
          <controlPr defaultSize="0" r:id="rId134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29" r:id="rId133" name="Control 5"/>
      </mc:Fallback>
    </mc:AlternateContent>
    <mc:AlternateContent xmlns:mc="http://schemas.openxmlformats.org/markup-compatibility/2006">
      <mc:Choice Requires="x14">
        <control shapeId="1028" r:id="rId135" name="Control 4">
          <controlPr defaultSize="0" r:id="rId136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28" r:id="rId135" name="Control 4"/>
      </mc:Fallback>
    </mc:AlternateContent>
    <mc:AlternateContent xmlns:mc="http://schemas.openxmlformats.org/markup-compatibility/2006">
      <mc:Choice Requires="x14">
        <control shapeId="1027" r:id="rId137" name="Control 3">
          <controlPr defaultSize="0" r:id="rId138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27" r:id="rId137" name="Control 3"/>
      </mc:Fallback>
    </mc:AlternateContent>
    <mc:AlternateContent xmlns:mc="http://schemas.openxmlformats.org/markup-compatibility/2006">
      <mc:Choice Requires="x14">
        <control shapeId="1026" r:id="rId139" name="Control 2">
          <controlPr defaultSize="0" r:id="rId140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26" r:id="rId139" name="Control 2"/>
      </mc:Fallback>
    </mc:AlternateContent>
    <mc:AlternateContent xmlns:mc="http://schemas.openxmlformats.org/markup-compatibility/2006">
      <mc:Choice Requires="x14">
        <control shapeId="1025" r:id="rId141" name="Control 1">
          <controlPr defaultSize="0" r:id="rId142">
            <anchor moveWithCells="1">
              <from>
                <xdr:col>0</xdr:col>
                <xdr:colOff>0</xdr:colOff>
                <xdr:row>62</xdr:row>
                <xdr:rowOff>152400</xdr:rowOff>
              </from>
              <to>
                <xdr:col>0</xdr:col>
                <xdr:colOff>238125</xdr:colOff>
                <xdr:row>64</xdr:row>
                <xdr:rowOff>19050</xdr:rowOff>
              </to>
            </anchor>
          </controlPr>
        </control>
      </mc:Choice>
      <mc:Fallback>
        <control shapeId="1025" r:id="rId141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AIL_A1_FALL2022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533</cp:lastModifiedBy>
  <dcterms:created xsi:type="dcterms:W3CDTF">2022-12-27T13:03:05Z</dcterms:created>
  <dcterms:modified xsi:type="dcterms:W3CDTF">2024-04-21T18:03:35Z</dcterms:modified>
</cp:coreProperties>
</file>