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8.MM 39\"/>
    </mc:Choice>
  </mc:AlternateContent>
  <xr:revisionPtr revIDLastSave="0" documentId="13_ncr:1_{9F7615EA-E699-4954-BE41-AC0D0D1CADB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EE_FALL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s9UGvMfmY7RHPzBdSxtcSB2bYvNvceWFHxoDweCJg4="/>
    </ext>
  </extLst>
</workbook>
</file>

<file path=xl/calcChain.xml><?xml version="1.0" encoding="utf-8"?>
<calcChain xmlns="http://schemas.openxmlformats.org/spreadsheetml/2006/main">
  <c r="BK17" i="1" l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L24" i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L34" i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L44" i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K54" i="1"/>
  <c r="BL54" i="1"/>
  <c r="BK55" i="1"/>
  <c r="BL55" i="1"/>
  <c r="BK56" i="1"/>
  <c r="BL56" i="1"/>
  <c r="BK57" i="1"/>
  <c r="BL57" i="1"/>
  <c r="BK58" i="1"/>
  <c r="BL58" i="1"/>
  <c r="BK59" i="1"/>
  <c r="BL59" i="1"/>
  <c r="BK60" i="1"/>
  <c r="BL60" i="1"/>
  <c r="BK61" i="1"/>
  <c r="BL61" i="1"/>
  <c r="BK62" i="1"/>
  <c r="BL62" i="1"/>
  <c r="BK63" i="1"/>
  <c r="BL63" i="1"/>
  <c r="BK64" i="1"/>
  <c r="BL64" i="1"/>
  <c r="BK65" i="1"/>
  <c r="BL65" i="1"/>
  <c r="BK66" i="1"/>
  <c r="BL66" i="1"/>
  <c r="BK67" i="1"/>
  <c r="BL67" i="1"/>
  <c r="BK68" i="1"/>
  <c r="BL68" i="1"/>
  <c r="BK69" i="1"/>
  <c r="BL69" i="1"/>
  <c r="BK70" i="1"/>
  <c r="BL70" i="1"/>
  <c r="BK71" i="1"/>
  <c r="BL71" i="1"/>
  <c r="BK72" i="1"/>
  <c r="BL72" i="1"/>
  <c r="BK73" i="1"/>
  <c r="BL73" i="1"/>
  <c r="BK74" i="1"/>
  <c r="BL74" i="1"/>
  <c r="BK75" i="1"/>
  <c r="BL75" i="1"/>
  <c r="BK76" i="1"/>
  <c r="BL76" i="1"/>
  <c r="BK77" i="1"/>
  <c r="BL77" i="1"/>
  <c r="BK78" i="1"/>
  <c r="BL78" i="1"/>
  <c r="BK79" i="1"/>
  <c r="BL79" i="1"/>
  <c r="BK80" i="1"/>
  <c r="BL80" i="1"/>
  <c r="BK81" i="1"/>
  <c r="BL81" i="1"/>
  <c r="BK82" i="1"/>
  <c r="BL82" i="1"/>
  <c r="BK83" i="1"/>
  <c r="BL83" i="1"/>
  <c r="BK84" i="1"/>
  <c r="BL84" i="1"/>
  <c r="BK85" i="1"/>
  <c r="BL85" i="1"/>
  <c r="BK86" i="1"/>
  <c r="BL86" i="1"/>
  <c r="BK87" i="1"/>
  <c r="BL87" i="1"/>
  <c r="BK88" i="1"/>
  <c r="BL88" i="1"/>
  <c r="BK89" i="1"/>
  <c r="BL89" i="1"/>
  <c r="BK90" i="1"/>
  <c r="BL90" i="1"/>
  <c r="BK91" i="1"/>
  <c r="BL91" i="1"/>
  <c r="BK92" i="1"/>
  <c r="BL92" i="1"/>
  <c r="BK93" i="1"/>
  <c r="BL93" i="1"/>
  <c r="BK94" i="1"/>
  <c r="BL94" i="1"/>
  <c r="BK95" i="1"/>
  <c r="BL95" i="1"/>
  <c r="BK96" i="1"/>
  <c r="BL96" i="1"/>
  <c r="BK97" i="1"/>
  <c r="BL97" i="1"/>
  <c r="BK98" i="1"/>
  <c r="BL98" i="1"/>
  <c r="BL16" i="1"/>
  <c r="BK16" i="1"/>
  <c r="AP98" i="1"/>
  <c r="AO98" i="1"/>
  <c r="AN98" i="1"/>
  <c r="AM98" i="1"/>
  <c r="AJ98" i="1"/>
  <c r="R98" i="1"/>
  <c r="G98" i="1"/>
  <c r="AK98" i="1" s="1"/>
  <c r="AP97" i="1"/>
  <c r="AO97" i="1"/>
  <c r="AN97" i="1"/>
  <c r="AM97" i="1"/>
  <c r="AK97" i="1"/>
  <c r="AJ97" i="1"/>
  <c r="R97" i="1"/>
  <c r="G97" i="1"/>
  <c r="AP96" i="1"/>
  <c r="AO96" i="1"/>
  <c r="AN96" i="1"/>
  <c r="AM96" i="1"/>
  <c r="AJ96" i="1"/>
  <c r="R96" i="1"/>
  <c r="G96" i="1"/>
  <c r="AK96" i="1" s="1"/>
  <c r="AP95" i="1"/>
  <c r="AO95" i="1"/>
  <c r="AN95" i="1"/>
  <c r="AM95" i="1"/>
  <c r="AK95" i="1"/>
  <c r="AJ95" i="1"/>
  <c r="R95" i="1"/>
  <c r="G95" i="1"/>
  <c r="AP94" i="1"/>
  <c r="AO94" i="1"/>
  <c r="AN94" i="1"/>
  <c r="AM94" i="1"/>
  <c r="AJ94" i="1"/>
  <c r="R94" i="1"/>
  <c r="G94" i="1"/>
  <c r="AK94" i="1" s="1"/>
  <c r="AP93" i="1"/>
  <c r="AO93" i="1"/>
  <c r="AN93" i="1"/>
  <c r="AM93" i="1"/>
  <c r="AK93" i="1"/>
  <c r="AJ93" i="1"/>
  <c r="R93" i="1"/>
  <c r="G93" i="1"/>
  <c r="AP92" i="1"/>
  <c r="AO92" i="1"/>
  <c r="AN92" i="1"/>
  <c r="AM92" i="1"/>
  <c r="AJ92" i="1"/>
  <c r="R92" i="1"/>
  <c r="G92" i="1"/>
  <c r="AK92" i="1" s="1"/>
  <c r="AP91" i="1"/>
  <c r="AO91" i="1"/>
  <c r="AN91" i="1"/>
  <c r="AM91" i="1"/>
  <c r="AK91" i="1"/>
  <c r="AJ91" i="1"/>
  <c r="R91" i="1"/>
  <c r="G91" i="1"/>
  <c r="AS90" i="1"/>
  <c r="AY90" i="1" s="1"/>
  <c r="BE90" i="1" s="1"/>
  <c r="AP90" i="1"/>
  <c r="AO90" i="1"/>
  <c r="AN90" i="1"/>
  <c r="AM90" i="1"/>
  <c r="AJ90" i="1"/>
  <c r="R90" i="1"/>
  <c r="G90" i="1"/>
  <c r="AK90" i="1" s="1"/>
  <c r="AP89" i="1"/>
  <c r="AO89" i="1"/>
  <c r="AN89" i="1"/>
  <c r="AM89" i="1"/>
  <c r="AJ89" i="1"/>
  <c r="R89" i="1"/>
  <c r="G89" i="1"/>
  <c r="AK89" i="1" s="1"/>
  <c r="AP88" i="1"/>
  <c r="AO88" i="1"/>
  <c r="AN88" i="1"/>
  <c r="AM88" i="1"/>
  <c r="AK88" i="1"/>
  <c r="AJ88" i="1"/>
  <c r="R88" i="1"/>
  <c r="G88" i="1"/>
  <c r="AP87" i="1"/>
  <c r="AO87" i="1"/>
  <c r="AN87" i="1"/>
  <c r="AM87" i="1"/>
  <c r="AK87" i="1"/>
  <c r="AJ87" i="1"/>
  <c r="R87" i="1"/>
  <c r="G87" i="1"/>
  <c r="AS86" i="1"/>
  <c r="AY86" i="1" s="1"/>
  <c r="BE86" i="1" s="1"/>
  <c r="AP86" i="1"/>
  <c r="AO86" i="1"/>
  <c r="AN86" i="1"/>
  <c r="AM86" i="1"/>
  <c r="AJ86" i="1"/>
  <c r="R86" i="1"/>
  <c r="G86" i="1"/>
  <c r="AK86" i="1" s="1"/>
  <c r="AP85" i="1"/>
  <c r="AO85" i="1"/>
  <c r="AN85" i="1"/>
  <c r="AM85" i="1"/>
  <c r="AJ85" i="1"/>
  <c r="R85" i="1"/>
  <c r="G85" i="1"/>
  <c r="AK85" i="1" s="1"/>
  <c r="AP84" i="1"/>
  <c r="AO84" i="1"/>
  <c r="AN84" i="1"/>
  <c r="AM84" i="1"/>
  <c r="AJ84" i="1"/>
  <c r="R84" i="1"/>
  <c r="G84" i="1"/>
  <c r="AK84" i="1" s="1"/>
  <c r="AP83" i="1"/>
  <c r="AO83" i="1"/>
  <c r="AN83" i="1"/>
  <c r="AM83" i="1"/>
  <c r="AK83" i="1"/>
  <c r="AJ83" i="1"/>
  <c r="R83" i="1"/>
  <c r="G83" i="1"/>
  <c r="AP82" i="1"/>
  <c r="AO82" i="1"/>
  <c r="AN82" i="1"/>
  <c r="AM82" i="1"/>
  <c r="AK82" i="1"/>
  <c r="AJ82" i="1"/>
  <c r="R82" i="1"/>
  <c r="G82" i="1"/>
  <c r="AP81" i="1"/>
  <c r="AO81" i="1"/>
  <c r="AN81" i="1"/>
  <c r="AM81" i="1"/>
  <c r="AK81" i="1"/>
  <c r="AJ81" i="1"/>
  <c r="R81" i="1"/>
  <c r="G81" i="1"/>
  <c r="AP80" i="1"/>
  <c r="AO80" i="1"/>
  <c r="AN80" i="1"/>
  <c r="AM80" i="1"/>
  <c r="AK80" i="1"/>
  <c r="AJ80" i="1"/>
  <c r="R80" i="1"/>
  <c r="G80" i="1"/>
  <c r="AP79" i="1"/>
  <c r="AO79" i="1"/>
  <c r="AN79" i="1"/>
  <c r="AM79" i="1"/>
  <c r="AK79" i="1"/>
  <c r="AJ79" i="1"/>
  <c r="R79" i="1"/>
  <c r="G79" i="1"/>
  <c r="AP78" i="1"/>
  <c r="AO78" i="1"/>
  <c r="AN78" i="1"/>
  <c r="AM78" i="1"/>
  <c r="AK78" i="1"/>
  <c r="AJ78" i="1"/>
  <c r="R78" i="1"/>
  <c r="G78" i="1"/>
  <c r="AP77" i="1"/>
  <c r="AO77" i="1"/>
  <c r="AN77" i="1"/>
  <c r="AM77" i="1"/>
  <c r="AK77" i="1"/>
  <c r="AJ77" i="1"/>
  <c r="R77" i="1"/>
  <c r="G77" i="1"/>
  <c r="AP76" i="1"/>
  <c r="AO76" i="1"/>
  <c r="AN76" i="1"/>
  <c r="AM76" i="1"/>
  <c r="AK76" i="1"/>
  <c r="AJ76" i="1"/>
  <c r="R76" i="1"/>
  <c r="G76" i="1"/>
  <c r="AP75" i="1"/>
  <c r="AO75" i="1"/>
  <c r="AN75" i="1"/>
  <c r="AM75" i="1"/>
  <c r="AJ75" i="1"/>
  <c r="R75" i="1"/>
  <c r="G75" i="1"/>
  <c r="AK75" i="1" s="1"/>
  <c r="AP74" i="1"/>
  <c r="AO74" i="1"/>
  <c r="AN74" i="1"/>
  <c r="AM74" i="1"/>
  <c r="AJ74" i="1"/>
  <c r="R74" i="1"/>
  <c r="G74" i="1"/>
  <c r="AK74" i="1" s="1"/>
  <c r="AU73" i="1"/>
  <c r="BA73" i="1" s="1"/>
  <c r="BG73" i="1" s="1"/>
  <c r="AP73" i="1"/>
  <c r="AO73" i="1"/>
  <c r="AN73" i="1"/>
  <c r="AM73" i="1"/>
  <c r="AJ73" i="1"/>
  <c r="R73" i="1"/>
  <c r="G73" i="1"/>
  <c r="AK73" i="1" s="1"/>
  <c r="AS72" i="1"/>
  <c r="AY72" i="1" s="1"/>
  <c r="BE72" i="1" s="1"/>
  <c r="AP72" i="1"/>
  <c r="AO72" i="1"/>
  <c r="AN72" i="1"/>
  <c r="AM72" i="1"/>
  <c r="AJ72" i="1"/>
  <c r="R72" i="1"/>
  <c r="G72" i="1"/>
  <c r="AK72" i="1" s="1"/>
  <c r="AP71" i="1"/>
  <c r="AO71" i="1"/>
  <c r="AN71" i="1"/>
  <c r="AM71" i="1"/>
  <c r="AJ71" i="1"/>
  <c r="AK71" i="1" s="1"/>
  <c r="R71" i="1"/>
  <c r="G71" i="1"/>
  <c r="AP70" i="1"/>
  <c r="AO70" i="1"/>
  <c r="AN70" i="1"/>
  <c r="AM70" i="1"/>
  <c r="AK70" i="1"/>
  <c r="AJ70" i="1"/>
  <c r="R70" i="1"/>
  <c r="G70" i="1"/>
  <c r="AP69" i="1"/>
  <c r="AO69" i="1"/>
  <c r="AN69" i="1"/>
  <c r="AM69" i="1"/>
  <c r="AK69" i="1"/>
  <c r="AJ69" i="1"/>
  <c r="R69" i="1"/>
  <c r="G69" i="1"/>
  <c r="AP68" i="1"/>
  <c r="AO68" i="1"/>
  <c r="AN68" i="1"/>
  <c r="AM68" i="1"/>
  <c r="AJ68" i="1"/>
  <c r="R68" i="1"/>
  <c r="G68" i="1"/>
  <c r="AK68" i="1" s="1"/>
  <c r="AP67" i="1"/>
  <c r="AO67" i="1"/>
  <c r="AN67" i="1"/>
  <c r="AM67" i="1"/>
  <c r="AJ67" i="1"/>
  <c r="R67" i="1"/>
  <c r="G67" i="1"/>
  <c r="AK67" i="1" s="1"/>
  <c r="AS66" i="1"/>
  <c r="AY66" i="1" s="1"/>
  <c r="BE66" i="1" s="1"/>
  <c r="AP66" i="1"/>
  <c r="AO66" i="1"/>
  <c r="AN66" i="1"/>
  <c r="AM66" i="1"/>
  <c r="AJ66" i="1"/>
  <c r="R66" i="1"/>
  <c r="G66" i="1"/>
  <c r="AK66" i="1" s="1"/>
  <c r="AS65" i="1"/>
  <c r="AY65" i="1" s="1"/>
  <c r="BE65" i="1" s="1"/>
  <c r="AP65" i="1"/>
  <c r="AO65" i="1"/>
  <c r="AN65" i="1"/>
  <c r="AM65" i="1"/>
  <c r="AJ65" i="1"/>
  <c r="R65" i="1"/>
  <c r="G65" i="1"/>
  <c r="AK65" i="1" s="1"/>
  <c r="AP64" i="1"/>
  <c r="AO64" i="1"/>
  <c r="AN64" i="1"/>
  <c r="AM64" i="1"/>
  <c r="AJ64" i="1"/>
  <c r="R64" i="1"/>
  <c r="G64" i="1"/>
  <c r="AU63" i="1"/>
  <c r="BA63" i="1" s="1"/>
  <c r="BG63" i="1" s="1"/>
  <c r="AP63" i="1"/>
  <c r="AO63" i="1"/>
  <c r="AN63" i="1"/>
  <c r="AM63" i="1"/>
  <c r="AJ63" i="1"/>
  <c r="AK63" i="1" s="1"/>
  <c r="R63" i="1"/>
  <c r="G63" i="1"/>
  <c r="AP62" i="1"/>
  <c r="AO62" i="1"/>
  <c r="AN62" i="1"/>
  <c r="AM62" i="1"/>
  <c r="AK62" i="1"/>
  <c r="AJ62" i="1"/>
  <c r="R62" i="1"/>
  <c r="G62" i="1"/>
  <c r="AP61" i="1"/>
  <c r="AO61" i="1"/>
  <c r="AN61" i="1"/>
  <c r="AM61" i="1"/>
  <c r="AK61" i="1"/>
  <c r="AJ61" i="1"/>
  <c r="R61" i="1"/>
  <c r="G61" i="1"/>
  <c r="AP60" i="1"/>
  <c r="AO60" i="1"/>
  <c r="AN60" i="1"/>
  <c r="AM60" i="1"/>
  <c r="AJ60" i="1"/>
  <c r="R60" i="1"/>
  <c r="G60" i="1"/>
  <c r="AK60" i="1" s="1"/>
  <c r="AP59" i="1"/>
  <c r="AO59" i="1"/>
  <c r="AN59" i="1"/>
  <c r="AM59" i="1"/>
  <c r="AJ59" i="1"/>
  <c r="R59" i="1"/>
  <c r="G59" i="1"/>
  <c r="AK59" i="1" s="1"/>
  <c r="AP58" i="1"/>
  <c r="AO58" i="1"/>
  <c r="AN58" i="1"/>
  <c r="AM58" i="1"/>
  <c r="AJ58" i="1"/>
  <c r="R58" i="1"/>
  <c r="G58" i="1"/>
  <c r="AK58" i="1" s="1"/>
  <c r="AU57" i="1"/>
  <c r="BA57" i="1" s="1"/>
  <c r="BG57" i="1" s="1"/>
  <c r="AP57" i="1"/>
  <c r="AO57" i="1"/>
  <c r="AN57" i="1"/>
  <c r="AM57" i="1"/>
  <c r="AJ57" i="1"/>
  <c r="R57" i="1"/>
  <c r="G57" i="1"/>
  <c r="AK57" i="1" s="1"/>
  <c r="AS56" i="1"/>
  <c r="AY56" i="1" s="1"/>
  <c r="BE56" i="1" s="1"/>
  <c r="AP56" i="1"/>
  <c r="AO56" i="1"/>
  <c r="AN56" i="1"/>
  <c r="AM56" i="1"/>
  <c r="AJ56" i="1"/>
  <c r="R56" i="1"/>
  <c r="G56" i="1"/>
  <c r="AK56" i="1" s="1"/>
  <c r="AP55" i="1"/>
  <c r="AO55" i="1"/>
  <c r="AN55" i="1"/>
  <c r="AM55" i="1"/>
  <c r="AK55" i="1"/>
  <c r="AJ55" i="1"/>
  <c r="R55" i="1"/>
  <c r="G55" i="1"/>
  <c r="AP54" i="1"/>
  <c r="AO54" i="1"/>
  <c r="AN54" i="1"/>
  <c r="AM54" i="1"/>
  <c r="AK54" i="1"/>
  <c r="AJ54" i="1"/>
  <c r="R54" i="1"/>
  <c r="G54" i="1"/>
  <c r="AP53" i="1"/>
  <c r="AO53" i="1"/>
  <c r="AN53" i="1"/>
  <c r="AM53" i="1"/>
  <c r="AK53" i="1"/>
  <c r="AJ53" i="1"/>
  <c r="R53" i="1"/>
  <c r="G53" i="1"/>
  <c r="AP52" i="1"/>
  <c r="AO52" i="1"/>
  <c r="AN52" i="1"/>
  <c r="AM52" i="1"/>
  <c r="AJ52" i="1"/>
  <c r="R52" i="1"/>
  <c r="G52" i="1"/>
  <c r="AK52" i="1" s="1"/>
  <c r="AP51" i="1"/>
  <c r="AO51" i="1"/>
  <c r="AN51" i="1"/>
  <c r="AM51" i="1"/>
  <c r="AK51" i="1"/>
  <c r="AJ51" i="1"/>
  <c r="R51" i="1"/>
  <c r="G51" i="1"/>
  <c r="AP50" i="1"/>
  <c r="AO50" i="1"/>
  <c r="AN50" i="1"/>
  <c r="AM50" i="1"/>
  <c r="AJ50" i="1"/>
  <c r="R50" i="1"/>
  <c r="G50" i="1"/>
  <c r="AK50" i="1" s="1"/>
  <c r="AS49" i="1"/>
  <c r="AY49" i="1" s="1"/>
  <c r="BE49" i="1" s="1"/>
  <c r="AP49" i="1"/>
  <c r="AO49" i="1"/>
  <c r="AN49" i="1"/>
  <c r="AM49" i="1"/>
  <c r="AJ49" i="1"/>
  <c r="R49" i="1"/>
  <c r="G49" i="1"/>
  <c r="AK49" i="1" s="1"/>
  <c r="AU48" i="1"/>
  <c r="BA48" i="1" s="1"/>
  <c r="BG48" i="1" s="1"/>
  <c r="AP48" i="1"/>
  <c r="AO48" i="1"/>
  <c r="AN48" i="1"/>
  <c r="AM48" i="1"/>
  <c r="AK48" i="1"/>
  <c r="AJ48" i="1"/>
  <c r="R48" i="1"/>
  <c r="G48" i="1"/>
  <c r="AP47" i="1"/>
  <c r="AO47" i="1"/>
  <c r="AN47" i="1"/>
  <c r="AM47" i="1"/>
  <c r="AJ47" i="1"/>
  <c r="R47" i="1"/>
  <c r="G47" i="1"/>
  <c r="AK47" i="1" s="1"/>
  <c r="AP46" i="1"/>
  <c r="AO46" i="1"/>
  <c r="AN46" i="1"/>
  <c r="AM46" i="1"/>
  <c r="AJ46" i="1"/>
  <c r="R46" i="1"/>
  <c r="G46" i="1"/>
  <c r="AP45" i="1"/>
  <c r="AO45" i="1"/>
  <c r="AN45" i="1"/>
  <c r="AM45" i="1"/>
  <c r="AJ45" i="1"/>
  <c r="AK45" i="1" s="1"/>
  <c r="R45" i="1"/>
  <c r="G45" i="1"/>
  <c r="AP44" i="1"/>
  <c r="AO44" i="1"/>
  <c r="AN44" i="1"/>
  <c r="AM44" i="1"/>
  <c r="AJ44" i="1"/>
  <c r="R44" i="1"/>
  <c r="G44" i="1"/>
  <c r="AK44" i="1" s="1"/>
  <c r="AT43" i="1"/>
  <c r="AZ43" i="1" s="1"/>
  <c r="BF43" i="1" s="1"/>
  <c r="AS43" i="1"/>
  <c r="AY43" i="1" s="1"/>
  <c r="BE43" i="1" s="1"/>
  <c r="AP43" i="1"/>
  <c r="AO43" i="1"/>
  <c r="AN43" i="1"/>
  <c r="AM43" i="1"/>
  <c r="AJ43" i="1"/>
  <c r="R43" i="1"/>
  <c r="G43" i="1"/>
  <c r="AK43" i="1" s="1"/>
  <c r="AP42" i="1"/>
  <c r="AO42" i="1"/>
  <c r="AN42" i="1"/>
  <c r="AM42" i="1"/>
  <c r="AK42" i="1"/>
  <c r="AJ42" i="1"/>
  <c r="R42" i="1"/>
  <c r="G42" i="1"/>
  <c r="AT41" i="1"/>
  <c r="AZ41" i="1" s="1"/>
  <c r="BF41" i="1" s="1"/>
  <c r="AS41" i="1"/>
  <c r="AY41" i="1" s="1"/>
  <c r="BE41" i="1" s="1"/>
  <c r="AP41" i="1"/>
  <c r="AO41" i="1"/>
  <c r="AN41" i="1"/>
  <c r="AM41" i="1"/>
  <c r="AJ41" i="1"/>
  <c r="R41" i="1"/>
  <c r="G41" i="1"/>
  <c r="AK41" i="1" s="1"/>
  <c r="AP40" i="1"/>
  <c r="AO40" i="1"/>
  <c r="AN40" i="1"/>
  <c r="AM40" i="1"/>
  <c r="AK40" i="1"/>
  <c r="AJ40" i="1"/>
  <c r="R40" i="1"/>
  <c r="G40" i="1"/>
  <c r="AT39" i="1"/>
  <c r="AZ39" i="1" s="1"/>
  <c r="BF39" i="1" s="1"/>
  <c r="AS39" i="1"/>
  <c r="AY39" i="1" s="1"/>
  <c r="BE39" i="1" s="1"/>
  <c r="AP39" i="1"/>
  <c r="AO39" i="1"/>
  <c r="AN39" i="1"/>
  <c r="AM39" i="1"/>
  <c r="AJ39" i="1"/>
  <c r="R39" i="1"/>
  <c r="G39" i="1"/>
  <c r="AK39" i="1" s="1"/>
  <c r="AP38" i="1"/>
  <c r="AO38" i="1"/>
  <c r="AN38" i="1"/>
  <c r="AM38" i="1"/>
  <c r="AK38" i="1"/>
  <c r="AJ38" i="1"/>
  <c r="R38" i="1"/>
  <c r="G38" i="1"/>
  <c r="AT37" i="1"/>
  <c r="AZ37" i="1" s="1"/>
  <c r="BF37" i="1" s="1"/>
  <c r="AS37" i="1"/>
  <c r="AY37" i="1" s="1"/>
  <c r="BE37" i="1" s="1"/>
  <c r="AP37" i="1"/>
  <c r="AO37" i="1"/>
  <c r="AN37" i="1"/>
  <c r="AM37" i="1"/>
  <c r="AJ37" i="1"/>
  <c r="R37" i="1"/>
  <c r="G37" i="1"/>
  <c r="AK37" i="1" s="1"/>
  <c r="AP36" i="1"/>
  <c r="AO36" i="1"/>
  <c r="AN36" i="1"/>
  <c r="AM36" i="1"/>
  <c r="AJ36" i="1"/>
  <c r="R36" i="1"/>
  <c r="G36" i="1"/>
  <c r="AK36" i="1" s="1"/>
  <c r="AP35" i="1"/>
  <c r="AO35" i="1"/>
  <c r="AN35" i="1"/>
  <c r="AM35" i="1"/>
  <c r="AJ35" i="1"/>
  <c r="R35" i="1"/>
  <c r="G35" i="1"/>
  <c r="AK35" i="1" s="1"/>
  <c r="AS34" i="1"/>
  <c r="AY34" i="1" s="1"/>
  <c r="BE34" i="1" s="1"/>
  <c r="AP34" i="1"/>
  <c r="AO34" i="1"/>
  <c r="AN34" i="1"/>
  <c r="AM34" i="1"/>
  <c r="AK34" i="1"/>
  <c r="AJ34" i="1"/>
  <c r="G34" i="1"/>
  <c r="AU33" i="1"/>
  <c r="BA33" i="1" s="1"/>
  <c r="BG33" i="1" s="1"/>
  <c r="AS33" i="1"/>
  <c r="AY33" i="1" s="1"/>
  <c r="BE33" i="1" s="1"/>
  <c r="AP33" i="1"/>
  <c r="AO33" i="1"/>
  <c r="AN33" i="1"/>
  <c r="AM33" i="1"/>
  <c r="AJ33" i="1"/>
  <c r="R33" i="1"/>
  <c r="G33" i="1"/>
  <c r="AK33" i="1" s="1"/>
  <c r="AU32" i="1"/>
  <c r="BA32" i="1" s="1"/>
  <c r="BG32" i="1" s="1"/>
  <c r="AP32" i="1"/>
  <c r="AO32" i="1"/>
  <c r="AN32" i="1"/>
  <c r="AM32" i="1"/>
  <c r="AJ32" i="1"/>
  <c r="R32" i="1"/>
  <c r="G32" i="1"/>
  <c r="AK32" i="1" s="1"/>
  <c r="AP31" i="1"/>
  <c r="AO31" i="1"/>
  <c r="AN31" i="1"/>
  <c r="AM31" i="1"/>
  <c r="AJ31" i="1"/>
  <c r="AK31" i="1" s="1"/>
  <c r="R31" i="1"/>
  <c r="G31" i="1"/>
  <c r="AP30" i="1"/>
  <c r="AO30" i="1"/>
  <c r="AN30" i="1"/>
  <c r="AM30" i="1"/>
  <c r="AK30" i="1"/>
  <c r="AJ30" i="1"/>
  <c r="R30" i="1"/>
  <c r="G30" i="1"/>
  <c r="AS29" i="1"/>
  <c r="AY29" i="1" s="1"/>
  <c r="BE29" i="1" s="1"/>
  <c r="AP29" i="1"/>
  <c r="AO29" i="1"/>
  <c r="AN29" i="1"/>
  <c r="AM29" i="1"/>
  <c r="AJ29" i="1"/>
  <c r="R29" i="1"/>
  <c r="G29" i="1"/>
  <c r="AK29" i="1" s="1"/>
  <c r="AU28" i="1"/>
  <c r="BA28" i="1" s="1"/>
  <c r="BG28" i="1" s="1"/>
  <c r="AP28" i="1"/>
  <c r="AO28" i="1"/>
  <c r="AN28" i="1"/>
  <c r="AM28" i="1"/>
  <c r="AJ28" i="1"/>
  <c r="R28" i="1"/>
  <c r="G28" i="1"/>
  <c r="AK28" i="1" s="1"/>
  <c r="AP27" i="1"/>
  <c r="AO27" i="1"/>
  <c r="AN27" i="1"/>
  <c r="AM27" i="1"/>
  <c r="AK27" i="1"/>
  <c r="AJ27" i="1"/>
  <c r="R27" i="1"/>
  <c r="G27" i="1"/>
  <c r="BG26" i="1"/>
  <c r="AU26" i="1"/>
  <c r="BA26" i="1" s="1"/>
  <c r="AP26" i="1"/>
  <c r="AO26" i="1"/>
  <c r="AN26" i="1"/>
  <c r="AM26" i="1"/>
  <c r="AJ26" i="1"/>
  <c r="AK26" i="1" s="1"/>
  <c r="R26" i="1"/>
  <c r="G26" i="1"/>
  <c r="BA25" i="1"/>
  <c r="BG25" i="1" s="1"/>
  <c r="AU25" i="1"/>
  <c r="AP25" i="1"/>
  <c r="AO25" i="1"/>
  <c r="AN25" i="1"/>
  <c r="AM25" i="1"/>
  <c r="AK25" i="1"/>
  <c r="AJ25" i="1"/>
  <c r="R25" i="1"/>
  <c r="G25" i="1"/>
  <c r="AU24" i="1"/>
  <c r="BA24" i="1" s="1"/>
  <c r="BG24" i="1" s="1"/>
  <c r="AP24" i="1"/>
  <c r="AO24" i="1"/>
  <c r="AN24" i="1"/>
  <c r="AM24" i="1"/>
  <c r="AJ24" i="1"/>
  <c r="AK24" i="1" s="1"/>
  <c r="R24" i="1"/>
  <c r="G24" i="1"/>
  <c r="BA23" i="1"/>
  <c r="BG23" i="1" s="1"/>
  <c r="AU23" i="1"/>
  <c r="AP23" i="1"/>
  <c r="AO23" i="1"/>
  <c r="AN23" i="1"/>
  <c r="AM23" i="1"/>
  <c r="AK23" i="1"/>
  <c r="AJ23" i="1"/>
  <c r="R23" i="1"/>
  <c r="G23" i="1"/>
  <c r="AU22" i="1"/>
  <c r="BA22" i="1" s="1"/>
  <c r="BG22" i="1" s="1"/>
  <c r="AP22" i="1"/>
  <c r="AO22" i="1"/>
  <c r="AN22" i="1"/>
  <c r="AM22" i="1"/>
  <c r="AJ22" i="1"/>
  <c r="AK22" i="1" s="1"/>
  <c r="R22" i="1"/>
  <c r="G22" i="1"/>
  <c r="BA21" i="1"/>
  <c r="BG21" i="1" s="1"/>
  <c r="AU21" i="1"/>
  <c r="AP21" i="1"/>
  <c r="AO21" i="1"/>
  <c r="AN21" i="1"/>
  <c r="AM21" i="1"/>
  <c r="AJ21" i="1"/>
  <c r="R21" i="1"/>
  <c r="G21" i="1"/>
  <c r="BF20" i="1"/>
  <c r="AU20" i="1"/>
  <c r="BA20" i="1" s="1"/>
  <c r="BG20" i="1" s="1"/>
  <c r="AT20" i="1"/>
  <c r="AZ20" i="1" s="1"/>
  <c r="AP20" i="1"/>
  <c r="AO20" i="1"/>
  <c r="AN20" i="1"/>
  <c r="AM20" i="1"/>
  <c r="AJ20" i="1"/>
  <c r="R20" i="1"/>
  <c r="G20" i="1"/>
  <c r="AK20" i="1" s="1"/>
  <c r="AP19" i="1"/>
  <c r="AO19" i="1"/>
  <c r="AN19" i="1"/>
  <c r="AM19" i="1"/>
  <c r="AK19" i="1"/>
  <c r="AJ19" i="1"/>
  <c r="R19" i="1"/>
  <c r="G19" i="1"/>
  <c r="AU18" i="1"/>
  <c r="BA18" i="1" s="1"/>
  <c r="BG18" i="1" s="1"/>
  <c r="AT18" i="1"/>
  <c r="AZ18" i="1" s="1"/>
  <c r="BF18" i="1" s="1"/>
  <c r="AP18" i="1"/>
  <c r="AO18" i="1"/>
  <c r="AN18" i="1"/>
  <c r="AM18" i="1"/>
  <c r="AJ18" i="1"/>
  <c r="R18" i="1"/>
  <c r="G18" i="1"/>
  <c r="AK18" i="1" s="1"/>
  <c r="AP17" i="1"/>
  <c r="AO17" i="1"/>
  <c r="AN17" i="1"/>
  <c r="AM17" i="1"/>
  <c r="AJ17" i="1"/>
  <c r="R17" i="1"/>
  <c r="G17" i="1"/>
  <c r="AK17" i="1" s="1"/>
  <c r="AU16" i="1"/>
  <c r="BA16" i="1" s="1"/>
  <c r="BG16" i="1" s="1"/>
  <c r="AT16" i="1"/>
  <c r="AP16" i="1"/>
  <c r="AO16" i="1"/>
  <c r="AN16" i="1"/>
  <c r="AM16" i="1"/>
  <c r="AJ16" i="1"/>
  <c r="R16" i="1"/>
  <c r="AK16" i="1" s="1"/>
  <c r="G16" i="1"/>
  <c r="BG15" i="1"/>
  <c r="BF15" i="1"/>
  <c r="BA15" i="1"/>
  <c r="AZ15" i="1"/>
  <c r="AU15" i="1"/>
  <c r="AU27" i="1" s="1"/>
  <c r="BA27" i="1" s="1"/>
  <c r="BG27" i="1" s="1"/>
  <c r="AT15" i="1"/>
  <c r="AT46" i="1" s="1"/>
  <c r="AZ46" i="1" s="1"/>
  <c r="BF46" i="1" s="1"/>
  <c r="AS15" i="1"/>
  <c r="AS74" i="1" s="1"/>
  <c r="AY74" i="1" s="1"/>
  <c r="BE74" i="1" s="1"/>
  <c r="AP15" i="1"/>
  <c r="BH15" i="1" s="1"/>
  <c r="AO15" i="1"/>
  <c r="AN15" i="1"/>
  <c r="R6" i="1"/>
  <c r="Q6" i="1"/>
  <c r="N6" i="1"/>
  <c r="R5" i="1"/>
  <c r="Q5" i="1"/>
  <c r="N5" i="1"/>
  <c r="B5" i="1"/>
  <c r="Q4" i="1"/>
  <c r="R4" i="1" s="1"/>
  <c r="N4" i="1"/>
  <c r="Q3" i="1"/>
  <c r="AY15" i="1" s="1"/>
  <c r="N3" i="1"/>
  <c r="N8" i="1" s="1"/>
  <c r="AZ16" i="1" l="1"/>
  <c r="BF16" i="1" s="1"/>
  <c r="O5" i="1"/>
  <c r="O6" i="1"/>
  <c r="O4" i="1"/>
  <c r="AS21" i="1"/>
  <c r="AY21" i="1" s="1"/>
  <c r="BE21" i="1" s="1"/>
  <c r="AS23" i="1"/>
  <c r="AY23" i="1" s="1"/>
  <c r="BE23" i="1" s="1"/>
  <c r="AS25" i="1"/>
  <c r="AY25" i="1" s="1"/>
  <c r="BE25" i="1" s="1"/>
  <c r="AS27" i="1"/>
  <c r="AY27" i="1" s="1"/>
  <c r="BE27" i="1" s="1"/>
  <c r="AS46" i="1"/>
  <c r="AY46" i="1" s="1"/>
  <c r="BE46" i="1" s="1"/>
  <c r="AU65" i="1"/>
  <c r="BA65" i="1" s="1"/>
  <c r="BG65" i="1" s="1"/>
  <c r="AU71" i="1"/>
  <c r="BA71" i="1" s="1"/>
  <c r="BG71" i="1" s="1"/>
  <c r="AT56" i="1"/>
  <c r="AZ56" i="1" s="1"/>
  <c r="BF56" i="1" s="1"/>
  <c r="BB15" i="1"/>
  <c r="AS97" i="1"/>
  <c r="AY97" i="1" s="1"/>
  <c r="BE97" i="1" s="1"/>
  <c r="AS98" i="1"/>
  <c r="AY98" i="1" s="1"/>
  <c r="BE98" i="1" s="1"/>
  <c r="AS95" i="1"/>
  <c r="AY95" i="1" s="1"/>
  <c r="BE95" i="1" s="1"/>
  <c r="AS93" i="1"/>
  <c r="AY93" i="1" s="1"/>
  <c r="BE93" i="1" s="1"/>
  <c r="AS91" i="1"/>
  <c r="AY91" i="1" s="1"/>
  <c r="BE91" i="1" s="1"/>
  <c r="AS87" i="1"/>
  <c r="AY87" i="1" s="1"/>
  <c r="BE87" i="1" s="1"/>
  <c r="AS71" i="1"/>
  <c r="AY71" i="1" s="1"/>
  <c r="BE71" i="1" s="1"/>
  <c r="AS63" i="1"/>
  <c r="AY63" i="1" s="1"/>
  <c r="BE63" i="1" s="1"/>
  <c r="AS55" i="1"/>
  <c r="AY55" i="1" s="1"/>
  <c r="BE55" i="1" s="1"/>
  <c r="AS45" i="1"/>
  <c r="AY45" i="1" s="1"/>
  <c r="BE45" i="1" s="1"/>
  <c r="AS79" i="1"/>
  <c r="AY79" i="1" s="1"/>
  <c r="BE79" i="1" s="1"/>
  <c r="AS78" i="1"/>
  <c r="AY78" i="1" s="1"/>
  <c r="BE78" i="1" s="1"/>
  <c r="AS70" i="1"/>
  <c r="AY70" i="1" s="1"/>
  <c r="BE70" i="1" s="1"/>
  <c r="AS62" i="1"/>
  <c r="AY62" i="1" s="1"/>
  <c r="BE62" i="1" s="1"/>
  <c r="AS54" i="1"/>
  <c r="AY54" i="1" s="1"/>
  <c r="BE54" i="1" s="1"/>
  <c r="AS48" i="1"/>
  <c r="AY48" i="1" s="1"/>
  <c r="BE48" i="1" s="1"/>
  <c r="AS88" i="1"/>
  <c r="AY88" i="1" s="1"/>
  <c r="BE88" i="1" s="1"/>
  <c r="AS81" i="1"/>
  <c r="AY81" i="1" s="1"/>
  <c r="BE81" i="1" s="1"/>
  <c r="AS80" i="1"/>
  <c r="AY80" i="1" s="1"/>
  <c r="BE80" i="1" s="1"/>
  <c r="AS77" i="1"/>
  <c r="AY77" i="1" s="1"/>
  <c r="BE77" i="1" s="1"/>
  <c r="AS69" i="1"/>
  <c r="AY69" i="1" s="1"/>
  <c r="BE69" i="1" s="1"/>
  <c r="AS61" i="1"/>
  <c r="AY61" i="1" s="1"/>
  <c r="BE61" i="1" s="1"/>
  <c r="AS53" i="1"/>
  <c r="AY53" i="1" s="1"/>
  <c r="BE53" i="1" s="1"/>
  <c r="AS42" i="1"/>
  <c r="AY42" i="1" s="1"/>
  <c r="BE42" i="1" s="1"/>
  <c r="AS40" i="1"/>
  <c r="AY40" i="1" s="1"/>
  <c r="BE40" i="1" s="1"/>
  <c r="AS38" i="1"/>
  <c r="AY38" i="1" s="1"/>
  <c r="BE38" i="1" s="1"/>
  <c r="AS83" i="1"/>
  <c r="AY83" i="1" s="1"/>
  <c r="BE83" i="1" s="1"/>
  <c r="AS82" i="1"/>
  <c r="AY82" i="1" s="1"/>
  <c r="BE82" i="1" s="1"/>
  <c r="AS76" i="1"/>
  <c r="AY76" i="1" s="1"/>
  <c r="BE76" i="1" s="1"/>
  <c r="AS68" i="1"/>
  <c r="AY68" i="1" s="1"/>
  <c r="BE68" i="1" s="1"/>
  <c r="AS60" i="1"/>
  <c r="AY60" i="1" s="1"/>
  <c r="BE60" i="1" s="1"/>
  <c r="AS52" i="1"/>
  <c r="AY52" i="1" s="1"/>
  <c r="BE52" i="1" s="1"/>
  <c r="AS47" i="1"/>
  <c r="AY47" i="1" s="1"/>
  <c r="BE47" i="1" s="1"/>
  <c r="AS44" i="1"/>
  <c r="AY44" i="1" s="1"/>
  <c r="BE44" i="1" s="1"/>
  <c r="AS96" i="1"/>
  <c r="AY96" i="1" s="1"/>
  <c r="BE96" i="1" s="1"/>
  <c r="AS94" i="1"/>
  <c r="AY94" i="1" s="1"/>
  <c r="BE94" i="1" s="1"/>
  <c r="AS92" i="1"/>
  <c r="AY92" i="1" s="1"/>
  <c r="BE92" i="1" s="1"/>
  <c r="AS89" i="1"/>
  <c r="AY89" i="1" s="1"/>
  <c r="BE89" i="1" s="1"/>
  <c r="AS85" i="1"/>
  <c r="AY85" i="1" s="1"/>
  <c r="BE85" i="1" s="1"/>
  <c r="AS84" i="1"/>
  <c r="AY84" i="1" s="1"/>
  <c r="BE84" i="1" s="1"/>
  <c r="AS75" i="1"/>
  <c r="AY75" i="1" s="1"/>
  <c r="BE75" i="1" s="1"/>
  <c r="AS67" i="1"/>
  <c r="AY67" i="1" s="1"/>
  <c r="BE67" i="1" s="1"/>
  <c r="AS59" i="1"/>
  <c r="AY59" i="1" s="1"/>
  <c r="BE59" i="1" s="1"/>
  <c r="AS51" i="1"/>
  <c r="AY51" i="1" s="1"/>
  <c r="BE51" i="1" s="1"/>
  <c r="BE15" i="1"/>
  <c r="AS17" i="1"/>
  <c r="AY17" i="1" s="1"/>
  <c r="BE17" i="1" s="1"/>
  <c r="AS19" i="1"/>
  <c r="AY19" i="1" s="1"/>
  <c r="BE19" i="1" s="1"/>
  <c r="AT21" i="1"/>
  <c r="AZ21" i="1" s="1"/>
  <c r="BF21" i="1" s="1"/>
  <c r="AT23" i="1"/>
  <c r="AZ23" i="1" s="1"/>
  <c r="BF23" i="1" s="1"/>
  <c r="AT25" i="1"/>
  <c r="AZ25" i="1" s="1"/>
  <c r="BF25" i="1" s="1"/>
  <c r="AS28" i="1"/>
  <c r="AY28" i="1" s="1"/>
  <c r="BE28" i="1" s="1"/>
  <c r="AS36" i="1"/>
  <c r="AY36" i="1" s="1"/>
  <c r="BE36" i="1" s="1"/>
  <c r="AK46" i="1"/>
  <c r="AS57" i="1"/>
  <c r="AY57" i="1" s="1"/>
  <c r="BE57" i="1" s="1"/>
  <c r="AT97" i="1"/>
  <c r="AZ97" i="1" s="1"/>
  <c r="BF97" i="1" s="1"/>
  <c r="AT95" i="1"/>
  <c r="AZ95" i="1" s="1"/>
  <c r="BF95" i="1" s="1"/>
  <c r="AT93" i="1"/>
  <c r="AZ93" i="1" s="1"/>
  <c r="BF93" i="1" s="1"/>
  <c r="AT91" i="1"/>
  <c r="AZ91" i="1" s="1"/>
  <c r="BF91" i="1" s="1"/>
  <c r="AT89" i="1"/>
  <c r="AZ89" i="1" s="1"/>
  <c r="BF89" i="1" s="1"/>
  <c r="AT87" i="1"/>
  <c r="AZ87" i="1" s="1"/>
  <c r="BF87" i="1" s="1"/>
  <c r="AT85" i="1"/>
  <c r="AZ85" i="1" s="1"/>
  <c r="BF85" i="1" s="1"/>
  <c r="AT83" i="1"/>
  <c r="AZ83" i="1" s="1"/>
  <c r="BF83" i="1" s="1"/>
  <c r="AT81" i="1"/>
  <c r="AZ81" i="1" s="1"/>
  <c r="BF81" i="1" s="1"/>
  <c r="AT79" i="1"/>
  <c r="AZ79" i="1" s="1"/>
  <c r="BF79" i="1" s="1"/>
  <c r="AT77" i="1"/>
  <c r="AZ77" i="1" s="1"/>
  <c r="BF77" i="1" s="1"/>
  <c r="AT75" i="1"/>
  <c r="AZ75" i="1" s="1"/>
  <c r="BF75" i="1" s="1"/>
  <c r="AT73" i="1"/>
  <c r="AZ73" i="1" s="1"/>
  <c r="BF73" i="1" s="1"/>
  <c r="AT71" i="1"/>
  <c r="AZ71" i="1" s="1"/>
  <c r="BF71" i="1" s="1"/>
  <c r="AT69" i="1"/>
  <c r="AZ69" i="1" s="1"/>
  <c r="BF69" i="1" s="1"/>
  <c r="AT67" i="1"/>
  <c r="AZ67" i="1" s="1"/>
  <c r="BF67" i="1" s="1"/>
  <c r="AT65" i="1"/>
  <c r="AZ65" i="1" s="1"/>
  <c r="BF65" i="1" s="1"/>
  <c r="AT63" i="1"/>
  <c r="AZ63" i="1" s="1"/>
  <c r="BF63" i="1" s="1"/>
  <c r="AT61" i="1"/>
  <c r="AZ61" i="1" s="1"/>
  <c r="BF61" i="1" s="1"/>
  <c r="AT59" i="1"/>
  <c r="AZ59" i="1" s="1"/>
  <c r="BF59" i="1" s="1"/>
  <c r="AT57" i="1"/>
  <c r="AZ57" i="1" s="1"/>
  <c r="BF57" i="1" s="1"/>
  <c r="AT55" i="1"/>
  <c r="AZ55" i="1" s="1"/>
  <c r="BF55" i="1" s="1"/>
  <c r="AT53" i="1"/>
  <c r="AZ53" i="1" s="1"/>
  <c r="BF53" i="1" s="1"/>
  <c r="AT51" i="1"/>
  <c r="AZ51" i="1" s="1"/>
  <c r="BF51" i="1" s="1"/>
  <c r="AT49" i="1"/>
  <c r="AZ49" i="1" s="1"/>
  <c r="BF49" i="1" s="1"/>
  <c r="AT47" i="1"/>
  <c r="AZ47" i="1" s="1"/>
  <c r="BF47" i="1" s="1"/>
  <c r="AT45" i="1"/>
  <c r="AZ45" i="1" s="1"/>
  <c r="BF45" i="1" s="1"/>
  <c r="AT98" i="1"/>
  <c r="AZ98" i="1" s="1"/>
  <c r="BF98" i="1" s="1"/>
  <c r="AT96" i="1"/>
  <c r="AZ96" i="1" s="1"/>
  <c r="BF96" i="1" s="1"/>
  <c r="AT94" i="1"/>
  <c r="AZ94" i="1" s="1"/>
  <c r="BF94" i="1" s="1"/>
  <c r="AT92" i="1"/>
  <c r="AZ92" i="1" s="1"/>
  <c r="BF92" i="1" s="1"/>
  <c r="AT90" i="1"/>
  <c r="AZ90" i="1" s="1"/>
  <c r="BF90" i="1" s="1"/>
  <c r="AT88" i="1"/>
  <c r="AZ88" i="1" s="1"/>
  <c r="BF88" i="1" s="1"/>
  <c r="AT86" i="1"/>
  <c r="AZ86" i="1" s="1"/>
  <c r="BF86" i="1" s="1"/>
  <c r="AT78" i="1"/>
  <c r="AZ78" i="1" s="1"/>
  <c r="BF78" i="1" s="1"/>
  <c r="AT70" i="1"/>
  <c r="AZ70" i="1" s="1"/>
  <c r="BF70" i="1" s="1"/>
  <c r="AT62" i="1"/>
  <c r="AZ62" i="1" s="1"/>
  <c r="BF62" i="1" s="1"/>
  <c r="AT54" i="1"/>
  <c r="AZ54" i="1" s="1"/>
  <c r="BF54" i="1" s="1"/>
  <c r="AT48" i="1"/>
  <c r="AZ48" i="1" s="1"/>
  <c r="BF48" i="1" s="1"/>
  <c r="AT32" i="1"/>
  <c r="AZ32" i="1" s="1"/>
  <c r="BF32" i="1" s="1"/>
  <c r="AT30" i="1"/>
  <c r="AZ30" i="1" s="1"/>
  <c r="BF30" i="1" s="1"/>
  <c r="AT28" i="1"/>
  <c r="AZ28" i="1" s="1"/>
  <c r="BF28" i="1" s="1"/>
  <c r="AT80" i="1"/>
  <c r="AZ80" i="1" s="1"/>
  <c r="BF80" i="1" s="1"/>
  <c r="AT42" i="1"/>
  <c r="AZ42" i="1" s="1"/>
  <c r="BF42" i="1" s="1"/>
  <c r="AT40" i="1"/>
  <c r="AZ40" i="1" s="1"/>
  <c r="BF40" i="1" s="1"/>
  <c r="AT38" i="1"/>
  <c r="AZ38" i="1" s="1"/>
  <c r="BF38" i="1" s="1"/>
  <c r="AT36" i="1"/>
  <c r="AZ36" i="1" s="1"/>
  <c r="BF36" i="1" s="1"/>
  <c r="AT34" i="1"/>
  <c r="AZ34" i="1" s="1"/>
  <c r="BF34" i="1" s="1"/>
  <c r="AT82" i="1"/>
  <c r="AZ82" i="1" s="1"/>
  <c r="BF82" i="1" s="1"/>
  <c r="AT76" i="1"/>
  <c r="AZ76" i="1" s="1"/>
  <c r="BF76" i="1" s="1"/>
  <c r="AT68" i="1"/>
  <c r="AZ68" i="1" s="1"/>
  <c r="BF68" i="1" s="1"/>
  <c r="AT60" i="1"/>
  <c r="AZ60" i="1" s="1"/>
  <c r="BF60" i="1" s="1"/>
  <c r="AT52" i="1"/>
  <c r="AZ52" i="1" s="1"/>
  <c r="BF52" i="1" s="1"/>
  <c r="AT44" i="1"/>
  <c r="AZ44" i="1" s="1"/>
  <c r="BF44" i="1" s="1"/>
  <c r="AT84" i="1"/>
  <c r="AZ84" i="1" s="1"/>
  <c r="BF84" i="1" s="1"/>
  <c r="AT74" i="1"/>
  <c r="AZ74" i="1" s="1"/>
  <c r="BF74" i="1" s="1"/>
  <c r="AT66" i="1"/>
  <c r="AZ66" i="1" s="1"/>
  <c r="BF66" i="1" s="1"/>
  <c r="AT58" i="1"/>
  <c r="AZ58" i="1" s="1"/>
  <c r="BF58" i="1" s="1"/>
  <c r="AT50" i="1"/>
  <c r="AZ50" i="1" s="1"/>
  <c r="BF50" i="1" s="1"/>
  <c r="AT33" i="1"/>
  <c r="AZ33" i="1" s="1"/>
  <c r="BF33" i="1" s="1"/>
  <c r="AT31" i="1"/>
  <c r="AZ31" i="1" s="1"/>
  <c r="BF31" i="1" s="1"/>
  <c r="AT29" i="1"/>
  <c r="AZ29" i="1" s="1"/>
  <c r="BF29" i="1" s="1"/>
  <c r="AT27" i="1"/>
  <c r="AZ27" i="1" s="1"/>
  <c r="BF27" i="1" s="1"/>
  <c r="AT17" i="1"/>
  <c r="AZ17" i="1" s="1"/>
  <c r="BF17" i="1" s="1"/>
  <c r="AU97" i="1"/>
  <c r="BA97" i="1" s="1"/>
  <c r="BG97" i="1" s="1"/>
  <c r="AU95" i="1"/>
  <c r="BA95" i="1" s="1"/>
  <c r="BG95" i="1" s="1"/>
  <c r="AU93" i="1"/>
  <c r="BA93" i="1" s="1"/>
  <c r="BG93" i="1" s="1"/>
  <c r="AU91" i="1"/>
  <c r="BA91" i="1" s="1"/>
  <c r="BG91" i="1" s="1"/>
  <c r="AU89" i="1"/>
  <c r="BA89" i="1" s="1"/>
  <c r="BG89" i="1" s="1"/>
  <c r="AU87" i="1"/>
  <c r="BA87" i="1" s="1"/>
  <c r="BG87" i="1" s="1"/>
  <c r="AU85" i="1"/>
  <c r="BA85" i="1" s="1"/>
  <c r="BG85" i="1" s="1"/>
  <c r="AU83" i="1"/>
  <c r="BA83" i="1" s="1"/>
  <c r="BG83" i="1" s="1"/>
  <c r="AU81" i="1"/>
  <c r="BA81" i="1" s="1"/>
  <c r="BG81" i="1" s="1"/>
  <c r="AU79" i="1"/>
  <c r="BA79" i="1" s="1"/>
  <c r="BG79" i="1" s="1"/>
  <c r="AU98" i="1"/>
  <c r="BA98" i="1" s="1"/>
  <c r="BG98" i="1" s="1"/>
  <c r="AU96" i="1"/>
  <c r="BA96" i="1" s="1"/>
  <c r="BG96" i="1" s="1"/>
  <c r="AU94" i="1"/>
  <c r="BA94" i="1" s="1"/>
  <c r="BG94" i="1" s="1"/>
  <c r="AU92" i="1"/>
  <c r="BA92" i="1" s="1"/>
  <c r="BG92" i="1" s="1"/>
  <c r="AU90" i="1"/>
  <c r="BA90" i="1" s="1"/>
  <c r="BG90" i="1" s="1"/>
  <c r="AU88" i="1"/>
  <c r="BA88" i="1" s="1"/>
  <c r="BG88" i="1" s="1"/>
  <c r="AU86" i="1"/>
  <c r="BA86" i="1" s="1"/>
  <c r="BG86" i="1" s="1"/>
  <c r="AU84" i="1"/>
  <c r="BA84" i="1" s="1"/>
  <c r="BG84" i="1" s="1"/>
  <c r="AU82" i="1"/>
  <c r="BA82" i="1" s="1"/>
  <c r="BG82" i="1" s="1"/>
  <c r="AU80" i="1"/>
  <c r="BA80" i="1" s="1"/>
  <c r="BG80" i="1" s="1"/>
  <c r="AU78" i="1"/>
  <c r="BA78" i="1" s="1"/>
  <c r="BG78" i="1" s="1"/>
  <c r="AU76" i="1"/>
  <c r="BA76" i="1" s="1"/>
  <c r="BG76" i="1" s="1"/>
  <c r="AU74" i="1"/>
  <c r="BA74" i="1" s="1"/>
  <c r="BG74" i="1" s="1"/>
  <c r="AU72" i="1"/>
  <c r="BA72" i="1" s="1"/>
  <c r="BG72" i="1" s="1"/>
  <c r="AU70" i="1"/>
  <c r="BA70" i="1" s="1"/>
  <c r="BG70" i="1" s="1"/>
  <c r="AU68" i="1"/>
  <c r="BA68" i="1" s="1"/>
  <c r="BG68" i="1" s="1"/>
  <c r="AU66" i="1"/>
  <c r="BA66" i="1" s="1"/>
  <c r="BG66" i="1" s="1"/>
  <c r="AU64" i="1"/>
  <c r="BA64" i="1" s="1"/>
  <c r="BG64" i="1" s="1"/>
  <c r="AU62" i="1"/>
  <c r="BA62" i="1" s="1"/>
  <c r="BG62" i="1" s="1"/>
  <c r="AU60" i="1"/>
  <c r="BA60" i="1" s="1"/>
  <c r="BG60" i="1" s="1"/>
  <c r="AU58" i="1"/>
  <c r="BA58" i="1" s="1"/>
  <c r="BG58" i="1" s="1"/>
  <c r="AU56" i="1"/>
  <c r="BA56" i="1" s="1"/>
  <c r="BG56" i="1" s="1"/>
  <c r="AU54" i="1"/>
  <c r="BA54" i="1" s="1"/>
  <c r="BG54" i="1" s="1"/>
  <c r="AU52" i="1"/>
  <c r="BA52" i="1" s="1"/>
  <c r="BG52" i="1" s="1"/>
  <c r="AU50" i="1"/>
  <c r="BA50" i="1" s="1"/>
  <c r="BG50" i="1" s="1"/>
  <c r="AU42" i="1"/>
  <c r="BA42" i="1" s="1"/>
  <c r="BG42" i="1" s="1"/>
  <c r="AU40" i="1"/>
  <c r="BA40" i="1" s="1"/>
  <c r="BG40" i="1" s="1"/>
  <c r="AU38" i="1"/>
  <c r="BA38" i="1" s="1"/>
  <c r="BG38" i="1" s="1"/>
  <c r="AU36" i="1"/>
  <c r="BA36" i="1" s="1"/>
  <c r="BG36" i="1" s="1"/>
  <c r="AU34" i="1"/>
  <c r="BA34" i="1" s="1"/>
  <c r="BG34" i="1" s="1"/>
  <c r="AU77" i="1"/>
  <c r="BA77" i="1" s="1"/>
  <c r="BG77" i="1" s="1"/>
  <c r="AU69" i="1"/>
  <c r="BA69" i="1" s="1"/>
  <c r="BG69" i="1" s="1"/>
  <c r="AU61" i="1"/>
  <c r="BA61" i="1" s="1"/>
  <c r="BG61" i="1" s="1"/>
  <c r="AU53" i="1"/>
  <c r="BA53" i="1" s="1"/>
  <c r="BG53" i="1" s="1"/>
  <c r="AU44" i="1"/>
  <c r="BA44" i="1" s="1"/>
  <c r="BG44" i="1" s="1"/>
  <c r="AU47" i="1"/>
  <c r="BA47" i="1" s="1"/>
  <c r="BG47" i="1" s="1"/>
  <c r="AU75" i="1"/>
  <c r="BA75" i="1" s="1"/>
  <c r="BG75" i="1" s="1"/>
  <c r="AU67" i="1"/>
  <c r="BA67" i="1" s="1"/>
  <c r="BG67" i="1" s="1"/>
  <c r="AU59" i="1"/>
  <c r="BA59" i="1" s="1"/>
  <c r="BG59" i="1" s="1"/>
  <c r="AU51" i="1"/>
  <c r="BA51" i="1" s="1"/>
  <c r="BG51" i="1" s="1"/>
  <c r="AU46" i="1"/>
  <c r="BA46" i="1" s="1"/>
  <c r="BG46" i="1" s="1"/>
  <c r="AU43" i="1"/>
  <c r="BA43" i="1" s="1"/>
  <c r="BG43" i="1" s="1"/>
  <c r="AU41" i="1"/>
  <c r="BA41" i="1" s="1"/>
  <c r="BG41" i="1" s="1"/>
  <c r="AU39" i="1"/>
  <c r="BA39" i="1" s="1"/>
  <c r="BG39" i="1" s="1"/>
  <c r="AU37" i="1"/>
  <c r="BA37" i="1" s="1"/>
  <c r="BG37" i="1" s="1"/>
  <c r="AU35" i="1"/>
  <c r="BA35" i="1" s="1"/>
  <c r="BG35" i="1" s="1"/>
  <c r="AU17" i="1"/>
  <c r="BA17" i="1" s="1"/>
  <c r="BG17" i="1" s="1"/>
  <c r="AU19" i="1"/>
  <c r="BA19" i="1" s="1"/>
  <c r="BG19" i="1" s="1"/>
  <c r="AU29" i="1"/>
  <c r="BA29" i="1" s="1"/>
  <c r="BG29" i="1" s="1"/>
  <c r="AS30" i="1"/>
  <c r="AY30" i="1" s="1"/>
  <c r="BE30" i="1" s="1"/>
  <c r="AS35" i="1"/>
  <c r="AY35" i="1" s="1"/>
  <c r="BE35" i="1" s="1"/>
  <c r="AU49" i="1"/>
  <c r="BA49" i="1" s="1"/>
  <c r="BG49" i="1" s="1"/>
  <c r="AT72" i="1"/>
  <c r="AZ72" i="1" s="1"/>
  <c r="BF72" i="1" s="1"/>
  <c r="O3" i="1"/>
  <c r="AV15" i="1"/>
  <c r="AS22" i="1"/>
  <c r="AY22" i="1" s="1"/>
  <c r="BE22" i="1" s="1"/>
  <c r="AS24" i="1"/>
  <c r="AY24" i="1" s="1"/>
  <c r="BE24" i="1" s="1"/>
  <c r="AS26" i="1"/>
  <c r="AY26" i="1" s="1"/>
  <c r="BE26" i="1" s="1"/>
  <c r="AU30" i="1"/>
  <c r="BA30" i="1" s="1"/>
  <c r="BG30" i="1" s="1"/>
  <c r="AS31" i="1"/>
  <c r="AY31" i="1" s="1"/>
  <c r="BE31" i="1" s="1"/>
  <c r="AT35" i="1"/>
  <c r="AZ35" i="1" s="1"/>
  <c r="BF35" i="1" s="1"/>
  <c r="AU55" i="1"/>
  <c r="BA55" i="1" s="1"/>
  <c r="BG55" i="1" s="1"/>
  <c r="AS58" i="1"/>
  <c r="AY58" i="1" s="1"/>
  <c r="BE58" i="1" s="1"/>
  <c r="AS64" i="1"/>
  <c r="AY64" i="1" s="1"/>
  <c r="BE64" i="1" s="1"/>
  <c r="AT19" i="1"/>
  <c r="AZ19" i="1" s="1"/>
  <c r="BF19" i="1" s="1"/>
  <c r="R3" i="1"/>
  <c r="AM15" i="1"/>
  <c r="AS16" i="1"/>
  <c r="AS18" i="1"/>
  <c r="AY18" i="1" s="1"/>
  <c r="BE18" i="1" s="1"/>
  <c r="AS20" i="1"/>
  <c r="AY20" i="1" s="1"/>
  <c r="BE20" i="1" s="1"/>
  <c r="AT22" i="1"/>
  <c r="AZ22" i="1" s="1"/>
  <c r="BF22" i="1" s="1"/>
  <c r="AT24" i="1"/>
  <c r="AZ24" i="1" s="1"/>
  <c r="BF24" i="1" s="1"/>
  <c r="AT26" i="1"/>
  <c r="AZ26" i="1" s="1"/>
  <c r="BF26" i="1" s="1"/>
  <c r="AU31" i="1"/>
  <c r="BA31" i="1" s="1"/>
  <c r="BG31" i="1" s="1"/>
  <c r="AS32" i="1"/>
  <c r="AY32" i="1" s="1"/>
  <c r="BE32" i="1" s="1"/>
  <c r="AU45" i="1"/>
  <c r="BA45" i="1" s="1"/>
  <c r="BG45" i="1" s="1"/>
  <c r="AS50" i="1"/>
  <c r="AY50" i="1" s="1"/>
  <c r="BE50" i="1" s="1"/>
  <c r="AK64" i="1"/>
  <c r="AT64" i="1"/>
  <c r="AZ64" i="1" s="1"/>
  <c r="BF64" i="1" s="1"/>
  <c r="AS73" i="1"/>
  <c r="AY73" i="1" s="1"/>
  <c r="BE73" i="1" s="1"/>
  <c r="BD101" i="1" l="1"/>
  <c r="BB101" i="1"/>
  <c r="BB102" i="1"/>
  <c r="BB103" i="1" s="1"/>
  <c r="AY16" i="1"/>
  <c r="BE16" i="1" s="1"/>
  <c r="O8" i="1"/>
  <c r="AV98" i="1"/>
  <c r="BB98" i="1" s="1"/>
  <c r="BH98" i="1" s="1"/>
  <c r="AV96" i="1"/>
  <c r="BB96" i="1" s="1"/>
  <c r="BH96" i="1" s="1"/>
  <c r="AV94" i="1"/>
  <c r="BB94" i="1" s="1"/>
  <c r="BH94" i="1" s="1"/>
  <c r="AV92" i="1"/>
  <c r="BB92" i="1" s="1"/>
  <c r="BH92" i="1" s="1"/>
  <c r="AV97" i="1"/>
  <c r="BB97" i="1" s="1"/>
  <c r="BH97" i="1" s="1"/>
  <c r="AV80" i="1"/>
  <c r="BB80" i="1" s="1"/>
  <c r="BH80" i="1" s="1"/>
  <c r="AV79" i="1"/>
  <c r="BB79" i="1" s="1"/>
  <c r="BH79" i="1" s="1"/>
  <c r="AV77" i="1"/>
  <c r="BB77" i="1" s="1"/>
  <c r="BH77" i="1" s="1"/>
  <c r="AV69" i="1"/>
  <c r="BB69" i="1" s="1"/>
  <c r="BH69" i="1" s="1"/>
  <c r="AV61" i="1"/>
  <c r="BB61" i="1" s="1"/>
  <c r="BH61" i="1" s="1"/>
  <c r="AV53" i="1"/>
  <c r="BB53" i="1" s="1"/>
  <c r="BH53" i="1" s="1"/>
  <c r="AV44" i="1"/>
  <c r="BB44" i="1" s="1"/>
  <c r="BH44" i="1" s="1"/>
  <c r="AV88" i="1"/>
  <c r="BB88" i="1" s="1"/>
  <c r="BH88" i="1" s="1"/>
  <c r="AV82" i="1"/>
  <c r="BB82" i="1" s="1"/>
  <c r="BH82" i="1" s="1"/>
  <c r="AV81" i="1"/>
  <c r="BB81" i="1" s="1"/>
  <c r="BH81" i="1" s="1"/>
  <c r="AV76" i="1"/>
  <c r="BB76" i="1" s="1"/>
  <c r="BH76" i="1" s="1"/>
  <c r="AV68" i="1"/>
  <c r="BB68" i="1" s="1"/>
  <c r="BH68" i="1" s="1"/>
  <c r="AV60" i="1"/>
  <c r="BB60" i="1" s="1"/>
  <c r="BH60" i="1" s="1"/>
  <c r="AV52" i="1"/>
  <c r="BB52" i="1" s="1"/>
  <c r="BH52" i="1" s="1"/>
  <c r="AV47" i="1"/>
  <c r="BB47" i="1" s="1"/>
  <c r="BH47" i="1" s="1"/>
  <c r="AV84" i="1"/>
  <c r="BB84" i="1" s="1"/>
  <c r="BH84" i="1" s="1"/>
  <c r="AV83" i="1"/>
  <c r="BB83" i="1" s="1"/>
  <c r="BH83" i="1" s="1"/>
  <c r="AV75" i="1"/>
  <c r="BB75" i="1" s="1"/>
  <c r="BH75" i="1" s="1"/>
  <c r="AV67" i="1"/>
  <c r="BB67" i="1" s="1"/>
  <c r="BH67" i="1" s="1"/>
  <c r="AV59" i="1"/>
  <c r="BB59" i="1" s="1"/>
  <c r="BH59" i="1" s="1"/>
  <c r="AV51" i="1"/>
  <c r="BB51" i="1" s="1"/>
  <c r="BH51" i="1" s="1"/>
  <c r="AV89" i="1"/>
  <c r="BB89" i="1" s="1"/>
  <c r="BH89" i="1" s="1"/>
  <c r="AV85" i="1"/>
  <c r="BB85" i="1" s="1"/>
  <c r="BH85" i="1" s="1"/>
  <c r="AV74" i="1"/>
  <c r="BB74" i="1" s="1"/>
  <c r="BH74" i="1" s="1"/>
  <c r="AV66" i="1"/>
  <c r="BB66" i="1" s="1"/>
  <c r="BH66" i="1" s="1"/>
  <c r="AV58" i="1"/>
  <c r="BB58" i="1" s="1"/>
  <c r="BH58" i="1" s="1"/>
  <c r="AV50" i="1"/>
  <c r="BB50" i="1" s="1"/>
  <c r="BH50" i="1" s="1"/>
  <c r="AV46" i="1"/>
  <c r="BB46" i="1" s="1"/>
  <c r="BH46" i="1" s="1"/>
  <c r="AV43" i="1"/>
  <c r="BB43" i="1" s="1"/>
  <c r="BH43" i="1" s="1"/>
  <c r="AV41" i="1"/>
  <c r="BB41" i="1" s="1"/>
  <c r="BH41" i="1" s="1"/>
  <c r="AV39" i="1"/>
  <c r="BB39" i="1" s="1"/>
  <c r="BH39" i="1" s="1"/>
  <c r="AV37" i="1"/>
  <c r="BB37" i="1" s="1"/>
  <c r="BH37" i="1" s="1"/>
  <c r="AV35" i="1"/>
  <c r="BB35" i="1" s="1"/>
  <c r="BH35" i="1" s="1"/>
  <c r="AV73" i="1"/>
  <c r="BB73" i="1" s="1"/>
  <c r="BH73" i="1" s="1"/>
  <c r="AV65" i="1"/>
  <c r="BB65" i="1" s="1"/>
  <c r="BH65" i="1" s="1"/>
  <c r="AV57" i="1"/>
  <c r="BB57" i="1" s="1"/>
  <c r="BH57" i="1" s="1"/>
  <c r="AV49" i="1"/>
  <c r="BB49" i="1" s="1"/>
  <c r="BH49" i="1" s="1"/>
  <c r="AV70" i="1"/>
  <c r="BB70" i="1" s="1"/>
  <c r="BH70" i="1" s="1"/>
  <c r="AV55" i="1"/>
  <c r="BB55" i="1" s="1"/>
  <c r="BH55" i="1" s="1"/>
  <c r="AV30" i="1"/>
  <c r="BB30" i="1" s="1"/>
  <c r="BH30" i="1" s="1"/>
  <c r="AV17" i="1"/>
  <c r="BB17" i="1" s="1"/>
  <c r="BH17" i="1" s="1"/>
  <c r="AV95" i="1"/>
  <c r="BB95" i="1" s="1"/>
  <c r="BH95" i="1" s="1"/>
  <c r="AV78" i="1"/>
  <c r="BB78" i="1" s="1"/>
  <c r="BH78" i="1" s="1"/>
  <c r="AV72" i="1"/>
  <c r="BB72" i="1" s="1"/>
  <c r="BH72" i="1" s="1"/>
  <c r="AV29" i="1"/>
  <c r="BB29" i="1" s="1"/>
  <c r="BH29" i="1" s="1"/>
  <c r="AV19" i="1"/>
  <c r="BB19" i="1" s="1"/>
  <c r="BH19" i="1" s="1"/>
  <c r="AV36" i="1"/>
  <c r="BB36" i="1" s="1"/>
  <c r="BH36" i="1" s="1"/>
  <c r="AV63" i="1"/>
  <c r="BB63" i="1" s="1"/>
  <c r="BH63" i="1" s="1"/>
  <c r="AV42" i="1"/>
  <c r="BB42" i="1" s="1"/>
  <c r="BH42" i="1" s="1"/>
  <c r="AV40" i="1"/>
  <c r="BB40" i="1" s="1"/>
  <c r="BH40" i="1" s="1"/>
  <c r="AV38" i="1"/>
  <c r="BB38" i="1" s="1"/>
  <c r="BH38" i="1" s="1"/>
  <c r="AV28" i="1"/>
  <c r="BB28" i="1" s="1"/>
  <c r="BH28" i="1" s="1"/>
  <c r="AV25" i="1"/>
  <c r="BB25" i="1" s="1"/>
  <c r="BH25" i="1" s="1"/>
  <c r="AV23" i="1"/>
  <c r="BB23" i="1" s="1"/>
  <c r="BH23" i="1" s="1"/>
  <c r="AV21" i="1"/>
  <c r="BB21" i="1" s="1"/>
  <c r="BH21" i="1" s="1"/>
  <c r="AV93" i="1"/>
  <c r="BB93" i="1" s="1"/>
  <c r="BH93" i="1" s="1"/>
  <c r="AV27" i="1"/>
  <c r="BB27" i="1" s="1"/>
  <c r="BH27" i="1" s="1"/>
  <c r="AV34" i="1"/>
  <c r="BB34" i="1" s="1"/>
  <c r="BH34" i="1" s="1"/>
  <c r="AV26" i="1"/>
  <c r="BB26" i="1" s="1"/>
  <c r="BH26" i="1" s="1"/>
  <c r="AV87" i="1"/>
  <c r="BB87" i="1" s="1"/>
  <c r="BH87" i="1" s="1"/>
  <c r="AV71" i="1"/>
  <c r="BB71" i="1" s="1"/>
  <c r="BH71" i="1" s="1"/>
  <c r="AV54" i="1"/>
  <c r="BB54" i="1" s="1"/>
  <c r="BH54" i="1" s="1"/>
  <c r="AV16" i="1"/>
  <c r="AV90" i="1"/>
  <c r="BB90" i="1" s="1"/>
  <c r="BH90" i="1" s="1"/>
  <c r="AV62" i="1"/>
  <c r="BB62" i="1" s="1"/>
  <c r="BH62" i="1" s="1"/>
  <c r="AV32" i="1"/>
  <c r="BB32" i="1" s="1"/>
  <c r="BH32" i="1" s="1"/>
  <c r="AV24" i="1"/>
  <c r="BB24" i="1" s="1"/>
  <c r="BH24" i="1" s="1"/>
  <c r="AV22" i="1"/>
  <c r="BB22" i="1" s="1"/>
  <c r="BH22" i="1" s="1"/>
  <c r="AV91" i="1"/>
  <c r="BB91" i="1" s="1"/>
  <c r="BH91" i="1" s="1"/>
  <c r="AV86" i="1"/>
  <c r="BB86" i="1" s="1"/>
  <c r="BH86" i="1" s="1"/>
  <c r="AV56" i="1"/>
  <c r="BB56" i="1" s="1"/>
  <c r="BH56" i="1" s="1"/>
  <c r="AV48" i="1"/>
  <c r="BB48" i="1" s="1"/>
  <c r="BH48" i="1" s="1"/>
  <c r="AV33" i="1"/>
  <c r="BB33" i="1" s="1"/>
  <c r="BH33" i="1" s="1"/>
  <c r="AV20" i="1"/>
  <c r="BB20" i="1" s="1"/>
  <c r="BH20" i="1" s="1"/>
  <c r="AV18" i="1"/>
  <c r="BB18" i="1" s="1"/>
  <c r="BH18" i="1" s="1"/>
  <c r="AV64" i="1"/>
  <c r="BB64" i="1" s="1"/>
  <c r="BH64" i="1" s="1"/>
  <c r="AV45" i="1"/>
  <c r="BB45" i="1" s="1"/>
  <c r="BH45" i="1" s="1"/>
  <c r="AV31" i="1"/>
  <c r="BB31" i="1" s="1"/>
  <c r="BH31" i="1" s="1"/>
  <c r="BC102" i="1"/>
  <c r="BC103" i="1" s="1"/>
  <c r="BD102" i="1"/>
  <c r="BD103" i="1" s="1"/>
  <c r="BC101" i="1"/>
  <c r="BE102" i="1" l="1"/>
  <c r="BE103" i="1" s="1"/>
  <c r="BB16" i="1"/>
  <c r="BH16" i="1" s="1"/>
</calcChain>
</file>

<file path=xl/sharedStrings.xml><?xml version="1.0" encoding="utf-8"?>
<sst xmlns="http://schemas.openxmlformats.org/spreadsheetml/2006/main" count="299" uniqueCount="227">
  <si>
    <t>Course Code</t>
  </si>
  <si>
    <t>EEE 371</t>
  </si>
  <si>
    <t xml:space="preserve">        CO-Question Matrix</t>
  </si>
  <si>
    <t>CO-PO MAPPING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</si>
  <si>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</si>
  <si>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</si>
  <si>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</si>
  <si>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</si>
  <si>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</si>
  <si>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</si>
  <si>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</si>
  <si>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</si>
  <si>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</si>
  <si>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</si>
  <si>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</si>
  <si>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</si>
  <si>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PO5</t>
  </si>
  <si>
    <t>PO6</t>
  </si>
  <si>
    <t>PO7</t>
  </si>
  <si>
    <t>PO9</t>
  </si>
  <si>
    <t>PO10</t>
  </si>
  <si>
    <t>PO11</t>
  </si>
  <si>
    <t>Section</t>
  </si>
  <si>
    <t>A</t>
  </si>
  <si>
    <t>CO1</t>
  </si>
  <si>
    <t>✓</t>
  </si>
  <si>
    <t>Session</t>
  </si>
  <si>
    <t>Spring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</si>
  <si>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</si>
  <si>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</si>
  <si>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</si>
  <si>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</si>
  <si>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</si>
  <si>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</si>
  <si>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</si>
  <si>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</si>
  <si>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</si>
  <si>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</si>
  <si>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</si>
  <si>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</si>
  <si>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</si>
  <si>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</si>
  <si>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</si>
  <si>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</si>
  <si>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</si>
  <si>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</si>
  <si>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</si>
  <si>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</si>
  <si>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</si>
  <si>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</si>
  <si>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</si>
  <si>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</si>
  <si>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 xml:space="preserve">CO1 </t>
  </si>
  <si>
    <t xml:space="preserve">CO2 </t>
  </si>
  <si>
    <t xml:space="preserve">CO3 </t>
  </si>
  <si>
    <t>CO5</t>
  </si>
  <si>
    <t>1502810200912-</t>
  </si>
  <si>
    <t>Md Imran Hossain</t>
  </si>
  <si>
    <t>1603010201132-</t>
  </si>
  <si>
    <t>U. Sen Wan &lt;R&gt;</t>
  </si>
  <si>
    <t>1603010201141-</t>
  </si>
  <si>
    <t>Faiham Sharif Fahim</t>
  </si>
  <si>
    <t>1603110201181-</t>
  </si>
  <si>
    <t>Saadmaan Tousif &lt;R&gt;</t>
  </si>
  <si>
    <t>1703210201327-</t>
  </si>
  <si>
    <t>Rimpy Akter &lt;R&gt;</t>
  </si>
  <si>
    <t>1703210201359-</t>
  </si>
  <si>
    <t>Aditi Talukder &lt;R&gt;</t>
  </si>
  <si>
    <t>1703310201424-</t>
  </si>
  <si>
    <t>Ashfaque Hossain</t>
  </si>
  <si>
    <t>1703310201446-</t>
  </si>
  <si>
    <t>Md Abdus Salam &lt;R&gt;</t>
  </si>
  <si>
    <t>1703310201467-</t>
  </si>
  <si>
    <t>Dipannita Roy Prima</t>
  </si>
  <si>
    <t>1703310201509-</t>
  </si>
  <si>
    <t>Mohammad Jafar Imam &lt;R&gt;</t>
  </si>
  <si>
    <t>1703310201541-</t>
  </si>
  <si>
    <t>Jiku Deb Nath</t>
  </si>
  <si>
    <t>1803410201558-</t>
  </si>
  <si>
    <t>Mashfiq Mahmud &lt;R&gt;</t>
  </si>
  <si>
    <t>1803410201572-</t>
  </si>
  <si>
    <t>A M Fayed Hasan</t>
  </si>
  <si>
    <t>1803410201579-</t>
  </si>
  <si>
    <t>Amartya Rakshit</t>
  </si>
  <si>
    <t>1803510201651-</t>
  </si>
  <si>
    <t>Kanij Fatema Mahin &lt;R&gt;</t>
  </si>
  <si>
    <t>1803510201668-</t>
  </si>
  <si>
    <t>Pragga Barua</t>
  </si>
  <si>
    <t>1803510201678-</t>
  </si>
  <si>
    <t>Anup Dhar</t>
  </si>
  <si>
    <t>1803510201694-</t>
  </si>
  <si>
    <t>Md. Emran Hossen</t>
  </si>
  <si>
    <t>1803510201697-</t>
  </si>
  <si>
    <t>Sadik Hossain</t>
  </si>
  <si>
    <t>1803510201703-</t>
  </si>
  <si>
    <t>Shihab Uddin</t>
  </si>
  <si>
    <t>1803510201718-</t>
  </si>
  <si>
    <t>Shahriar Foisal</t>
  </si>
  <si>
    <t>1803510201737-</t>
  </si>
  <si>
    <t>Naimur Rahman</t>
  </si>
  <si>
    <t>1903610201764-</t>
  </si>
  <si>
    <t>Tanjim Shaferi &lt;R&gt;</t>
  </si>
  <si>
    <t>1903610201794-</t>
  </si>
  <si>
    <t>Md. Mahmudur Rashid</t>
  </si>
  <si>
    <t>1903610201807-</t>
  </si>
  <si>
    <t>Sourav Das</t>
  </si>
  <si>
    <t>1903610201814-</t>
  </si>
  <si>
    <t>Abidur Rahman Bhuiyan &lt;R&gt;</t>
  </si>
  <si>
    <t>1903610201818-</t>
  </si>
  <si>
    <t>Ehetasham Monsur Ramim &lt;R&gt;</t>
  </si>
  <si>
    <t>1903710201835-</t>
  </si>
  <si>
    <t>Mohammad Minhaj Uddin Rafi</t>
  </si>
  <si>
    <t>1903710201867-</t>
  </si>
  <si>
    <t>Tahmida Kawsar</t>
  </si>
  <si>
    <t>1903710201880-</t>
  </si>
  <si>
    <t>Akib Hasan ( Mitu)</t>
  </si>
  <si>
    <t>1903710201890-</t>
  </si>
  <si>
    <t>Md.Faisal mahmud</t>
  </si>
  <si>
    <t>1903710201940-</t>
  </si>
  <si>
    <t>Sanjukta Mishraw &lt;R&gt;</t>
  </si>
  <si>
    <t>1903710201941-</t>
  </si>
  <si>
    <t>Ahmed Ullah</t>
  </si>
  <si>
    <t>1903710201955-</t>
  </si>
  <si>
    <t>Abreethe Biswas</t>
  </si>
  <si>
    <t>1903710201987-</t>
  </si>
  <si>
    <t>Mohammad Habib Ullah</t>
  </si>
  <si>
    <t>1903710201991-</t>
  </si>
  <si>
    <t>SALMA AMIN</t>
  </si>
  <si>
    <t>1903710201998-</t>
  </si>
  <si>
    <t>MOHAMMAD KAISAR ALAM &lt;R&gt;</t>
  </si>
  <si>
    <t>1903710202000-</t>
  </si>
  <si>
    <t>MD. AMDAD HOSEN &lt;R&gt;</t>
  </si>
  <si>
    <t>1903710202017-</t>
  </si>
  <si>
    <t>MD. Tanben Faruq &lt;R&gt;</t>
  </si>
  <si>
    <t>1903710202021-</t>
  </si>
  <si>
    <t>R.H.M Sohag Milon &lt;R&gt;</t>
  </si>
  <si>
    <t>1903710202022-</t>
  </si>
  <si>
    <t>Shakawat Hussain</t>
  </si>
  <si>
    <t>abs</t>
  </si>
  <si>
    <t>1903710202029-</t>
  </si>
  <si>
    <t>Abdus Salam &lt;R&gt;</t>
  </si>
  <si>
    <t>1903710202062-</t>
  </si>
  <si>
    <t>Rajon Datta</t>
  </si>
  <si>
    <t>2003810202071-</t>
  </si>
  <si>
    <t>Tahiatul Islam Tamanna</t>
  </si>
  <si>
    <t>2003810202086-</t>
  </si>
  <si>
    <t>AZIZA AFRIN NADIA</t>
  </si>
  <si>
    <t>2003810202089-</t>
  </si>
  <si>
    <t>MD. Abdulla Al Shakaet</t>
  </si>
  <si>
    <t>2003810202101-</t>
  </si>
  <si>
    <t>BRISHTY DAS</t>
  </si>
  <si>
    <t>2103910202104-</t>
  </si>
  <si>
    <t>Sabrina Naher Chaithi</t>
  </si>
  <si>
    <t>2103910202105-</t>
  </si>
  <si>
    <t>MD AZMAYEN</t>
  </si>
  <si>
    <t>2103910202106-</t>
  </si>
  <si>
    <t>ABDULLAH AL MIRAJ</t>
  </si>
  <si>
    <t>2103910202107-</t>
  </si>
  <si>
    <t>MOHAMMAD SAKIB KHAN</t>
  </si>
  <si>
    <t>2103910202109-</t>
  </si>
  <si>
    <t>FATEMA SULTANA JUHI</t>
  </si>
  <si>
    <t>2103910202110-</t>
  </si>
  <si>
    <t>Inquyad Bin Mahbub</t>
  </si>
  <si>
    <t>2103910202111-</t>
  </si>
  <si>
    <t>Mohammad Ashikur Rahman</t>
  </si>
  <si>
    <t>2103910202112-</t>
  </si>
  <si>
    <t>MOSTAFA REZA MEHEDI</t>
  </si>
  <si>
    <t>2103910202113-</t>
  </si>
  <si>
    <t>ISMAM AZAD RAMIM</t>
  </si>
  <si>
    <t>2103910202116-</t>
  </si>
  <si>
    <t>Raktim Barua</t>
  </si>
  <si>
    <t>2103910202121-</t>
  </si>
  <si>
    <t>Fatema Tuz Zohra Faria</t>
  </si>
  <si>
    <t>2103910202123-</t>
  </si>
  <si>
    <t>Tufail Ahamad Babo</t>
  </si>
  <si>
    <t>2103910202124-</t>
  </si>
  <si>
    <t>NAILA ZAHIR</t>
  </si>
  <si>
    <t>2103910202125-</t>
  </si>
  <si>
    <t>Bristy Chowdhury</t>
  </si>
  <si>
    <t>2103910202128-</t>
  </si>
  <si>
    <t>DHRUVA MOHAJAN</t>
  </si>
  <si>
    <t>2103910202130-</t>
  </si>
  <si>
    <t>ABDULLAH MOHAMMAD SHAD</t>
  </si>
  <si>
    <t>2103910202131-</t>
  </si>
  <si>
    <t>MD. ABDULLAH JOBAYER</t>
  </si>
  <si>
    <t>2103910202132-</t>
  </si>
  <si>
    <t>ANUPOM KANTI NATH</t>
  </si>
  <si>
    <t>2103910202134-</t>
  </si>
  <si>
    <t>BIJOY BISHWAS</t>
  </si>
  <si>
    <t>2103910202135-</t>
  </si>
  <si>
    <t>JARIN SINGH RAY</t>
  </si>
  <si>
    <t>2103910202136-</t>
  </si>
  <si>
    <t>MD. REAZ UDDIN CHOWDHURY</t>
  </si>
  <si>
    <t>2103910202137-</t>
  </si>
  <si>
    <t>Isfa Sultana Tarin</t>
  </si>
  <si>
    <t>2103910202138-</t>
  </si>
  <si>
    <t>Nusrat Jahan Priota</t>
  </si>
  <si>
    <t>2103910202139-</t>
  </si>
  <si>
    <t>Amamul Ahasan</t>
  </si>
  <si>
    <t>2103910202140-</t>
  </si>
  <si>
    <t>Mohammad Joynal Abedin</t>
  </si>
  <si>
    <t>2103910202141-</t>
  </si>
  <si>
    <t>SANOWER HOSSAIN</t>
  </si>
  <si>
    <t>2103910202142-</t>
  </si>
  <si>
    <t>Mohiuddin Ishmam</t>
  </si>
  <si>
    <t>2103910202143-</t>
  </si>
  <si>
    <t>RIYA DAS</t>
  </si>
  <si>
    <t>2103910202144-</t>
  </si>
  <si>
    <t>Sudiptha Chakma</t>
  </si>
  <si>
    <t>2103910202145-</t>
  </si>
  <si>
    <t>Mohammad Iftikhar Mahmood Chowdhury</t>
  </si>
  <si>
    <t>2103910202146-</t>
  </si>
  <si>
    <t>Avinandan Chowdhury</t>
  </si>
  <si>
    <t>2103910202147-</t>
  </si>
  <si>
    <t>Mohammed Sayed Anowar</t>
  </si>
  <si>
    <t>2103910202148-</t>
  </si>
  <si>
    <t>Md Arif Istiak</t>
  </si>
  <si>
    <t>2103910202149-</t>
  </si>
  <si>
    <t>Dhruba Dey</t>
  </si>
  <si>
    <t>2103910202150-</t>
  </si>
  <si>
    <t>Ankur Kanti Paul</t>
  </si>
  <si>
    <t>0222210005101141-</t>
  </si>
  <si>
    <t>K.M. ADNAN ABSAR JILAN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</si>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</sst>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1"/>
      <color rgb="FFFEF2CB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9" fontId="1" fillId="0" borderId="0" xfId="0" applyNumberFormat="1" applyFont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1" fillId="0" borderId="5" xfId="0" applyNumberFormat="1" applyFont="1" applyBorder="1"/>
    <xf numFmtId="0" fontId="1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" fillId="2" borderId="7" xfId="0" applyFont="1" applyFill="1" applyBorder="1"/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6" xfId="0" applyFont="1" applyBorder="1"/>
    <xf numFmtId="0" fontId="1" fillId="0" borderId="13" xfId="0" applyFont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/>
    <xf numFmtId="164" fontId="1" fillId="2" borderId="5" xfId="0" applyNumberFormat="1" applyFont="1" applyFill="1" applyBorder="1" applyAlignment="1">
      <alignment horizontal="center" vertical="center"/>
    </xf>
    <xf numFmtId="3" fontId="1" fillId="0" borderId="5" xfId="0" applyNumberFormat="1" applyFont="1" applyBorder="1"/>
    <xf numFmtId="9" fontId="4" fillId="0" borderId="11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9" fontId="1" fillId="0" borderId="2" xfId="0" applyNumberFormat="1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22" xfId="0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14" xfId="0" applyFont="1" applyBorder="1"/>
    <xf numFmtId="0" fontId="2" fillId="0" borderId="23" xfId="0" applyFont="1" applyBorder="1"/>
    <xf numFmtId="0" fontId="4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4" fillId="0" borderId="6" xfId="0" applyFont="1" applyBorder="1" applyAlignment="1">
      <alignment horizontal="center" vertical="center"/>
    </xf>
    <xf numFmtId="9" fontId="4" fillId="0" borderId="25" xfId="0" applyNumberFormat="1" applyFont="1" applyBorder="1" applyAlignment="1">
      <alignment horizontal="center" vertical="center" wrapText="1"/>
    </xf>
    <xf numFmtId="9" fontId="4" fillId="0" borderId="12" xfId="0" applyNumberFormat="1" applyFont="1" applyBorder="1" applyAlignment="1">
      <alignment horizontal="center" vertical="center" wrapText="1"/>
    </xf>
    <xf numFmtId="9" fontId="4" fillId="0" borderId="17" xfId="0" applyNumberFormat="1" applyFont="1" applyBorder="1" applyAlignment="1">
      <alignment horizontal="center" vertical="center" wrapText="1"/>
    </xf>
    <xf numFmtId="9" fontId="4" fillId="0" borderId="18" xfId="0" applyNumberFormat="1" applyFont="1" applyBorder="1" applyAlignment="1">
      <alignment horizontal="center" vertical="center" wrapText="1"/>
    </xf>
    <xf numFmtId="0" fontId="2" fillId="0" borderId="29" xfId="0" applyFont="1" applyBorder="1" applyAlignment="1"/>
    <xf numFmtId="0" fontId="2" fillId="0" borderId="1" xfId="0" applyFont="1" applyBorder="1" applyAlignment="1"/>
    <xf numFmtId="9" fontId="8" fillId="0" borderId="29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EEE 371- Miroprocessor and Microcontroller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IEE_FALL_2022!$AS$13</c:f>
              <c:strCache>
                <c:ptCount val="1"/>
                <c:pt idx="0">
                  <c:v>CO1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IEE_FALL_2022!$BB$103</c:f>
              <c:numCache>
                <c:formatCode>0%</c:formatCode>
                <c:ptCount val="1"/>
                <c:pt idx="0">
                  <c:v>0.53012048192771088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CF-45E7-ACC9-74F121E7E8D3}"/>
            </c:ext>
          </c:extLst>
        </c:ser>
        <c:ser>
          <c:idx val="1"/>
          <c:order val="1"/>
          <c:tx>
            <c:strRef>
              <c:f>IEE_FALL_2022!$AT$13</c:f>
              <c:strCache>
                <c:ptCount val="1"/>
                <c:pt idx="0">
                  <c:v>CO2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IEE_FALL_2022!$BC$103</c:f>
              <c:numCache>
                <c:formatCode>0%</c:formatCode>
                <c:ptCount val="1"/>
                <c:pt idx="0">
                  <c:v>0.2289156626506024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BCF-45E7-ACC9-74F121E7E8D3}"/>
            </c:ext>
          </c:extLst>
        </c:ser>
        <c:ser>
          <c:idx val="2"/>
          <c:order val="2"/>
          <c:tx>
            <c:strRef>
              <c:f>IEE_FALL_2022!$AU$13</c:f>
              <c:strCache>
                <c:ptCount val="1"/>
                <c:pt idx="0">
                  <c:v>CO3 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IEE_FALL_2022!$BD$103</c:f>
              <c:numCache>
                <c:formatCode>0%</c:formatCode>
                <c:ptCount val="1"/>
                <c:pt idx="0">
                  <c:v>0.79518072289156627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BCF-45E7-ACC9-74F121E7E8D3}"/>
            </c:ext>
          </c:extLst>
        </c:ser>
        <c:ser>
          <c:idx val="3"/>
          <c:order val="3"/>
          <c:tx>
            <c:strRef>
              <c:f>IEE_FALL_2022!$AV$13</c:f>
              <c:strCache>
                <c:ptCount val="1"/>
                <c:pt idx="0">
                  <c:v>CO4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IEE_FALL_2022!$BE$103</c:f>
              <c:numCache>
                <c:formatCode>0%</c:formatCode>
                <c:ptCount val="1"/>
                <c:pt idx="0">
                  <c:v>0.68674698795180722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BCF-45E7-ACC9-74F121E7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573847"/>
        <c:axId val="1223546381"/>
      </c:barChart>
      <c:catAx>
        <c:axId val="154257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3546381"/>
        <c:crosses val="autoZero"/>
        <c:auto val="1"/>
        <c:lblAlgn val="ctr"/>
        <c:lblOffset val="100"/>
        <c:noMultiLvlLbl val="1"/>
      </c:catAx>
      <c:valAx>
        <c:axId val="1223546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257384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28575</xdr:colOff>
      <xdr:row>105</xdr:row>
      <xdr:rowOff>85725</xdr:rowOff>
    </xdr:from>
    <xdr:ext cx="5715000" cy="3533775"/>
    <xdr:graphicFrame macro="">
      <xdr:nvGraphicFramePr>
        <xdr:cNvPr id="585958555" name="Chart 1" title="Chart">
          <a:extLst>
            <a:ext uri="{FF2B5EF4-FFF2-40B4-BE49-F238E27FC236}">
              <a16:creationId xmlns:a16="http://schemas.microsoft.com/office/drawing/2014/main" id="{00000000-0008-0000-0000-00009B04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00"/>
  <sheetViews>
    <sheetView tabSelected="1" topLeftCell="AI87" workbookViewId="0">
      <selection activeCell="BK16" sqref="BK16:BL98"/>
    </sheetView>
  </sheetViews>
  <sheetFormatPr defaultColWidth="14.42578125" defaultRowHeight="15" customHeight="1"/>
  <cols>
    <col min="1" max="1" width="18.42578125" customWidth="1"/>
    <col min="2" max="2" width="33.140625" customWidth="1"/>
    <col min="3" max="3" width="3.5703125" customWidth="1"/>
    <col min="4" max="6" width="4.42578125" customWidth="1"/>
    <col min="7" max="7" width="10.5703125" customWidth="1"/>
    <col min="8" max="8" width="11.140625" customWidth="1"/>
    <col min="9" max="10" width="4.42578125" customWidth="1"/>
    <col min="11" max="11" width="6.5703125" customWidth="1"/>
    <col min="12" max="12" width="4.42578125" customWidth="1"/>
    <col min="13" max="14" width="5.140625" customWidth="1"/>
    <col min="15" max="15" width="5.7109375" customWidth="1"/>
    <col min="16" max="16" width="7" customWidth="1"/>
    <col min="17" max="17" width="9.28515625" customWidth="1"/>
    <col min="18" max="18" width="5.28515625" customWidth="1"/>
    <col min="19" max="19" width="9.42578125" customWidth="1"/>
    <col min="20" max="25" width="4.42578125" customWidth="1"/>
    <col min="26" max="32" width="4.7109375" customWidth="1"/>
    <col min="33" max="34" width="5.7109375" customWidth="1"/>
    <col min="35" max="35" width="4.42578125" customWidth="1"/>
    <col min="36" max="36" width="8.7109375" customWidth="1"/>
    <col min="37" max="38" width="5.28515625" customWidth="1"/>
    <col min="39" max="39" width="7.140625" customWidth="1"/>
    <col min="40" max="40" width="7" customWidth="1"/>
    <col min="41" max="41" width="7.42578125" customWidth="1"/>
    <col min="42" max="43" width="4.42578125" customWidth="1"/>
    <col min="44" max="44" width="4.7109375" customWidth="1"/>
    <col min="45" max="45" width="6.85546875" customWidth="1"/>
    <col min="46" max="46" width="8" customWidth="1"/>
    <col min="47" max="47" width="7.140625" customWidth="1"/>
    <col min="48" max="48" width="6.85546875" customWidth="1"/>
    <col min="49" max="49" width="4.42578125" customWidth="1"/>
    <col min="50" max="50" width="7.7109375" customWidth="1"/>
    <col min="51" max="51" width="4.85546875" customWidth="1"/>
    <col min="52" max="52" width="5.85546875" customWidth="1"/>
    <col min="53" max="53" width="4.85546875" customWidth="1"/>
    <col min="54" max="55" width="4.42578125" customWidth="1"/>
    <col min="56" max="56" width="7.7109375" customWidth="1"/>
    <col min="57" max="59" width="5.7109375" customWidth="1"/>
    <col min="60" max="61" width="4.42578125" customWidth="1"/>
    <col min="62" max="62" width="11" customWidth="1"/>
    <col min="63" max="65" width="5.7109375" customWidth="1"/>
    <col min="66" max="67" width="4.42578125" customWidth="1"/>
  </cols>
  <sheetData>
    <row r="1" spans="1:67" ht="14.25" customHeight="1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83" t="s">
        <v>2</v>
      </c>
      <c r="J1" s="74"/>
      <c r="K1" s="74"/>
      <c r="L1" s="74"/>
      <c r="M1" s="74"/>
      <c r="N1" s="74"/>
      <c r="O1" s="75"/>
      <c r="P1" s="1"/>
      <c r="Q1" s="1"/>
      <c r="R1" s="1"/>
      <c r="S1" s="1"/>
      <c r="T1" s="1"/>
      <c r="U1" s="1"/>
      <c r="V1" s="1"/>
      <c r="W1" s="1"/>
      <c r="X1" s="1"/>
      <c r="Y1" s="1"/>
      <c r="Z1" s="83" t="s">
        <v>3</v>
      </c>
      <c r="AA1" s="74"/>
      <c r="AB1" s="74"/>
      <c r="AC1" s="74"/>
      <c r="AD1" s="74"/>
      <c r="AE1" s="74"/>
      <c r="AF1" s="74"/>
      <c r="AG1" s="74"/>
      <c r="AH1" s="75"/>
      <c r="AI1" s="1"/>
      <c r="AJ1" s="1"/>
      <c r="AK1" s="1"/>
      <c r="AL1" s="1"/>
      <c r="AM1" s="1"/>
      <c r="AN1" s="1"/>
      <c r="AO1" s="1"/>
      <c r="AP1" s="1"/>
      <c r="AQ1" s="1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1"/>
    </row>
    <row r="2" spans="1:67" ht="14.25" customHeight="1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6"/>
      <c r="Q2" s="5" t="s">
        <v>12</v>
      </c>
      <c r="R2" s="4" t="s">
        <v>10</v>
      </c>
      <c r="S2" s="1"/>
      <c r="T2" s="1"/>
      <c r="U2" s="1"/>
      <c r="V2" s="1"/>
      <c r="W2" s="1"/>
      <c r="X2" s="1"/>
      <c r="Y2" s="7"/>
      <c r="Z2" s="8" t="s">
        <v>13</v>
      </c>
      <c r="AA2" s="8" t="s">
        <v>14</v>
      </c>
      <c r="AB2" s="8" t="s">
        <v>15</v>
      </c>
      <c r="AC2" s="9" t="s">
        <v>16</v>
      </c>
      <c r="AD2" s="9" t="s">
        <v>17</v>
      </c>
      <c r="AE2" s="9" t="s">
        <v>18</v>
      </c>
      <c r="AF2" s="8" t="s">
        <v>19</v>
      </c>
      <c r="AG2" s="8" t="s">
        <v>20</v>
      </c>
      <c r="AH2" s="8" t="s">
        <v>21</v>
      </c>
      <c r="AI2" s="1"/>
      <c r="AJ2" s="1"/>
      <c r="AK2" s="1"/>
      <c r="AL2" s="1"/>
      <c r="AM2" s="1"/>
      <c r="AN2" s="1"/>
      <c r="AO2" s="1"/>
      <c r="AP2" s="1"/>
      <c r="AQ2" s="1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1"/>
    </row>
    <row r="3" spans="1:67" ht="14.25" customHeight="1">
      <c r="A3" s="1" t="s">
        <v>22</v>
      </c>
      <c r="B3" s="1" t="s">
        <v>23</v>
      </c>
      <c r="C3" s="1"/>
      <c r="D3" s="1"/>
      <c r="E3" s="1"/>
      <c r="F3" s="1"/>
      <c r="G3" s="1"/>
      <c r="H3" s="2"/>
      <c r="I3" s="4" t="s">
        <v>24</v>
      </c>
      <c r="J3" s="4">
        <v>10</v>
      </c>
      <c r="K3" s="4"/>
      <c r="L3" s="4">
        <v>15</v>
      </c>
      <c r="M3" s="4">
        <v>17</v>
      </c>
      <c r="N3" s="4">
        <f t="shared" ref="N3:N6" si="0">SUM(J3:M3)</f>
        <v>42</v>
      </c>
      <c r="O3" s="10">
        <f>N3/N8</f>
        <v>0.32307692307692309</v>
      </c>
      <c r="P3" s="6"/>
      <c r="Q3" s="11">
        <f t="shared" ref="Q3:Q6" si="1">(M3*66.67)/100</f>
        <v>11.333900000000002</v>
      </c>
      <c r="R3" s="11">
        <f t="shared" ref="R3:R6" si="2">(J3+K3+L3+Q3)</f>
        <v>36.3339</v>
      </c>
      <c r="S3" s="1"/>
      <c r="T3" s="1"/>
      <c r="U3" s="1"/>
      <c r="V3" s="1"/>
      <c r="W3" s="1"/>
      <c r="X3" s="1"/>
      <c r="Y3" s="7" t="s">
        <v>24</v>
      </c>
      <c r="Z3" s="12" t="s">
        <v>25</v>
      </c>
      <c r="AA3" s="8"/>
      <c r="AB3" s="8"/>
      <c r="AC3" s="9"/>
      <c r="AD3" s="9"/>
      <c r="AE3" s="9"/>
      <c r="AF3" s="8"/>
      <c r="AG3" s="8"/>
      <c r="AH3" s="8"/>
      <c r="AI3" s="1"/>
      <c r="AJ3" s="1"/>
      <c r="AK3" s="1"/>
      <c r="AL3" s="1"/>
      <c r="AM3" s="1"/>
      <c r="AN3" s="1"/>
      <c r="AO3" s="1"/>
      <c r="AP3" s="1"/>
      <c r="AQ3" s="1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1"/>
    </row>
    <row r="4" spans="1:67" ht="14.25" customHeight="1">
      <c r="A4" s="1" t="s">
        <v>26</v>
      </c>
      <c r="B4" s="1" t="s">
        <v>27</v>
      </c>
      <c r="C4" s="13"/>
      <c r="D4" s="1"/>
      <c r="E4" s="1"/>
      <c r="F4" s="1"/>
      <c r="G4" s="1"/>
      <c r="H4" s="2"/>
      <c r="I4" s="4" t="s">
        <v>28</v>
      </c>
      <c r="J4" s="4">
        <v>10</v>
      </c>
      <c r="K4" s="4"/>
      <c r="L4" s="4">
        <v>15</v>
      </c>
      <c r="M4" s="4">
        <v>20</v>
      </c>
      <c r="N4" s="4">
        <f t="shared" si="0"/>
        <v>45</v>
      </c>
      <c r="O4" s="10">
        <f>N4/N8</f>
        <v>0.34615384615384615</v>
      </c>
      <c r="P4" s="6"/>
      <c r="Q4" s="11">
        <f t="shared" si="1"/>
        <v>13.334000000000001</v>
      </c>
      <c r="R4" s="11">
        <f t="shared" si="2"/>
        <v>38.334000000000003</v>
      </c>
      <c r="S4" s="1"/>
      <c r="T4" s="1"/>
      <c r="U4" s="1"/>
      <c r="V4" s="1"/>
      <c r="W4" s="1"/>
      <c r="X4" s="1"/>
      <c r="Y4" s="7" t="s">
        <v>28</v>
      </c>
      <c r="Z4" s="12" t="s">
        <v>25</v>
      </c>
      <c r="AA4" s="8"/>
      <c r="AB4" s="8"/>
      <c r="AC4" s="9"/>
      <c r="AD4" s="9"/>
      <c r="AE4" s="9"/>
      <c r="AF4" s="8"/>
      <c r="AG4" s="8"/>
      <c r="AH4" s="8"/>
      <c r="AI4" s="1"/>
      <c r="AJ4" s="1"/>
      <c r="AK4" s="1"/>
      <c r="AL4" s="1"/>
      <c r="AM4" s="1"/>
      <c r="AN4" s="1"/>
      <c r="AO4" s="1"/>
      <c r="AP4" s="1"/>
      <c r="AQ4" s="1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1"/>
    </row>
    <row r="5" spans="1:67" ht="14.25" customHeight="1">
      <c r="A5" s="1" t="s">
        <v>29</v>
      </c>
      <c r="B5" s="13">
        <f>COUNTA(A16:A123)</f>
        <v>83</v>
      </c>
      <c r="C5" s="14"/>
      <c r="D5" s="1"/>
      <c r="E5" s="1"/>
      <c r="F5" s="1"/>
      <c r="G5" s="1"/>
      <c r="H5" s="2"/>
      <c r="I5" s="4" t="s">
        <v>30</v>
      </c>
      <c r="J5" s="4"/>
      <c r="K5" s="4">
        <v>10</v>
      </c>
      <c r="L5" s="4"/>
      <c r="M5" s="4">
        <v>11</v>
      </c>
      <c r="N5" s="4">
        <f t="shared" si="0"/>
        <v>21</v>
      </c>
      <c r="O5" s="10">
        <f>N5/N8</f>
        <v>0.16153846153846155</v>
      </c>
      <c r="P5" s="6"/>
      <c r="Q5" s="11">
        <f t="shared" si="1"/>
        <v>7.3337000000000003</v>
      </c>
      <c r="R5" s="11">
        <f t="shared" si="2"/>
        <v>17.3337</v>
      </c>
      <c r="S5" s="1"/>
      <c r="T5" s="1"/>
      <c r="U5" s="1"/>
      <c r="V5" s="1"/>
      <c r="W5" s="1"/>
      <c r="X5" s="1"/>
      <c r="Y5" s="7" t="s">
        <v>30</v>
      </c>
      <c r="Z5" s="8"/>
      <c r="AA5" s="8"/>
      <c r="AB5" s="12" t="s">
        <v>25</v>
      </c>
      <c r="AC5" s="9"/>
      <c r="AD5" s="9"/>
      <c r="AE5" s="9"/>
      <c r="AF5" s="8"/>
      <c r="AG5" s="8"/>
      <c r="AH5" s="8"/>
      <c r="AI5" s="1"/>
      <c r="AJ5" s="1"/>
      <c r="AK5" s="1"/>
      <c r="AL5" s="1"/>
      <c r="AM5" s="1"/>
      <c r="AN5" s="1"/>
      <c r="AO5" s="1"/>
      <c r="AP5" s="1"/>
      <c r="AQ5" s="1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1"/>
    </row>
    <row r="6" spans="1:67" ht="14.25" customHeight="1">
      <c r="A6" s="1"/>
      <c r="B6" s="14"/>
      <c r="C6" s="14"/>
      <c r="D6" s="1"/>
      <c r="E6" s="1"/>
      <c r="F6" s="1"/>
      <c r="G6" s="1"/>
      <c r="H6" s="2"/>
      <c r="I6" s="4" t="s">
        <v>31</v>
      </c>
      <c r="J6" s="4">
        <v>10</v>
      </c>
      <c r="K6" s="4"/>
      <c r="L6" s="4"/>
      <c r="M6" s="4">
        <v>12</v>
      </c>
      <c r="N6" s="4">
        <f t="shared" si="0"/>
        <v>22</v>
      </c>
      <c r="O6" s="10">
        <f>N6/N8</f>
        <v>0.16923076923076924</v>
      </c>
      <c r="P6" s="6"/>
      <c r="Q6" s="11">
        <f t="shared" si="1"/>
        <v>8.0003999999999991</v>
      </c>
      <c r="R6" s="11">
        <f t="shared" si="2"/>
        <v>18.000399999999999</v>
      </c>
      <c r="S6" s="1"/>
      <c r="T6" s="1"/>
      <c r="U6" s="1"/>
      <c r="V6" s="1"/>
      <c r="W6" s="1"/>
      <c r="X6" s="1"/>
      <c r="Y6" s="7" t="s">
        <v>31</v>
      </c>
      <c r="Z6" s="12" t="s">
        <v>25</v>
      </c>
      <c r="AA6" s="8"/>
      <c r="AB6" s="8"/>
      <c r="AC6" s="9"/>
      <c r="AD6" s="9"/>
      <c r="AE6" s="9"/>
      <c r="AF6" s="8"/>
      <c r="AG6" s="8"/>
      <c r="AH6" s="8"/>
      <c r="AI6" s="1"/>
      <c r="AJ6" s="1"/>
      <c r="AK6" s="1"/>
      <c r="AL6" s="1"/>
      <c r="AM6" s="1"/>
      <c r="AN6" s="1"/>
      <c r="AO6" s="1"/>
      <c r="AP6" s="1"/>
      <c r="AQ6" s="1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</row>
    <row r="7" spans="1:67" ht="14.25" customHeight="1">
      <c r="A7" s="1"/>
      <c r="B7" s="14"/>
      <c r="C7" s="14"/>
      <c r="D7" s="1"/>
      <c r="E7" s="1"/>
      <c r="F7" s="1"/>
      <c r="G7" s="1"/>
      <c r="H7" s="2"/>
      <c r="I7" s="4"/>
      <c r="J7" s="4"/>
      <c r="K7" s="4"/>
      <c r="L7" s="4"/>
      <c r="M7" s="4"/>
      <c r="N7" s="4"/>
      <c r="O7" s="10"/>
      <c r="P7" s="6"/>
      <c r="Q7" s="11"/>
      <c r="R7" s="11"/>
      <c r="S7" s="1"/>
      <c r="T7" s="1"/>
      <c r="U7" s="1"/>
      <c r="V7" s="1"/>
      <c r="W7" s="1"/>
      <c r="X7" s="1"/>
      <c r="Y7" s="7"/>
      <c r="Z7" s="8"/>
      <c r="AA7" s="8"/>
      <c r="AB7" s="8"/>
      <c r="AC7" s="9"/>
      <c r="AD7" s="9"/>
      <c r="AE7" s="9"/>
      <c r="AF7" s="8"/>
      <c r="AG7" s="8"/>
      <c r="AH7" s="8"/>
      <c r="AI7" s="1"/>
      <c r="AJ7" s="1"/>
      <c r="AK7" s="1"/>
      <c r="AL7" s="1"/>
      <c r="AM7" s="1"/>
      <c r="AN7" s="1"/>
      <c r="AO7" s="1"/>
      <c r="AP7" s="1"/>
      <c r="AQ7" s="1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1"/>
    </row>
    <row r="8" spans="1:67" ht="14.25" customHeight="1">
      <c r="A8" s="1"/>
      <c r="B8" s="1"/>
      <c r="C8" s="1"/>
      <c r="D8" s="1"/>
      <c r="E8" s="1"/>
      <c r="F8" s="1"/>
      <c r="G8" s="1"/>
      <c r="H8" s="2"/>
      <c r="I8" s="4"/>
      <c r="J8" s="4"/>
      <c r="K8" s="4"/>
      <c r="L8" s="4"/>
      <c r="M8" s="4"/>
      <c r="N8" s="4">
        <f>SUM(N3:N6)</f>
        <v>130</v>
      </c>
      <c r="O8" s="10">
        <f>SUM(O3:O5)</f>
        <v>0.83076923076923082</v>
      </c>
      <c r="P8" s="6"/>
      <c r="Q8" s="4"/>
      <c r="R8" s="7"/>
      <c r="S8" s="1"/>
      <c r="T8" s="1"/>
      <c r="U8" s="1"/>
      <c r="V8" s="1"/>
      <c r="W8" s="1"/>
      <c r="X8" s="1"/>
      <c r="Y8" s="7"/>
      <c r="Z8" s="15"/>
      <c r="AA8" s="15"/>
      <c r="AB8" s="7"/>
      <c r="AC8" s="7"/>
      <c r="AD8" s="7"/>
      <c r="AE8" s="7"/>
      <c r="AF8" s="7"/>
      <c r="AG8" s="7"/>
      <c r="AH8" s="7"/>
      <c r="AI8" s="1"/>
      <c r="AJ8" s="1"/>
      <c r="AK8" s="1"/>
      <c r="AL8" s="1"/>
      <c r="AM8" s="1"/>
      <c r="AN8" s="1"/>
      <c r="AO8" s="1"/>
      <c r="AP8" s="1"/>
      <c r="AQ8" s="1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1"/>
    </row>
    <row r="9" spans="1:67" ht="14.2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1"/>
    </row>
    <row r="10" spans="1:67" ht="14.2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1"/>
    </row>
    <row r="11" spans="1:67" ht="14.25" customHeight="1">
      <c r="A11" s="84" t="s">
        <v>32</v>
      </c>
      <c r="B11" s="84" t="s">
        <v>33</v>
      </c>
      <c r="C11" s="17" t="s">
        <v>34</v>
      </c>
      <c r="D11" s="17" t="s">
        <v>35</v>
      </c>
      <c r="E11" s="17" t="s">
        <v>36</v>
      </c>
      <c r="F11" s="17" t="s">
        <v>37</v>
      </c>
      <c r="G11" s="17" t="s">
        <v>38</v>
      </c>
      <c r="H11" s="18" t="s">
        <v>39</v>
      </c>
      <c r="I11" s="87" t="s">
        <v>40</v>
      </c>
      <c r="J11" s="88"/>
      <c r="K11" s="88"/>
      <c r="L11" s="88"/>
      <c r="M11" s="88"/>
      <c r="N11" s="88"/>
      <c r="O11" s="88"/>
      <c r="P11" s="88"/>
      <c r="Q11" s="88"/>
      <c r="R11" s="89"/>
      <c r="S11" s="81" t="s">
        <v>9</v>
      </c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5"/>
      <c r="AK11" s="90" t="s">
        <v>10</v>
      </c>
      <c r="AL11" s="19"/>
      <c r="AM11" s="67" t="s">
        <v>41</v>
      </c>
      <c r="AN11" s="68"/>
      <c r="AO11" s="68"/>
      <c r="AP11" s="68"/>
      <c r="AQ11" s="69"/>
      <c r="AR11" s="3"/>
      <c r="AS11" s="67" t="s">
        <v>41</v>
      </c>
      <c r="AT11" s="68"/>
      <c r="AU11" s="68"/>
      <c r="AV11" s="68"/>
      <c r="AW11" s="69"/>
      <c r="AX11" s="20"/>
      <c r="AY11" s="67" t="s">
        <v>41</v>
      </c>
      <c r="AZ11" s="68"/>
      <c r="BA11" s="68"/>
      <c r="BB11" s="68"/>
      <c r="BC11" s="69"/>
      <c r="BD11" s="20"/>
      <c r="BE11" s="67" t="s">
        <v>41</v>
      </c>
      <c r="BF11" s="68"/>
      <c r="BG11" s="68"/>
      <c r="BH11" s="68"/>
      <c r="BI11" s="69"/>
      <c r="BJ11" s="3"/>
      <c r="BK11" s="91" t="s">
        <v>226</v>
      </c>
      <c r="BL11" s="92"/>
      <c r="BM11" s="95"/>
      <c r="BN11" s="96"/>
      <c r="BO11" s="96"/>
    </row>
    <row r="12" spans="1:67" ht="14.25" customHeight="1">
      <c r="A12" s="85"/>
      <c r="B12" s="85"/>
      <c r="C12" s="4"/>
      <c r="D12" s="7"/>
      <c r="E12" s="7"/>
      <c r="F12" s="7"/>
      <c r="G12" s="7"/>
      <c r="H12" s="21"/>
      <c r="I12" s="76" t="s">
        <v>42</v>
      </c>
      <c r="J12" s="74"/>
      <c r="K12" s="75"/>
      <c r="L12" s="77" t="s">
        <v>43</v>
      </c>
      <c r="M12" s="74"/>
      <c r="N12" s="75"/>
      <c r="O12" s="77" t="s">
        <v>44</v>
      </c>
      <c r="P12" s="74"/>
      <c r="Q12" s="75"/>
      <c r="R12" s="78" t="s">
        <v>45</v>
      </c>
      <c r="S12" s="81" t="s">
        <v>42</v>
      </c>
      <c r="T12" s="75"/>
      <c r="U12" s="82" t="s">
        <v>43</v>
      </c>
      <c r="V12" s="74"/>
      <c r="W12" s="75"/>
      <c r="X12" s="82" t="s">
        <v>44</v>
      </c>
      <c r="Y12" s="74"/>
      <c r="Z12" s="75"/>
      <c r="AA12" s="82" t="s">
        <v>46</v>
      </c>
      <c r="AB12" s="74"/>
      <c r="AC12" s="75"/>
      <c r="AD12" s="82" t="s">
        <v>47</v>
      </c>
      <c r="AE12" s="74"/>
      <c r="AF12" s="75"/>
      <c r="AG12" s="82" t="s">
        <v>48</v>
      </c>
      <c r="AH12" s="74"/>
      <c r="AI12" s="75"/>
      <c r="AJ12" s="90" t="s">
        <v>49</v>
      </c>
      <c r="AK12" s="85"/>
      <c r="AL12" s="19"/>
      <c r="AM12" s="70"/>
      <c r="AN12" s="71"/>
      <c r="AO12" s="71"/>
      <c r="AP12" s="71"/>
      <c r="AQ12" s="72"/>
      <c r="AR12" s="3"/>
      <c r="AS12" s="70"/>
      <c r="AT12" s="71"/>
      <c r="AU12" s="71"/>
      <c r="AV12" s="71"/>
      <c r="AW12" s="72"/>
      <c r="AX12" s="20"/>
      <c r="AY12" s="70"/>
      <c r="AZ12" s="71"/>
      <c r="BA12" s="71"/>
      <c r="BB12" s="71"/>
      <c r="BC12" s="72"/>
      <c r="BD12" s="20"/>
      <c r="BE12" s="70"/>
      <c r="BF12" s="71"/>
      <c r="BG12" s="71"/>
      <c r="BH12" s="71"/>
      <c r="BI12" s="72"/>
      <c r="BJ12" s="3"/>
      <c r="BK12" s="93"/>
      <c r="BL12" s="94"/>
      <c r="BM12" s="95"/>
      <c r="BN12" s="96"/>
      <c r="BO12" s="96"/>
    </row>
    <row r="13" spans="1:67" ht="14.25" customHeight="1">
      <c r="A13" s="85"/>
      <c r="B13" s="85"/>
      <c r="C13" s="4"/>
      <c r="D13" s="7"/>
      <c r="E13" s="7"/>
      <c r="F13" s="7"/>
      <c r="G13" s="7"/>
      <c r="H13" s="21"/>
      <c r="I13" s="22" t="s">
        <v>50</v>
      </c>
      <c r="J13" s="8" t="s">
        <v>51</v>
      </c>
      <c r="K13" s="8"/>
      <c r="L13" s="8" t="s">
        <v>50</v>
      </c>
      <c r="M13" s="8" t="s">
        <v>51</v>
      </c>
      <c r="N13" s="8"/>
      <c r="O13" s="8" t="s">
        <v>50</v>
      </c>
      <c r="P13" s="8" t="s">
        <v>51</v>
      </c>
      <c r="Q13" s="8"/>
      <c r="R13" s="79"/>
      <c r="S13" s="23" t="s">
        <v>50</v>
      </c>
      <c r="T13" s="4"/>
      <c r="U13" s="4" t="s">
        <v>50</v>
      </c>
      <c r="V13" s="4" t="s">
        <v>51</v>
      </c>
      <c r="W13" s="4"/>
      <c r="X13" s="4" t="s">
        <v>50</v>
      </c>
      <c r="Y13" s="4" t="s">
        <v>51</v>
      </c>
      <c r="Z13" s="4"/>
      <c r="AA13" s="4" t="s">
        <v>50</v>
      </c>
      <c r="AB13" s="4" t="s">
        <v>51</v>
      </c>
      <c r="AC13" s="4"/>
      <c r="AD13" s="4" t="s">
        <v>50</v>
      </c>
      <c r="AE13" s="4" t="s">
        <v>51</v>
      </c>
      <c r="AF13" s="4"/>
      <c r="AG13" s="4" t="s">
        <v>50</v>
      </c>
      <c r="AH13" s="4" t="s">
        <v>51</v>
      </c>
      <c r="AI13" s="4"/>
      <c r="AJ13" s="85"/>
      <c r="AK13" s="85"/>
      <c r="AL13" s="19"/>
      <c r="AM13" s="24" t="s">
        <v>52</v>
      </c>
      <c r="AN13" s="24" t="s">
        <v>53</v>
      </c>
      <c r="AO13" s="24" t="s">
        <v>54</v>
      </c>
      <c r="AP13" s="24" t="s">
        <v>31</v>
      </c>
      <c r="AQ13" s="24" t="s">
        <v>55</v>
      </c>
      <c r="AR13" s="3"/>
      <c r="AS13" s="24" t="s">
        <v>52</v>
      </c>
      <c r="AT13" s="24" t="s">
        <v>53</v>
      </c>
      <c r="AU13" s="24" t="s">
        <v>54</v>
      </c>
      <c r="AV13" s="24" t="s">
        <v>31</v>
      </c>
      <c r="AW13" s="24" t="s">
        <v>55</v>
      </c>
      <c r="AX13" s="25"/>
      <c r="AY13" s="10" t="s">
        <v>52</v>
      </c>
      <c r="AZ13" s="10" t="s">
        <v>28</v>
      </c>
      <c r="BA13" s="10" t="s">
        <v>54</v>
      </c>
      <c r="BB13" s="10" t="s">
        <v>31</v>
      </c>
      <c r="BC13" s="10" t="s">
        <v>55</v>
      </c>
      <c r="BD13" s="25"/>
      <c r="BE13" s="10" t="s">
        <v>52</v>
      </c>
      <c r="BF13" s="10" t="s">
        <v>28</v>
      </c>
      <c r="BG13" s="10" t="s">
        <v>54</v>
      </c>
      <c r="BH13" s="10" t="s">
        <v>31</v>
      </c>
      <c r="BI13" s="10" t="s">
        <v>55</v>
      </c>
      <c r="BJ13" s="3"/>
      <c r="BK13" s="97" t="s">
        <v>13</v>
      </c>
      <c r="BL13" s="97" t="s">
        <v>15</v>
      </c>
    </row>
    <row r="14" spans="1:67" ht="14.25" customHeight="1">
      <c r="A14" s="85"/>
      <c r="B14" s="85"/>
      <c r="C14" s="4"/>
      <c r="D14" s="26" t="s">
        <v>24</v>
      </c>
      <c r="E14" s="4" t="s">
        <v>28</v>
      </c>
      <c r="F14" s="4" t="s">
        <v>31</v>
      </c>
      <c r="G14" s="4"/>
      <c r="H14" s="27" t="s">
        <v>30</v>
      </c>
      <c r="I14" s="28" t="s">
        <v>24</v>
      </c>
      <c r="J14" s="4" t="s">
        <v>24</v>
      </c>
      <c r="K14" s="4"/>
      <c r="L14" s="4" t="s">
        <v>28</v>
      </c>
      <c r="M14" s="4" t="s">
        <v>28</v>
      </c>
      <c r="N14" s="4"/>
      <c r="O14" s="4" t="s">
        <v>28</v>
      </c>
      <c r="P14" s="4" t="s">
        <v>24</v>
      </c>
      <c r="Q14" s="4"/>
      <c r="R14" s="80"/>
      <c r="S14" s="23" t="s">
        <v>24</v>
      </c>
      <c r="T14" s="4"/>
      <c r="U14" s="4" t="s">
        <v>28</v>
      </c>
      <c r="V14" s="8" t="s">
        <v>30</v>
      </c>
      <c r="W14" s="4"/>
      <c r="X14" s="4" t="s">
        <v>31</v>
      </c>
      <c r="Y14" s="4" t="s">
        <v>28</v>
      </c>
      <c r="Z14" s="4"/>
      <c r="AA14" s="4" t="s">
        <v>24</v>
      </c>
      <c r="AB14" s="4" t="s">
        <v>28</v>
      </c>
      <c r="AC14" s="8"/>
      <c r="AD14" s="4" t="s">
        <v>31</v>
      </c>
      <c r="AE14" s="4" t="s">
        <v>30</v>
      </c>
      <c r="AF14" s="4"/>
      <c r="AG14" s="4" t="s">
        <v>28</v>
      </c>
      <c r="AH14" s="4" t="s">
        <v>31</v>
      </c>
      <c r="AI14" s="4"/>
      <c r="AJ14" s="86"/>
      <c r="AK14" s="86"/>
      <c r="AL14" s="19"/>
      <c r="AM14" s="4"/>
      <c r="AN14" s="4"/>
      <c r="AO14" s="4"/>
      <c r="AP14" s="4"/>
      <c r="AQ14" s="4"/>
      <c r="AR14" s="3"/>
      <c r="AS14" s="4"/>
      <c r="AT14" s="4"/>
      <c r="AU14" s="4"/>
      <c r="AV14" s="4"/>
      <c r="AW14" s="4"/>
      <c r="AX14" s="25"/>
      <c r="AY14" s="10"/>
      <c r="AZ14" s="10"/>
      <c r="BA14" s="10"/>
      <c r="BB14" s="10"/>
      <c r="BC14" s="10"/>
      <c r="BD14" s="25"/>
      <c r="BE14" s="10"/>
      <c r="BF14" s="10"/>
      <c r="BG14" s="10"/>
      <c r="BH14" s="10"/>
      <c r="BI14" s="10"/>
      <c r="BJ14" s="1"/>
    </row>
    <row r="15" spans="1:67" ht="14.25" customHeight="1">
      <c r="A15" s="86"/>
      <c r="B15" s="86"/>
      <c r="C15" s="29">
        <v>10</v>
      </c>
      <c r="D15" s="30">
        <v>10</v>
      </c>
      <c r="E15" s="30">
        <v>10</v>
      </c>
      <c r="F15" s="30">
        <v>10</v>
      </c>
      <c r="G15" s="30">
        <v>20</v>
      </c>
      <c r="H15" s="31">
        <v>10</v>
      </c>
      <c r="I15" s="32">
        <v>5</v>
      </c>
      <c r="J15" s="33">
        <v>5</v>
      </c>
      <c r="K15" s="34"/>
      <c r="L15" s="33">
        <v>6</v>
      </c>
      <c r="M15" s="33">
        <v>4</v>
      </c>
      <c r="N15" s="34"/>
      <c r="O15" s="33">
        <v>5</v>
      </c>
      <c r="P15" s="33">
        <v>5</v>
      </c>
      <c r="Q15" s="34"/>
      <c r="R15" s="35">
        <v>20</v>
      </c>
      <c r="S15" s="36">
        <v>10</v>
      </c>
      <c r="T15" s="34"/>
      <c r="U15" s="33">
        <v>7</v>
      </c>
      <c r="V15" s="33">
        <v>3</v>
      </c>
      <c r="W15" s="34"/>
      <c r="X15" s="33">
        <v>5</v>
      </c>
      <c r="Y15" s="33">
        <v>5</v>
      </c>
      <c r="Z15" s="34"/>
      <c r="AA15" s="33">
        <v>7</v>
      </c>
      <c r="AB15" s="33">
        <v>3</v>
      </c>
      <c r="AC15" s="34"/>
      <c r="AD15" s="33">
        <v>2</v>
      </c>
      <c r="AE15" s="33">
        <v>8</v>
      </c>
      <c r="AF15" s="34"/>
      <c r="AG15" s="33">
        <v>5</v>
      </c>
      <c r="AH15" s="33">
        <v>5</v>
      </c>
      <c r="AI15" s="34"/>
      <c r="AJ15" s="33">
        <v>40</v>
      </c>
      <c r="AK15" s="7"/>
      <c r="AL15" s="1"/>
      <c r="AM15" s="11">
        <f>SUMIF($D$14:$AI$14,I$3,$D15:$AI15) -M$3+Q$3</f>
        <v>36.3339</v>
      </c>
      <c r="AN15" s="11">
        <f>SUMIF($D$14:$AI$14,I$4,$D15:$AI15) -M$4+Q$4</f>
        <v>38.334000000000003</v>
      </c>
      <c r="AO15" s="11">
        <f>SUMIF($D$14:$AI$14,I$5,$D15:$AI15) -M$5 +Q$5</f>
        <v>17.3337</v>
      </c>
      <c r="AP15" s="11">
        <f>SUMIF($D$14:$AI$14,I$6,$D15:$AI15) -M$6 +Q$6</f>
        <v>18.000399999999999</v>
      </c>
      <c r="AQ15" s="11"/>
      <c r="AR15" s="3"/>
      <c r="AS15" s="11">
        <f>SUMIF($D$14:$AI$14,I$3,$D15:$AI15) -M$3+Q$3</f>
        <v>36.3339</v>
      </c>
      <c r="AT15" s="11">
        <f>SUMIF($D$14:$AI$14,I$4,$D15:$AI15) -M$4+Q$4</f>
        <v>38.334000000000003</v>
      </c>
      <c r="AU15" s="11">
        <f>SUMIF($D$14:$AI$14,I$5,$D15:$AI15) -M$5 +Q$5</f>
        <v>17.3337</v>
      </c>
      <c r="AV15" s="11">
        <f>AP15</f>
        <v>18.000399999999999</v>
      </c>
      <c r="AW15" s="11"/>
      <c r="AX15" s="37"/>
      <c r="AY15" s="11">
        <f>SUMIF($D$14:$AI$14,I$3,$D15:$AI15) -M$3+Q$3</f>
        <v>36.3339</v>
      </c>
      <c r="AZ15" s="11">
        <f>SUMIF($D$14:$AI$14,I$4,$D15:$AI15) -M$4+Q$4</f>
        <v>38.334000000000003</v>
      </c>
      <c r="BA15" s="11">
        <f>SUMIF($D$14:$AI$14,I$5,$D15:$AI15) -M$5 +Q$5</f>
        <v>17.3337</v>
      </c>
      <c r="BB15" s="11">
        <f>AP15</f>
        <v>18.000399999999999</v>
      </c>
      <c r="BC15" s="11"/>
      <c r="BD15" s="37"/>
      <c r="BE15" s="11">
        <f>SUMIF($D$14:$AI$14,I$3,$D15:$AI15) -M$3+Q$3</f>
        <v>36.3339</v>
      </c>
      <c r="BF15" s="11">
        <f>SUMIF($D$14:$AI$14,I$4,$D15:$AI15) -M$4+Q$4</f>
        <v>38.334000000000003</v>
      </c>
      <c r="BG15" s="11">
        <f>SUMIF($D$14:$AI$14,I$5,$D15:$AI15) -M$5 +Q$5</f>
        <v>17.3337</v>
      </c>
      <c r="BH15" s="11">
        <f>AP15</f>
        <v>18.000399999999999</v>
      </c>
      <c r="BI15" s="11"/>
      <c r="BJ15" s="1"/>
      <c r="BK15">
        <v>6</v>
      </c>
      <c r="BL15">
        <v>2</v>
      </c>
    </row>
    <row r="16" spans="1:67" ht="14.25" customHeight="1">
      <c r="A16" s="38" t="s">
        <v>56</v>
      </c>
      <c r="B16" s="39" t="s">
        <v>57</v>
      </c>
      <c r="C16" s="4">
        <v>9.5</v>
      </c>
      <c r="D16" s="4">
        <v>0</v>
      </c>
      <c r="E16" s="4">
        <v>1</v>
      </c>
      <c r="F16" s="4">
        <v>7</v>
      </c>
      <c r="G16" s="4">
        <f t="shared" ref="G16:G98" si="3">SUMPRODUCT(LARGE((D16:F16),{1,2}))</f>
        <v>8</v>
      </c>
      <c r="H16" s="27">
        <v>7</v>
      </c>
      <c r="I16" s="28">
        <v>1</v>
      </c>
      <c r="J16" s="4"/>
      <c r="K16" s="4"/>
      <c r="L16" s="4"/>
      <c r="M16" s="4"/>
      <c r="N16" s="4"/>
      <c r="O16" s="4"/>
      <c r="P16" s="4"/>
      <c r="Q16" s="4"/>
      <c r="R16" s="40">
        <f t="shared" ref="R16:R33" si="4">SUM(I16:Q16)</f>
        <v>1</v>
      </c>
      <c r="S16" s="23">
        <v>0.5</v>
      </c>
      <c r="T16" s="4"/>
      <c r="U16" s="4">
        <v>1</v>
      </c>
      <c r="V16" s="4">
        <v>2</v>
      </c>
      <c r="W16" s="4"/>
      <c r="X16" s="4"/>
      <c r="Y16" s="4">
        <v>0</v>
      </c>
      <c r="Z16" s="4"/>
      <c r="AA16" s="4">
        <v>0</v>
      </c>
      <c r="AB16" s="4"/>
      <c r="AC16" s="4"/>
      <c r="AD16" s="4">
        <v>1.5</v>
      </c>
      <c r="AE16" s="4">
        <v>0.5</v>
      </c>
      <c r="AF16" s="4"/>
      <c r="AG16" s="4"/>
      <c r="AH16" s="4"/>
      <c r="AI16" s="4"/>
      <c r="AJ16" s="4">
        <f t="shared" ref="AJ16:AJ98" si="5">SUM(S16:AI16)</f>
        <v>5.5</v>
      </c>
      <c r="AK16" s="4">
        <f t="shared" ref="AK16:AK20" si="6">SUM(C16,G16,H16,R16,AJ16)</f>
        <v>31</v>
      </c>
      <c r="AL16" s="41"/>
      <c r="AM16" s="42">
        <f t="shared" ref="AM16:AM98" si="7">MIN(SUMIF($D$14:$AI$14,I$3,$D16:$AI16), 100)</f>
        <v>1.5</v>
      </c>
      <c r="AN16" s="42">
        <f t="shared" ref="AN16:AN98" si="8">MIN(SUMIF($D$14:$AI$14,I$4,$D16:$AI16), 100)</f>
        <v>2</v>
      </c>
      <c r="AO16" s="42">
        <f t="shared" ref="AO16:AO98" si="9">MIN(SUMIF($D$14:$AI$14,I$5,$D16:$AI16), 100)</f>
        <v>9.5</v>
      </c>
      <c r="AP16" s="42">
        <f t="shared" ref="AP16:AP98" si="10">MIN(SUMIF($D$14:$AI$14,I$6,$D16:$AI16), 100)</f>
        <v>8.5</v>
      </c>
      <c r="AQ16" s="42"/>
      <c r="AR16" s="3"/>
      <c r="AS16" s="43">
        <f t="shared" ref="AS16:AS98" si="11">MIN(SUMIF($D$14:$AI$14,I$3,$D16:$AI16)/AS$15, 100%)</f>
        <v>4.1283759794572009E-2</v>
      </c>
      <c r="AT16" s="43">
        <f t="shared" ref="AT16:AT98" si="12">MIN(SUMIF($D$14:$AI$14,I$4,$D16:$AI16)/AT$15, 100%)</f>
        <v>5.2173005686857614E-2</v>
      </c>
      <c r="AU16" s="43">
        <f t="shared" ref="AU16:AU98" si="13">MIN(SUMIF($D$14:$AI$14,I$5,$D16:$AI16)/AU$15, 100%)</f>
        <v>0.54806532938726293</v>
      </c>
      <c r="AV16" s="43">
        <f t="shared" ref="AV16:AV98" si="14">MIN(SUMIF($D$14:$AI$14,I$6,$D16:$AI16)/AV$15, 100%)</f>
        <v>0.47221172862825272</v>
      </c>
      <c r="AW16" s="42"/>
      <c r="AX16" s="25"/>
      <c r="AY16" s="11">
        <f t="shared" ref="AY16:BA16" si="15">IF((AS16)&gt;=50%, 2, (IF((AS16)&lt;25%, 0, 1)))</f>
        <v>0</v>
      </c>
      <c r="AZ16" s="11">
        <f t="shared" si="15"/>
        <v>0</v>
      </c>
      <c r="BA16" s="11">
        <f t="shared" si="15"/>
        <v>2</v>
      </c>
      <c r="BB16" s="11">
        <f t="shared" ref="BB16:BB98" si="16">IF((AV16)&gt;=50%, 2, (IF((AV16)&lt;25%, 0, 1)))</f>
        <v>1</v>
      </c>
      <c r="BC16" s="42"/>
      <c r="BD16" s="6"/>
      <c r="BE16" s="42" t="str">
        <f t="shared" ref="BE16:BG16" si="17">IF(AY16=2,"Att", (IF(AY16=0,"Not","Weak")))</f>
        <v>Not</v>
      </c>
      <c r="BF16" s="42" t="str">
        <f t="shared" si="17"/>
        <v>Not</v>
      </c>
      <c r="BG16" s="42" t="str">
        <f t="shared" si="17"/>
        <v>Att</v>
      </c>
      <c r="BH16" s="42" t="str">
        <f t="shared" ref="BH16:BH98" si="18">IF(BB16=2,"Att", (IF(BB16=0,"Not","Weak")))</f>
        <v>Weak</v>
      </c>
      <c r="BI16" s="42"/>
      <c r="BJ16" s="1"/>
      <c r="BK16" s="99">
        <f>AY16+AZ16+BB16</f>
        <v>1</v>
      </c>
      <c r="BL16" s="99">
        <f>BA16</f>
        <v>2</v>
      </c>
    </row>
    <row r="17" spans="1:64" ht="14.25" customHeight="1">
      <c r="A17" s="38" t="s">
        <v>58</v>
      </c>
      <c r="B17" s="39" t="s">
        <v>59</v>
      </c>
      <c r="C17" s="4"/>
      <c r="D17" s="4"/>
      <c r="E17" s="4"/>
      <c r="F17" s="4"/>
      <c r="G17" s="4" t="e">
        <f t="shared" si="3"/>
        <v>#NUM!</v>
      </c>
      <c r="H17" s="44"/>
      <c r="I17" s="4"/>
      <c r="J17" s="4"/>
      <c r="K17" s="4"/>
      <c r="L17" s="4"/>
      <c r="M17" s="4"/>
      <c r="N17" s="4"/>
      <c r="O17" s="4"/>
      <c r="P17" s="4"/>
      <c r="Q17" s="4"/>
      <c r="R17" s="40">
        <f t="shared" si="4"/>
        <v>0</v>
      </c>
      <c r="S17" s="23">
        <v>3</v>
      </c>
      <c r="T17" s="4"/>
      <c r="U17" s="4">
        <v>3.5</v>
      </c>
      <c r="V17" s="4">
        <v>1</v>
      </c>
      <c r="W17" s="4"/>
      <c r="X17" s="4"/>
      <c r="Y17" s="4"/>
      <c r="Z17" s="4"/>
      <c r="AA17" s="4"/>
      <c r="AB17" s="4"/>
      <c r="AC17" s="4"/>
      <c r="AD17" s="4">
        <v>0</v>
      </c>
      <c r="AE17" s="4">
        <v>1</v>
      </c>
      <c r="AF17" s="4"/>
      <c r="AG17" s="4"/>
      <c r="AH17" s="4"/>
      <c r="AI17" s="4"/>
      <c r="AJ17" s="4">
        <f t="shared" si="5"/>
        <v>8.5</v>
      </c>
      <c r="AK17" s="4" t="e">
        <f t="shared" si="6"/>
        <v>#NUM!</v>
      </c>
      <c r="AL17" s="41"/>
      <c r="AM17" s="42">
        <f t="shared" si="7"/>
        <v>3</v>
      </c>
      <c r="AN17" s="42">
        <f t="shared" si="8"/>
        <v>3.5</v>
      </c>
      <c r="AO17" s="42">
        <f t="shared" si="9"/>
        <v>2</v>
      </c>
      <c r="AP17" s="42">
        <f t="shared" si="10"/>
        <v>0</v>
      </c>
      <c r="AQ17" s="42"/>
      <c r="AR17" s="42"/>
      <c r="AS17" s="43">
        <f t="shared" si="11"/>
        <v>8.2567519589144017E-2</v>
      </c>
      <c r="AT17" s="43">
        <f t="shared" si="12"/>
        <v>9.1302759952000823E-2</v>
      </c>
      <c r="AU17" s="43">
        <f t="shared" si="13"/>
        <v>0.11538217460784483</v>
      </c>
      <c r="AV17" s="43">
        <f t="shared" si="14"/>
        <v>0</v>
      </c>
      <c r="AW17" s="42"/>
      <c r="AX17" s="42"/>
      <c r="AY17" s="11">
        <f t="shared" ref="AY17:BA17" si="19">IF((AS17)&gt;=50%, 2, (IF((AS17)&lt;25%, 0, 1)))</f>
        <v>0</v>
      </c>
      <c r="AZ17" s="11">
        <f t="shared" si="19"/>
        <v>0</v>
      </c>
      <c r="BA17" s="11">
        <f t="shared" si="19"/>
        <v>0</v>
      </c>
      <c r="BB17" s="11">
        <f t="shared" si="16"/>
        <v>0</v>
      </c>
      <c r="BC17" s="42"/>
      <c r="BD17" s="42"/>
      <c r="BE17" s="42" t="str">
        <f t="shared" ref="BE17:BG17" si="20">IF(AY17=2,"Att", (IF(AY17=0,"Not","Weak")))</f>
        <v>Not</v>
      </c>
      <c r="BF17" s="42" t="str">
        <f t="shared" si="20"/>
        <v>Not</v>
      </c>
      <c r="BG17" s="42" t="str">
        <f t="shared" si="20"/>
        <v>Not</v>
      </c>
      <c r="BH17" s="42" t="str">
        <f t="shared" si="18"/>
        <v>Not</v>
      </c>
      <c r="BI17" s="42"/>
      <c r="BJ17" s="1"/>
      <c r="BK17" s="99">
        <f t="shared" ref="BK17:BK80" si="21">AY17+AZ17+BB17</f>
        <v>0</v>
      </c>
      <c r="BL17" s="99">
        <f t="shared" ref="BL17:BL80" si="22">BA17</f>
        <v>0</v>
      </c>
    </row>
    <row r="18" spans="1:64" ht="14.25" customHeight="1">
      <c r="A18" s="38" t="s">
        <v>60</v>
      </c>
      <c r="B18" s="39" t="s">
        <v>61</v>
      </c>
      <c r="C18" s="4">
        <v>6</v>
      </c>
      <c r="D18" s="4">
        <v>2</v>
      </c>
      <c r="E18" s="4"/>
      <c r="F18" s="4">
        <v>3</v>
      </c>
      <c r="G18" s="4">
        <f t="shared" si="3"/>
        <v>5</v>
      </c>
      <c r="H18" s="27">
        <v>7</v>
      </c>
      <c r="I18" s="28"/>
      <c r="J18" s="4"/>
      <c r="K18" s="4"/>
      <c r="L18" s="4"/>
      <c r="M18" s="4">
        <v>0</v>
      </c>
      <c r="N18" s="4"/>
      <c r="O18" s="4"/>
      <c r="P18" s="4">
        <v>5</v>
      </c>
      <c r="Q18" s="4"/>
      <c r="R18" s="40">
        <f t="shared" si="4"/>
        <v>5</v>
      </c>
      <c r="S18" s="23"/>
      <c r="T18" s="4"/>
      <c r="U18" s="4">
        <v>0</v>
      </c>
      <c r="V18" s="4">
        <v>2.5</v>
      </c>
      <c r="W18" s="4"/>
      <c r="X18" s="4"/>
      <c r="Y18" s="4"/>
      <c r="Z18" s="4"/>
      <c r="AA18" s="4">
        <v>1</v>
      </c>
      <c r="AB18" s="4">
        <v>0</v>
      </c>
      <c r="AC18" s="4"/>
      <c r="AD18" s="4">
        <v>0</v>
      </c>
      <c r="AE18" s="4"/>
      <c r="AF18" s="4"/>
      <c r="AG18" s="4">
        <v>0</v>
      </c>
      <c r="AH18" s="4">
        <v>3</v>
      </c>
      <c r="AI18" s="4"/>
      <c r="AJ18" s="4">
        <f t="shared" si="5"/>
        <v>6.5</v>
      </c>
      <c r="AK18" s="4">
        <f t="shared" si="6"/>
        <v>29.5</v>
      </c>
      <c r="AL18" s="41"/>
      <c r="AM18" s="42">
        <f t="shared" si="7"/>
        <v>8</v>
      </c>
      <c r="AN18" s="42">
        <f t="shared" si="8"/>
        <v>0</v>
      </c>
      <c r="AO18" s="42">
        <f t="shared" si="9"/>
        <v>9.5</v>
      </c>
      <c r="AP18" s="42">
        <f t="shared" si="10"/>
        <v>6</v>
      </c>
      <c r="AQ18" s="42"/>
      <c r="AR18" s="3"/>
      <c r="AS18" s="43">
        <f t="shared" si="11"/>
        <v>0.22018005223771739</v>
      </c>
      <c r="AT18" s="43">
        <f t="shared" si="12"/>
        <v>0</v>
      </c>
      <c r="AU18" s="43">
        <f t="shared" si="13"/>
        <v>0.54806532938726293</v>
      </c>
      <c r="AV18" s="43">
        <f t="shared" si="14"/>
        <v>0.33332592609053135</v>
      </c>
      <c r="AW18" s="42"/>
      <c r="AX18" s="25"/>
      <c r="AY18" s="11">
        <f t="shared" ref="AY18:BA18" si="23">IF((AS18)&gt;=50%, 2, (IF((AS18)&lt;25%, 0, 1)))</f>
        <v>0</v>
      </c>
      <c r="AZ18" s="11">
        <f t="shared" si="23"/>
        <v>0</v>
      </c>
      <c r="BA18" s="11">
        <f t="shared" si="23"/>
        <v>2</v>
      </c>
      <c r="BB18" s="11">
        <f t="shared" si="16"/>
        <v>1</v>
      </c>
      <c r="BC18" s="42"/>
      <c r="BD18" s="6"/>
      <c r="BE18" s="42" t="str">
        <f t="shared" ref="BE18:BG18" si="24">IF(AY18=2,"Att", (IF(AY18=0,"Not","Weak")))</f>
        <v>Not</v>
      </c>
      <c r="BF18" s="42" t="str">
        <f t="shared" si="24"/>
        <v>Not</v>
      </c>
      <c r="BG18" s="42" t="str">
        <f t="shared" si="24"/>
        <v>Att</v>
      </c>
      <c r="BH18" s="42" t="str">
        <f t="shared" si="18"/>
        <v>Weak</v>
      </c>
      <c r="BI18" s="42"/>
      <c r="BJ18" s="1"/>
      <c r="BK18" s="99">
        <f t="shared" si="21"/>
        <v>1</v>
      </c>
      <c r="BL18" s="99">
        <f t="shared" si="22"/>
        <v>2</v>
      </c>
    </row>
    <row r="19" spans="1:64" ht="14.25" customHeight="1">
      <c r="A19" s="38" t="s">
        <v>62</v>
      </c>
      <c r="B19" s="39" t="s">
        <v>63</v>
      </c>
      <c r="C19" s="4"/>
      <c r="D19" s="4"/>
      <c r="E19" s="4"/>
      <c r="F19" s="4"/>
      <c r="G19" s="4" t="e">
        <f t="shared" si="3"/>
        <v>#NUM!</v>
      </c>
      <c r="H19" s="27"/>
      <c r="I19" s="28"/>
      <c r="J19" s="4"/>
      <c r="K19" s="4"/>
      <c r="L19" s="4"/>
      <c r="M19" s="4"/>
      <c r="N19" s="4"/>
      <c r="O19" s="4"/>
      <c r="P19" s="4"/>
      <c r="Q19" s="4"/>
      <c r="R19" s="40">
        <f t="shared" si="4"/>
        <v>0</v>
      </c>
      <c r="S19" s="23"/>
      <c r="T19" s="4"/>
      <c r="U19" s="4">
        <v>1</v>
      </c>
      <c r="V19" s="4">
        <v>1</v>
      </c>
      <c r="W19" s="4"/>
      <c r="X19" s="4"/>
      <c r="Y19" s="4"/>
      <c r="Z19" s="4"/>
      <c r="AA19" s="4">
        <v>1</v>
      </c>
      <c r="AB19" s="4"/>
      <c r="AC19" s="4"/>
      <c r="AD19" s="4"/>
      <c r="AE19" s="4"/>
      <c r="AF19" s="4"/>
      <c r="AG19" s="4"/>
      <c r="AH19" s="4">
        <v>1</v>
      </c>
      <c r="AI19" s="4"/>
      <c r="AJ19" s="4">
        <f t="shared" si="5"/>
        <v>4</v>
      </c>
      <c r="AK19" s="4" t="e">
        <f t="shared" si="6"/>
        <v>#NUM!</v>
      </c>
      <c r="AL19" s="41"/>
      <c r="AM19" s="42">
        <f t="shared" si="7"/>
        <v>1</v>
      </c>
      <c r="AN19" s="42">
        <f t="shared" si="8"/>
        <v>1</v>
      </c>
      <c r="AO19" s="42">
        <f t="shared" si="9"/>
        <v>1</v>
      </c>
      <c r="AP19" s="42">
        <f t="shared" si="10"/>
        <v>1</v>
      </c>
      <c r="AQ19" s="42"/>
      <c r="AR19" s="3"/>
      <c r="AS19" s="43">
        <f t="shared" si="11"/>
        <v>2.7522506529714674E-2</v>
      </c>
      <c r="AT19" s="43">
        <f t="shared" si="12"/>
        <v>2.6086502843428807E-2</v>
      </c>
      <c r="AU19" s="43">
        <f t="shared" si="13"/>
        <v>5.7691087303922417E-2</v>
      </c>
      <c r="AV19" s="43">
        <f t="shared" si="14"/>
        <v>5.5554321015088559E-2</v>
      </c>
      <c r="AW19" s="42"/>
      <c r="AX19" s="25"/>
      <c r="AY19" s="11">
        <f t="shared" ref="AY19:BA19" si="25">IF((AS19)&gt;=50%, 2, (IF((AS19)&lt;25%, 0, 1)))</f>
        <v>0</v>
      </c>
      <c r="AZ19" s="11">
        <f t="shared" si="25"/>
        <v>0</v>
      </c>
      <c r="BA19" s="11">
        <f t="shared" si="25"/>
        <v>0</v>
      </c>
      <c r="BB19" s="11">
        <f t="shared" si="16"/>
        <v>0</v>
      </c>
      <c r="BC19" s="42"/>
      <c r="BD19" s="6"/>
      <c r="BE19" s="42" t="str">
        <f t="shared" ref="BE19:BG19" si="26">IF(AY19=2,"Att", (IF(AY19=0,"Not","Weak")))</f>
        <v>Not</v>
      </c>
      <c r="BF19" s="42" t="str">
        <f t="shared" si="26"/>
        <v>Not</v>
      </c>
      <c r="BG19" s="42" t="str">
        <f t="shared" si="26"/>
        <v>Not</v>
      </c>
      <c r="BH19" s="42" t="str">
        <f t="shared" si="18"/>
        <v>Not</v>
      </c>
      <c r="BI19" s="42"/>
      <c r="BJ19" s="1"/>
      <c r="BK19" s="99">
        <f t="shared" si="21"/>
        <v>0</v>
      </c>
      <c r="BL19" s="99">
        <f t="shared" si="22"/>
        <v>0</v>
      </c>
    </row>
    <row r="20" spans="1:64" ht="14.25" customHeight="1">
      <c r="A20" s="38" t="s">
        <v>64</v>
      </c>
      <c r="B20" s="39" t="s">
        <v>65</v>
      </c>
      <c r="C20" s="4"/>
      <c r="D20" s="4"/>
      <c r="E20" s="4"/>
      <c r="F20" s="4"/>
      <c r="G20" s="4" t="e">
        <f t="shared" si="3"/>
        <v>#NUM!</v>
      </c>
      <c r="H20" s="27"/>
      <c r="I20" s="28"/>
      <c r="J20" s="4"/>
      <c r="K20" s="4"/>
      <c r="L20" s="4"/>
      <c r="M20" s="4"/>
      <c r="N20" s="4"/>
      <c r="O20" s="4"/>
      <c r="P20" s="4"/>
      <c r="Q20" s="4"/>
      <c r="R20" s="40">
        <f t="shared" si="4"/>
        <v>0</v>
      </c>
      <c r="S20" s="23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>
        <f t="shared" si="5"/>
        <v>1</v>
      </c>
      <c r="AK20" s="4" t="e">
        <f t="shared" si="6"/>
        <v>#NUM!</v>
      </c>
      <c r="AL20" s="41"/>
      <c r="AM20" s="42">
        <f t="shared" si="7"/>
        <v>1</v>
      </c>
      <c r="AN20" s="42">
        <f t="shared" si="8"/>
        <v>0</v>
      </c>
      <c r="AO20" s="42">
        <f t="shared" si="9"/>
        <v>0</v>
      </c>
      <c r="AP20" s="42">
        <f t="shared" si="10"/>
        <v>0</v>
      </c>
      <c r="AQ20" s="42"/>
      <c r="AR20" s="3"/>
      <c r="AS20" s="43">
        <f t="shared" si="11"/>
        <v>2.7522506529714674E-2</v>
      </c>
      <c r="AT20" s="43">
        <f t="shared" si="12"/>
        <v>0</v>
      </c>
      <c r="AU20" s="43">
        <f t="shared" si="13"/>
        <v>0</v>
      </c>
      <c r="AV20" s="43">
        <f t="shared" si="14"/>
        <v>0</v>
      </c>
      <c r="AW20" s="42"/>
      <c r="AX20" s="25"/>
      <c r="AY20" s="11">
        <f t="shared" ref="AY20:BA20" si="27">IF((AS20)&gt;=50%, 2, (IF((AS20)&lt;25%, 0, 1)))</f>
        <v>0</v>
      </c>
      <c r="AZ20" s="11">
        <f t="shared" si="27"/>
        <v>0</v>
      </c>
      <c r="BA20" s="11">
        <f t="shared" si="27"/>
        <v>0</v>
      </c>
      <c r="BB20" s="11">
        <f t="shared" si="16"/>
        <v>0</v>
      </c>
      <c r="BC20" s="42"/>
      <c r="BD20" s="6"/>
      <c r="BE20" s="42" t="str">
        <f t="shared" ref="BE20:BG20" si="28">IF(AY20=2,"Att", (IF(AY20=0,"Not","Weak")))</f>
        <v>Not</v>
      </c>
      <c r="BF20" s="42" t="str">
        <f t="shared" si="28"/>
        <v>Not</v>
      </c>
      <c r="BG20" s="42" t="str">
        <f t="shared" si="28"/>
        <v>Not</v>
      </c>
      <c r="BH20" s="42" t="str">
        <f t="shared" si="18"/>
        <v>Not</v>
      </c>
      <c r="BI20" s="42"/>
      <c r="BJ20" s="1"/>
      <c r="BK20" s="99">
        <f t="shared" si="21"/>
        <v>0</v>
      </c>
      <c r="BL20" s="99">
        <f t="shared" si="22"/>
        <v>0</v>
      </c>
    </row>
    <row r="21" spans="1:64" ht="14.25" customHeight="1">
      <c r="A21" s="38" t="s">
        <v>66</v>
      </c>
      <c r="B21" s="39" t="s">
        <v>67</v>
      </c>
      <c r="C21" s="4"/>
      <c r="D21" s="4"/>
      <c r="E21" s="4"/>
      <c r="F21" s="4"/>
      <c r="G21" s="4" t="e">
        <f t="shared" si="3"/>
        <v>#NUM!</v>
      </c>
      <c r="H21" s="27"/>
      <c r="I21" s="28"/>
      <c r="J21" s="4"/>
      <c r="K21" s="4"/>
      <c r="L21" s="4"/>
      <c r="M21" s="4"/>
      <c r="N21" s="4"/>
      <c r="O21" s="4"/>
      <c r="P21" s="4"/>
      <c r="Q21" s="4"/>
      <c r="R21" s="40">
        <f t="shared" si="4"/>
        <v>0</v>
      </c>
      <c r="S21" s="23">
        <v>7</v>
      </c>
      <c r="T21" s="4"/>
      <c r="U21" s="4">
        <v>1</v>
      </c>
      <c r="V21" s="4">
        <v>3</v>
      </c>
      <c r="W21" s="4"/>
      <c r="X21" s="4"/>
      <c r="Y21" s="4"/>
      <c r="Z21" s="4"/>
      <c r="AA21" s="4">
        <v>6.5</v>
      </c>
      <c r="AB21" s="4"/>
      <c r="AC21" s="4"/>
      <c r="AD21" s="4"/>
      <c r="AE21" s="4"/>
      <c r="AF21" s="4"/>
      <c r="AG21" s="4"/>
      <c r="AH21" s="4">
        <v>5</v>
      </c>
      <c r="AI21" s="4"/>
      <c r="AJ21" s="4">
        <f t="shared" si="5"/>
        <v>22.5</v>
      </c>
      <c r="AK21" s="4"/>
      <c r="AL21" s="41"/>
      <c r="AM21" s="42">
        <f t="shared" si="7"/>
        <v>13.5</v>
      </c>
      <c r="AN21" s="42">
        <f t="shared" si="8"/>
        <v>1</v>
      </c>
      <c r="AO21" s="42">
        <f t="shared" si="9"/>
        <v>3</v>
      </c>
      <c r="AP21" s="42">
        <f t="shared" si="10"/>
        <v>5</v>
      </c>
      <c r="AQ21" s="42"/>
      <c r="AR21" s="3"/>
      <c r="AS21" s="43">
        <f t="shared" si="11"/>
        <v>0.37155383815114812</v>
      </c>
      <c r="AT21" s="43">
        <f t="shared" si="12"/>
        <v>2.6086502843428807E-2</v>
      </c>
      <c r="AU21" s="43">
        <f t="shared" si="13"/>
        <v>0.17307326191176725</v>
      </c>
      <c r="AV21" s="43">
        <f t="shared" si="14"/>
        <v>0.2777716050754428</v>
      </c>
      <c r="AW21" s="42"/>
      <c r="AX21" s="25"/>
      <c r="AY21" s="11">
        <f t="shared" ref="AY21:BA21" si="29">IF((AS21)&gt;=50%, 2, (IF((AS21)&lt;25%, 0, 1)))</f>
        <v>1</v>
      </c>
      <c r="AZ21" s="11">
        <f t="shared" si="29"/>
        <v>0</v>
      </c>
      <c r="BA21" s="11">
        <f t="shared" si="29"/>
        <v>0</v>
      </c>
      <c r="BB21" s="11">
        <f t="shared" si="16"/>
        <v>1</v>
      </c>
      <c r="BC21" s="42"/>
      <c r="BD21" s="6"/>
      <c r="BE21" s="42" t="str">
        <f t="shared" ref="BE21:BG21" si="30">IF(AY21=2,"Att", (IF(AY21=0,"Not","Weak")))</f>
        <v>Weak</v>
      </c>
      <c r="BF21" s="42" t="str">
        <f t="shared" si="30"/>
        <v>Not</v>
      </c>
      <c r="BG21" s="42" t="str">
        <f t="shared" si="30"/>
        <v>Not</v>
      </c>
      <c r="BH21" s="42" t="str">
        <f t="shared" si="18"/>
        <v>Weak</v>
      </c>
      <c r="BI21" s="42"/>
      <c r="BJ21" s="1"/>
      <c r="BK21" s="99">
        <f t="shared" si="21"/>
        <v>2</v>
      </c>
      <c r="BL21" s="99">
        <f t="shared" si="22"/>
        <v>0</v>
      </c>
    </row>
    <row r="22" spans="1:64" ht="14.25" customHeight="1">
      <c r="A22" s="38" t="s">
        <v>68</v>
      </c>
      <c r="B22" s="39" t="s">
        <v>69</v>
      </c>
      <c r="C22" s="4">
        <v>5</v>
      </c>
      <c r="D22" s="4"/>
      <c r="E22" s="4">
        <v>2.5</v>
      </c>
      <c r="F22" s="4">
        <v>5</v>
      </c>
      <c r="G22" s="4">
        <f t="shared" si="3"/>
        <v>7.5</v>
      </c>
      <c r="H22" s="27">
        <v>8</v>
      </c>
      <c r="I22" s="28"/>
      <c r="J22" s="4"/>
      <c r="K22" s="4"/>
      <c r="L22" s="4"/>
      <c r="M22" s="4">
        <v>0.5</v>
      </c>
      <c r="N22" s="4"/>
      <c r="O22" s="4"/>
      <c r="P22" s="4"/>
      <c r="Q22" s="4"/>
      <c r="R22" s="40">
        <f t="shared" si="4"/>
        <v>0.5</v>
      </c>
      <c r="S22" s="23">
        <v>9</v>
      </c>
      <c r="T22" s="4"/>
      <c r="U22" s="4">
        <v>2</v>
      </c>
      <c r="V22" s="4">
        <v>2.5</v>
      </c>
      <c r="W22" s="4"/>
      <c r="X22" s="4"/>
      <c r="Y22" s="4"/>
      <c r="Z22" s="4"/>
      <c r="AA22" s="4"/>
      <c r="AB22" s="4"/>
      <c r="AC22" s="4"/>
      <c r="AD22" s="4">
        <v>0</v>
      </c>
      <c r="AE22" s="4">
        <v>3</v>
      </c>
      <c r="AF22" s="4"/>
      <c r="AG22" s="4"/>
      <c r="AH22" s="4">
        <v>4</v>
      </c>
      <c r="AI22" s="4"/>
      <c r="AJ22" s="4">
        <f t="shared" si="5"/>
        <v>20.5</v>
      </c>
      <c r="AK22" s="4">
        <f t="shared" ref="AK22:AK98" si="31">SUM(C22,G22,H22,R22,AJ22)</f>
        <v>41.5</v>
      </c>
      <c r="AL22" s="41"/>
      <c r="AM22" s="42">
        <f t="shared" si="7"/>
        <v>9</v>
      </c>
      <c r="AN22" s="42">
        <f t="shared" si="8"/>
        <v>5</v>
      </c>
      <c r="AO22" s="42">
        <f t="shared" si="9"/>
        <v>13.5</v>
      </c>
      <c r="AP22" s="42">
        <f t="shared" si="10"/>
        <v>9</v>
      </c>
      <c r="AQ22" s="42"/>
      <c r="AR22" s="3"/>
      <c r="AS22" s="43">
        <f t="shared" si="11"/>
        <v>0.24770255876743208</v>
      </c>
      <c r="AT22" s="43">
        <f t="shared" si="12"/>
        <v>0.13043251421714405</v>
      </c>
      <c r="AU22" s="43">
        <f t="shared" si="13"/>
        <v>0.7788296786029526</v>
      </c>
      <c r="AV22" s="43">
        <f t="shared" si="14"/>
        <v>0.49998888913579703</v>
      </c>
      <c r="AW22" s="42"/>
      <c r="AX22" s="25"/>
      <c r="AY22" s="11">
        <f t="shared" ref="AY22:BA22" si="32">IF((AS22)&gt;=50%, 2, (IF((AS22)&lt;25%, 0, 1)))</f>
        <v>0</v>
      </c>
      <c r="AZ22" s="11">
        <f t="shared" si="32"/>
        <v>0</v>
      </c>
      <c r="BA22" s="11">
        <f t="shared" si="32"/>
        <v>2</v>
      </c>
      <c r="BB22" s="11">
        <f t="shared" si="16"/>
        <v>1</v>
      </c>
      <c r="BC22" s="42"/>
      <c r="BD22" s="6"/>
      <c r="BE22" s="42" t="str">
        <f t="shared" ref="BE22:BG22" si="33">IF(AY22=2,"Att", (IF(AY22=0,"Not","Weak")))</f>
        <v>Not</v>
      </c>
      <c r="BF22" s="42" t="str">
        <f t="shared" si="33"/>
        <v>Not</v>
      </c>
      <c r="BG22" s="42" t="str">
        <f t="shared" si="33"/>
        <v>Att</v>
      </c>
      <c r="BH22" s="42" t="str">
        <f t="shared" si="18"/>
        <v>Weak</v>
      </c>
      <c r="BI22" s="42"/>
      <c r="BJ22" s="1"/>
      <c r="BK22" s="99">
        <f t="shared" si="21"/>
        <v>1</v>
      </c>
      <c r="BL22" s="99">
        <f t="shared" si="22"/>
        <v>2</v>
      </c>
    </row>
    <row r="23" spans="1:64" ht="14.25" customHeight="1">
      <c r="A23" s="38" t="s">
        <v>70</v>
      </c>
      <c r="B23" s="39" t="s">
        <v>71</v>
      </c>
      <c r="C23" s="4"/>
      <c r="D23" s="4"/>
      <c r="E23" s="4"/>
      <c r="F23" s="4"/>
      <c r="G23" s="4" t="e">
        <f t="shared" si="3"/>
        <v>#NUM!</v>
      </c>
      <c r="H23" s="27"/>
      <c r="I23" s="28"/>
      <c r="J23" s="4"/>
      <c r="K23" s="4"/>
      <c r="L23" s="4"/>
      <c r="M23" s="4"/>
      <c r="N23" s="4"/>
      <c r="O23" s="4"/>
      <c r="P23" s="4"/>
      <c r="Q23" s="4"/>
      <c r="R23" s="40">
        <f t="shared" si="4"/>
        <v>0</v>
      </c>
      <c r="S23" s="23">
        <v>2.5</v>
      </c>
      <c r="T23" s="4"/>
      <c r="U23" s="4">
        <v>1</v>
      </c>
      <c r="V23" s="4">
        <v>1.5</v>
      </c>
      <c r="W23" s="4"/>
      <c r="X23" s="4"/>
      <c r="Y23" s="4"/>
      <c r="Z23" s="4"/>
      <c r="AA23" s="4">
        <v>2.5</v>
      </c>
      <c r="AB23" s="4"/>
      <c r="AC23" s="4"/>
      <c r="AD23" s="4"/>
      <c r="AE23" s="4">
        <v>2</v>
      </c>
      <c r="AF23" s="4"/>
      <c r="AG23" s="4"/>
      <c r="AH23" s="4"/>
      <c r="AI23" s="4"/>
      <c r="AJ23" s="4">
        <f t="shared" si="5"/>
        <v>9.5</v>
      </c>
      <c r="AK23" s="4" t="e">
        <f t="shared" si="31"/>
        <v>#NUM!</v>
      </c>
      <c r="AL23" s="41"/>
      <c r="AM23" s="42">
        <f t="shared" si="7"/>
        <v>5</v>
      </c>
      <c r="AN23" s="42">
        <f t="shared" si="8"/>
        <v>1</v>
      </c>
      <c r="AO23" s="42">
        <f t="shared" si="9"/>
        <v>3.5</v>
      </c>
      <c r="AP23" s="42">
        <f t="shared" si="10"/>
        <v>0</v>
      </c>
      <c r="AQ23" s="42"/>
      <c r="AR23" s="3"/>
      <c r="AS23" s="43">
        <f t="shared" si="11"/>
        <v>0.13761253264857337</v>
      </c>
      <c r="AT23" s="43">
        <f t="shared" si="12"/>
        <v>2.6086502843428807E-2</v>
      </c>
      <c r="AU23" s="43">
        <f t="shared" si="13"/>
        <v>0.20191880556372846</v>
      </c>
      <c r="AV23" s="43">
        <f t="shared" si="14"/>
        <v>0</v>
      </c>
      <c r="AW23" s="42"/>
      <c r="AX23" s="25"/>
      <c r="AY23" s="11">
        <f t="shared" ref="AY23:BA23" si="34">IF((AS23)&gt;=50%, 2, (IF((AS23)&lt;25%, 0, 1)))</f>
        <v>0</v>
      </c>
      <c r="AZ23" s="11">
        <f t="shared" si="34"/>
        <v>0</v>
      </c>
      <c r="BA23" s="11">
        <f t="shared" si="34"/>
        <v>0</v>
      </c>
      <c r="BB23" s="11">
        <f t="shared" si="16"/>
        <v>0</v>
      </c>
      <c r="BC23" s="42"/>
      <c r="BD23" s="6"/>
      <c r="BE23" s="42" t="str">
        <f t="shared" ref="BE23:BG23" si="35">IF(AY23=2,"Att", (IF(AY23=0,"Not","Weak")))</f>
        <v>Not</v>
      </c>
      <c r="BF23" s="42" t="str">
        <f t="shared" si="35"/>
        <v>Not</v>
      </c>
      <c r="BG23" s="42" t="str">
        <f t="shared" si="35"/>
        <v>Not</v>
      </c>
      <c r="BH23" s="42" t="str">
        <f t="shared" si="18"/>
        <v>Not</v>
      </c>
      <c r="BI23" s="42"/>
      <c r="BJ23" s="1"/>
      <c r="BK23" s="99">
        <f t="shared" si="21"/>
        <v>0</v>
      </c>
      <c r="BL23" s="99">
        <f t="shared" si="22"/>
        <v>0</v>
      </c>
    </row>
    <row r="24" spans="1:64" ht="14.25" customHeight="1">
      <c r="A24" s="38" t="s">
        <v>72</v>
      </c>
      <c r="B24" s="39" t="s">
        <v>73</v>
      </c>
      <c r="C24" s="4">
        <v>5</v>
      </c>
      <c r="D24" s="4">
        <v>0.5</v>
      </c>
      <c r="E24" s="4">
        <v>0.5</v>
      </c>
      <c r="F24" s="4"/>
      <c r="G24" s="4">
        <f t="shared" si="3"/>
        <v>1</v>
      </c>
      <c r="H24" s="27">
        <v>8</v>
      </c>
      <c r="I24" s="28"/>
      <c r="J24" s="4"/>
      <c r="K24" s="4"/>
      <c r="L24" s="4">
        <v>0</v>
      </c>
      <c r="M24" s="4">
        <v>0</v>
      </c>
      <c r="N24" s="4"/>
      <c r="O24" s="4"/>
      <c r="P24" s="4"/>
      <c r="Q24" s="4"/>
      <c r="R24" s="40">
        <f t="shared" si="4"/>
        <v>0</v>
      </c>
      <c r="S24" s="23">
        <v>2</v>
      </c>
      <c r="T24" s="4"/>
      <c r="U24" s="4"/>
      <c r="V24" s="4">
        <v>3</v>
      </c>
      <c r="W24" s="4"/>
      <c r="X24" s="4"/>
      <c r="Y24" s="4"/>
      <c r="Z24" s="4"/>
      <c r="AA24" s="4">
        <v>3</v>
      </c>
      <c r="AB24" s="4">
        <v>3</v>
      </c>
      <c r="AC24" s="4"/>
      <c r="AD24" s="4"/>
      <c r="AE24" s="4"/>
      <c r="AF24" s="4"/>
      <c r="AG24" s="4">
        <v>5</v>
      </c>
      <c r="AH24" s="4">
        <v>3</v>
      </c>
      <c r="AI24" s="4"/>
      <c r="AJ24" s="4">
        <f t="shared" si="5"/>
        <v>19</v>
      </c>
      <c r="AK24" s="4">
        <f t="shared" si="31"/>
        <v>33</v>
      </c>
      <c r="AL24" s="41"/>
      <c r="AM24" s="42">
        <f t="shared" si="7"/>
        <v>5.5</v>
      </c>
      <c r="AN24" s="42">
        <f t="shared" si="8"/>
        <v>8.5</v>
      </c>
      <c r="AO24" s="42">
        <f t="shared" si="9"/>
        <v>11</v>
      </c>
      <c r="AP24" s="42">
        <f t="shared" si="10"/>
        <v>3</v>
      </c>
      <c r="AQ24" s="42"/>
      <c r="AR24" s="3"/>
      <c r="AS24" s="43">
        <f t="shared" si="11"/>
        <v>0.1513737859134307</v>
      </c>
      <c r="AT24" s="43">
        <f t="shared" si="12"/>
        <v>0.22173527416914487</v>
      </c>
      <c r="AU24" s="43">
        <f t="shared" si="13"/>
        <v>0.63460196034314653</v>
      </c>
      <c r="AV24" s="43">
        <f t="shared" si="14"/>
        <v>0.16666296304526568</v>
      </c>
      <c r="AW24" s="42"/>
      <c r="AX24" s="25"/>
      <c r="AY24" s="11">
        <f t="shared" ref="AY24:BA24" si="36">IF((AS24)&gt;=50%, 2, (IF((AS24)&lt;25%, 0, 1)))</f>
        <v>0</v>
      </c>
      <c r="AZ24" s="11">
        <f t="shared" si="36"/>
        <v>0</v>
      </c>
      <c r="BA24" s="11">
        <f t="shared" si="36"/>
        <v>2</v>
      </c>
      <c r="BB24" s="11">
        <f t="shared" si="16"/>
        <v>0</v>
      </c>
      <c r="BC24" s="42"/>
      <c r="BD24" s="6"/>
      <c r="BE24" s="42" t="str">
        <f t="shared" ref="BE24:BG24" si="37">IF(AY24=2,"Att", (IF(AY24=0,"Not","Weak")))</f>
        <v>Not</v>
      </c>
      <c r="BF24" s="42" t="str">
        <f t="shared" si="37"/>
        <v>Not</v>
      </c>
      <c r="BG24" s="42" t="str">
        <f t="shared" si="37"/>
        <v>Att</v>
      </c>
      <c r="BH24" s="42" t="str">
        <f t="shared" si="18"/>
        <v>Not</v>
      </c>
      <c r="BI24" s="42"/>
      <c r="BJ24" s="1"/>
      <c r="BK24" s="99">
        <f t="shared" si="21"/>
        <v>0</v>
      </c>
      <c r="BL24" s="99">
        <f t="shared" si="22"/>
        <v>2</v>
      </c>
    </row>
    <row r="25" spans="1:64" ht="14.25" customHeight="1">
      <c r="A25" s="38" t="s">
        <v>74</v>
      </c>
      <c r="B25" s="39" t="s">
        <v>75</v>
      </c>
      <c r="C25" s="38"/>
      <c r="D25" s="4"/>
      <c r="E25" s="4"/>
      <c r="F25" s="4"/>
      <c r="G25" s="45" t="e">
        <f t="shared" si="3"/>
        <v>#NUM!</v>
      </c>
      <c r="H25" s="27"/>
      <c r="I25" s="28"/>
      <c r="J25" s="4"/>
      <c r="K25" s="4"/>
      <c r="L25" s="4"/>
      <c r="M25" s="4"/>
      <c r="N25" s="4"/>
      <c r="O25" s="41"/>
      <c r="P25" s="4"/>
      <c r="Q25" s="4"/>
      <c r="R25" s="40">
        <f t="shared" si="4"/>
        <v>0</v>
      </c>
      <c r="S25" s="23"/>
      <c r="T25" s="4"/>
      <c r="U25" s="4"/>
      <c r="V25" s="4"/>
      <c r="W25" s="4"/>
      <c r="X25" s="4"/>
      <c r="Y25" s="4"/>
      <c r="Z25" s="4"/>
      <c r="AA25" s="8"/>
      <c r="AB25" s="46"/>
      <c r="AC25" s="8"/>
      <c r="AD25" s="4"/>
      <c r="AE25" s="4"/>
      <c r="AF25" s="4"/>
      <c r="AG25" s="4"/>
      <c r="AH25" s="4"/>
      <c r="AI25" s="4"/>
      <c r="AJ25" s="4">
        <f t="shared" si="5"/>
        <v>0</v>
      </c>
      <c r="AK25" s="8" t="e">
        <f t="shared" si="31"/>
        <v>#NUM!</v>
      </c>
      <c r="AL25" s="41"/>
      <c r="AM25" s="42">
        <f t="shared" si="7"/>
        <v>0</v>
      </c>
      <c r="AN25" s="42">
        <f t="shared" si="8"/>
        <v>0</v>
      </c>
      <c r="AO25" s="42">
        <f t="shared" si="9"/>
        <v>0</v>
      </c>
      <c r="AP25" s="42">
        <f t="shared" si="10"/>
        <v>0</v>
      </c>
      <c r="AQ25" s="42"/>
      <c r="AR25" s="42"/>
      <c r="AS25" s="43">
        <f t="shared" si="11"/>
        <v>0</v>
      </c>
      <c r="AT25" s="43">
        <f t="shared" si="12"/>
        <v>0</v>
      </c>
      <c r="AU25" s="43">
        <f t="shared" si="13"/>
        <v>0</v>
      </c>
      <c r="AV25" s="43">
        <f t="shared" si="14"/>
        <v>0</v>
      </c>
      <c r="AW25" s="42"/>
      <c r="AX25" s="42"/>
      <c r="AY25" s="11">
        <f t="shared" ref="AY25:BA25" si="38">IF((AS25)&gt;=50%, 2, (IF((AS25)&lt;25%, 0, 1)))</f>
        <v>0</v>
      </c>
      <c r="AZ25" s="11">
        <f t="shared" si="38"/>
        <v>0</v>
      </c>
      <c r="BA25" s="11">
        <f t="shared" si="38"/>
        <v>0</v>
      </c>
      <c r="BB25" s="11">
        <f t="shared" si="16"/>
        <v>0</v>
      </c>
      <c r="BC25" s="42"/>
      <c r="BD25" s="42"/>
      <c r="BE25" s="42" t="str">
        <f t="shared" ref="BE25:BG25" si="39">IF(AY25=2,"Att", (IF(AY25=0,"Not","Weak")))</f>
        <v>Not</v>
      </c>
      <c r="BF25" s="42" t="str">
        <f t="shared" si="39"/>
        <v>Not</v>
      </c>
      <c r="BG25" s="42" t="str">
        <f t="shared" si="39"/>
        <v>Not</v>
      </c>
      <c r="BH25" s="42" t="str">
        <f t="shared" si="18"/>
        <v>Not</v>
      </c>
      <c r="BI25" s="42"/>
      <c r="BJ25" s="1"/>
      <c r="BK25" s="99">
        <f t="shared" si="21"/>
        <v>0</v>
      </c>
      <c r="BL25" s="99">
        <f t="shared" si="22"/>
        <v>0</v>
      </c>
    </row>
    <row r="26" spans="1:64" ht="14.25" customHeight="1">
      <c r="A26" s="38" t="s">
        <v>76</v>
      </c>
      <c r="B26" s="39" t="s">
        <v>77</v>
      </c>
      <c r="C26" s="38">
        <v>10</v>
      </c>
      <c r="D26" s="5">
        <v>0</v>
      </c>
      <c r="E26" s="5">
        <v>1</v>
      </c>
      <c r="F26" s="5"/>
      <c r="G26" s="45">
        <f t="shared" si="3"/>
        <v>1</v>
      </c>
      <c r="H26" s="47">
        <v>8</v>
      </c>
      <c r="I26" s="48">
        <v>0</v>
      </c>
      <c r="J26" s="5"/>
      <c r="K26" s="8"/>
      <c r="L26" s="8">
        <v>0.5</v>
      </c>
      <c r="M26" s="8"/>
      <c r="N26" s="8"/>
      <c r="O26" s="41"/>
      <c r="P26" s="8">
        <v>0</v>
      </c>
      <c r="Q26" s="8"/>
      <c r="R26" s="40">
        <f t="shared" si="4"/>
        <v>0.5</v>
      </c>
      <c r="S26" s="23">
        <v>5</v>
      </c>
      <c r="T26" s="4"/>
      <c r="U26" s="4">
        <v>1</v>
      </c>
      <c r="V26" s="4">
        <v>2.5</v>
      </c>
      <c r="W26" s="4"/>
      <c r="X26" s="4"/>
      <c r="Y26" s="4"/>
      <c r="Z26" s="4"/>
      <c r="AA26" s="4">
        <v>6.5</v>
      </c>
      <c r="AB26" s="4"/>
      <c r="AC26" s="4"/>
      <c r="AD26" s="4">
        <v>2</v>
      </c>
      <c r="AE26" s="4">
        <v>3.5</v>
      </c>
      <c r="AF26" s="4"/>
      <c r="AG26" s="4"/>
      <c r="AH26" s="4"/>
      <c r="AI26" s="4"/>
      <c r="AJ26" s="4">
        <f t="shared" si="5"/>
        <v>20.5</v>
      </c>
      <c r="AK26" s="8">
        <f t="shared" si="31"/>
        <v>40</v>
      </c>
      <c r="AL26" s="41"/>
      <c r="AM26" s="42">
        <f t="shared" si="7"/>
        <v>11.5</v>
      </c>
      <c r="AN26" s="42">
        <f t="shared" si="8"/>
        <v>2.5</v>
      </c>
      <c r="AO26" s="42">
        <f t="shared" si="9"/>
        <v>14</v>
      </c>
      <c r="AP26" s="42">
        <f t="shared" si="10"/>
        <v>2</v>
      </c>
      <c r="AQ26" s="42"/>
      <c r="AR26" s="42"/>
      <c r="AS26" s="43">
        <f t="shared" si="11"/>
        <v>0.31650882509171874</v>
      </c>
      <c r="AT26" s="43">
        <f t="shared" si="12"/>
        <v>6.5216257108572026E-2</v>
      </c>
      <c r="AU26" s="43">
        <f t="shared" si="13"/>
        <v>0.80767522225491384</v>
      </c>
      <c r="AV26" s="43">
        <f t="shared" si="14"/>
        <v>0.11110864203017712</v>
      </c>
      <c r="AW26" s="42"/>
      <c r="AX26" s="42"/>
      <c r="AY26" s="11">
        <f t="shared" ref="AY26:BA26" si="40">IF((AS26)&gt;=50%, 2, (IF((AS26)&lt;25%, 0, 1)))</f>
        <v>1</v>
      </c>
      <c r="AZ26" s="11">
        <f t="shared" si="40"/>
        <v>0</v>
      </c>
      <c r="BA26" s="11">
        <f t="shared" si="40"/>
        <v>2</v>
      </c>
      <c r="BB26" s="11">
        <f t="shared" si="16"/>
        <v>0</v>
      </c>
      <c r="BC26" s="42"/>
      <c r="BD26" s="42"/>
      <c r="BE26" s="42" t="str">
        <f t="shared" ref="BE26:BG26" si="41">IF(AY26=2,"Att", (IF(AY26=0,"Not","Weak")))</f>
        <v>Weak</v>
      </c>
      <c r="BF26" s="42" t="str">
        <f t="shared" si="41"/>
        <v>Not</v>
      </c>
      <c r="BG26" s="42" t="str">
        <f t="shared" si="41"/>
        <v>Att</v>
      </c>
      <c r="BH26" s="42" t="str">
        <f t="shared" si="18"/>
        <v>Not</v>
      </c>
      <c r="BI26" s="42"/>
      <c r="BJ26" s="1"/>
      <c r="BK26" s="99">
        <f t="shared" si="21"/>
        <v>1</v>
      </c>
      <c r="BL26" s="99">
        <f t="shared" si="22"/>
        <v>2</v>
      </c>
    </row>
    <row r="27" spans="1:64" ht="14.25" customHeight="1">
      <c r="A27" s="38" t="s">
        <v>78</v>
      </c>
      <c r="B27" s="39" t="s">
        <v>79</v>
      </c>
      <c r="C27" s="38"/>
      <c r="D27" s="5"/>
      <c r="E27" s="5"/>
      <c r="F27" s="5"/>
      <c r="G27" s="45" t="e">
        <f t="shared" si="3"/>
        <v>#NUM!</v>
      </c>
      <c r="H27" s="47"/>
      <c r="I27" s="48"/>
      <c r="J27" s="5"/>
      <c r="K27" s="8"/>
      <c r="L27" s="8"/>
      <c r="M27" s="8"/>
      <c r="N27" s="8"/>
      <c r="O27" s="41"/>
      <c r="P27" s="8"/>
      <c r="Q27" s="8"/>
      <c r="R27" s="40">
        <f t="shared" si="4"/>
        <v>0</v>
      </c>
      <c r="S27" s="23">
        <v>6</v>
      </c>
      <c r="T27" s="4"/>
      <c r="U27" s="4"/>
      <c r="V27" s="4">
        <v>3</v>
      </c>
      <c r="W27" s="4"/>
      <c r="X27" s="4"/>
      <c r="Y27" s="4"/>
      <c r="Z27" s="4"/>
      <c r="AA27" s="4">
        <v>4</v>
      </c>
      <c r="AB27" s="4">
        <v>0</v>
      </c>
      <c r="AC27" s="4"/>
      <c r="AD27" s="4"/>
      <c r="AE27" s="4"/>
      <c r="AF27" s="4"/>
      <c r="AG27" s="4"/>
      <c r="AH27" s="4"/>
      <c r="AI27" s="4"/>
      <c r="AJ27" s="4">
        <f t="shared" si="5"/>
        <v>13</v>
      </c>
      <c r="AK27" s="8" t="e">
        <f t="shared" si="31"/>
        <v>#NUM!</v>
      </c>
      <c r="AL27" s="41"/>
      <c r="AM27" s="42">
        <f t="shared" si="7"/>
        <v>10</v>
      </c>
      <c r="AN27" s="42">
        <f t="shared" si="8"/>
        <v>0</v>
      </c>
      <c r="AO27" s="42">
        <f t="shared" si="9"/>
        <v>3</v>
      </c>
      <c r="AP27" s="42">
        <f t="shared" si="10"/>
        <v>0</v>
      </c>
      <c r="AQ27" s="42"/>
      <c r="AR27" s="42"/>
      <c r="AS27" s="43">
        <f t="shared" si="11"/>
        <v>0.27522506529714674</v>
      </c>
      <c r="AT27" s="43">
        <f t="shared" si="12"/>
        <v>0</v>
      </c>
      <c r="AU27" s="43">
        <f t="shared" si="13"/>
        <v>0.17307326191176725</v>
      </c>
      <c r="AV27" s="43">
        <f t="shared" si="14"/>
        <v>0</v>
      </c>
      <c r="AW27" s="42"/>
      <c r="AX27" s="42"/>
      <c r="AY27" s="11">
        <f t="shared" ref="AY27:BA27" si="42">IF((AS27)&gt;=50%, 2, (IF((AS27)&lt;25%, 0, 1)))</f>
        <v>1</v>
      </c>
      <c r="AZ27" s="11">
        <f t="shared" si="42"/>
        <v>0</v>
      </c>
      <c r="BA27" s="11">
        <f t="shared" si="42"/>
        <v>0</v>
      </c>
      <c r="BB27" s="11">
        <f t="shared" si="16"/>
        <v>0</v>
      </c>
      <c r="BC27" s="42"/>
      <c r="BD27" s="42"/>
      <c r="BE27" s="42" t="str">
        <f t="shared" ref="BE27:BG27" si="43">IF(AY27=2,"Att", (IF(AY27=0,"Not","Weak")))</f>
        <v>Weak</v>
      </c>
      <c r="BF27" s="42" t="str">
        <f t="shared" si="43"/>
        <v>Not</v>
      </c>
      <c r="BG27" s="42" t="str">
        <f t="shared" si="43"/>
        <v>Not</v>
      </c>
      <c r="BH27" s="42" t="str">
        <f t="shared" si="18"/>
        <v>Not</v>
      </c>
      <c r="BI27" s="42"/>
      <c r="BJ27" s="1"/>
      <c r="BK27" s="99">
        <f t="shared" si="21"/>
        <v>1</v>
      </c>
      <c r="BL27" s="99">
        <f t="shared" si="22"/>
        <v>0</v>
      </c>
    </row>
    <row r="28" spans="1:64" ht="14.25" customHeight="1">
      <c r="A28" s="38" t="s">
        <v>80</v>
      </c>
      <c r="B28" s="39" t="s">
        <v>81</v>
      </c>
      <c r="C28" s="38">
        <v>5</v>
      </c>
      <c r="D28" s="4"/>
      <c r="E28" s="4">
        <v>0.5</v>
      </c>
      <c r="F28" s="4">
        <v>3</v>
      </c>
      <c r="G28" s="45">
        <f t="shared" si="3"/>
        <v>3.5</v>
      </c>
      <c r="H28" s="27">
        <v>7.5</v>
      </c>
      <c r="I28" s="28"/>
      <c r="J28" s="4">
        <v>0.5</v>
      </c>
      <c r="K28" s="4"/>
      <c r="L28" s="4"/>
      <c r="M28" s="4"/>
      <c r="N28" s="4"/>
      <c r="O28" s="41">
        <v>0.5</v>
      </c>
      <c r="P28" s="4"/>
      <c r="Q28" s="4"/>
      <c r="R28" s="40">
        <f t="shared" si="4"/>
        <v>1</v>
      </c>
      <c r="S28" s="23">
        <v>2</v>
      </c>
      <c r="T28" s="4"/>
      <c r="U28" s="4">
        <v>5</v>
      </c>
      <c r="V28" s="4">
        <v>1.5</v>
      </c>
      <c r="W28" s="4"/>
      <c r="X28" s="4"/>
      <c r="Y28" s="4"/>
      <c r="Z28" s="4"/>
      <c r="AA28" s="4">
        <v>3.5</v>
      </c>
      <c r="AB28" s="4"/>
      <c r="AC28" s="4"/>
      <c r="AD28" s="4">
        <v>2</v>
      </c>
      <c r="AE28" s="4">
        <v>4.5</v>
      </c>
      <c r="AF28" s="4"/>
      <c r="AG28" s="4"/>
      <c r="AH28" s="4"/>
      <c r="AI28" s="4"/>
      <c r="AJ28" s="4">
        <f t="shared" si="5"/>
        <v>18.5</v>
      </c>
      <c r="AK28" s="8">
        <f t="shared" si="31"/>
        <v>35.5</v>
      </c>
      <c r="AL28" s="41"/>
      <c r="AM28" s="42">
        <f t="shared" si="7"/>
        <v>6</v>
      </c>
      <c r="AN28" s="42">
        <f t="shared" si="8"/>
        <v>6</v>
      </c>
      <c r="AO28" s="42">
        <f t="shared" si="9"/>
        <v>13.5</v>
      </c>
      <c r="AP28" s="42">
        <f t="shared" si="10"/>
        <v>5</v>
      </c>
      <c r="AQ28" s="42"/>
      <c r="AR28" s="42"/>
      <c r="AS28" s="43">
        <f t="shared" si="11"/>
        <v>0.16513503917828803</v>
      </c>
      <c r="AT28" s="43">
        <f t="shared" si="12"/>
        <v>0.15651901706057283</v>
      </c>
      <c r="AU28" s="43">
        <f t="shared" si="13"/>
        <v>0.7788296786029526</v>
      </c>
      <c r="AV28" s="43">
        <f t="shared" si="14"/>
        <v>0.2777716050754428</v>
      </c>
      <c r="AW28" s="42"/>
      <c r="AX28" s="42"/>
      <c r="AY28" s="11">
        <f t="shared" ref="AY28:BA28" si="44">IF((AS28)&gt;=50%, 2, (IF((AS28)&lt;25%, 0, 1)))</f>
        <v>0</v>
      </c>
      <c r="AZ28" s="11">
        <f t="shared" si="44"/>
        <v>0</v>
      </c>
      <c r="BA28" s="11">
        <f t="shared" si="44"/>
        <v>2</v>
      </c>
      <c r="BB28" s="11">
        <f t="shared" si="16"/>
        <v>1</v>
      </c>
      <c r="BC28" s="42"/>
      <c r="BD28" s="42"/>
      <c r="BE28" s="42" t="str">
        <f t="shared" ref="BE28:BG28" si="45">IF(AY28=2,"Att", (IF(AY28=0,"Not","Weak")))</f>
        <v>Not</v>
      </c>
      <c r="BF28" s="42" t="str">
        <f t="shared" si="45"/>
        <v>Not</v>
      </c>
      <c r="BG28" s="42" t="str">
        <f t="shared" si="45"/>
        <v>Att</v>
      </c>
      <c r="BH28" s="42" t="str">
        <f t="shared" si="18"/>
        <v>Weak</v>
      </c>
      <c r="BI28" s="42"/>
      <c r="BJ28" s="1"/>
      <c r="BK28" s="99">
        <f t="shared" si="21"/>
        <v>1</v>
      </c>
      <c r="BL28" s="99">
        <f t="shared" si="22"/>
        <v>2</v>
      </c>
    </row>
    <row r="29" spans="1:64" ht="14.25" customHeight="1">
      <c r="A29" s="38" t="s">
        <v>82</v>
      </c>
      <c r="B29" s="39" t="s">
        <v>83</v>
      </c>
      <c r="C29" s="38">
        <v>5</v>
      </c>
      <c r="D29" s="5">
        <v>0</v>
      </c>
      <c r="E29" s="5"/>
      <c r="F29" s="5">
        <v>5</v>
      </c>
      <c r="G29" s="45">
        <f t="shared" si="3"/>
        <v>5</v>
      </c>
      <c r="H29" s="47">
        <v>7</v>
      </c>
      <c r="I29" s="48"/>
      <c r="J29" s="5"/>
      <c r="K29" s="8"/>
      <c r="L29" s="8"/>
      <c r="M29" s="8">
        <v>3</v>
      </c>
      <c r="N29" s="8"/>
      <c r="O29" s="41"/>
      <c r="P29" s="8"/>
      <c r="Q29" s="8"/>
      <c r="R29" s="40">
        <f t="shared" si="4"/>
        <v>3</v>
      </c>
      <c r="S29" s="2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>
        <f t="shared" si="5"/>
        <v>0</v>
      </c>
      <c r="AK29" s="8">
        <f t="shared" si="31"/>
        <v>20</v>
      </c>
      <c r="AL29" s="41"/>
      <c r="AM29" s="42">
        <f t="shared" si="7"/>
        <v>0</v>
      </c>
      <c r="AN29" s="42">
        <f t="shared" si="8"/>
        <v>3</v>
      </c>
      <c r="AO29" s="42">
        <f t="shared" si="9"/>
        <v>7</v>
      </c>
      <c r="AP29" s="42">
        <f t="shared" si="10"/>
        <v>5</v>
      </c>
      <c r="AQ29" s="42"/>
      <c r="AR29" s="42"/>
      <c r="AS29" s="43">
        <f t="shared" si="11"/>
        <v>0</v>
      </c>
      <c r="AT29" s="43">
        <f t="shared" si="12"/>
        <v>7.8259508530286417E-2</v>
      </c>
      <c r="AU29" s="43">
        <f t="shared" si="13"/>
        <v>0.40383761112745692</v>
      </c>
      <c r="AV29" s="43">
        <f t="shared" si="14"/>
        <v>0.2777716050754428</v>
      </c>
      <c r="AW29" s="42"/>
      <c r="AX29" s="42"/>
      <c r="AY29" s="11">
        <f t="shared" ref="AY29:BA29" si="46">IF((AS29)&gt;=50%, 2, (IF((AS29)&lt;25%, 0, 1)))</f>
        <v>0</v>
      </c>
      <c r="AZ29" s="11">
        <f t="shared" si="46"/>
        <v>0</v>
      </c>
      <c r="BA29" s="11">
        <f t="shared" si="46"/>
        <v>1</v>
      </c>
      <c r="BB29" s="11">
        <f t="shared" si="16"/>
        <v>1</v>
      </c>
      <c r="BC29" s="42"/>
      <c r="BD29" s="42"/>
      <c r="BE29" s="42" t="str">
        <f t="shared" ref="BE29:BG29" si="47">IF(AY29=2,"Att", (IF(AY29=0,"Not","Weak")))</f>
        <v>Not</v>
      </c>
      <c r="BF29" s="42" t="str">
        <f t="shared" si="47"/>
        <v>Not</v>
      </c>
      <c r="BG29" s="42" t="str">
        <f t="shared" si="47"/>
        <v>Weak</v>
      </c>
      <c r="BH29" s="42" t="str">
        <f t="shared" si="18"/>
        <v>Weak</v>
      </c>
      <c r="BI29" s="42"/>
      <c r="BJ29" s="1"/>
      <c r="BK29" s="99">
        <f t="shared" si="21"/>
        <v>1</v>
      </c>
      <c r="BL29" s="99">
        <f t="shared" si="22"/>
        <v>1</v>
      </c>
    </row>
    <row r="30" spans="1:64" ht="14.25" customHeight="1">
      <c r="A30" s="38" t="s">
        <v>84</v>
      </c>
      <c r="B30" s="39" t="s">
        <v>85</v>
      </c>
      <c r="C30" s="38"/>
      <c r="D30" s="5"/>
      <c r="E30" s="5"/>
      <c r="F30" s="5"/>
      <c r="G30" s="45" t="e">
        <f t="shared" si="3"/>
        <v>#NUM!</v>
      </c>
      <c r="H30" s="47"/>
      <c r="I30" s="48"/>
      <c r="J30" s="5"/>
      <c r="K30" s="8"/>
      <c r="L30" s="8"/>
      <c r="M30" s="8"/>
      <c r="N30" s="8"/>
      <c r="O30" s="41"/>
      <c r="P30" s="8"/>
      <c r="Q30" s="8"/>
      <c r="R30" s="40">
        <f t="shared" si="4"/>
        <v>0</v>
      </c>
      <c r="S30" s="23">
        <v>3.5</v>
      </c>
      <c r="T30" s="4"/>
      <c r="U30" s="4">
        <v>4.5</v>
      </c>
      <c r="V30" s="4">
        <v>2.5</v>
      </c>
      <c r="W30" s="4"/>
      <c r="X30" s="4"/>
      <c r="Y30" s="4"/>
      <c r="Z30" s="4"/>
      <c r="AA30" s="4">
        <v>4</v>
      </c>
      <c r="AB30" s="4">
        <v>0</v>
      </c>
      <c r="AC30" s="4"/>
      <c r="AD30" s="4">
        <v>2</v>
      </c>
      <c r="AE30" s="4">
        <v>4.5</v>
      </c>
      <c r="AF30" s="4"/>
      <c r="AG30" s="4"/>
      <c r="AH30" s="4"/>
      <c r="AI30" s="4"/>
      <c r="AJ30" s="4">
        <f t="shared" si="5"/>
        <v>21</v>
      </c>
      <c r="AK30" s="8" t="e">
        <f t="shared" si="31"/>
        <v>#NUM!</v>
      </c>
      <c r="AL30" s="41"/>
      <c r="AM30" s="42">
        <f t="shared" si="7"/>
        <v>7.5</v>
      </c>
      <c r="AN30" s="42">
        <f t="shared" si="8"/>
        <v>4.5</v>
      </c>
      <c r="AO30" s="42">
        <f t="shared" si="9"/>
        <v>7</v>
      </c>
      <c r="AP30" s="42">
        <f t="shared" si="10"/>
        <v>2</v>
      </c>
      <c r="AQ30" s="42"/>
      <c r="AR30" s="42"/>
      <c r="AS30" s="43">
        <f t="shared" si="11"/>
        <v>0.20641879897286006</v>
      </c>
      <c r="AT30" s="43">
        <f t="shared" si="12"/>
        <v>0.11738926279542963</v>
      </c>
      <c r="AU30" s="43">
        <f t="shared" si="13"/>
        <v>0.40383761112745692</v>
      </c>
      <c r="AV30" s="43">
        <f t="shared" si="14"/>
        <v>0.11110864203017712</v>
      </c>
      <c r="AW30" s="42"/>
      <c r="AX30" s="42"/>
      <c r="AY30" s="11">
        <f t="shared" ref="AY30:BA30" si="48">IF((AS30)&gt;=50%, 2, (IF((AS30)&lt;25%, 0, 1)))</f>
        <v>0</v>
      </c>
      <c r="AZ30" s="11">
        <f t="shared" si="48"/>
        <v>0</v>
      </c>
      <c r="BA30" s="11">
        <f t="shared" si="48"/>
        <v>1</v>
      </c>
      <c r="BB30" s="11">
        <f t="shared" si="16"/>
        <v>0</v>
      </c>
      <c r="BC30" s="42"/>
      <c r="BD30" s="42"/>
      <c r="BE30" s="42" t="str">
        <f t="shared" ref="BE30:BG30" si="49">IF(AY30=2,"Att", (IF(AY30=0,"Not","Weak")))</f>
        <v>Not</v>
      </c>
      <c r="BF30" s="42" t="str">
        <f t="shared" si="49"/>
        <v>Not</v>
      </c>
      <c r="BG30" s="42" t="str">
        <f t="shared" si="49"/>
        <v>Weak</v>
      </c>
      <c r="BH30" s="42" t="str">
        <f t="shared" si="18"/>
        <v>Not</v>
      </c>
      <c r="BI30" s="42"/>
      <c r="BJ30" s="1"/>
      <c r="BK30" s="99">
        <f t="shared" si="21"/>
        <v>0</v>
      </c>
      <c r="BL30" s="99">
        <f t="shared" si="22"/>
        <v>1</v>
      </c>
    </row>
    <row r="31" spans="1:64" ht="14.25" customHeight="1">
      <c r="A31" s="38" t="s">
        <v>86</v>
      </c>
      <c r="B31" s="39" t="s">
        <v>87</v>
      </c>
      <c r="C31" s="38">
        <v>9</v>
      </c>
      <c r="D31" s="5">
        <v>8.5</v>
      </c>
      <c r="E31" s="5">
        <v>3</v>
      </c>
      <c r="F31" s="5">
        <v>2</v>
      </c>
      <c r="G31" s="45">
        <f t="shared" si="3"/>
        <v>11.5</v>
      </c>
      <c r="H31" s="47">
        <v>8</v>
      </c>
      <c r="I31" s="48">
        <v>0.5</v>
      </c>
      <c r="J31" s="5"/>
      <c r="K31" s="8"/>
      <c r="L31" s="8"/>
      <c r="M31" s="8"/>
      <c r="N31" s="8"/>
      <c r="O31" s="41"/>
      <c r="P31" s="8">
        <v>0</v>
      </c>
      <c r="Q31" s="8"/>
      <c r="R31" s="40">
        <f t="shared" si="4"/>
        <v>0.5</v>
      </c>
      <c r="S31" s="23">
        <v>7.5</v>
      </c>
      <c r="T31" s="4"/>
      <c r="U31" s="4">
        <v>4</v>
      </c>
      <c r="V31" s="4">
        <v>3</v>
      </c>
      <c r="W31" s="4"/>
      <c r="X31" s="4"/>
      <c r="Y31" s="4"/>
      <c r="Z31" s="4"/>
      <c r="AA31" s="4">
        <v>2</v>
      </c>
      <c r="AB31" s="4"/>
      <c r="AC31" s="4"/>
      <c r="AD31" s="4">
        <v>1.5</v>
      </c>
      <c r="AE31" s="4">
        <v>3</v>
      </c>
      <c r="AF31" s="4"/>
      <c r="AG31" s="4"/>
      <c r="AH31" s="4"/>
      <c r="AI31" s="4"/>
      <c r="AJ31" s="4">
        <f t="shared" si="5"/>
        <v>21</v>
      </c>
      <c r="AK31" s="8">
        <f t="shared" si="31"/>
        <v>50</v>
      </c>
      <c r="AL31" s="41"/>
      <c r="AM31" s="42">
        <f t="shared" si="7"/>
        <v>18.5</v>
      </c>
      <c r="AN31" s="42">
        <f t="shared" si="8"/>
        <v>7</v>
      </c>
      <c r="AO31" s="42">
        <f t="shared" si="9"/>
        <v>14</v>
      </c>
      <c r="AP31" s="42">
        <f t="shared" si="10"/>
        <v>3.5</v>
      </c>
      <c r="AQ31" s="42"/>
      <c r="AR31" s="42"/>
      <c r="AS31" s="43">
        <f t="shared" si="11"/>
        <v>0.50916637079972149</v>
      </c>
      <c r="AT31" s="43">
        <f t="shared" si="12"/>
        <v>0.18260551990400165</v>
      </c>
      <c r="AU31" s="43">
        <f t="shared" si="13"/>
        <v>0.80767522225491384</v>
      </c>
      <c r="AV31" s="43">
        <f t="shared" si="14"/>
        <v>0.19444012355280996</v>
      </c>
      <c r="AW31" s="42"/>
      <c r="AX31" s="42"/>
      <c r="AY31" s="11">
        <f t="shared" ref="AY31:BA31" si="50">IF((AS31)&gt;=50%, 2, (IF((AS31)&lt;25%, 0, 1)))</f>
        <v>2</v>
      </c>
      <c r="AZ31" s="11">
        <f t="shared" si="50"/>
        <v>0</v>
      </c>
      <c r="BA31" s="11">
        <f t="shared" si="50"/>
        <v>2</v>
      </c>
      <c r="BB31" s="11">
        <f t="shared" si="16"/>
        <v>0</v>
      </c>
      <c r="BC31" s="42"/>
      <c r="BD31" s="42"/>
      <c r="BE31" s="42" t="str">
        <f t="shared" ref="BE31:BG31" si="51">IF(AY31=2,"Att", (IF(AY31=0,"Not","Weak")))</f>
        <v>Att</v>
      </c>
      <c r="BF31" s="42" t="str">
        <f t="shared" si="51"/>
        <v>Not</v>
      </c>
      <c r="BG31" s="42" t="str">
        <f t="shared" si="51"/>
        <v>Att</v>
      </c>
      <c r="BH31" s="42" t="str">
        <f t="shared" si="18"/>
        <v>Not</v>
      </c>
      <c r="BI31" s="42"/>
      <c r="BJ31" s="1"/>
      <c r="BK31" s="99">
        <f t="shared" si="21"/>
        <v>2</v>
      </c>
      <c r="BL31" s="99">
        <f t="shared" si="22"/>
        <v>2</v>
      </c>
    </row>
    <row r="32" spans="1:64" ht="14.25" customHeight="1">
      <c r="A32" s="38" t="s">
        <v>88</v>
      </c>
      <c r="B32" s="39" t="s">
        <v>89</v>
      </c>
      <c r="C32" s="38">
        <v>5</v>
      </c>
      <c r="D32" s="5"/>
      <c r="E32" s="5"/>
      <c r="F32" s="5"/>
      <c r="G32" s="45" t="e">
        <f t="shared" si="3"/>
        <v>#NUM!</v>
      </c>
      <c r="H32" s="47" t="s">
        <v>23</v>
      </c>
      <c r="I32" s="48">
        <v>0</v>
      </c>
      <c r="J32" s="5">
        <v>0.5</v>
      </c>
      <c r="K32" s="8"/>
      <c r="L32" s="8"/>
      <c r="M32" s="8"/>
      <c r="N32" s="8"/>
      <c r="O32" s="41"/>
      <c r="P32" s="8"/>
      <c r="Q32" s="8"/>
      <c r="R32" s="40">
        <f t="shared" si="4"/>
        <v>0.5</v>
      </c>
      <c r="S32" s="2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5"/>
        <v>0</v>
      </c>
      <c r="AK32" s="8" t="e">
        <f t="shared" si="31"/>
        <v>#NUM!</v>
      </c>
      <c r="AL32" s="41"/>
      <c r="AM32" s="42">
        <f t="shared" si="7"/>
        <v>0.5</v>
      </c>
      <c r="AN32" s="42">
        <f t="shared" si="8"/>
        <v>0</v>
      </c>
      <c r="AO32" s="42">
        <f t="shared" si="9"/>
        <v>0</v>
      </c>
      <c r="AP32" s="42">
        <f t="shared" si="10"/>
        <v>0</v>
      </c>
      <c r="AQ32" s="42"/>
      <c r="AR32" s="42"/>
      <c r="AS32" s="43">
        <f t="shared" si="11"/>
        <v>1.3761253264857337E-2</v>
      </c>
      <c r="AT32" s="43">
        <f t="shared" si="12"/>
        <v>0</v>
      </c>
      <c r="AU32" s="43">
        <f t="shared" si="13"/>
        <v>0</v>
      </c>
      <c r="AV32" s="43">
        <f t="shared" si="14"/>
        <v>0</v>
      </c>
      <c r="AW32" s="42"/>
      <c r="AX32" s="42"/>
      <c r="AY32" s="11">
        <f t="shared" ref="AY32:BA32" si="52">IF((AS32)&gt;=50%, 2, (IF((AS32)&lt;25%, 0, 1)))</f>
        <v>0</v>
      </c>
      <c r="AZ32" s="11">
        <f t="shared" si="52"/>
        <v>0</v>
      </c>
      <c r="BA32" s="11">
        <f t="shared" si="52"/>
        <v>0</v>
      </c>
      <c r="BB32" s="11">
        <f t="shared" si="16"/>
        <v>0</v>
      </c>
      <c r="BC32" s="42"/>
      <c r="BD32" s="42"/>
      <c r="BE32" s="42" t="str">
        <f t="shared" ref="BE32:BG32" si="53">IF(AY32=2,"Att", (IF(AY32=0,"Not","Weak")))</f>
        <v>Not</v>
      </c>
      <c r="BF32" s="42" t="str">
        <f t="shared" si="53"/>
        <v>Not</v>
      </c>
      <c r="BG32" s="42" t="str">
        <f t="shared" si="53"/>
        <v>Not</v>
      </c>
      <c r="BH32" s="42" t="str">
        <f t="shared" si="18"/>
        <v>Not</v>
      </c>
      <c r="BI32" s="42"/>
      <c r="BJ32" s="1"/>
      <c r="BK32" s="99">
        <f t="shared" si="21"/>
        <v>0</v>
      </c>
      <c r="BL32" s="99">
        <f t="shared" si="22"/>
        <v>0</v>
      </c>
    </row>
    <row r="33" spans="1:64" ht="14.25" customHeight="1">
      <c r="A33" s="38" t="s">
        <v>90</v>
      </c>
      <c r="B33" s="39" t="s">
        <v>91</v>
      </c>
      <c r="C33" s="38">
        <v>10</v>
      </c>
      <c r="D33" s="4">
        <v>0.5</v>
      </c>
      <c r="E33" s="4">
        <v>3.5</v>
      </c>
      <c r="F33" s="4">
        <v>7</v>
      </c>
      <c r="G33" s="45">
        <f t="shared" si="3"/>
        <v>10.5</v>
      </c>
      <c r="H33" s="27">
        <v>8</v>
      </c>
      <c r="I33" s="28"/>
      <c r="J33" s="4"/>
      <c r="K33" s="4"/>
      <c r="L33" s="4"/>
      <c r="M33" s="4"/>
      <c r="N33" s="4"/>
      <c r="O33" s="41">
        <v>0.5</v>
      </c>
      <c r="P33" s="4"/>
      <c r="Q33" s="4"/>
      <c r="R33" s="40">
        <f t="shared" si="4"/>
        <v>0.5</v>
      </c>
      <c r="S33" s="23">
        <v>7.5</v>
      </c>
      <c r="T33" s="4"/>
      <c r="U33" s="4">
        <v>6</v>
      </c>
      <c r="V33" s="4">
        <v>3</v>
      </c>
      <c r="W33" s="4"/>
      <c r="X33" s="4"/>
      <c r="Y33" s="4"/>
      <c r="Z33" s="4"/>
      <c r="AA33" s="4">
        <v>2</v>
      </c>
      <c r="AB33" s="4">
        <v>0</v>
      </c>
      <c r="AC33" s="4"/>
      <c r="AD33" s="4">
        <v>0.5</v>
      </c>
      <c r="AE33" s="4">
        <v>3.5</v>
      </c>
      <c r="AF33" s="4"/>
      <c r="AG33" s="4"/>
      <c r="AH33" s="4"/>
      <c r="AI33" s="4"/>
      <c r="AJ33" s="4">
        <f t="shared" si="5"/>
        <v>22.5</v>
      </c>
      <c r="AK33" s="8">
        <f t="shared" si="31"/>
        <v>51.5</v>
      </c>
      <c r="AL33" s="41"/>
      <c r="AM33" s="42">
        <f t="shared" si="7"/>
        <v>10</v>
      </c>
      <c r="AN33" s="42">
        <f t="shared" si="8"/>
        <v>10</v>
      </c>
      <c r="AO33" s="42">
        <f t="shared" si="9"/>
        <v>14.5</v>
      </c>
      <c r="AP33" s="42">
        <f t="shared" si="10"/>
        <v>7.5</v>
      </c>
      <c r="AQ33" s="42"/>
      <c r="AR33" s="42"/>
      <c r="AS33" s="43">
        <f t="shared" si="11"/>
        <v>0.27522506529714674</v>
      </c>
      <c r="AT33" s="43">
        <f t="shared" si="12"/>
        <v>0.2608650284342881</v>
      </c>
      <c r="AU33" s="43">
        <f t="shared" si="13"/>
        <v>0.83652076590687507</v>
      </c>
      <c r="AV33" s="43">
        <f t="shared" si="14"/>
        <v>0.41665740761316417</v>
      </c>
      <c r="AW33" s="42"/>
      <c r="AX33" s="42"/>
      <c r="AY33" s="11">
        <f t="shared" ref="AY33:BA33" si="54">IF((AS33)&gt;=50%, 2, (IF((AS33)&lt;25%, 0, 1)))</f>
        <v>1</v>
      </c>
      <c r="AZ33" s="11">
        <f t="shared" si="54"/>
        <v>1</v>
      </c>
      <c r="BA33" s="11">
        <f t="shared" si="54"/>
        <v>2</v>
      </c>
      <c r="BB33" s="11">
        <f t="shared" si="16"/>
        <v>1</v>
      </c>
      <c r="BC33" s="42"/>
      <c r="BD33" s="42"/>
      <c r="BE33" s="42" t="str">
        <f t="shared" ref="BE33:BG33" si="55">IF(AY33=2,"Att", (IF(AY33=0,"Not","Weak")))</f>
        <v>Weak</v>
      </c>
      <c r="BF33" s="42" t="str">
        <f t="shared" si="55"/>
        <v>Weak</v>
      </c>
      <c r="BG33" s="42" t="str">
        <f t="shared" si="55"/>
        <v>Att</v>
      </c>
      <c r="BH33" s="42" t="str">
        <f t="shared" si="18"/>
        <v>Weak</v>
      </c>
      <c r="BI33" s="42"/>
      <c r="BJ33" s="1"/>
      <c r="BK33" s="99">
        <f t="shared" si="21"/>
        <v>3</v>
      </c>
      <c r="BL33" s="99">
        <f t="shared" si="22"/>
        <v>2</v>
      </c>
    </row>
    <row r="34" spans="1:64" ht="14.25" customHeight="1">
      <c r="A34" s="38" t="s">
        <v>92</v>
      </c>
      <c r="B34" s="39" t="s">
        <v>93</v>
      </c>
      <c r="C34" s="38">
        <v>10</v>
      </c>
      <c r="D34" s="5">
        <v>8.5</v>
      </c>
      <c r="E34" s="5">
        <v>7</v>
      </c>
      <c r="F34" s="5">
        <v>10</v>
      </c>
      <c r="G34" s="45">
        <f t="shared" si="3"/>
        <v>18.5</v>
      </c>
      <c r="H34" s="47">
        <v>10</v>
      </c>
      <c r="I34" s="48">
        <v>1.5</v>
      </c>
      <c r="J34" s="5">
        <v>0</v>
      </c>
      <c r="K34" s="8"/>
      <c r="L34" s="8"/>
      <c r="M34" s="8">
        <v>3.5</v>
      </c>
      <c r="N34" s="8"/>
      <c r="O34" s="41"/>
      <c r="P34" s="8"/>
      <c r="Q34" s="8"/>
      <c r="R34" s="40">
        <v>5</v>
      </c>
      <c r="S34" s="23">
        <v>9.5</v>
      </c>
      <c r="T34" s="4"/>
      <c r="U34" s="4">
        <v>6</v>
      </c>
      <c r="V34" s="4">
        <v>3</v>
      </c>
      <c r="W34" s="4"/>
      <c r="X34" s="4"/>
      <c r="Y34" s="4"/>
      <c r="Z34" s="4"/>
      <c r="AA34" s="4">
        <v>6</v>
      </c>
      <c r="AB34" s="4">
        <v>2.5</v>
      </c>
      <c r="AC34" s="4"/>
      <c r="AD34" s="4">
        <v>2</v>
      </c>
      <c r="AE34" s="4">
        <v>7</v>
      </c>
      <c r="AF34" s="4"/>
      <c r="AG34" s="4"/>
      <c r="AH34" s="4"/>
      <c r="AI34" s="4"/>
      <c r="AJ34" s="4">
        <f t="shared" si="5"/>
        <v>36</v>
      </c>
      <c r="AK34" s="8">
        <f t="shared" si="31"/>
        <v>79.5</v>
      </c>
      <c r="AL34" s="41"/>
      <c r="AM34" s="42">
        <f t="shared" si="7"/>
        <v>25.5</v>
      </c>
      <c r="AN34" s="42">
        <f t="shared" si="8"/>
        <v>19</v>
      </c>
      <c r="AO34" s="42">
        <f t="shared" si="9"/>
        <v>20</v>
      </c>
      <c r="AP34" s="42">
        <f t="shared" si="10"/>
        <v>12</v>
      </c>
      <c r="AQ34" s="42"/>
      <c r="AR34" s="42"/>
      <c r="AS34" s="43">
        <f t="shared" si="11"/>
        <v>0.70182391650772424</v>
      </c>
      <c r="AT34" s="43">
        <f t="shared" si="12"/>
        <v>0.49564355402514737</v>
      </c>
      <c r="AU34" s="43">
        <f t="shared" si="13"/>
        <v>1</v>
      </c>
      <c r="AV34" s="43">
        <f t="shared" si="14"/>
        <v>0.66665185218106271</v>
      </c>
      <c r="AW34" s="42"/>
      <c r="AX34" s="42"/>
      <c r="AY34" s="11">
        <f t="shared" ref="AY34:BA34" si="56">IF((AS34)&gt;=50%, 2, (IF((AS34)&lt;25%, 0, 1)))</f>
        <v>2</v>
      </c>
      <c r="AZ34" s="11">
        <f t="shared" si="56"/>
        <v>1</v>
      </c>
      <c r="BA34" s="11">
        <f t="shared" si="56"/>
        <v>2</v>
      </c>
      <c r="BB34" s="11">
        <f t="shared" si="16"/>
        <v>2</v>
      </c>
      <c r="BC34" s="42"/>
      <c r="BD34" s="42"/>
      <c r="BE34" s="42" t="str">
        <f t="shared" ref="BE34:BG34" si="57">IF(AY34=2,"Att", (IF(AY34=0,"Not","Weak")))</f>
        <v>Att</v>
      </c>
      <c r="BF34" s="42" t="str">
        <f t="shared" si="57"/>
        <v>Weak</v>
      </c>
      <c r="BG34" s="42" t="str">
        <f t="shared" si="57"/>
        <v>Att</v>
      </c>
      <c r="BH34" s="42" t="str">
        <f t="shared" si="18"/>
        <v>Att</v>
      </c>
      <c r="BI34" s="42"/>
      <c r="BJ34" s="1"/>
      <c r="BK34" s="99">
        <f t="shared" si="21"/>
        <v>5</v>
      </c>
      <c r="BL34" s="99">
        <f t="shared" si="22"/>
        <v>2</v>
      </c>
    </row>
    <row r="35" spans="1:64" ht="14.25" customHeight="1">
      <c r="A35" s="38" t="s">
        <v>94</v>
      </c>
      <c r="B35" s="39" t="s">
        <v>95</v>
      </c>
      <c r="C35" s="38">
        <v>5</v>
      </c>
      <c r="D35" s="5">
        <v>0</v>
      </c>
      <c r="E35" s="5">
        <v>0</v>
      </c>
      <c r="F35" s="5">
        <v>5</v>
      </c>
      <c r="G35" s="45">
        <f t="shared" si="3"/>
        <v>5</v>
      </c>
      <c r="H35" s="47">
        <v>8</v>
      </c>
      <c r="I35" s="48">
        <v>0</v>
      </c>
      <c r="J35" s="5"/>
      <c r="K35" s="8"/>
      <c r="L35" s="8"/>
      <c r="M35" s="8"/>
      <c r="N35" s="8"/>
      <c r="O35" s="41"/>
      <c r="P35" s="8">
        <v>0</v>
      </c>
      <c r="Q35" s="8"/>
      <c r="R35" s="40">
        <f t="shared" ref="R35:R98" si="58">SUM(I35:Q35)</f>
        <v>0</v>
      </c>
      <c r="S35" s="23"/>
      <c r="T35" s="4"/>
      <c r="U35" s="4">
        <v>4</v>
      </c>
      <c r="V35" s="4">
        <v>2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v>3</v>
      </c>
      <c r="AI35" s="4"/>
      <c r="AJ35" s="4">
        <f t="shared" si="5"/>
        <v>9</v>
      </c>
      <c r="AK35" s="8">
        <f t="shared" si="31"/>
        <v>27</v>
      </c>
      <c r="AL35" s="41"/>
      <c r="AM35" s="42">
        <f t="shared" si="7"/>
        <v>0</v>
      </c>
      <c r="AN35" s="42">
        <f t="shared" si="8"/>
        <v>4</v>
      </c>
      <c r="AO35" s="42">
        <f t="shared" si="9"/>
        <v>10</v>
      </c>
      <c r="AP35" s="42">
        <f t="shared" si="10"/>
        <v>8</v>
      </c>
      <c r="AQ35" s="42"/>
      <c r="AR35" s="42"/>
      <c r="AS35" s="43">
        <f t="shared" si="11"/>
        <v>0</v>
      </c>
      <c r="AT35" s="43">
        <f t="shared" si="12"/>
        <v>0.10434601137371523</v>
      </c>
      <c r="AU35" s="43">
        <f t="shared" si="13"/>
        <v>0.57691087303922417</v>
      </c>
      <c r="AV35" s="43">
        <f t="shared" si="14"/>
        <v>0.44443456812070847</v>
      </c>
      <c r="AW35" s="42"/>
      <c r="AX35" s="42"/>
      <c r="AY35" s="11">
        <f t="shared" ref="AY35:BA35" si="59">IF((AS35)&gt;=50%, 2, (IF((AS35)&lt;25%, 0, 1)))</f>
        <v>0</v>
      </c>
      <c r="AZ35" s="11">
        <f t="shared" si="59"/>
        <v>0</v>
      </c>
      <c r="BA35" s="11">
        <f t="shared" si="59"/>
        <v>2</v>
      </c>
      <c r="BB35" s="11">
        <f t="shared" si="16"/>
        <v>1</v>
      </c>
      <c r="BC35" s="42"/>
      <c r="BD35" s="42"/>
      <c r="BE35" s="42" t="str">
        <f t="shared" ref="BE35:BG35" si="60">IF(AY35=2,"Att", (IF(AY35=0,"Not","Weak")))</f>
        <v>Not</v>
      </c>
      <c r="BF35" s="42" t="str">
        <f t="shared" si="60"/>
        <v>Not</v>
      </c>
      <c r="BG35" s="42" t="str">
        <f t="shared" si="60"/>
        <v>Att</v>
      </c>
      <c r="BH35" s="42" t="str">
        <f t="shared" si="18"/>
        <v>Weak</v>
      </c>
      <c r="BI35" s="42"/>
      <c r="BJ35" s="1"/>
      <c r="BK35" s="99">
        <f t="shared" si="21"/>
        <v>1</v>
      </c>
      <c r="BL35" s="99">
        <f t="shared" si="22"/>
        <v>2</v>
      </c>
    </row>
    <row r="36" spans="1:64" ht="14.25" customHeight="1">
      <c r="A36" s="38" t="s">
        <v>96</v>
      </c>
      <c r="B36" s="39" t="s">
        <v>97</v>
      </c>
      <c r="C36" s="38">
        <v>5</v>
      </c>
      <c r="D36" s="4"/>
      <c r="E36" s="4">
        <v>2.5</v>
      </c>
      <c r="F36" s="4">
        <v>5</v>
      </c>
      <c r="G36" s="45">
        <f t="shared" si="3"/>
        <v>7.5</v>
      </c>
      <c r="H36" s="27">
        <v>7</v>
      </c>
      <c r="I36" s="28">
        <v>2.5</v>
      </c>
      <c r="J36" s="4">
        <v>0.5</v>
      </c>
      <c r="K36" s="4"/>
      <c r="L36" s="4"/>
      <c r="M36" s="4"/>
      <c r="N36" s="4"/>
      <c r="O36" s="41"/>
      <c r="P36" s="4">
        <v>0</v>
      </c>
      <c r="Q36" s="4"/>
      <c r="R36" s="40">
        <f t="shared" si="58"/>
        <v>3</v>
      </c>
      <c r="S36" s="23"/>
      <c r="T36" s="4"/>
      <c r="U36" s="4">
        <v>4</v>
      </c>
      <c r="V36" s="4">
        <v>2.5</v>
      </c>
      <c r="W36" s="4"/>
      <c r="X36" s="4"/>
      <c r="Y36" s="4"/>
      <c r="Z36" s="4"/>
      <c r="AA36" s="4">
        <v>4.5</v>
      </c>
      <c r="AB36" s="4">
        <v>0</v>
      </c>
      <c r="AC36" s="4"/>
      <c r="AD36" s="4">
        <v>1</v>
      </c>
      <c r="AE36" s="4">
        <v>2.5</v>
      </c>
      <c r="AF36" s="4"/>
      <c r="AG36" s="4"/>
      <c r="AH36" s="4">
        <v>5</v>
      </c>
      <c r="AI36" s="4"/>
      <c r="AJ36" s="4">
        <f t="shared" si="5"/>
        <v>19.5</v>
      </c>
      <c r="AK36" s="8">
        <f t="shared" si="31"/>
        <v>42</v>
      </c>
      <c r="AL36" s="41"/>
      <c r="AM36" s="42">
        <f t="shared" si="7"/>
        <v>7.5</v>
      </c>
      <c r="AN36" s="42">
        <f t="shared" si="8"/>
        <v>6.5</v>
      </c>
      <c r="AO36" s="42">
        <f t="shared" si="9"/>
        <v>12</v>
      </c>
      <c r="AP36" s="42">
        <f t="shared" si="10"/>
        <v>11</v>
      </c>
      <c r="AQ36" s="42"/>
      <c r="AR36" s="42"/>
      <c r="AS36" s="43">
        <f t="shared" si="11"/>
        <v>0.20641879897286006</v>
      </c>
      <c r="AT36" s="43">
        <f t="shared" si="12"/>
        <v>0.16956226848228725</v>
      </c>
      <c r="AU36" s="43">
        <f t="shared" si="13"/>
        <v>0.692293047647069</v>
      </c>
      <c r="AV36" s="43">
        <f t="shared" si="14"/>
        <v>0.61109753116597409</v>
      </c>
      <c r="AW36" s="42"/>
      <c r="AX36" s="42"/>
      <c r="AY36" s="11">
        <f t="shared" ref="AY36:BA36" si="61">IF((AS36)&gt;=50%, 2, (IF((AS36)&lt;25%, 0, 1)))</f>
        <v>0</v>
      </c>
      <c r="AZ36" s="11">
        <f t="shared" si="61"/>
        <v>0</v>
      </c>
      <c r="BA36" s="11">
        <f t="shared" si="61"/>
        <v>2</v>
      </c>
      <c r="BB36" s="11">
        <f t="shared" si="16"/>
        <v>2</v>
      </c>
      <c r="BC36" s="42"/>
      <c r="BD36" s="42"/>
      <c r="BE36" s="42" t="str">
        <f t="shared" ref="BE36:BG36" si="62">IF(AY36=2,"Att", (IF(AY36=0,"Not","Weak")))</f>
        <v>Not</v>
      </c>
      <c r="BF36" s="42" t="str">
        <f t="shared" si="62"/>
        <v>Not</v>
      </c>
      <c r="BG36" s="42" t="str">
        <f t="shared" si="62"/>
        <v>Att</v>
      </c>
      <c r="BH36" s="42" t="str">
        <f t="shared" si="18"/>
        <v>Att</v>
      </c>
      <c r="BI36" s="42"/>
      <c r="BJ36" s="1"/>
      <c r="BK36" s="99">
        <f t="shared" si="21"/>
        <v>2</v>
      </c>
      <c r="BL36" s="99">
        <f t="shared" si="22"/>
        <v>2</v>
      </c>
    </row>
    <row r="37" spans="1:64" ht="14.25" customHeight="1">
      <c r="A37" s="38" t="s">
        <v>98</v>
      </c>
      <c r="B37" s="39" t="s">
        <v>99</v>
      </c>
      <c r="C37" s="38">
        <v>5</v>
      </c>
      <c r="D37" s="5"/>
      <c r="E37" s="5">
        <v>2</v>
      </c>
      <c r="F37" s="5">
        <v>3</v>
      </c>
      <c r="G37" s="45">
        <f t="shared" si="3"/>
        <v>5</v>
      </c>
      <c r="H37" s="47">
        <v>7.5</v>
      </c>
      <c r="I37" s="48">
        <v>0</v>
      </c>
      <c r="J37" s="5">
        <v>0</v>
      </c>
      <c r="K37" s="8"/>
      <c r="L37" s="8">
        <v>0.5</v>
      </c>
      <c r="M37" s="8"/>
      <c r="N37" s="8"/>
      <c r="O37" s="41"/>
      <c r="P37" s="8"/>
      <c r="Q37" s="8"/>
      <c r="R37" s="40">
        <f t="shared" si="58"/>
        <v>0.5</v>
      </c>
      <c r="S37" s="23">
        <v>1</v>
      </c>
      <c r="T37" s="4"/>
      <c r="U37" s="4">
        <v>2.5</v>
      </c>
      <c r="V37" s="4">
        <v>3</v>
      </c>
      <c r="W37" s="4"/>
      <c r="X37" s="4"/>
      <c r="Y37" s="4"/>
      <c r="Z37" s="4"/>
      <c r="AA37" s="4">
        <v>3</v>
      </c>
      <c r="AB37" s="4">
        <v>1.5</v>
      </c>
      <c r="AC37" s="4"/>
      <c r="AD37" s="4"/>
      <c r="AE37" s="4"/>
      <c r="AF37" s="4"/>
      <c r="AG37" s="4"/>
      <c r="AH37" s="4">
        <v>5</v>
      </c>
      <c r="AI37" s="4"/>
      <c r="AJ37" s="4">
        <f t="shared" si="5"/>
        <v>16</v>
      </c>
      <c r="AK37" s="8">
        <f t="shared" si="31"/>
        <v>34</v>
      </c>
      <c r="AL37" s="41"/>
      <c r="AM37" s="42">
        <f t="shared" si="7"/>
        <v>4</v>
      </c>
      <c r="AN37" s="42">
        <f t="shared" si="8"/>
        <v>6.5</v>
      </c>
      <c r="AO37" s="42">
        <f t="shared" si="9"/>
        <v>10.5</v>
      </c>
      <c r="AP37" s="42">
        <f t="shared" si="10"/>
        <v>8</v>
      </c>
      <c r="AQ37" s="42"/>
      <c r="AR37" s="42"/>
      <c r="AS37" s="43">
        <f t="shared" si="11"/>
        <v>0.11009002611885869</v>
      </c>
      <c r="AT37" s="43">
        <f t="shared" si="12"/>
        <v>0.16956226848228725</v>
      </c>
      <c r="AU37" s="43">
        <f t="shared" si="13"/>
        <v>0.60575641669118541</v>
      </c>
      <c r="AV37" s="43">
        <f t="shared" si="14"/>
        <v>0.44443456812070847</v>
      </c>
      <c r="AW37" s="42"/>
      <c r="AX37" s="42"/>
      <c r="AY37" s="11">
        <f t="shared" ref="AY37:BA37" si="63">IF((AS37)&gt;=50%, 2, (IF((AS37)&lt;25%, 0, 1)))</f>
        <v>0</v>
      </c>
      <c r="AZ37" s="11">
        <f t="shared" si="63"/>
        <v>0</v>
      </c>
      <c r="BA37" s="11">
        <f t="shared" si="63"/>
        <v>2</v>
      </c>
      <c r="BB37" s="11">
        <f t="shared" si="16"/>
        <v>1</v>
      </c>
      <c r="BC37" s="42"/>
      <c r="BD37" s="42"/>
      <c r="BE37" s="42" t="str">
        <f t="shared" ref="BE37:BG37" si="64">IF(AY37=2,"Att", (IF(AY37=0,"Not","Weak")))</f>
        <v>Not</v>
      </c>
      <c r="BF37" s="42" t="str">
        <f t="shared" si="64"/>
        <v>Not</v>
      </c>
      <c r="BG37" s="42" t="str">
        <f t="shared" si="64"/>
        <v>Att</v>
      </c>
      <c r="BH37" s="42" t="str">
        <f t="shared" si="18"/>
        <v>Weak</v>
      </c>
      <c r="BI37" s="42"/>
      <c r="BJ37" s="1"/>
      <c r="BK37" s="99">
        <f t="shared" si="21"/>
        <v>1</v>
      </c>
      <c r="BL37" s="99">
        <f t="shared" si="22"/>
        <v>2</v>
      </c>
    </row>
    <row r="38" spans="1:64" ht="14.25" customHeight="1">
      <c r="A38" s="38" t="s">
        <v>100</v>
      </c>
      <c r="B38" s="39" t="s">
        <v>101</v>
      </c>
      <c r="C38" s="38"/>
      <c r="D38" s="5"/>
      <c r="E38" s="5"/>
      <c r="F38" s="5"/>
      <c r="G38" s="45" t="e">
        <f t="shared" si="3"/>
        <v>#NUM!</v>
      </c>
      <c r="H38" s="47"/>
      <c r="I38" s="48"/>
      <c r="J38" s="5"/>
      <c r="K38" s="8"/>
      <c r="L38" s="8"/>
      <c r="M38" s="8"/>
      <c r="N38" s="8"/>
      <c r="O38" s="41"/>
      <c r="P38" s="8"/>
      <c r="Q38" s="8"/>
      <c r="R38" s="40">
        <f t="shared" si="58"/>
        <v>0</v>
      </c>
      <c r="S38" s="2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>
        <f t="shared" si="5"/>
        <v>0</v>
      </c>
      <c r="AK38" s="8" t="e">
        <f t="shared" si="31"/>
        <v>#NUM!</v>
      </c>
      <c r="AL38" s="41"/>
      <c r="AM38" s="42">
        <f t="shared" si="7"/>
        <v>0</v>
      </c>
      <c r="AN38" s="42">
        <f t="shared" si="8"/>
        <v>0</v>
      </c>
      <c r="AO38" s="42">
        <f t="shared" si="9"/>
        <v>0</v>
      </c>
      <c r="AP38" s="42">
        <f t="shared" si="10"/>
        <v>0</v>
      </c>
      <c r="AQ38" s="42"/>
      <c r="AR38" s="3"/>
      <c r="AS38" s="43">
        <f t="shared" si="11"/>
        <v>0</v>
      </c>
      <c r="AT38" s="43">
        <f t="shared" si="12"/>
        <v>0</v>
      </c>
      <c r="AU38" s="43">
        <f t="shared" si="13"/>
        <v>0</v>
      </c>
      <c r="AV38" s="43">
        <f t="shared" si="14"/>
        <v>0</v>
      </c>
      <c r="AW38" s="10"/>
      <c r="AX38" s="25"/>
      <c r="AY38" s="11">
        <f t="shared" ref="AY38:BA38" si="65">IF((AS38)&gt;=50%, 2, (IF((AS38)&lt;25%, 0, 1)))</f>
        <v>0</v>
      </c>
      <c r="AZ38" s="11">
        <f t="shared" si="65"/>
        <v>0</v>
      </c>
      <c r="BA38" s="11">
        <f t="shared" si="65"/>
        <v>0</v>
      </c>
      <c r="BB38" s="11">
        <f t="shared" si="16"/>
        <v>0</v>
      </c>
      <c r="BC38" s="4"/>
      <c r="BD38" s="6"/>
      <c r="BE38" s="4" t="str">
        <f t="shared" ref="BE38:BG38" si="66">IF(AY38=2,"Att", (IF(AY38=0,"Not","Weak")))</f>
        <v>Not</v>
      </c>
      <c r="BF38" s="4" t="str">
        <f t="shared" si="66"/>
        <v>Not</v>
      </c>
      <c r="BG38" s="4" t="str">
        <f t="shared" si="66"/>
        <v>Not</v>
      </c>
      <c r="BH38" s="42" t="str">
        <f t="shared" si="18"/>
        <v>Not</v>
      </c>
      <c r="BI38" s="4"/>
      <c r="BJ38" s="1"/>
      <c r="BK38" s="99">
        <f t="shared" si="21"/>
        <v>0</v>
      </c>
      <c r="BL38" s="99">
        <f t="shared" si="22"/>
        <v>0</v>
      </c>
    </row>
    <row r="39" spans="1:64" ht="14.25" customHeight="1">
      <c r="A39" s="38" t="s">
        <v>102</v>
      </c>
      <c r="B39" s="39" t="s">
        <v>103</v>
      </c>
      <c r="C39" s="38">
        <v>5</v>
      </c>
      <c r="D39" s="5">
        <v>0</v>
      </c>
      <c r="E39" s="5">
        <v>1</v>
      </c>
      <c r="F39" s="5">
        <v>2</v>
      </c>
      <c r="G39" s="45">
        <f t="shared" si="3"/>
        <v>3</v>
      </c>
      <c r="H39" s="47"/>
      <c r="I39" s="48"/>
      <c r="J39" s="5"/>
      <c r="K39" s="8"/>
      <c r="L39" s="8"/>
      <c r="M39" s="8"/>
      <c r="N39" s="8"/>
      <c r="O39" s="41"/>
      <c r="P39" s="8"/>
      <c r="Q39" s="8"/>
      <c r="R39" s="40">
        <f t="shared" si="58"/>
        <v>0</v>
      </c>
      <c r="S39" s="23">
        <v>2</v>
      </c>
      <c r="T39" s="4"/>
      <c r="U39" s="4">
        <v>6</v>
      </c>
      <c r="V39" s="4">
        <v>0.5</v>
      </c>
      <c r="W39" s="4"/>
      <c r="X39" s="4"/>
      <c r="Y39" s="4"/>
      <c r="Z39" s="4"/>
      <c r="AA39" s="4">
        <v>4</v>
      </c>
      <c r="AB39" s="4">
        <v>2.5</v>
      </c>
      <c r="AC39" s="4"/>
      <c r="AD39" s="4">
        <v>0</v>
      </c>
      <c r="AE39" s="4">
        <v>2</v>
      </c>
      <c r="AF39" s="4"/>
      <c r="AG39" s="4"/>
      <c r="AH39" s="4"/>
      <c r="AI39" s="4"/>
      <c r="AJ39" s="4">
        <f t="shared" si="5"/>
        <v>17</v>
      </c>
      <c r="AK39" s="8">
        <f t="shared" si="31"/>
        <v>25</v>
      </c>
      <c r="AL39" s="41"/>
      <c r="AM39" s="42">
        <f t="shared" si="7"/>
        <v>6</v>
      </c>
      <c r="AN39" s="42">
        <f t="shared" si="8"/>
        <v>9.5</v>
      </c>
      <c r="AO39" s="42">
        <f t="shared" si="9"/>
        <v>2.5</v>
      </c>
      <c r="AP39" s="42">
        <f t="shared" si="10"/>
        <v>2</v>
      </c>
      <c r="AQ39" s="42"/>
      <c r="AR39" s="3"/>
      <c r="AS39" s="43">
        <f t="shared" si="11"/>
        <v>0.16513503917828803</v>
      </c>
      <c r="AT39" s="43">
        <f t="shared" si="12"/>
        <v>0.24782177701257369</v>
      </c>
      <c r="AU39" s="43">
        <f t="shared" si="13"/>
        <v>0.14422771825980604</v>
      </c>
      <c r="AV39" s="43">
        <f t="shared" si="14"/>
        <v>0.11110864203017712</v>
      </c>
      <c r="AW39" s="10"/>
      <c r="AX39" s="25"/>
      <c r="AY39" s="11">
        <f t="shared" ref="AY39:BA39" si="67">IF((AS39)&gt;=50%, 2, (IF((AS39)&lt;25%, 0, 1)))</f>
        <v>0</v>
      </c>
      <c r="AZ39" s="11">
        <f t="shared" si="67"/>
        <v>0</v>
      </c>
      <c r="BA39" s="11">
        <f t="shared" si="67"/>
        <v>0</v>
      </c>
      <c r="BB39" s="11">
        <f t="shared" si="16"/>
        <v>0</v>
      </c>
      <c r="BC39" s="4"/>
      <c r="BD39" s="6"/>
      <c r="BE39" s="4" t="str">
        <f t="shared" ref="BE39:BG39" si="68">IF(AY39=2,"Att", (IF(AY39=0,"Not","Weak")))</f>
        <v>Not</v>
      </c>
      <c r="BF39" s="4" t="str">
        <f t="shared" si="68"/>
        <v>Not</v>
      </c>
      <c r="BG39" s="4" t="str">
        <f t="shared" si="68"/>
        <v>Not</v>
      </c>
      <c r="BH39" s="42" t="str">
        <f t="shared" si="18"/>
        <v>Not</v>
      </c>
      <c r="BI39" s="4"/>
      <c r="BJ39" s="1"/>
      <c r="BK39" s="99">
        <f t="shared" si="21"/>
        <v>0</v>
      </c>
      <c r="BL39" s="99">
        <f t="shared" si="22"/>
        <v>0</v>
      </c>
    </row>
    <row r="40" spans="1:64" ht="14.25" customHeight="1">
      <c r="A40" s="38" t="s">
        <v>104</v>
      </c>
      <c r="B40" s="39" t="s">
        <v>105</v>
      </c>
      <c r="C40" s="38">
        <v>5</v>
      </c>
      <c r="D40" s="5">
        <v>0</v>
      </c>
      <c r="E40" s="5">
        <v>2.5</v>
      </c>
      <c r="F40" s="5">
        <v>2</v>
      </c>
      <c r="G40" s="45">
        <f t="shared" si="3"/>
        <v>4.5</v>
      </c>
      <c r="H40" s="47">
        <v>8</v>
      </c>
      <c r="I40" s="48">
        <v>0</v>
      </c>
      <c r="J40" s="5"/>
      <c r="K40" s="8"/>
      <c r="L40" s="8"/>
      <c r="M40" s="8">
        <v>0.5</v>
      </c>
      <c r="N40" s="8"/>
      <c r="O40" s="41"/>
      <c r="P40" s="8"/>
      <c r="Q40" s="8"/>
      <c r="R40" s="40">
        <f t="shared" si="58"/>
        <v>0.5</v>
      </c>
      <c r="S40" s="23">
        <v>2</v>
      </c>
      <c r="T40" s="4"/>
      <c r="U40" s="4"/>
      <c r="V40" s="4">
        <v>3</v>
      </c>
      <c r="W40" s="4"/>
      <c r="X40" s="4"/>
      <c r="Y40" s="4"/>
      <c r="Z40" s="4"/>
      <c r="AA40" s="4"/>
      <c r="AB40" s="4"/>
      <c r="AC40" s="4"/>
      <c r="AD40" s="4">
        <v>2</v>
      </c>
      <c r="AE40" s="4">
        <v>2.5</v>
      </c>
      <c r="AF40" s="4"/>
      <c r="AG40" s="4"/>
      <c r="AH40" s="4">
        <v>5</v>
      </c>
      <c r="AI40" s="4"/>
      <c r="AJ40" s="4">
        <f t="shared" si="5"/>
        <v>14.5</v>
      </c>
      <c r="AK40" s="8">
        <f t="shared" si="31"/>
        <v>32.5</v>
      </c>
      <c r="AL40" s="41"/>
      <c r="AM40" s="42">
        <f t="shared" si="7"/>
        <v>2</v>
      </c>
      <c r="AN40" s="42">
        <f t="shared" si="8"/>
        <v>3</v>
      </c>
      <c r="AO40" s="42">
        <f t="shared" si="9"/>
        <v>13.5</v>
      </c>
      <c r="AP40" s="42">
        <f t="shared" si="10"/>
        <v>9</v>
      </c>
      <c r="AQ40" s="42"/>
      <c r="AR40" s="3"/>
      <c r="AS40" s="43">
        <f t="shared" si="11"/>
        <v>5.5045013059429347E-2</v>
      </c>
      <c r="AT40" s="43">
        <f t="shared" si="12"/>
        <v>7.8259508530286417E-2</v>
      </c>
      <c r="AU40" s="43">
        <f t="shared" si="13"/>
        <v>0.7788296786029526</v>
      </c>
      <c r="AV40" s="43">
        <f t="shared" si="14"/>
        <v>0.49998888913579703</v>
      </c>
      <c r="AW40" s="10"/>
      <c r="AX40" s="25"/>
      <c r="AY40" s="11">
        <f t="shared" ref="AY40:BA40" si="69">IF((AS40)&gt;=50%, 2, (IF((AS40)&lt;25%, 0, 1)))</f>
        <v>0</v>
      </c>
      <c r="AZ40" s="11">
        <f t="shared" si="69"/>
        <v>0</v>
      </c>
      <c r="BA40" s="11">
        <f t="shared" si="69"/>
        <v>2</v>
      </c>
      <c r="BB40" s="11">
        <f t="shared" si="16"/>
        <v>1</v>
      </c>
      <c r="BC40" s="4"/>
      <c r="BD40" s="6"/>
      <c r="BE40" s="4" t="str">
        <f t="shared" ref="BE40:BG40" si="70">IF(AY40=2,"Att", (IF(AY40=0,"Not","Weak")))</f>
        <v>Not</v>
      </c>
      <c r="BF40" s="4" t="str">
        <f t="shared" si="70"/>
        <v>Not</v>
      </c>
      <c r="BG40" s="4" t="str">
        <f t="shared" si="70"/>
        <v>Att</v>
      </c>
      <c r="BH40" s="42" t="str">
        <f t="shared" si="18"/>
        <v>Weak</v>
      </c>
      <c r="BI40" s="4"/>
      <c r="BJ40" s="1"/>
      <c r="BK40" s="99">
        <f t="shared" si="21"/>
        <v>1</v>
      </c>
      <c r="BL40" s="99">
        <f t="shared" si="22"/>
        <v>2</v>
      </c>
    </row>
    <row r="41" spans="1:64" ht="14.25" customHeight="1">
      <c r="A41" s="38" t="s">
        <v>106</v>
      </c>
      <c r="B41" s="39" t="s">
        <v>107</v>
      </c>
      <c r="C41" s="38"/>
      <c r="D41" s="5"/>
      <c r="E41" s="5"/>
      <c r="F41" s="5"/>
      <c r="G41" s="45" t="e">
        <f t="shared" si="3"/>
        <v>#NUM!</v>
      </c>
      <c r="H41" s="47"/>
      <c r="I41" s="48"/>
      <c r="J41" s="5"/>
      <c r="K41" s="8"/>
      <c r="L41" s="8"/>
      <c r="M41" s="8"/>
      <c r="N41" s="8"/>
      <c r="O41" s="41"/>
      <c r="P41" s="8"/>
      <c r="Q41" s="8"/>
      <c r="R41" s="40">
        <f t="shared" si="58"/>
        <v>0</v>
      </c>
      <c r="S41" s="23">
        <v>10</v>
      </c>
      <c r="T41" s="4"/>
      <c r="U41" s="4">
        <v>3.5</v>
      </c>
      <c r="V41" s="4">
        <v>2</v>
      </c>
      <c r="W41" s="4"/>
      <c r="X41" s="4"/>
      <c r="Y41" s="4"/>
      <c r="Z41" s="4"/>
      <c r="AA41" s="4">
        <v>1</v>
      </c>
      <c r="AB41" s="4">
        <v>2</v>
      </c>
      <c r="AC41" s="4"/>
      <c r="AD41" s="4">
        <v>1.5</v>
      </c>
      <c r="AE41" s="4">
        <v>1</v>
      </c>
      <c r="AF41" s="4"/>
      <c r="AG41" s="4"/>
      <c r="AH41" s="4"/>
      <c r="AI41" s="4"/>
      <c r="AJ41" s="4">
        <f t="shared" si="5"/>
        <v>21</v>
      </c>
      <c r="AK41" s="8" t="e">
        <f t="shared" si="31"/>
        <v>#NUM!</v>
      </c>
      <c r="AL41" s="41"/>
      <c r="AM41" s="42">
        <f t="shared" si="7"/>
        <v>11</v>
      </c>
      <c r="AN41" s="42">
        <f t="shared" si="8"/>
        <v>5.5</v>
      </c>
      <c r="AO41" s="42">
        <f t="shared" si="9"/>
        <v>3</v>
      </c>
      <c r="AP41" s="42">
        <f t="shared" si="10"/>
        <v>1.5</v>
      </c>
      <c r="AQ41" s="42"/>
      <c r="AR41" s="3"/>
      <c r="AS41" s="43">
        <f t="shared" si="11"/>
        <v>0.30274757182686141</v>
      </c>
      <c r="AT41" s="43">
        <f t="shared" si="12"/>
        <v>0.14347576563885844</v>
      </c>
      <c r="AU41" s="43">
        <f t="shared" si="13"/>
        <v>0.17307326191176725</v>
      </c>
      <c r="AV41" s="43">
        <f t="shared" si="14"/>
        <v>8.3331481522632839E-2</v>
      </c>
      <c r="AW41" s="10"/>
      <c r="AX41" s="25"/>
      <c r="AY41" s="11">
        <f t="shared" ref="AY41:BA41" si="71">IF((AS41)&gt;=50%, 2, (IF((AS41)&lt;25%, 0, 1)))</f>
        <v>1</v>
      </c>
      <c r="AZ41" s="11">
        <f t="shared" si="71"/>
        <v>0</v>
      </c>
      <c r="BA41" s="11">
        <f t="shared" si="71"/>
        <v>0</v>
      </c>
      <c r="BB41" s="11">
        <f t="shared" si="16"/>
        <v>0</v>
      </c>
      <c r="BC41" s="4"/>
      <c r="BD41" s="6"/>
      <c r="BE41" s="4" t="str">
        <f t="shared" ref="BE41:BG41" si="72">IF(AY41=2,"Att", (IF(AY41=0,"Not","Weak")))</f>
        <v>Weak</v>
      </c>
      <c r="BF41" s="4" t="str">
        <f t="shared" si="72"/>
        <v>Not</v>
      </c>
      <c r="BG41" s="4" t="str">
        <f t="shared" si="72"/>
        <v>Not</v>
      </c>
      <c r="BH41" s="42" t="str">
        <f t="shared" si="18"/>
        <v>Not</v>
      </c>
      <c r="BI41" s="4"/>
      <c r="BJ41" s="1"/>
      <c r="BK41" s="99">
        <f t="shared" si="21"/>
        <v>1</v>
      </c>
      <c r="BL41" s="99">
        <f t="shared" si="22"/>
        <v>0</v>
      </c>
    </row>
    <row r="42" spans="1:64" ht="14.25" customHeight="1">
      <c r="A42" s="38" t="s">
        <v>108</v>
      </c>
      <c r="B42" s="39" t="s">
        <v>109</v>
      </c>
      <c r="C42" s="38"/>
      <c r="D42" s="5"/>
      <c r="E42" s="5"/>
      <c r="F42" s="5"/>
      <c r="G42" s="45" t="e">
        <f t="shared" si="3"/>
        <v>#NUM!</v>
      </c>
      <c r="H42" s="47"/>
      <c r="I42" s="48"/>
      <c r="J42" s="5"/>
      <c r="K42" s="8"/>
      <c r="L42" s="8"/>
      <c r="M42" s="8"/>
      <c r="N42" s="8"/>
      <c r="O42" s="41"/>
      <c r="P42" s="8"/>
      <c r="Q42" s="8"/>
      <c r="R42" s="40">
        <f t="shared" si="58"/>
        <v>0</v>
      </c>
      <c r="S42" s="23">
        <v>9.5</v>
      </c>
      <c r="T42" s="4"/>
      <c r="U42" s="4">
        <v>4.5</v>
      </c>
      <c r="V42" s="4">
        <v>3</v>
      </c>
      <c r="W42" s="4"/>
      <c r="X42" s="4"/>
      <c r="Y42" s="4"/>
      <c r="Z42" s="4"/>
      <c r="AA42" s="4">
        <v>3</v>
      </c>
      <c r="AB42" s="4">
        <v>2</v>
      </c>
      <c r="AC42" s="4"/>
      <c r="AD42" s="4">
        <v>2</v>
      </c>
      <c r="AE42" s="4">
        <v>2.5</v>
      </c>
      <c r="AF42" s="4"/>
      <c r="AG42" s="4"/>
      <c r="AH42" s="4"/>
      <c r="AI42" s="4"/>
      <c r="AJ42" s="4">
        <f t="shared" si="5"/>
        <v>26.5</v>
      </c>
      <c r="AK42" s="8" t="e">
        <f t="shared" si="31"/>
        <v>#NUM!</v>
      </c>
      <c r="AL42" s="41"/>
      <c r="AM42" s="42">
        <f t="shared" si="7"/>
        <v>12.5</v>
      </c>
      <c r="AN42" s="42">
        <f t="shared" si="8"/>
        <v>6.5</v>
      </c>
      <c r="AO42" s="42">
        <f t="shared" si="9"/>
        <v>5.5</v>
      </c>
      <c r="AP42" s="42">
        <f t="shared" si="10"/>
        <v>2</v>
      </c>
      <c r="AQ42" s="42"/>
      <c r="AR42" s="3"/>
      <c r="AS42" s="43">
        <f t="shared" si="11"/>
        <v>0.34403133162143346</v>
      </c>
      <c r="AT42" s="43">
        <f t="shared" si="12"/>
        <v>0.16956226848228725</v>
      </c>
      <c r="AU42" s="43">
        <f t="shared" si="13"/>
        <v>0.31730098017157327</v>
      </c>
      <c r="AV42" s="43">
        <f t="shared" si="14"/>
        <v>0.11110864203017712</v>
      </c>
      <c r="AW42" s="10"/>
      <c r="AX42" s="25"/>
      <c r="AY42" s="11">
        <f t="shared" ref="AY42:BA42" si="73">IF((AS42)&gt;=50%, 2, (IF((AS42)&lt;25%, 0, 1)))</f>
        <v>1</v>
      </c>
      <c r="AZ42" s="11">
        <f t="shared" si="73"/>
        <v>0</v>
      </c>
      <c r="BA42" s="11">
        <f t="shared" si="73"/>
        <v>1</v>
      </c>
      <c r="BB42" s="11">
        <f t="shared" si="16"/>
        <v>0</v>
      </c>
      <c r="BC42" s="4"/>
      <c r="BD42" s="6"/>
      <c r="BE42" s="4" t="str">
        <f t="shared" ref="BE42:BG42" si="74">IF(AY42=2,"Att", (IF(AY42=0,"Not","Weak")))</f>
        <v>Weak</v>
      </c>
      <c r="BF42" s="4" t="str">
        <f t="shared" si="74"/>
        <v>Not</v>
      </c>
      <c r="BG42" s="4" t="str">
        <f t="shared" si="74"/>
        <v>Weak</v>
      </c>
      <c r="BH42" s="42" t="str">
        <f t="shared" si="18"/>
        <v>Not</v>
      </c>
      <c r="BI42" s="4"/>
      <c r="BJ42" s="1"/>
      <c r="BK42" s="99">
        <f t="shared" si="21"/>
        <v>1</v>
      </c>
      <c r="BL42" s="99">
        <f t="shared" si="22"/>
        <v>1</v>
      </c>
    </row>
    <row r="43" spans="1:64" ht="14.25" customHeight="1">
      <c r="A43" s="38" t="s">
        <v>110</v>
      </c>
      <c r="B43" s="39" t="s">
        <v>111</v>
      </c>
      <c r="C43" s="38">
        <v>9.5</v>
      </c>
      <c r="D43" s="5"/>
      <c r="E43" s="5">
        <v>5</v>
      </c>
      <c r="F43" s="5">
        <v>6</v>
      </c>
      <c r="G43" s="45">
        <f t="shared" si="3"/>
        <v>11</v>
      </c>
      <c r="H43" s="47">
        <v>7.5</v>
      </c>
      <c r="I43" s="48">
        <v>1</v>
      </c>
      <c r="J43" s="5">
        <v>0</v>
      </c>
      <c r="K43" s="8"/>
      <c r="L43" s="8">
        <v>0.5</v>
      </c>
      <c r="M43" s="8">
        <v>0</v>
      </c>
      <c r="N43" s="8"/>
      <c r="O43" s="41"/>
      <c r="P43" s="8"/>
      <c r="Q43" s="8"/>
      <c r="R43" s="40">
        <f t="shared" si="58"/>
        <v>1.5</v>
      </c>
      <c r="S43" s="23">
        <v>8</v>
      </c>
      <c r="T43" s="4"/>
      <c r="U43" s="4">
        <v>6</v>
      </c>
      <c r="V43" s="4">
        <v>1.5</v>
      </c>
      <c r="W43" s="4"/>
      <c r="X43" s="4"/>
      <c r="Y43" s="4"/>
      <c r="Z43" s="4"/>
      <c r="AA43" s="4">
        <v>6</v>
      </c>
      <c r="AB43" s="4">
        <v>2.5</v>
      </c>
      <c r="AC43" s="4"/>
      <c r="AD43" s="4"/>
      <c r="AE43" s="4">
        <v>2</v>
      </c>
      <c r="AF43" s="4"/>
      <c r="AG43" s="4"/>
      <c r="AH43" s="4"/>
      <c r="AI43" s="4"/>
      <c r="AJ43" s="4">
        <f t="shared" si="5"/>
        <v>26</v>
      </c>
      <c r="AK43" s="8">
        <f t="shared" si="31"/>
        <v>55.5</v>
      </c>
      <c r="AL43" s="41"/>
      <c r="AM43" s="42">
        <f t="shared" si="7"/>
        <v>15</v>
      </c>
      <c r="AN43" s="42">
        <f t="shared" si="8"/>
        <v>14</v>
      </c>
      <c r="AO43" s="42">
        <f t="shared" si="9"/>
        <v>11</v>
      </c>
      <c r="AP43" s="42">
        <f t="shared" si="10"/>
        <v>6</v>
      </c>
      <c r="AQ43" s="42"/>
      <c r="AR43" s="3"/>
      <c r="AS43" s="43">
        <f t="shared" si="11"/>
        <v>0.41283759794572011</v>
      </c>
      <c r="AT43" s="43">
        <f t="shared" si="12"/>
        <v>0.36521103980800329</v>
      </c>
      <c r="AU43" s="43">
        <f t="shared" si="13"/>
        <v>0.63460196034314653</v>
      </c>
      <c r="AV43" s="43">
        <f t="shared" si="14"/>
        <v>0.33332592609053135</v>
      </c>
      <c r="AW43" s="10"/>
      <c r="AX43" s="25"/>
      <c r="AY43" s="11">
        <f t="shared" ref="AY43:BA43" si="75">IF((AS43)&gt;=50%, 2, (IF((AS43)&lt;25%, 0, 1)))</f>
        <v>1</v>
      </c>
      <c r="AZ43" s="11">
        <f t="shared" si="75"/>
        <v>1</v>
      </c>
      <c r="BA43" s="11">
        <f t="shared" si="75"/>
        <v>2</v>
      </c>
      <c r="BB43" s="11">
        <f t="shared" si="16"/>
        <v>1</v>
      </c>
      <c r="BC43" s="4"/>
      <c r="BD43" s="6"/>
      <c r="BE43" s="4" t="str">
        <f t="shared" ref="BE43:BG43" si="76">IF(AY43=2,"Att", (IF(AY43=0,"Not","Weak")))</f>
        <v>Weak</v>
      </c>
      <c r="BF43" s="4" t="str">
        <f t="shared" si="76"/>
        <v>Weak</v>
      </c>
      <c r="BG43" s="4" t="str">
        <f t="shared" si="76"/>
        <v>Att</v>
      </c>
      <c r="BH43" s="42" t="str">
        <f t="shared" si="18"/>
        <v>Weak</v>
      </c>
      <c r="BI43" s="4"/>
      <c r="BJ43" s="1"/>
      <c r="BK43" s="99">
        <f t="shared" si="21"/>
        <v>3</v>
      </c>
      <c r="BL43" s="99">
        <f t="shared" si="22"/>
        <v>2</v>
      </c>
    </row>
    <row r="44" spans="1:64" ht="14.25" customHeight="1">
      <c r="A44" s="38" t="s">
        <v>112</v>
      </c>
      <c r="B44" s="39" t="s">
        <v>113</v>
      </c>
      <c r="C44" s="38">
        <v>9.5</v>
      </c>
      <c r="D44" s="5">
        <v>5</v>
      </c>
      <c r="E44" s="5">
        <v>2.5</v>
      </c>
      <c r="F44" s="5">
        <v>5</v>
      </c>
      <c r="G44" s="45">
        <f t="shared" si="3"/>
        <v>10</v>
      </c>
      <c r="H44" s="47">
        <v>8</v>
      </c>
      <c r="I44" s="48"/>
      <c r="J44" s="5"/>
      <c r="K44" s="8"/>
      <c r="L44" s="8">
        <v>0</v>
      </c>
      <c r="M44" s="8">
        <v>3.5</v>
      </c>
      <c r="N44" s="8"/>
      <c r="O44" s="41">
        <v>0</v>
      </c>
      <c r="P44" s="8">
        <v>0</v>
      </c>
      <c r="Q44" s="8"/>
      <c r="R44" s="40">
        <f t="shared" si="58"/>
        <v>3.5</v>
      </c>
      <c r="S44" s="23"/>
      <c r="T44" s="4"/>
      <c r="U44" s="4">
        <v>4.5</v>
      </c>
      <c r="V44" s="4">
        <v>3</v>
      </c>
      <c r="W44" s="4"/>
      <c r="X44" s="4"/>
      <c r="Y44" s="4"/>
      <c r="Z44" s="4"/>
      <c r="AA44" s="4">
        <v>5.5</v>
      </c>
      <c r="AB44" s="4">
        <v>0</v>
      </c>
      <c r="AC44" s="4"/>
      <c r="AD44" s="4">
        <v>2</v>
      </c>
      <c r="AE44" s="4">
        <v>5.5</v>
      </c>
      <c r="AF44" s="4"/>
      <c r="AG44" s="4">
        <v>0</v>
      </c>
      <c r="AH44" s="4">
        <v>5</v>
      </c>
      <c r="AI44" s="4"/>
      <c r="AJ44" s="4">
        <f t="shared" si="5"/>
        <v>25.5</v>
      </c>
      <c r="AK44" s="8">
        <f t="shared" si="31"/>
        <v>56.5</v>
      </c>
      <c r="AL44" s="41"/>
      <c r="AM44" s="42">
        <f t="shared" si="7"/>
        <v>10.5</v>
      </c>
      <c r="AN44" s="42">
        <f t="shared" si="8"/>
        <v>10.5</v>
      </c>
      <c r="AO44" s="42">
        <f t="shared" si="9"/>
        <v>16.5</v>
      </c>
      <c r="AP44" s="42">
        <f t="shared" si="10"/>
        <v>12</v>
      </c>
      <c r="AQ44" s="42"/>
      <c r="AR44" s="3"/>
      <c r="AS44" s="43">
        <f t="shared" si="11"/>
        <v>0.28898631856200407</v>
      </c>
      <c r="AT44" s="43">
        <f t="shared" si="12"/>
        <v>0.27390827985600247</v>
      </c>
      <c r="AU44" s="43">
        <f t="shared" si="13"/>
        <v>0.95190294051471991</v>
      </c>
      <c r="AV44" s="43">
        <f t="shared" si="14"/>
        <v>0.66665185218106271</v>
      </c>
      <c r="AW44" s="10"/>
      <c r="AX44" s="25"/>
      <c r="AY44" s="11">
        <f t="shared" ref="AY44:BA44" si="77">IF((AS44)&gt;=50%, 2, (IF((AS44)&lt;25%, 0, 1)))</f>
        <v>1</v>
      </c>
      <c r="AZ44" s="11">
        <f t="shared" si="77"/>
        <v>1</v>
      </c>
      <c r="BA44" s="11">
        <f t="shared" si="77"/>
        <v>2</v>
      </c>
      <c r="BB44" s="11">
        <f t="shared" si="16"/>
        <v>2</v>
      </c>
      <c r="BC44" s="4"/>
      <c r="BD44" s="6"/>
      <c r="BE44" s="4" t="str">
        <f t="shared" ref="BE44:BG44" si="78">IF(AY44=2,"Att", (IF(AY44=0,"Not","Weak")))</f>
        <v>Weak</v>
      </c>
      <c r="BF44" s="4" t="str">
        <f t="shared" si="78"/>
        <v>Weak</v>
      </c>
      <c r="BG44" s="4" t="str">
        <f t="shared" si="78"/>
        <v>Att</v>
      </c>
      <c r="BH44" s="42" t="str">
        <f t="shared" si="18"/>
        <v>Att</v>
      </c>
      <c r="BI44" s="4"/>
      <c r="BJ44" s="1"/>
      <c r="BK44" s="99">
        <f t="shared" si="21"/>
        <v>4</v>
      </c>
      <c r="BL44" s="99">
        <f t="shared" si="22"/>
        <v>2</v>
      </c>
    </row>
    <row r="45" spans="1:64" ht="14.25" customHeight="1">
      <c r="A45" s="38" t="s">
        <v>114</v>
      </c>
      <c r="B45" s="39" t="s">
        <v>115</v>
      </c>
      <c r="C45" s="38">
        <v>10</v>
      </c>
      <c r="D45" s="5">
        <v>8</v>
      </c>
      <c r="E45" s="5">
        <v>0.5</v>
      </c>
      <c r="F45" s="5">
        <v>7</v>
      </c>
      <c r="G45" s="45">
        <f t="shared" si="3"/>
        <v>15</v>
      </c>
      <c r="H45" s="47">
        <v>7.5</v>
      </c>
      <c r="I45" s="48">
        <v>0.5</v>
      </c>
      <c r="J45" s="5">
        <v>0</v>
      </c>
      <c r="K45" s="8"/>
      <c r="L45" s="8"/>
      <c r="M45" s="8"/>
      <c r="N45" s="8"/>
      <c r="O45" s="41">
        <v>0</v>
      </c>
      <c r="P45" s="8">
        <v>0</v>
      </c>
      <c r="Q45" s="8"/>
      <c r="R45" s="40">
        <f t="shared" si="58"/>
        <v>0.5</v>
      </c>
      <c r="S45" s="23"/>
      <c r="T45" s="4"/>
      <c r="U45" s="4">
        <v>6</v>
      </c>
      <c r="V45" s="4">
        <v>0</v>
      </c>
      <c r="W45" s="4"/>
      <c r="X45" s="4"/>
      <c r="Y45" s="4"/>
      <c r="Z45" s="4"/>
      <c r="AA45" s="4">
        <v>2.5</v>
      </c>
      <c r="AB45" s="4">
        <v>0</v>
      </c>
      <c r="AC45" s="4"/>
      <c r="AD45" s="4">
        <v>0</v>
      </c>
      <c r="AE45" s="4">
        <v>1.5</v>
      </c>
      <c r="AF45" s="4"/>
      <c r="AG45" s="4"/>
      <c r="AH45" s="4">
        <v>5</v>
      </c>
      <c r="AI45" s="4"/>
      <c r="AJ45" s="4">
        <f t="shared" si="5"/>
        <v>15</v>
      </c>
      <c r="AK45" s="8">
        <f t="shared" si="31"/>
        <v>48</v>
      </c>
      <c r="AL45" s="41"/>
      <c r="AM45" s="42">
        <f t="shared" si="7"/>
        <v>11</v>
      </c>
      <c r="AN45" s="42">
        <f t="shared" si="8"/>
        <v>6.5</v>
      </c>
      <c r="AO45" s="42">
        <f t="shared" si="9"/>
        <v>9</v>
      </c>
      <c r="AP45" s="42">
        <f t="shared" si="10"/>
        <v>12</v>
      </c>
      <c r="AQ45" s="42"/>
      <c r="AR45" s="3"/>
      <c r="AS45" s="43">
        <f t="shared" si="11"/>
        <v>0.30274757182686141</v>
      </c>
      <c r="AT45" s="43">
        <f t="shared" si="12"/>
        <v>0.16956226848228725</v>
      </c>
      <c r="AU45" s="43">
        <f t="shared" si="13"/>
        <v>0.5192197857353017</v>
      </c>
      <c r="AV45" s="43">
        <f t="shared" si="14"/>
        <v>0.66665185218106271</v>
      </c>
      <c r="AW45" s="10"/>
      <c r="AX45" s="25"/>
      <c r="AY45" s="11">
        <f t="shared" ref="AY45:BA45" si="79">IF((AS45)&gt;=50%, 2, (IF((AS45)&lt;25%, 0, 1)))</f>
        <v>1</v>
      </c>
      <c r="AZ45" s="11">
        <f t="shared" si="79"/>
        <v>0</v>
      </c>
      <c r="BA45" s="11">
        <f t="shared" si="79"/>
        <v>2</v>
      </c>
      <c r="BB45" s="11">
        <f t="shared" si="16"/>
        <v>2</v>
      </c>
      <c r="BC45" s="4"/>
      <c r="BD45" s="6"/>
      <c r="BE45" s="4" t="str">
        <f t="shared" ref="BE45:BG45" si="80">IF(AY45=2,"Att", (IF(AY45=0,"Not","Weak")))</f>
        <v>Weak</v>
      </c>
      <c r="BF45" s="4" t="str">
        <f t="shared" si="80"/>
        <v>Not</v>
      </c>
      <c r="BG45" s="4" t="str">
        <f t="shared" si="80"/>
        <v>Att</v>
      </c>
      <c r="BH45" s="42" t="str">
        <f t="shared" si="18"/>
        <v>Att</v>
      </c>
      <c r="BI45" s="4"/>
      <c r="BJ45" s="1"/>
      <c r="BK45" s="99">
        <f t="shared" si="21"/>
        <v>3</v>
      </c>
      <c r="BL45" s="99">
        <f t="shared" si="22"/>
        <v>2</v>
      </c>
    </row>
    <row r="46" spans="1:64" ht="14.25" customHeight="1">
      <c r="A46" s="38" t="s">
        <v>116</v>
      </c>
      <c r="B46" s="39" t="s">
        <v>117</v>
      </c>
      <c r="C46" s="38">
        <v>5</v>
      </c>
      <c r="D46" s="5">
        <v>0</v>
      </c>
      <c r="E46" s="5">
        <v>2</v>
      </c>
      <c r="F46" s="5">
        <v>2</v>
      </c>
      <c r="G46" s="45">
        <f t="shared" si="3"/>
        <v>4</v>
      </c>
      <c r="H46" s="47">
        <v>8</v>
      </c>
      <c r="I46" s="48">
        <v>0</v>
      </c>
      <c r="J46" s="5"/>
      <c r="K46" s="8"/>
      <c r="L46" s="8"/>
      <c r="M46" s="8"/>
      <c r="N46" s="8"/>
      <c r="O46" s="41"/>
      <c r="P46" s="8"/>
      <c r="Q46" s="8"/>
      <c r="R46" s="40">
        <f t="shared" si="58"/>
        <v>0</v>
      </c>
      <c r="S46" s="23">
        <v>9.5</v>
      </c>
      <c r="T46" s="4"/>
      <c r="U46" s="4"/>
      <c r="V46" s="4">
        <v>3</v>
      </c>
      <c r="W46" s="4"/>
      <c r="X46" s="4"/>
      <c r="Y46" s="4"/>
      <c r="Z46" s="4"/>
      <c r="AA46" s="4">
        <v>3</v>
      </c>
      <c r="AB46" s="4"/>
      <c r="AC46" s="4"/>
      <c r="AD46" s="4">
        <v>2</v>
      </c>
      <c r="AE46" s="4">
        <v>1.5</v>
      </c>
      <c r="AF46" s="4"/>
      <c r="AG46" s="4"/>
      <c r="AH46" s="4"/>
      <c r="AI46" s="4"/>
      <c r="AJ46" s="4">
        <f t="shared" si="5"/>
        <v>19</v>
      </c>
      <c r="AK46" s="8">
        <f t="shared" si="31"/>
        <v>36</v>
      </c>
      <c r="AL46" s="41"/>
      <c r="AM46" s="42">
        <f t="shared" si="7"/>
        <v>12.5</v>
      </c>
      <c r="AN46" s="42">
        <f t="shared" si="8"/>
        <v>2</v>
      </c>
      <c r="AO46" s="42">
        <f t="shared" si="9"/>
        <v>12.5</v>
      </c>
      <c r="AP46" s="42">
        <f t="shared" si="10"/>
        <v>4</v>
      </c>
      <c r="AQ46" s="42"/>
      <c r="AR46" s="3"/>
      <c r="AS46" s="43">
        <f t="shared" si="11"/>
        <v>0.34403133162143346</v>
      </c>
      <c r="AT46" s="43">
        <f t="shared" si="12"/>
        <v>5.2173005686857614E-2</v>
      </c>
      <c r="AU46" s="43">
        <f t="shared" si="13"/>
        <v>0.72113859129903024</v>
      </c>
      <c r="AV46" s="43">
        <f t="shared" si="14"/>
        <v>0.22221728406035424</v>
      </c>
      <c r="AW46" s="10"/>
      <c r="AX46" s="25"/>
      <c r="AY46" s="11">
        <f t="shared" ref="AY46:BA46" si="81">IF((AS46)&gt;=50%, 2, (IF((AS46)&lt;25%, 0, 1)))</f>
        <v>1</v>
      </c>
      <c r="AZ46" s="11">
        <f t="shared" si="81"/>
        <v>0</v>
      </c>
      <c r="BA46" s="11">
        <f t="shared" si="81"/>
        <v>2</v>
      </c>
      <c r="BB46" s="11">
        <f t="shared" si="16"/>
        <v>0</v>
      </c>
      <c r="BC46" s="4"/>
      <c r="BD46" s="6"/>
      <c r="BE46" s="4" t="str">
        <f t="shared" ref="BE46:BG46" si="82">IF(AY46=2,"Att", (IF(AY46=0,"Not","Weak")))</f>
        <v>Weak</v>
      </c>
      <c r="BF46" s="4" t="str">
        <f t="shared" si="82"/>
        <v>Not</v>
      </c>
      <c r="BG46" s="4" t="str">
        <f t="shared" si="82"/>
        <v>Att</v>
      </c>
      <c r="BH46" s="42" t="str">
        <f t="shared" si="18"/>
        <v>Not</v>
      </c>
      <c r="BI46" s="4"/>
      <c r="BJ46" s="1"/>
      <c r="BK46" s="99">
        <f t="shared" si="21"/>
        <v>1</v>
      </c>
      <c r="BL46" s="99">
        <f t="shared" si="22"/>
        <v>2</v>
      </c>
    </row>
    <row r="47" spans="1:64" ht="14.25" customHeight="1">
      <c r="A47" s="38" t="s">
        <v>118</v>
      </c>
      <c r="B47" s="39" t="s">
        <v>119</v>
      </c>
      <c r="C47" s="38"/>
      <c r="D47" s="5"/>
      <c r="E47" s="5"/>
      <c r="F47" s="5"/>
      <c r="G47" s="45" t="e">
        <f t="shared" si="3"/>
        <v>#NUM!</v>
      </c>
      <c r="H47" s="47"/>
      <c r="I47" s="48"/>
      <c r="J47" s="5"/>
      <c r="K47" s="8"/>
      <c r="L47" s="8"/>
      <c r="M47" s="8"/>
      <c r="N47" s="8"/>
      <c r="O47" s="41"/>
      <c r="P47" s="8"/>
      <c r="Q47" s="8"/>
      <c r="R47" s="40">
        <f t="shared" si="58"/>
        <v>0</v>
      </c>
      <c r="S47" s="2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>
        <f t="shared" si="5"/>
        <v>0</v>
      </c>
      <c r="AK47" s="8" t="e">
        <f t="shared" si="31"/>
        <v>#NUM!</v>
      </c>
      <c r="AL47" s="41"/>
      <c r="AM47" s="42">
        <f t="shared" si="7"/>
        <v>0</v>
      </c>
      <c r="AN47" s="42">
        <f t="shared" si="8"/>
        <v>0</v>
      </c>
      <c r="AO47" s="42">
        <f t="shared" si="9"/>
        <v>0</v>
      </c>
      <c r="AP47" s="42">
        <f t="shared" si="10"/>
        <v>0</v>
      </c>
      <c r="AQ47" s="42"/>
      <c r="AR47" s="3"/>
      <c r="AS47" s="43">
        <f t="shared" si="11"/>
        <v>0</v>
      </c>
      <c r="AT47" s="43">
        <f t="shared" si="12"/>
        <v>0</v>
      </c>
      <c r="AU47" s="43">
        <f t="shared" si="13"/>
        <v>0</v>
      </c>
      <c r="AV47" s="43">
        <f t="shared" si="14"/>
        <v>0</v>
      </c>
      <c r="AW47" s="10"/>
      <c r="AX47" s="25"/>
      <c r="AY47" s="11">
        <f t="shared" ref="AY47:BA47" si="83">IF((AS47)&gt;=50%, 2, (IF((AS47)&lt;25%, 0, 1)))</f>
        <v>0</v>
      </c>
      <c r="AZ47" s="11">
        <f t="shared" si="83"/>
        <v>0</v>
      </c>
      <c r="BA47" s="11">
        <f t="shared" si="83"/>
        <v>0</v>
      </c>
      <c r="BB47" s="11">
        <f t="shared" si="16"/>
        <v>0</v>
      </c>
      <c r="BC47" s="4"/>
      <c r="BD47" s="6"/>
      <c r="BE47" s="4" t="str">
        <f t="shared" ref="BE47:BG47" si="84">IF(AY47=2,"Att", (IF(AY47=0,"Not","Weak")))</f>
        <v>Not</v>
      </c>
      <c r="BF47" s="4" t="str">
        <f t="shared" si="84"/>
        <v>Not</v>
      </c>
      <c r="BG47" s="4" t="str">
        <f t="shared" si="84"/>
        <v>Not</v>
      </c>
      <c r="BH47" s="42" t="str">
        <f t="shared" si="18"/>
        <v>Not</v>
      </c>
      <c r="BI47" s="4"/>
      <c r="BJ47" s="1"/>
      <c r="BK47" s="99">
        <f t="shared" si="21"/>
        <v>0</v>
      </c>
      <c r="BL47" s="99">
        <f t="shared" si="22"/>
        <v>0</v>
      </c>
    </row>
    <row r="48" spans="1:64" ht="14.25" customHeight="1">
      <c r="A48" s="38" t="s">
        <v>120</v>
      </c>
      <c r="B48" s="39" t="s">
        <v>121</v>
      </c>
      <c r="C48" s="38">
        <v>10</v>
      </c>
      <c r="D48" s="5">
        <v>0</v>
      </c>
      <c r="E48" s="5">
        <v>0.5</v>
      </c>
      <c r="F48" s="5">
        <v>5.5</v>
      </c>
      <c r="G48" s="45">
        <f t="shared" si="3"/>
        <v>6</v>
      </c>
      <c r="H48" s="47">
        <v>9</v>
      </c>
      <c r="I48" s="48"/>
      <c r="J48" s="5"/>
      <c r="K48" s="8"/>
      <c r="L48" s="8">
        <v>0.5</v>
      </c>
      <c r="M48" s="8">
        <v>0</v>
      </c>
      <c r="N48" s="8"/>
      <c r="O48" s="41"/>
      <c r="P48" s="8"/>
      <c r="Q48" s="8"/>
      <c r="R48" s="40">
        <f t="shared" si="58"/>
        <v>0.5</v>
      </c>
      <c r="S48" s="23">
        <v>8</v>
      </c>
      <c r="T48" s="4"/>
      <c r="U48" s="4">
        <v>0.5</v>
      </c>
      <c r="V48" s="4">
        <v>1</v>
      </c>
      <c r="W48" s="4"/>
      <c r="X48" s="4"/>
      <c r="Y48" s="4"/>
      <c r="Z48" s="4"/>
      <c r="AA48" s="4">
        <v>2</v>
      </c>
      <c r="AB48" s="4"/>
      <c r="AC48" s="4"/>
      <c r="AD48" s="4">
        <v>0</v>
      </c>
      <c r="AE48" s="4">
        <v>3</v>
      </c>
      <c r="AF48" s="4"/>
      <c r="AG48" s="4"/>
      <c r="AH48" s="4"/>
      <c r="AI48" s="4"/>
      <c r="AJ48" s="4">
        <f t="shared" si="5"/>
        <v>14.5</v>
      </c>
      <c r="AK48" s="8">
        <f t="shared" si="31"/>
        <v>40</v>
      </c>
      <c r="AL48" s="41"/>
      <c r="AM48" s="42">
        <f t="shared" si="7"/>
        <v>10</v>
      </c>
      <c r="AN48" s="42">
        <f t="shared" si="8"/>
        <v>1.5</v>
      </c>
      <c r="AO48" s="42">
        <f t="shared" si="9"/>
        <v>13</v>
      </c>
      <c r="AP48" s="42">
        <f t="shared" si="10"/>
        <v>5.5</v>
      </c>
      <c r="AQ48" s="42"/>
      <c r="AR48" s="3"/>
      <c r="AS48" s="43">
        <f t="shared" si="11"/>
        <v>0.27522506529714674</v>
      </c>
      <c r="AT48" s="43">
        <f t="shared" si="12"/>
        <v>3.9129754265143209E-2</v>
      </c>
      <c r="AU48" s="43">
        <f t="shared" si="13"/>
        <v>0.74998413495099137</v>
      </c>
      <c r="AV48" s="43">
        <f t="shared" si="14"/>
        <v>0.30554876558298705</v>
      </c>
      <c r="AW48" s="10"/>
      <c r="AX48" s="25"/>
      <c r="AY48" s="11">
        <f t="shared" ref="AY48:BA48" si="85">IF((AS48)&gt;=50%, 2, (IF((AS48)&lt;25%, 0, 1)))</f>
        <v>1</v>
      </c>
      <c r="AZ48" s="11">
        <f t="shared" si="85"/>
        <v>0</v>
      </c>
      <c r="BA48" s="11">
        <f t="shared" si="85"/>
        <v>2</v>
      </c>
      <c r="BB48" s="11">
        <f t="shared" si="16"/>
        <v>1</v>
      </c>
      <c r="BC48" s="4"/>
      <c r="BD48" s="6"/>
      <c r="BE48" s="4" t="str">
        <f t="shared" ref="BE48:BG48" si="86">IF(AY48=2,"Att", (IF(AY48=0,"Not","Weak")))</f>
        <v>Weak</v>
      </c>
      <c r="BF48" s="4" t="str">
        <f t="shared" si="86"/>
        <v>Not</v>
      </c>
      <c r="BG48" s="4" t="str">
        <f t="shared" si="86"/>
        <v>Att</v>
      </c>
      <c r="BH48" s="42" t="str">
        <f t="shared" si="18"/>
        <v>Weak</v>
      </c>
      <c r="BI48" s="4"/>
      <c r="BJ48" s="1"/>
      <c r="BK48" s="99">
        <f t="shared" si="21"/>
        <v>2</v>
      </c>
      <c r="BL48" s="99">
        <f t="shared" si="22"/>
        <v>2</v>
      </c>
    </row>
    <row r="49" spans="1:64" ht="14.25" customHeight="1">
      <c r="A49" s="38" t="s">
        <v>122</v>
      </c>
      <c r="B49" s="39" t="s">
        <v>123</v>
      </c>
      <c r="C49" s="38">
        <v>10</v>
      </c>
      <c r="D49" s="5">
        <v>0</v>
      </c>
      <c r="E49" s="5">
        <v>0.5</v>
      </c>
      <c r="F49" s="5">
        <v>7</v>
      </c>
      <c r="G49" s="45">
        <f t="shared" si="3"/>
        <v>7.5</v>
      </c>
      <c r="H49" s="47">
        <v>9.5</v>
      </c>
      <c r="I49" s="48">
        <v>1.5</v>
      </c>
      <c r="J49" s="5">
        <v>0</v>
      </c>
      <c r="K49" s="8"/>
      <c r="L49" s="8"/>
      <c r="M49" s="8"/>
      <c r="N49" s="8"/>
      <c r="O49" s="41"/>
      <c r="P49" s="8"/>
      <c r="Q49" s="8"/>
      <c r="R49" s="40">
        <f t="shared" si="58"/>
        <v>1.5</v>
      </c>
      <c r="S49" s="23"/>
      <c r="T49" s="4"/>
      <c r="U49" s="4"/>
      <c r="V49" s="4">
        <v>3</v>
      </c>
      <c r="W49" s="4"/>
      <c r="X49" s="4"/>
      <c r="Y49" s="4"/>
      <c r="Z49" s="4"/>
      <c r="AA49" s="4">
        <v>3</v>
      </c>
      <c r="AB49" s="4"/>
      <c r="AC49" s="4"/>
      <c r="AD49" s="4">
        <v>2</v>
      </c>
      <c r="AE49" s="4">
        <v>2</v>
      </c>
      <c r="AF49" s="4"/>
      <c r="AG49" s="4"/>
      <c r="AH49" s="4">
        <v>1</v>
      </c>
      <c r="AI49" s="4"/>
      <c r="AJ49" s="4">
        <f t="shared" si="5"/>
        <v>11</v>
      </c>
      <c r="AK49" s="8">
        <f t="shared" si="31"/>
        <v>39.5</v>
      </c>
      <c r="AL49" s="41"/>
      <c r="AM49" s="42">
        <f t="shared" si="7"/>
        <v>4.5</v>
      </c>
      <c r="AN49" s="42">
        <f t="shared" si="8"/>
        <v>0.5</v>
      </c>
      <c r="AO49" s="42">
        <f t="shared" si="9"/>
        <v>14.5</v>
      </c>
      <c r="AP49" s="42">
        <f t="shared" si="10"/>
        <v>10</v>
      </c>
      <c r="AQ49" s="42"/>
      <c r="AR49" s="3"/>
      <c r="AS49" s="43">
        <f t="shared" si="11"/>
        <v>0.12385127938371604</v>
      </c>
      <c r="AT49" s="43">
        <f t="shared" si="12"/>
        <v>1.3043251421714403E-2</v>
      </c>
      <c r="AU49" s="43">
        <f t="shared" si="13"/>
        <v>0.83652076590687507</v>
      </c>
      <c r="AV49" s="43">
        <f t="shared" si="14"/>
        <v>0.55554321015088559</v>
      </c>
      <c r="AW49" s="10"/>
      <c r="AX49" s="25"/>
      <c r="AY49" s="11">
        <f t="shared" ref="AY49:BA49" si="87">IF((AS49)&gt;=50%, 2, (IF((AS49)&lt;25%, 0, 1)))</f>
        <v>0</v>
      </c>
      <c r="AZ49" s="11">
        <f t="shared" si="87"/>
        <v>0</v>
      </c>
      <c r="BA49" s="11">
        <f t="shared" si="87"/>
        <v>2</v>
      </c>
      <c r="BB49" s="11">
        <f t="shared" si="16"/>
        <v>2</v>
      </c>
      <c r="BC49" s="4"/>
      <c r="BD49" s="6"/>
      <c r="BE49" s="4" t="str">
        <f t="shared" ref="BE49:BG49" si="88">IF(AY49=2,"Att", (IF(AY49=0,"Not","Weak")))</f>
        <v>Not</v>
      </c>
      <c r="BF49" s="4" t="str">
        <f t="shared" si="88"/>
        <v>Not</v>
      </c>
      <c r="BG49" s="4" t="str">
        <f t="shared" si="88"/>
        <v>Att</v>
      </c>
      <c r="BH49" s="42" t="str">
        <f t="shared" si="18"/>
        <v>Att</v>
      </c>
      <c r="BI49" s="4"/>
      <c r="BJ49" s="1"/>
      <c r="BK49" s="99">
        <f t="shared" si="21"/>
        <v>2</v>
      </c>
      <c r="BL49" s="99">
        <f t="shared" si="22"/>
        <v>2</v>
      </c>
    </row>
    <row r="50" spans="1:64" ht="14.25" customHeight="1">
      <c r="A50" s="38" t="s">
        <v>124</v>
      </c>
      <c r="B50" s="39" t="s">
        <v>125</v>
      </c>
      <c r="C50" s="38">
        <v>6</v>
      </c>
      <c r="D50" s="5">
        <v>0</v>
      </c>
      <c r="E50" s="5">
        <v>1.5</v>
      </c>
      <c r="F50" s="5">
        <v>7</v>
      </c>
      <c r="G50" s="45">
        <f t="shared" si="3"/>
        <v>8.5</v>
      </c>
      <c r="H50" s="47">
        <v>7.5</v>
      </c>
      <c r="I50" s="1"/>
      <c r="J50" s="1"/>
      <c r="K50" s="1"/>
      <c r="L50" s="1"/>
      <c r="M50" s="1"/>
      <c r="N50" s="1"/>
      <c r="O50" s="41"/>
      <c r="P50" s="8"/>
      <c r="Q50" s="8"/>
      <c r="R50" s="40">
        <f t="shared" si="58"/>
        <v>0</v>
      </c>
      <c r="S50" s="23">
        <v>8</v>
      </c>
      <c r="T50" s="4"/>
      <c r="U50" s="4">
        <v>6</v>
      </c>
      <c r="V50" s="4">
        <v>2.5</v>
      </c>
      <c r="W50" s="4"/>
      <c r="X50" s="4"/>
      <c r="Y50" s="4"/>
      <c r="Z50" s="4"/>
      <c r="AA50" s="4">
        <v>4</v>
      </c>
      <c r="AB50" s="4"/>
      <c r="AC50" s="4"/>
      <c r="AD50" s="4"/>
      <c r="AE50" s="4">
        <v>2</v>
      </c>
      <c r="AF50" s="4"/>
      <c r="AG50" s="4"/>
      <c r="AH50" s="4"/>
      <c r="AI50" s="4"/>
      <c r="AJ50" s="4">
        <f t="shared" si="5"/>
        <v>22.5</v>
      </c>
      <c r="AK50" s="8">
        <f t="shared" si="31"/>
        <v>44.5</v>
      </c>
      <c r="AL50" s="41"/>
      <c r="AM50" s="42">
        <f t="shared" si="7"/>
        <v>12</v>
      </c>
      <c r="AN50" s="42">
        <f t="shared" si="8"/>
        <v>7.5</v>
      </c>
      <c r="AO50" s="42">
        <f t="shared" si="9"/>
        <v>12</v>
      </c>
      <c r="AP50" s="42">
        <f t="shared" si="10"/>
        <v>7</v>
      </c>
      <c r="AQ50" s="42"/>
      <c r="AR50" s="3"/>
      <c r="AS50" s="43">
        <f t="shared" si="11"/>
        <v>0.33027007835657607</v>
      </c>
      <c r="AT50" s="43">
        <f t="shared" si="12"/>
        <v>0.19564877132571606</v>
      </c>
      <c r="AU50" s="43">
        <f t="shared" si="13"/>
        <v>0.692293047647069</v>
      </c>
      <c r="AV50" s="43">
        <f t="shared" si="14"/>
        <v>0.38888024710561991</v>
      </c>
      <c r="AW50" s="10"/>
      <c r="AX50" s="25"/>
      <c r="AY50" s="11">
        <f t="shared" ref="AY50:BA50" si="89">IF((AS50)&gt;=50%, 2, (IF((AS50)&lt;25%, 0, 1)))</f>
        <v>1</v>
      </c>
      <c r="AZ50" s="11">
        <f t="shared" si="89"/>
        <v>0</v>
      </c>
      <c r="BA50" s="11">
        <f t="shared" si="89"/>
        <v>2</v>
      </c>
      <c r="BB50" s="11">
        <f t="shared" si="16"/>
        <v>1</v>
      </c>
      <c r="BC50" s="4"/>
      <c r="BD50" s="6"/>
      <c r="BE50" s="4" t="str">
        <f t="shared" ref="BE50:BG50" si="90">IF(AY50=2,"Att", (IF(AY50=0,"Not","Weak")))</f>
        <v>Weak</v>
      </c>
      <c r="BF50" s="4" t="str">
        <f t="shared" si="90"/>
        <v>Not</v>
      </c>
      <c r="BG50" s="4" t="str">
        <f t="shared" si="90"/>
        <v>Att</v>
      </c>
      <c r="BH50" s="42" t="str">
        <f t="shared" si="18"/>
        <v>Weak</v>
      </c>
      <c r="BI50" s="4"/>
      <c r="BJ50" s="1"/>
      <c r="BK50" s="99">
        <f t="shared" si="21"/>
        <v>2</v>
      </c>
      <c r="BL50" s="99">
        <f t="shared" si="22"/>
        <v>2</v>
      </c>
    </row>
    <row r="51" spans="1:64" ht="14.25" customHeight="1">
      <c r="A51" s="38" t="s">
        <v>126</v>
      </c>
      <c r="B51" s="39" t="s">
        <v>127</v>
      </c>
      <c r="C51" s="38">
        <v>10</v>
      </c>
      <c r="D51" s="5">
        <v>0</v>
      </c>
      <c r="E51" s="5">
        <v>4.5</v>
      </c>
      <c r="F51" s="5">
        <v>7</v>
      </c>
      <c r="G51" s="45">
        <f t="shared" si="3"/>
        <v>11.5</v>
      </c>
      <c r="H51" s="47">
        <v>7.5</v>
      </c>
      <c r="I51" s="48">
        <v>4</v>
      </c>
      <c r="J51" s="5"/>
      <c r="K51" s="8"/>
      <c r="L51" s="8">
        <v>0.5</v>
      </c>
      <c r="M51" s="8">
        <v>0</v>
      </c>
      <c r="N51" s="8"/>
      <c r="O51" s="41"/>
      <c r="P51" s="8"/>
      <c r="Q51" s="8"/>
      <c r="R51" s="40">
        <f t="shared" si="58"/>
        <v>4.5</v>
      </c>
      <c r="S51" s="23">
        <v>5.5</v>
      </c>
      <c r="T51" s="4"/>
      <c r="U51" s="4">
        <v>4</v>
      </c>
      <c r="V51" s="4">
        <v>3</v>
      </c>
      <c r="W51" s="4"/>
      <c r="X51" s="4"/>
      <c r="Y51" s="4"/>
      <c r="Z51" s="4"/>
      <c r="AA51" s="4">
        <v>3</v>
      </c>
      <c r="AB51" s="4"/>
      <c r="AC51" s="4"/>
      <c r="AD51" s="4">
        <v>2</v>
      </c>
      <c r="AE51" s="4">
        <v>3.5</v>
      </c>
      <c r="AF51" s="4"/>
      <c r="AG51" s="4"/>
      <c r="AH51" s="4"/>
      <c r="AI51" s="4"/>
      <c r="AJ51" s="4">
        <f t="shared" si="5"/>
        <v>21</v>
      </c>
      <c r="AK51" s="8">
        <f t="shared" si="31"/>
        <v>54.5</v>
      </c>
      <c r="AL51" s="41"/>
      <c r="AM51" s="42">
        <f t="shared" si="7"/>
        <v>12.5</v>
      </c>
      <c r="AN51" s="42">
        <f t="shared" si="8"/>
        <v>9</v>
      </c>
      <c r="AO51" s="42">
        <f t="shared" si="9"/>
        <v>14</v>
      </c>
      <c r="AP51" s="42">
        <f t="shared" si="10"/>
        <v>9</v>
      </c>
      <c r="AQ51" s="42"/>
      <c r="AR51" s="3"/>
      <c r="AS51" s="43">
        <f t="shared" si="11"/>
        <v>0.34403133162143346</v>
      </c>
      <c r="AT51" s="43">
        <f t="shared" si="12"/>
        <v>0.23477852559085927</v>
      </c>
      <c r="AU51" s="43">
        <f t="shared" si="13"/>
        <v>0.80767522225491384</v>
      </c>
      <c r="AV51" s="43">
        <f t="shared" si="14"/>
        <v>0.49998888913579703</v>
      </c>
      <c r="AW51" s="10"/>
      <c r="AX51" s="25"/>
      <c r="AY51" s="11">
        <f t="shared" ref="AY51:BA51" si="91">IF((AS51)&gt;=50%, 2, (IF((AS51)&lt;25%, 0, 1)))</f>
        <v>1</v>
      </c>
      <c r="AZ51" s="11">
        <f t="shared" si="91"/>
        <v>0</v>
      </c>
      <c r="BA51" s="11">
        <f t="shared" si="91"/>
        <v>2</v>
      </c>
      <c r="BB51" s="11">
        <f t="shared" si="16"/>
        <v>1</v>
      </c>
      <c r="BC51" s="4"/>
      <c r="BD51" s="6"/>
      <c r="BE51" s="4" t="str">
        <f t="shared" ref="BE51:BG51" si="92">IF(AY51=2,"Att", (IF(AY51=0,"Not","Weak")))</f>
        <v>Weak</v>
      </c>
      <c r="BF51" s="4" t="str">
        <f t="shared" si="92"/>
        <v>Not</v>
      </c>
      <c r="BG51" s="4" t="str">
        <f t="shared" si="92"/>
        <v>Att</v>
      </c>
      <c r="BH51" s="42" t="str">
        <f t="shared" si="18"/>
        <v>Weak</v>
      </c>
      <c r="BI51" s="4"/>
      <c r="BJ51" s="1"/>
      <c r="BK51" s="99">
        <f t="shared" si="21"/>
        <v>2</v>
      </c>
      <c r="BL51" s="99">
        <f t="shared" si="22"/>
        <v>2</v>
      </c>
    </row>
    <row r="52" spans="1:64" ht="14.25" customHeight="1">
      <c r="A52" s="38" t="s">
        <v>128</v>
      </c>
      <c r="B52" s="39" t="s">
        <v>129</v>
      </c>
      <c r="C52" s="38"/>
      <c r="D52" s="5"/>
      <c r="E52" s="5"/>
      <c r="F52" s="5"/>
      <c r="G52" s="45" t="e">
        <f t="shared" si="3"/>
        <v>#NUM!</v>
      </c>
      <c r="H52" s="47"/>
      <c r="I52" s="48"/>
      <c r="J52" s="5"/>
      <c r="K52" s="8"/>
      <c r="L52" s="8"/>
      <c r="M52" s="8"/>
      <c r="N52" s="8"/>
      <c r="O52" s="41"/>
      <c r="P52" s="8"/>
      <c r="Q52" s="8"/>
      <c r="R52" s="40">
        <f t="shared" si="58"/>
        <v>0</v>
      </c>
      <c r="S52" s="2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>
        <f t="shared" si="5"/>
        <v>0</v>
      </c>
      <c r="AK52" s="8" t="e">
        <f t="shared" si="31"/>
        <v>#NUM!</v>
      </c>
      <c r="AL52" s="41"/>
      <c r="AM52" s="42">
        <f t="shared" si="7"/>
        <v>0</v>
      </c>
      <c r="AN52" s="42">
        <f t="shared" si="8"/>
        <v>0</v>
      </c>
      <c r="AO52" s="42">
        <f t="shared" si="9"/>
        <v>0</v>
      </c>
      <c r="AP52" s="42">
        <f t="shared" si="10"/>
        <v>0</v>
      </c>
      <c r="AQ52" s="42"/>
      <c r="AR52" s="3"/>
      <c r="AS52" s="43">
        <f t="shared" si="11"/>
        <v>0</v>
      </c>
      <c r="AT52" s="43">
        <f t="shared" si="12"/>
        <v>0</v>
      </c>
      <c r="AU52" s="43">
        <f t="shared" si="13"/>
        <v>0</v>
      </c>
      <c r="AV52" s="43">
        <f t="shared" si="14"/>
        <v>0</v>
      </c>
      <c r="AW52" s="10"/>
      <c r="AX52" s="25"/>
      <c r="AY52" s="11">
        <f t="shared" ref="AY52:BA52" si="93">IF((AS52)&gt;=50%, 2, (IF((AS52)&lt;25%, 0, 1)))</f>
        <v>0</v>
      </c>
      <c r="AZ52" s="11">
        <f t="shared" si="93"/>
        <v>0</v>
      </c>
      <c r="BA52" s="11">
        <f t="shared" si="93"/>
        <v>0</v>
      </c>
      <c r="BB52" s="11">
        <f t="shared" si="16"/>
        <v>0</v>
      </c>
      <c r="BC52" s="4"/>
      <c r="BD52" s="6"/>
      <c r="BE52" s="4" t="str">
        <f t="shared" ref="BE52:BG52" si="94">IF(AY52=2,"Att", (IF(AY52=0,"Not","Weak")))</f>
        <v>Not</v>
      </c>
      <c r="BF52" s="4" t="str">
        <f t="shared" si="94"/>
        <v>Not</v>
      </c>
      <c r="BG52" s="4" t="str">
        <f t="shared" si="94"/>
        <v>Not</v>
      </c>
      <c r="BH52" s="42" t="str">
        <f t="shared" si="18"/>
        <v>Not</v>
      </c>
      <c r="BI52" s="4"/>
      <c r="BJ52" s="1"/>
      <c r="BK52" s="99">
        <f t="shared" si="21"/>
        <v>0</v>
      </c>
      <c r="BL52" s="99">
        <f t="shared" si="22"/>
        <v>0</v>
      </c>
    </row>
    <row r="53" spans="1:64" ht="14.25" customHeight="1">
      <c r="A53" s="38" t="s">
        <v>130</v>
      </c>
      <c r="B53" s="39" t="s">
        <v>131</v>
      </c>
      <c r="C53" s="38"/>
      <c r="D53" s="5"/>
      <c r="E53" s="5"/>
      <c r="F53" s="5"/>
      <c r="G53" s="45" t="e">
        <f t="shared" si="3"/>
        <v>#NUM!</v>
      </c>
      <c r="H53" s="47"/>
      <c r="I53" s="48"/>
      <c r="J53" s="5"/>
      <c r="K53" s="8"/>
      <c r="L53" s="8"/>
      <c r="M53" s="8"/>
      <c r="N53" s="8"/>
      <c r="O53" s="41"/>
      <c r="P53" s="8"/>
      <c r="Q53" s="8"/>
      <c r="R53" s="40">
        <f t="shared" si="58"/>
        <v>0</v>
      </c>
      <c r="S53" s="23">
        <v>7</v>
      </c>
      <c r="T53" s="4"/>
      <c r="U53" s="4"/>
      <c r="V53" s="4">
        <v>2.5</v>
      </c>
      <c r="W53" s="4"/>
      <c r="X53" s="4"/>
      <c r="Y53" s="4"/>
      <c r="Z53" s="4"/>
      <c r="AA53" s="4">
        <v>4</v>
      </c>
      <c r="AB53" s="4"/>
      <c r="AC53" s="4"/>
      <c r="AD53" s="4">
        <v>2</v>
      </c>
      <c r="AE53" s="4">
        <v>4</v>
      </c>
      <c r="AF53" s="4"/>
      <c r="AG53" s="4"/>
      <c r="AH53" s="4"/>
      <c r="AI53" s="4"/>
      <c r="AJ53" s="4">
        <f t="shared" si="5"/>
        <v>19.5</v>
      </c>
      <c r="AK53" s="8" t="e">
        <f t="shared" si="31"/>
        <v>#NUM!</v>
      </c>
      <c r="AL53" s="41"/>
      <c r="AM53" s="42">
        <f t="shared" si="7"/>
        <v>11</v>
      </c>
      <c r="AN53" s="42">
        <f t="shared" si="8"/>
        <v>0</v>
      </c>
      <c r="AO53" s="42">
        <f t="shared" si="9"/>
        <v>6.5</v>
      </c>
      <c r="AP53" s="42">
        <f t="shared" si="10"/>
        <v>2</v>
      </c>
      <c r="AQ53" s="42"/>
      <c r="AR53" s="3"/>
      <c r="AS53" s="43">
        <f t="shared" si="11"/>
        <v>0.30274757182686141</v>
      </c>
      <c r="AT53" s="43">
        <f t="shared" si="12"/>
        <v>0</v>
      </c>
      <c r="AU53" s="43">
        <f t="shared" si="13"/>
        <v>0.37499206747549568</v>
      </c>
      <c r="AV53" s="43">
        <f t="shared" si="14"/>
        <v>0.11110864203017712</v>
      </c>
      <c r="AW53" s="10"/>
      <c r="AX53" s="25"/>
      <c r="AY53" s="11">
        <f t="shared" ref="AY53:BA53" si="95">IF((AS53)&gt;=50%, 2, (IF((AS53)&lt;25%, 0, 1)))</f>
        <v>1</v>
      </c>
      <c r="AZ53" s="11">
        <f t="shared" si="95"/>
        <v>0</v>
      </c>
      <c r="BA53" s="11">
        <f t="shared" si="95"/>
        <v>1</v>
      </c>
      <c r="BB53" s="11">
        <f t="shared" si="16"/>
        <v>0</v>
      </c>
      <c r="BC53" s="4"/>
      <c r="BD53" s="6"/>
      <c r="BE53" s="4" t="str">
        <f t="shared" ref="BE53:BG53" si="96">IF(AY53=2,"Att", (IF(AY53=0,"Not","Weak")))</f>
        <v>Weak</v>
      </c>
      <c r="BF53" s="4" t="str">
        <f t="shared" si="96"/>
        <v>Not</v>
      </c>
      <c r="BG53" s="4" t="str">
        <f t="shared" si="96"/>
        <v>Weak</v>
      </c>
      <c r="BH53" s="42" t="str">
        <f t="shared" si="18"/>
        <v>Not</v>
      </c>
      <c r="BI53" s="4"/>
      <c r="BJ53" s="1"/>
      <c r="BK53" s="99">
        <f t="shared" si="21"/>
        <v>1</v>
      </c>
      <c r="BL53" s="99">
        <f t="shared" si="22"/>
        <v>1</v>
      </c>
    </row>
    <row r="54" spans="1:64" ht="14.25" customHeight="1">
      <c r="A54" s="38" t="s">
        <v>132</v>
      </c>
      <c r="B54" s="39" t="s">
        <v>133</v>
      </c>
      <c r="C54" s="38"/>
      <c r="D54" s="5"/>
      <c r="E54" s="5"/>
      <c r="F54" s="5"/>
      <c r="G54" s="45" t="e">
        <f t="shared" si="3"/>
        <v>#NUM!</v>
      </c>
      <c r="H54" s="47"/>
      <c r="I54" s="48"/>
      <c r="J54" s="5"/>
      <c r="K54" s="8"/>
      <c r="L54" s="8"/>
      <c r="M54" s="8"/>
      <c r="N54" s="8"/>
      <c r="O54" s="41"/>
      <c r="P54" s="8"/>
      <c r="Q54" s="8"/>
      <c r="R54" s="40">
        <f t="shared" si="58"/>
        <v>0</v>
      </c>
      <c r="S54" s="23"/>
      <c r="T54" s="4"/>
      <c r="U54" s="4">
        <v>0.5</v>
      </c>
      <c r="V54" s="4">
        <v>1</v>
      </c>
      <c r="W54" s="4"/>
      <c r="X54" s="4"/>
      <c r="Y54" s="4"/>
      <c r="Z54" s="4"/>
      <c r="AA54" s="4">
        <v>0</v>
      </c>
      <c r="AB54" s="4"/>
      <c r="AC54" s="4"/>
      <c r="AD54" s="4">
        <v>0</v>
      </c>
      <c r="AE54" s="4"/>
      <c r="AF54" s="4"/>
      <c r="AG54" s="4"/>
      <c r="AH54" s="4">
        <v>2.5</v>
      </c>
      <c r="AI54" s="4"/>
      <c r="AJ54" s="4">
        <f t="shared" si="5"/>
        <v>4</v>
      </c>
      <c r="AK54" s="8" t="e">
        <f t="shared" si="31"/>
        <v>#NUM!</v>
      </c>
      <c r="AL54" s="41"/>
      <c r="AM54" s="42">
        <f t="shared" si="7"/>
        <v>0</v>
      </c>
      <c r="AN54" s="42">
        <f t="shared" si="8"/>
        <v>0.5</v>
      </c>
      <c r="AO54" s="42">
        <f t="shared" si="9"/>
        <v>1</v>
      </c>
      <c r="AP54" s="42">
        <f t="shared" si="10"/>
        <v>2.5</v>
      </c>
      <c r="AQ54" s="42"/>
      <c r="AR54" s="3"/>
      <c r="AS54" s="43">
        <f t="shared" si="11"/>
        <v>0</v>
      </c>
      <c r="AT54" s="43">
        <f t="shared" si="12"/>
        <v>1.3043251421714403E-2</v>
      </c>
      <c r="AU54" s="43">
        <f t="shared" si="13"/>
        <v>5.7691087303922417E-2</v>
      </c>
      <c r="AV54" s="43">
        <f t="shared" si="14"/>
        <v>0.1388858025377214</v>
      </c>
      <c r="AW54" s="10"/>
      <c r="AX54" s="25"/>
      <c r="AY54" s="11">
        <f t="shared" ref="AY54:BA54" si="97">IF((AS54)&gt;=50%, 2, (IF((AS54)&lt;25%, 0, 1)))</f>
        <v>0</v>
      </c>
      <c r="AZ54" s="11">
        <f t="shared" si="97"/>
        <v>0</v>
      </c>
      <c r="BA54" s="11">
        <f t="shared" si="97"/>
        <v>0</v>
      </c>
      <c r="BB54" s="11">
        <f t="shared" si="16"/>
        <v>0</v>
      </c>
      <c r="BC54" s="4"/>
      <c r="BD54" s="6"/>
      <c r="BE54" s="4" t="str">
        <f t="shared" ref="BE54:BG54" si="98">IF(AY54=2,"Att", (IF(AY54=0,"Not","Weak")))</f>
        <v>Not</v>
      </c>
      <c r="BF54" s="4" t="str">
        <f t="shared" si="98"/>
        <v>Not</v>
      </c>
      <c r="BG54" s="4" t="str">
        <f t="shared" si="98"/>
        <v>Not</v>
      </c>
      <c r="BH54" s="42" t="str">
        <f t="shared" si="18"/>
        <v>Not</v>
      </c>
      <c r="BI54" s="4"/>
      <c r="BJ54" s="1"/>
      <c r="BK54" s="99">
        <f t="shared" si="21"/>
        <v>0</v>
      </c>
      <c r="BL54" s="99">
        <f t="shared" si="22"/>
        <v>0</v>
      </c>
    </row>
    <row r="55" spans="1:64" ht="14.25" customHeight="1">
      <c r="A55" s="38" t="s">
        <v>134</v>
      </c>
      <c r="B55" s="39" t="s">
        <v>135</v>
      </c>
      <c r="C55" s="38"/>
      <c r="D55" s="5"/>
      <c r="E55" s="5"/>
      <c r="F55" s="5"/>
      <c r="G55" s="45" t="e">
        <f t="shared" si="3"/>
        <v>#NUM!</v>
      </c>
      <c r="H55" s="49"/>
      <c r="I55" s="50"/>
      <c r="J55" s="45"/>
      <c r="K55" s="51"/>
      <c r="L55" s="51"/>
      <c r="M55" s="51"/>
      <c r="N55" s="51"/>
      <c r="O55" s="41"/>
      <c r="P55" s="51"/>
      <c r="Q55" s="51"/>
      <c r="R55" s="40">
        <f t="shared" si="58"/>
        <v>0</v>
      </c>
      <c r="S55" s="52"/>
      <c r="T55" s="16"/>
      <c r="U55" s="16">
        <v>0</v>
      </c>
      <c r="V55" s="16">
        <v>2.5</v>
      </c>
      <c r="W55" s="16"/>
      <c r="X55" s="16"/>
      <c r="Y55" s="16"/>
      <c r="Z55" s="16"/>
      <c r="AA55" s="16">
        <v>1</v>
      </c>
      <c r="AB55" s="16"/>
      <c r="AC55" s="16"/>
      <c r="AD55" s="16">
        <v>1.5</v>
      </c>
      <c r="AE55" s="16">
        <v>2.5</v>
      </c>
      <c r="AF55" s="16"/>
      <c r="AG55" s="16">
        <v>0</v>
      </c>
      <c r="AH55" s="16">
        <v>3</v>
      </c>
      <c r="AI55" s="16"/>
      <c r="AJ55" s="4">
        <f t="shared" si="5"/>
        <v>10.5</v>
      </c>
      <c r="AK55" s="51" t="e">
        <f t="shared" si="31"/>
        <v>#NUM!</v>
      </c>
      <c r="AL55" s="41"/>
      <c r="AM55" s="42">
        <f t="shared" si="7"/>
        <v>1</v>
      </c>
      <c r="AN55" s="42">
        <f t="shared" si="8"/>
        <v>0</v>
      </c>
      <c r="AO55" s="42">
        <f t="shared" si="9"/>
        <v>5</v>
      </c>
      <c r="AP55" s="42">
        <f t="shared" si="10"/>
        <v>4.5</v>
      </c>
      <c r="AQ55" s="42"/>
      <c r="AR55" s="3"/>
      <c r="AS55" s="43">
        <f t="shared" si="11"/>
        <v>2.7522506529714674E-2</v>
      </c>
      <c r="AT55" s="43">
        <f t="shared" si="12"/>
        <v>0</v>
      </c>
      <c r="AU55" s="43">
        <f t="shared" si="13"/>
        <v>0.28845543651961209</v>
      </c>
      <c r="AV55" s="43">
        <f t="shared" si="14"/>
        <v>0.24999444456789852</v>
      </c>
      <c r="AW55" s="10"/>
      <c r="AX55" s="25"/>
      <c r="AY55" s="11">
        <f t="shared" ref="AY55:BA55" si="99">IF((AS55)&gt;=50%, 2, (IF((AS55)&lt;25%, 0, 1)))</f>
        <v>0</v>
      </c>
      <c r="AZ55" s="11">
        <f t="shared" si="99"/>
        <v>0</v>
      </c>
      <c r="BA55" s="11">
        <f t="shared" si="99"/>
        <v>1</v>
      </c>
      <c r="BB55" s="11">
        <f t="shared" si="16"/>
        <v>0</v>
      </c>
      <c r="BC55" s="4"/>
      <c r="BD55" s="6"/>
      <c r="BE55" s="4" t="str">
        <f t="shared" ref="BE55:BG55" si="100">IF(AY55=2,"Att", (IF(AY55=0,"Not","Weak")))</f>
        <v>Not</v>
      </c>
      <c r="BF55" s="4" t="str">
        <f t="shared" si="100"/>
        <v>Not</v>
      </c>
      <c r="BG55" s="4" t="str">
        <f t="shared" si="100"/>
        <v>Weak</v>
      </c>
      <c r="BH55" s="42" t="str">
        <f t="shared" si="18"/>
        <v>Not</v>
      </c>
      <c r="BI55" s="4"/>
      <c r="BJ55" s="1"/>
      <c r="BK55" s="99">
        <f t="shared" si="21"/>
        <v>0</v>
      </c>
      <c r="BL55" s="99">
        <f t="shared" si="22"/>
        <v>1</v>
      </c>
    </row>
    <row r="56" spans="1:64" ht="14.25" customHeight="1">
      <c r="A56" s="38" t="s">
        <v>136</v>
      </c>
      <c r="B56" s="39" t="s">
        <v>137</v>
      </c>
      <c r="C56" s="38" t="s">
        <v>138</v>
      </c>
      <c r="D56" s="5"/>
      <c r="E56" s="5"/>
      <c r="F56" s="5"/>
      <c r="G56" s="45" t="e">
        <f t="shared" si="3"/>
        <v>#NUM!</v>
      </c>
      <c r="H56" s="47"/>
      <c r="I56" s="53"/>
      <c r="J56" s="5"/>
      <c r="K56" s="8"/>
      <c r="L56" s="8"/>
      <c r="M56" s="8"/>
      <c r="N56" s="8"/>
      <c r="O56" s="8"/>
      <c r="P56" s="8"/>
      <c r="Q56" s="8"/>
      <c r="R56" s="40">
        <f t="shared" si="58"/>
        <v>0</v>
      </c>
      <c r="S56" s="23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>
        <f t="shared" si="5"/>
        <v>0</v>
      </c>
      <c r="AK56" s="51" t="e">
        <f t="shared" si="31"/>
        <v>#NUM!</v>
      </c>
      <c r="AL56" s="41"/>
      <c r="AM56" s="42">
        <f t="shared" si="7"/>
        <v>0</v>
      </c>
      <c r="AN56" s="42">
        <f t="shared" si="8"/>
        <v>0</v>
      </c>
      <c r="AO56" s="42">
        <f t="shared" si="9"/>
        <v>0</v>
      </c>
      <c r="AP56" s="42">
        <f t="shared" si="10"/>
        <v>0</v>
      </c>
      <c r="AQ56" s="42"/>
      <c r="AR56" s="3"/>
      <c r="AS56" s="43">
        <f t="shared" si="11"/>
        <v>0</v>
      </c>
      <c r="AT56" s="43">
        <f t="shared" si="12"/>
        <v>0</v>
      </c>
      <c r="AU56" s="43">
        <f t="shared" si="13"/>
        <v>0</v>
      </c>
      <c r="AV56" s="43">
        <f t="shared" si="14"/>
        <v>0</v>
      </c>
      <c r="AW56" s="10"/>
      <c r="AX56" s="25"/>
      <c r="AY56" s="11">
        <f t="shared" ref="AY56:BA56" si="101">IF((AS56)&gt;=50%, 2, (IF((AS56)&lt;25%, 0, 1)))</f>
        <v>0</v>
      </c>
      <c r="AZ56" s="11">
        <f t="shared" si="101"/>
        <v>0</v>
      </c>
      <c r="BA56" s="11">
        <f t="shared" si="101"/>
        <v>0</v>
      </c>
      <c r="BB56" s="11">
        <f t="shared" si="16"/>
        <v>0</v>
      </c>
      <c r="BC56" s="4"/>
      <c r="BD56" s="6"/>
      <c r="BE56" s="4" t="str">
        <f t="shared" ref="BE56:BG56" si="102">IF(AY56=2,"Att", (IF(AY56=0,"Not","Weak")))</f>
        <v>Not</v>
      </c>
      <c r="BF56" s="4" t="str">
        <f t="shared" si="102"/>
        <v>Not</v>
      </c>
      <c r="BG56" s="4" t="str">
        <f t="shared" si="102"/>
        <v>Not</v>
      </c>
      <c r="BH56" s="42" t="str">
        <f t="shared" si="18"/>
        <v>Not</v>
      </c>
      <c r="BI56" s="4"/>
      <c r="BJ56" s="1"/>
      <c r="BK56" s="99">
        <f t="shared" si="21"/>
        <v>0</v>
      </c>
      <c r="BL56" s="99">
        <f t="shared" si="22"/>
        <v>0</v>
      </c>
    </row>
    <row r="57" spans="1:64" ht="14.25" customHeight="1">
      <c r="A57" s="38" t="s">
        <v>139</v>
      </c>
      <c r="B57" s="39" t="s">
        <v>140</v>
      </c>
      <c r="C57" s="38"/>
      <c r="D57" s="5"/>
      <c r="E57" s="5"/>
      <c r="F57" s="5"/>
      <c r="G57" s="45" t="e">
        <f t="shared" si="3"/>
        <v>#NUM!</v>
      </c>
      <c r="H57" s="47"/>
      <c r="I57" s="53"/>
      <c r="J57" s="5"/>
      <c r="K57" s="8"/>
      <c r="L57" s="8"/>
      <c r="M57" s="8"/>
      <c r="N57" s="8"/>
      <c r="O57" s="8"/>
      <c r="P57" s="8"/>
      <c r="Q57" s="8"/>
      <c r="R57" s="40">
        <f t="shared" si="58"/>
        <v>0</v>
      </c>
      <c r="S57" s="23">
        <v>4.5</v>
      </c>
      <c r="T57" s="4"/>
      <c r="U57" s="4"/>
      <c r="V57" s="4">
        <v>0.5</v>
      </c>
      <c r="W57" s="4"/>
      <c r="X57" s="4"/>
      <c r="Y57" s="4"/>
      <c r="Z57" s="4"/>
      <c r="AA57" s="4">
        <v>3</v>
      </c>
      <c r="AB57" s="4"/>
      <c r="AC57" s="4"/>
      <c r="AD57" s="4"/>
      <c r="AE57" s="4"/>
      <c r="AF57" s="4"/>
      <c r="AG57" s="4"/>
      <c r="AH57" s="4">
        <v>2.5</v>
      </c>
      <c r="AI57" s="4"/>
      <c r="AJ57" s="4">
        <f t="shared" si="5"/>
        <v>10.5</v>
      </c>
      <c r="AK57" s="51" t="e">
        <f t="shared" si="31"/>
        <v>#NUM!</v>
      </c>
      <c r="AL57" s="41"/>
      <c r="AM57" s="42">
        <f t="shared" si="7"/>
        <v>7.5</v>
      </c>
      <c r="AN57" s="42">
        <f t="shared" si="8"/>
        <v>0</v>
      </c>
      <c r="AO57" s="42">
        <f t="shared" si="9"/>
        <v>0.5</v>
      </c>
      <c r="AP57" s="42">
        <f t="shared" si="10"/>
        <v>2.5</v>
      </c>
      <c r="AQ57" s="42"/>
      <c r="AR57" s="3"/>
      <c r="AS57" s="43">
        <f t="shared" si="11"/>
        <v>0.20641879897286006</v>
      </c>
      <c r="AT57" s="43">
        <f t="shared" si="12"/>
        <v>0</v>
      </c>
      <c r="AU57" s="43">
        <f t="shared" si="13"/>
        <v>2.8845543651961209E-2</v>
      </c>
      <c r="AV57" s="43">
        <f t="shared" si="14"/>
        <v>0.1388858025377214</v>
      </c>
      <c r="AW57" s="10"/>
      <c r="AX57" s="25"/>
      <c r="AY57" s="11">
        <f t="shared" ref="AY57:BA57" si="103">IF((AS57)&gt;=50%, 2, (IF((AS57)&lt;25%, 0, 1)))</f>
        <v>0</v>
      </c>
      <c r="AZ57" s="11">
        <f t="shared" si="103"/>
        <v>0</v>
      </c>
      <c r="BA57" s="11">
        <f t="shared" si="103"/>
        <v>0</v>
      </c>
      <c r="BB57" s="11">
        <f t="shared" si="16"/>
        <v>0</v>
      </c>
      <c r="BC57" s="4"/>
      <c r="BD57" s="6"/>
      <c r="BE57" s="4" t="str">
        <f t="shared" ref="BE57:BG57" si="104">IF(AY57=2,"Att", (IF(AY57=0,"Not","Weak")))</f>
        <v>Not</v>
      </c>
      <c r="BF57" s="4" t="str">
        <f t="shared" si="104"/>
        <v>Not</v>
      </c>
      <c r="BG57" s="4" t="str">
        <f t="shared" si="104"/>
        <v>Not</v>
      </c>
      <c r="BH57" s="42" t="str">
        <f t="shared" si="18"/>
        <v>Not</v>
      </c>
      <c r="BI57" s="4"/>
      <c r="BJ57" s="1"/>
      <c r="BK57" s="99">
        <f t="shared" si="21"/>
        <v>0</v>
      </c>
      <c r="BL57" s="99">
        <f t="shared" si="22"/>
        <v>0</v>
      </c>
    </row>
    <row r="58" spans="1:64" ht="14.25" customHeight="1">
      <c r="A58" s="38" t="s">
        <v>141</v>
      </c>
      <c r="B58" s="39" t="s">
        <v>142</v>
      </c>
      <c r="C58" s="38">
        <v>5</v>
      </c>
      <c r="D58" s="5"/>
      <c r="E58" s="5">
        <v>3</v>
      </c>
      <c r="F58" s="5">
        <v>6</v>
      </c>
      <c r="G58" s="45">
        <f t="shared" si="3"/>
        <v>9</v>
      </c>
      <c r="H58" s="47">
        <v>8</v>
      </c>
      <c r="I58" s="53">
        <v>0</v>
      </c>
      <c r="J58" s="5"/>
      <c r="K58" s="8"/>
      <c r="L58" s="8"/>
      <c r="M58" s="8"/>
      <c r="N58" s="8"/>
      <c r="O58" s="8"/>
      <c r="P58" s="8"/>
      <c r="Q58" s="8"/>
      <c r="R58" s="40">
        <f t="shared" si="58"/>
        <v>0</v>
      </c>
      <c r="S58" s="2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>
        <f t="shared" si="5"/>
        <v>0</v>
      </c>
      <c r="AK58" s="51">
        <f t="shared" si="31"/>
        <v>22</v>
      </c>
      <c r="AL58" s="41"/>
      <c r="AM58" s="42">
        <f t="shared" si="7"/>
        <v>0</v>
      </c>
      <c r="AN58" s="42">
        <f t="shared" si="8"/>
        <v>3</v>
      </c>
      <c r="AO58" s="42">
        <f t="shared" si="9"/>
        <v>8</v>
      </c>
      <c r="AP58" s="42">
        <f t="shared" si="10"/>
        <v>6</v>
      </c>
      <c r="AQ58" s="42"/>
      <c r="AR58" s="3"/>
      <c r="AS58" s="43">
        <f t="shared" si="11"/>
        <v>0</v>
      </c>
      <c r="AT58" s="43">
        <f t="shared" si="12"/>
        <v>7.8259508530286417E-2</v>
      </c>
      <c r="AU58" s="43">
        <f t="shared" si="13"/>
        <v>0.46152869843137934</v>
      </c>
      <c r="AV58" s="43">
        <f t="shared" si="14"/>
        <v>0.33332592609053135</v>
      </c>
      <c r="AW58" s="10"/>
      <c r="AX58" s="25"/>
      <c r="AY58" s="11">
        <f t="shared" ref="AY58:BA58" si="105">IF((AS58)&gt;=50%, 2, (IF((AS58)&lt;25%, 0, 1)))</f>
        <v>0</v>
      </c>
      <c r="AZ58" s="11">
        <f t="shared" si="105"/>
        <v>0</v>
      </c>
      <c r="BA58" s="11">
        <f t="shared" si="105"/>
        <v>1</v>
      </c>
      <c r="BB58" s="11">
        <f t="shared" si="16"/>
        <v>1</v>
      </c>
      <c r="BC58" s="4"/>
      <c r="BD58" s="6"/>
      <c r="BE58" s="4" t="str">
        <f t="shared" ref="BE58:BG58" si="106">IF(AY58=2,"Att", (IF(AY58=0,"Not","Weak")))</f>
        <v>Not</v>
      </c>
      <c r="BF58" s="4" t="str">
        <f t="shared" si="106"/>
        <v>Not</v>
      </c>
      <c r="BG58" s="4" t="str">
        <f t="shared" si="106"/>
        <v>Weak</v>
      </c>
      <c r="BH58" s="42" t="str">
        <f t="shared" si="18"/>
        <v>Weak</v>
      </c>
      <c r="BI58" s="4"/>
      <c r="BJ58" s="1"/>
      <c r="BK58" s="99">
        <f t="shared" si="21"/>
        <v>1</v>
      </c>
      <c r="BL58" s="99">
        <f t="shared" si="22"/>
        <v>1</v>
      </c>
    </row>
    <row r="59" spans="1:64" ht="14.25" customHeight="1">
      <c r="A59" s="38" t="s">
        <v>143</v>
      </c>
      <c r="B59" s="39" t="s">
        <v>144</v>
      </c>
      <c r="C59" s="38">
        <v>10</v>
      </c>
      <c r="D59" s="5">
        <v>3</v>
      </c>
      <c r="E59" s="5">
        <v>2.5</v>
      </c>
      <c r="F59" s="5">
        <v>7</v>
      </c>
      <c r="G59" s="45">
        <f t="shared" si="3"/>
        <v>10</v>
      </c>
      <c r="H59" s="47">
        <v>8</v>
      </c>
      <c r="I59" s="53">
        <v>0.5</v>
      </c>
      <c r="J59" s="5"/>
      <c r="K59" s="8"/>
      <c r="L59" s="8"/>
      <c r="M59" s="8"/>
      <c r="N59" s="8"/>
      <c r="O59" s="8">
        <v>1</v>
      </c>
      <c r="P59" s="8">
        <v>2</v>
      </c>
      <c r="Q59" s="8"/>
      <c r="R59" s="40">
        <f t="shared" si="58"/>
        <v>3.5</v>
      </c>
      <c r="S59" s="23">
        <v>10</v>
      </c>
      <c r="T59" s="4"/>
      <c r="U59" s="4">
        <v>4.5</v>
      </c>
      <c r="V59" s="4">
        <v>2.5</v>
      </c>
      <c r="W59" s="4"/>
      <c r="X59" s="4"/>
      <c r="Y59" s="4"/>
      <c r="Z59" s="4"/>
      <c r="AA59" s="4">
        <v>6.5</v>
      </c>
      <c r="AB59" s="4">
        <v>2</v>
      </c>
      <c r="AC59" s="4"/>
      <c r="AD59" s="4">
        <v>2</v>
      </c>
      <c r="AE59" s="4">
        <v>4</v>
      </c>
      <c r="AF59" s="4"/>
      <c r="AG59" s="4"/>
      <c r="AH59" s="4"/>
      <c r="AI59" s="4"/>
      <c r="AJ59" s="4">
        <f t="shared" si="5"/>
        <v>31.5</v>
      </c>
      <c r="AK59" s="51">
        <f t="shared" si="31"/>
        <v>63</v>
      </c>
      <c r="AL59" s="41"/>
      <c r="AM59" s="42">
        <f t="shared" si="7"/>
        <v>22</v>
      </c>
      <c r="AN59" s="42">
        <f t="shared" si="8"/>
        <v>10</v>
      </c>
      <c r="AO59" s="42">
        <f t="shared" si="9"/>
        <v>14.5</v>
      </c>
      <c r="AP59" s="42">
        <f t="shared" si="10"/>
        <v>9</v>
      </c>
      <c r="AQ59" s="42"/>
      <c r="AR59" s="3"/>
      <c r="AS59" s="43">
        <f t="shared" si="11"/>
        <v>0.60549514365372281</v>
      </c>
      <c r="AT59" s="43">
        <f t="shared" si="12"/>
        <v>0.2608650284342881</v>
      </c>
      <c r="AU59" s="43">
        <f t="shared" si="13"/>
        <v>0.83652076590687507</v>
      </c>
      <c r="AV59" s="43">
        <f t="shared" si="14"/>
        <v>0.49998888913579703</v>
      </c>
      <c r="AW59" s="10"/>
      <c r="AX59" s="25"/>
      <c r="AY59" s="11">
        <f t="shared" ref="AY59:BA59" si="107">IF((AS59)&gt;=50%, 2, (IF((AS59)&lt;25%, 0, 1)))</f>
        <v>2</v>
      </c>
      <c r="AZ59" s="11">
        <f t="shared" si="107"/>
        <v>1</v>
      </c>
      <c r="BA59" s="11">
        <f t="shared" si="107"/>
        <v>2</v>
      </c>
      <c r="BB59" s="11">
        <f t="shared" si="16"/>
        <v>1</v>
      </c>
      <c r="BC59" s="4"/>
      <c r="BD59" s="6"/>
      <c r="BE59" s="4" t="str">
        <f t="shared" ref="BE59:BG59" si="108">IF(AY59=2,"Att", (IF(AY59=0,"Not","Weak")))</f>
        <v>Att</v>
      </c>
      <c r="BF59" s="4" t="str">
        <f t="shared" si="108"/>
        <v>Weak</v>
      </c>
      <c r="BG59" s="4" t="str">
        <f t="shared" si="108"/>
        <v>Att</v>
      </c>
      <c r="BH59" s="42" t="str">
        <f t="shared" si="18"/>
        <v>Weak</v>
      </c>
      <c r="BI59" s="4"/>
      <c r="BJ59" s="1"/>
      <c r="BK59" s="99">
        <f t="shared" si="21"/>
        <v>4</v>
      </c>
      <c r="BL59" s="99">
        <f t="shared" si="22"/>
        <v>2</v>
      </c>
    </row>
    <row r="60" spans="1:64" ht="14.25" customHeight="1">
      <c r="A60" s="38" t="s">
        <v>145</v>
      </c>
      <c r="B60" s="39" t="s">
        <v>146</v>
      </c>
      <c r="C60" s="38" t="s">
        <v>138</v>
      </c>
      <c r="D60" s="5"/>
      <c r="E60" s="5"/>
      <c r="F60" s="5"/>
      <c r="G60" s="45" t="e">
        <f t="shared" si="3"/>
        <v>#NUM!</v>
      </c>
      <c r="H60" s="47"/>
      <c r="I60" s="53"/>
      <c r="J60" s="5"/>
      <c r="K60" s="8"/>
      <c r="L60" s="8"/>
      <c r="M60" s="8"/>
      <c r="N60" s="8"/>
      <c r="O60" s="8"/>
      <c r="P60" s="8"/>
      <c r="Q60" s="8"/>
      <c r="R60" s="40">
        <f t="shared" si="58"/>
        <v>0</v>
      </c>
      <c r="S60" s="23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>
        <f t="shared" si="5"/>
        <v>0</v>
      </c>
      <c r="AK60" s="51" t="e">
        <f t="shared" si="31"/>
        <v>#NUM!</v>
      </c>
      <c r="AL60" s="41"/>
      <c r="AM60" s="42">
        <f t="shared" si="7"/>
        <v>0</v>
      </c>
      <c r="AN60" s="42">
        <f t="shared" si="8"/>
        <v>0</v>
      </c>
      <c r="AO60" s="42">
        <f t="shared" si="9"/>
        <v>0</v>
      </c>
      <c r="AP60" s="42">
        <f t="shared" si="10"/>
        <v>0</v>
      </c>
      <c r="AQ60" s="42"/>
      <c r="AR60" s="3"/>
      <c r="AS60" s="43">
        <f t="shared" si="11"/>
        <v>0</v>
      </c>
      <c r="AT60" s="43">
        <f t="shared" si="12"/>
        <v>0</v>
      </c>
      <c r="AU60" s="43">
        <f t="shared" si="13"/>
        <v>0</v>
      </c>
      <c r="AV60" s="43">
        <f t="shared" si="14"/>
        <v>0</v>
      </c>
      <c r="AW60" s="10"/>
      <c r="AX60" s="25"/>
      <c r="AY60" s="11">
        <f t="shared" ref="AY60:BA60" si="109">IF((AS60)&gt;=50%, 2, (IF((AS60)&lt;25%, 0, 1)))</f>
        <v>0</v>
      </c>
      <c r="AZ60" s="11">
        <f t="shared" si="109"/>
        <v>0</v>
      </c>
      <c r="BA60" s="11">
        <f t="shared" si="109"/>
        <v>0</v>
      </c>
      <c r="BB60" s="11">
        <f t="shared" si="16"/>
        <v>0</v>
      </c>
      <c r="BC60" s="4"/>
      <c r="BD60" s="6"/>
      <c r="BE60" s="4" t="str">
        <f t="shared" ref="BE60:BG60" si="110">IF(AY60=2,"Att", (IF(AY60=0,"Not","Weak")))</f>
        <v>Not</v>
      </c>
      <c r="BF60" s="4" t="str">
        <f t="shared" si="110"/>
        <v>Not</v>
      </c>
      <c r="BG60" s="4" t="str">
        <f t="shared" si="110"/>
        <v>Not</v>
      </c>
      <c r="BH60" s="42" t="str">
        <f t="shared" si="18"/>
        <v>Not</v>
      </c>
      <c r="BI60" s="4"/>
      <c r="BJ60" s="1"/>
      <c r="BK60" s="99">
        <f t="shared" si="21"/>
        <v>0</v>
      </c>
      <c r="BL60" s="99">
        <f t="shared" si="22"/>
        <v>0</v>
      </c>
    </row>
    <row r="61" spans="1:64" ht="14.25" customHeight="1">
      <c r="A61" s="38" t="s">
        <v>147</v>
      </c>
      <c r="B61" s="39" t="s">
        <v>148</v>
      </c>
      <c r="C61" s="38">
        <v>10</v>
      </c>
      <c r="D61" s="5">
        <v>1</v>
      </c>
      <c r="E61" s="5">
        <v>3</v>
      </c>
      <c r="F61" s="5">
        <v>7</v>
      </c>
      <c r="G61" s="45">
        <f t="shared" si="3"/>
        <v>10</v>
      </c>
      <c r="H61" s="47">
        <v>7.5</v>
      </c>
      <c r="I61" s="53">
        <v>1</v>
      </c>
      <c r="J61" s="5"/>
      <c r="K61" s="8"/>
      <c r="L61" s="8">
        <v>0.5</v>
      </c>
      <c r="M61" s="8"/>
      <c r="N61" s="8"/>
      <c r="O61" s="8"/>
      <c r="P61" s="8"/>
      <c r="Q61" s="8"/>
      <c r="R61" s="40">
        <f t="shared" si="58"/>
        <v>1.5</v>
      </c>
      <c r="S61" s="23">
        <v>7.5</v>
      </c>
      <c r="T61" s="4"/>
      <c r="U61" s="4">
        <v>6</v>
      </c>
      <c r="V61" s="4">
        <v>2.5</v>
      </c>
      <c r="W61" s="4"/>
      <c r="X61" s="4"/>
      <c r="Y61" s="4"/>
      <c r="Z61" s="4"/>
      <c r="AA61" s="4">
        <v>7</v>
      </c>
      <c r="AB61" s="4">
        <v>2.5</v>
      </c>
      <c r="AC61" s="4"/>
      <c r="AD61" s="4">
        <v>2</v>
      </c>
      <c r="AE61" s="4">
        <v>4</v>
      </c>
      <c r="AF61" s="4"/>
      <c r="AG61" s="4"/>
      <c r="AH61" s="4"/>
      <c r="AI61" s="4"/>
      <c r="AJ61" s="4">
        <f t="shared" si="5"/>
        <v>31.5</v>
      </c>
      <c r="AK61" s="51">
        <f t="shared" si="31"/>
        <v>60.5</v>
      </c>
      <c r="AL61" s="41"/>
      <c r="AM61" s="42">
        <f t="shared" si="7"/>
        <v>16.5</v>
      </c>
      <c r="AN61" s="42">
        <f t="shared" si="8"/>
        <v>12</v>
      </c>
      <c r="AO61" s="42">
        <f t="shared" si="9"/>
        <v>14</v>
      </c>
      <c r="AP61" s="42">
        <f t="shared" si="10"/>
        <v>9</v>
      </c>
      <c r="AQ61" s="42"/>
      <c r="AR61" s="3"/>
      <c r="AS61" s="43">
        <f t="shared" si="11"/>
        <v>0.45412135774029211</v>
      </c>
      <c r="AT61" s="43">
        <f t="shared" si="12"/>
        <v>0.31303803412114567</v>
      </c>
      <c r="AU61" s="43">
        <f t="shared" si="13"/>
        <v>0.80767522225491384</v>
      </c>
      <c r="AV61" s="43">
        <f t="shared" si="14"/>
        <v>0.49998888913579703</v>
      </c>
      <c r="AW61" s="10"/>
      <c r="AX61" s="25"/>
      <c r="AY61" s="11">
        <f t="shared" ref="AY61:BA61" si="111">IF((AS61)&gt;=50%, 2, (IF((AS61)&lt;25%, 0, 1)))</f>
        <v>1</v>
      </c>
      <c r="AZ61" s="11">
        <f t="shared" si="111"/>
        <v>1</v>
      </c>
      <c r="BA61" s="11">
        <f t="shared" si="111"/>
        <v>2</v>
      </c>
      <c r="BB61" s="11">
        <f t="shared" si="16"/>
        <v>1</v>
      </c>
      <c r="BC61" s="4"/>
      <c r="BD61" s="6"/>
      <c r="BE61" s="4" t="str">
        <f t="shared" ref="BE61:BG61" si="112">IF(AY61=2,"Att", (IF(AY61=0,"Not","Weak")))</f>
        <v>Weak</v>
      </c>
      <c r="BF61" s="4" t="str">
        <f t="shared" si="112"/>
        <v>Weak</v>
      </c>
      <c r="BG61" s="4" t="str">
        <f t="shared" si="112"/>
        <v>Att</v>
      </c>
      <c r="BH61" s="42" t="str">
        <f t="shared" si="18"/>
        <v>Weak</v>
      </c>
      <c r="BI61" s="4"/>
      <c r="BJ61" s="1"/>
      <c r="BK61" s="99">
        <f t="shared" si="21"/>
        <v>3</v>
      </c>
      <c r="BL61" s="99">
        <f t="shared" si="22"/>
        <v>2</v>
      </c>
    </row>
    <row r="62" spans="1:64" ht="14.25" customHeight="1">
      <c r="A62" s="38" t="s">
        <v>149</v>
      </c>
      <c r="B62" s="39" t="s">
        <v>150</v>
      </c>
      <c r="C62" s="38">
        <v>5</v>
      </c>
      <c r="D62" s="5">
        <v>0</v>
      </c>
      <c r="E62" s="5">
        <v>0.5</v>
      </c>
      <c r="F62" s="5">
        <v>5</v>
      </c>
      <c r="G62" s="45">
        <f t="shared" si="3"/>
        <v>5.5</v>
      </c>
      <c r="H62" s="47">
        <v>7.5</v>
      </c>
      <c r="I62" s="53"/>
      <c r="J62" s="5"/>
      <c r="K62" s="8"/>
      <c r="L62" s="8">
        <v>0</v>
      </c>
      <c r="M62" s="8">
        <v>0.5</v>
      </c>
      <c r="N62" s="8"/>
      <c r="O62" s="8">
        <v>0.5</v>
      </c>
      <c r="P62" s="8"/>
      <c r="Q62" s="8"/>
      <c r="R62" s="40">
        <f t="shared" si="58"/>
        <v>1</v>
      </c>
      <c r="S62" s="23">
        <v>3.5</v>
      </c>
      <c r="T62" s="4"/>
      <c r="U62" s="4">
        <v>2.5</v>
      </c>
      <c r="V62" s="4">
        <v>1</v>
      </c>
      <c r="W62" s="4"/>
      <c r="X62" s="4"/>
      <c r="Y62" s="4"/>
      <c r="Z62" s="4"/>
      <c r="AA62" s="4">
        <v>0</v>
      </c>
      <c r="AB62" s="4"/>
      <c r="AC62" s="4"/>
      <c r="AD62" s="4"/>
      <c r="AE62" s="4"/>
      <c r="AF62" s="4"/>
      <c r="AG62" s="4">
        <v>0</v>
      </c>
      <c r="AH62" s="4">
        <v>4.5</v>
      </c>
      <c r="AI62" s="4"/>
      <c r="AJ62" s="4">
        <f t="shared" si="5"/>
        <v>11.5</v>
      </c>
      <c r="AK62" s="51">
        <f t="shared" si="31"/>
        <v>30.5</v>
      </c>
      <c r="AL62" s="41"/>
      <c r="AM62" s="42">
        <f t="shared" si="7"/>
        <v>3.5</v>
      </c>
      <c r="AN62" s="42">
        <f t="shared" si="8"/>
        <v>4</v>
      </c>
      <c r="AO62" s="42">
        <f t="shared" si="9"/>
        <v>8.5</v>
      </c>
      <c r="AP62" s="42">
        <f t="shared" si="10"/>
        <v>9.5</v>
      </c>
      <c r="AQ62" s="42"/>
      <c r="AR62" s="3"/>
      <c r="AS62" s="43">
        <f t="shared" si="11"/>
        <v>9.6328772854001363E-2</v>
      </c>
      <c r="AT62" s="43">
        <f t="shared" si="12"/>
        <v>0.10434601137371523</v>
      </c>
      <c r="AU62" s="43">
        <f t="shared" si="13"/>
        <v>0.49037424208334052</v>
      </c>
      <c r="AV62" s="43">
        <f t="shared" si="14"/>
        <v>0.52776604964334128</v>
      </c>
      <c r="AW62" s="10"/>
      <c r="AX62" s="25"/>
      <c r="AY62" s="11">
        <f t="shared" ref="AY62:BA62" si="113">IF((AS62)&gt;=50%, 2, (IF((AS62)&lt;25%, 0, 1)))</f>
        <v>0</v>
      </c>
      <c r="AZ62" s="11">
        <f t="shared" si="113"/>
        <v>0</v>
      </c>
      <c r="BA62" s="11">
        <f t="shared" si="113"/>
        <v>1</v>
      </c>
      <c r="BB62" s="11">
        <f t="shared" si="16"/>
        <v>2</v>
      </c>
      <c r="BC62" s="4"/>
      <c r="BD62" s="6"/>
      <c r="BE62" s="4" t="str">
        <f t="shared" ref="BE62:BG62" si="114">IF(AY62=2,"Att", (IF(AY62=0,"Not","Weak")))</f>
        <v>Not</v>
      </c>
      <c r="BF62" s="4" t="str">
        <f t="shared" si="114"/>
        <v>Not</v>
      </c>
      <c r="BG62" s="4" t="str">
        <f t="shared" si="114"/>
        <v>Weak</v>
      </c>
      <c r="BH62" s="42" t="str">
        <f t="shared" si="18"/>
        <v>Att</v>
      </c>
      <c r="BI62" s="4"/>
      <c r="BJ62" s="1"/>
      <c r="BK62" s="99">
        <f t="shared" si="21"/>
        <v>2</v>
      </c>
      <c r="BL62" s="99">
        <f t="shared" si="22"/>
        <v>1</v>
      </c>
    </row>
    <row r="63" spans="1:64" ht="14.25" customHeight="1">
      <c r="A63" s="38" t="s">
        <v>151</v>
      </c>
      <c r="B63" s="39" t="s">
        <v>152</v>
      </c>
      <c r="C63" s="7">
        <v>8</v>
      </c>
      <c r="D63" s="8">
        <v>1</v>
      </c>
      <c r="E63" s="8"/>
      <c r="F63" s="8">
        <v>6.5</v>
      </c>
      <c r="G63" s="45">
        <f t="shared" si="3"/>
        <v>7.5</v>
      </c>
      <c r="H63" s="49">
        <v>8</v>
      </c>
      <c r="I63" s="54">
        <v>2</v>
      </c>
      <c r="J63" s="55">
        <v>1</v>
      </c>
      <c r="K63" s="55"/>
      <c r="L63" s="51">
        <v>0.5</v>
      </c>
      <c r="M63" s="55"/>
      <c r="N63" s="55"/>
      <c r="O63" s="51"/>
      <c r="P63" s="55"/>
      <c r="Q63" s="55"/>
      <c r="R63" s="40">
        <f t="shared" si="58"/>
        <v>3.5</v>
      </c>
      <c r="S63" s="56">
        <v>8.5</v>
      </c>
      <c r="T63" s="55"/>
      <c r="U63" s="51">
        <v>4</v>
      </c>
      <c r="V63" s="51">
        <v>3</v>
      </c>
      <c r="W63" s="55"/>
      <c r="X63" s="51"/>
      <c r="Y63" s="51"/>
      <c r="Z63" s="55"/>
      <c r="AA63" s="51">
        <v>7</v>
      </c>
      <c r="AB63" s="51"/>
      <c r="AC63" s="55"/>
      <c r="AD63" s="51">
        <v>2</v>
      </c>
      <c r="AE63" s="55">
        <v>3</v>
      </c>
      <c r="AF63" s="55"/>
      <c r="AG63" s="51"/>
      <c r="AH63" s="55"/>
      <c r="AI63" s="55"/>
      <c r="AJ63" s="4">
        <f t="shared" si="5"/>
        <v>27.5</v>
      </c>
      <c r="AK63" s="51">
        <f t="shared" si="31"/>
        <v>54.5</v>
      </c>
      <c r="AL63" s="1"/>
      <c r="AM63" s="42">
        <f t="shared" si="7"/>
        <v>19.5</v>
      </c>
      <c r="AN63" s="42">
        <f t="shared" si="8"/>
        <v>4.5</v>
      </c>
      <c r="AO63" s="42">
        <f t="shared" si="9"/>
        <v>14</v>
      </c>
      <c r="AP63" s="42">
        <f t="shared" si="10"/>
        <v>8.5</v>
      </c>
      <c r="AQ63" s="42"/>
      <c r="AR63" s="3"/>
      <c r="AS63" s="43">
        <f t="shared" si="11"/>
        <v>0.53668887732943615</v>
      </c>
      <c r="AT63" s="43">
        <f t="shared" si="12"/>
        <v>0.11738926279542963</v>
      </c>
      <c r="AU63" s="43">
        <f t="shared" si="13"/>
        <v>0.80767522225491384</v>
      </c>
      <c r="AV63" s="43">
        <f t="shared" si="14"/>
        <v>0.47221172862825272</v>
      </c>
      <c r="AW63" s="10"/>
      <c r="AX63" s="3"/>
      <c r="AY63" s="11">
        <f t="shared" ref="AY63:BA63" si="115">IF((AS63)&gt;=50%, 2, (IF((AS63)&lt;25%, 0, 1)))</f>
        <v>2</v>
      </c>
      <c r="AZ63" s="11">
        <f t="shared" si="115"/>
        <v>0</v>
      </c>
      <c r="BA63" s="11">
        <f t="shared" si="115"/>
        <v>2</v>
      </c>
      <c r="BB63" s="11">
        <f t="shared" si="16"/>
        <v>1</v>
      </c>
      <c r="BC63" s="4"/>
      <c r="BD63" s="3"/>
      <c r="BE63" s="4" t="str">
        <f t="shared" ref="BE63:BG63" si="116">IF(AY63=2,"Att", (IF(AY63=0,"Not","Weak")))</f>
        <v>Att</v>
      </c>
      <c r="BF63" s="4" t="str">
        <f t="shared" si="116"/>
        <v>Not</v>
      </c>
      <c r="BG63" s="4" t="str">
        <f t="shared" si="116"/>
        <v>Att</v>
      </c>
      <c r="BH63" s="42" t="str">
        <f t="shared" si="18"/>
        <v>Weak</v>
      </c>
      <c r="BI63" s="4"/>
      <c r="BJ63" s="1"/>
      <c r="BK63" s="99">
        <f t="shared" si="21"/>
        <v>3</v>
      </c>
      <c r="BL63" s="99">
        <f t="shared" si="22"/>
        <v>2</v>
      </c>
    </row>
    <row r="64" spans="1:64" ht="14.25" customHeight="1">
      <c r="A64" s="38" t="s">
        <v>153</v>
      </c>
      <c r="B64" s="39" t="s">
        <v>154</v>
      </c>
      <c r="C64" s="7">
        <v>9.5</v>
      </c>
      <c r="D64" s="7">
        <v>1</v>
      </c>
      <c r="E64" s="7">
        <v>0</v>
      </c>
      <c r="F64" s="7">
        <v>4</v>
      </c>
      <c r="G64" s="45">
        <f t="shared" si="3"/>
        <v>5</v>
      </c>
      <c r="H64" s="57">
        <v>8.5</v>
      </c>
      <c r="I64" s="7"/>
      <c r="J64" s="7"/>
      <c r="K64" s="7"/>
      <c r="L64" s="7">
        <v>0.5</v>
      </c>
      <c r="M64" s="7">
        <v>2.5</v>
      </c>
      <c r="N64" s="7"/>
      <c r="O64" s="7"/>
      <c r="P64" s="7"/>
      <c r="Q64" s="7"/>
      <c r="R64" s="40">
        <f t="shared" si="58"/>
        <v>3</v>
      </c>
      <c r="S64" s="7"/>
      <c r="T64" s="7"/>
      <c r="U64" s="7"/>
      <c r="V64" s="7">
        <v>2.5</v>
      </c>
      <c r="W64" s="7"/>
      <c r="X64" s="7"/>
      <c r="Y64" s="15"/>
      <c r="Z64" s="15"/>
      <c r="AA64" s="15"/>
      <c r="AB64" s="7">
        <v>1.5</v>
      </c>
      <c r="AC64" s="15"/>
      <c r="AD64" s="7">
        <v>2</v>
      </c>
      <c r="AE64" s="7">
        <v>2.5</v>
      </c>
      <c r="AF64" s="15"/>
      <c r="AG64" s="15"/>
      <c r="AH64" s="7">
        <v>5</v>
      </c>
      <c r="AI64" s="15"/>
      <c r="AJ64" s="4">
        <f t="shared" si="5"/>
        <v>13.5</v>
      </c>
      <c r="AK64" s="51">
        <f t="shared" si="31"/>
        <v>39.5</v>
      </c>
      <c r="AL64" s="1"/>
      <c r="AM64" s="42">
        <f t="shared" si="7"/>
        <v>1</v>
      </c>
      <c r="AN64" s="42">
        <f t="shared" si="8"/>
        <v>4.5</v>
      </c>
      <c r="AO64" s="42">
        <f t="shared" si="9"/>
        <v>13.5</v>
      </c>
      <c r="AP64" s="42">
        <f t="shared" si="10"/>
        <v>11</v>
      </c>
      <c r="AQ64" s="1"/>
      <c r="AR64" s="3"/>
      <c r="AS64" s="43">
        <f t="shared" si="11"/>
        <v>2.7522506529714674E-2</v>
      </c>
      <c r="AT64" s="43">
        <f t="shared" si="12"/>
        <v>0.11738926279542963</v>
      </c>
      <c r="AU64" s="43">
        <f t="shared" si="13"/>
        <v>0.7788296786029526</v>
      </c>
      <c r="AV64" s="43">
        <f t="shared" si="14"/>
        <v>0.61109753116597409</v>
      </c>
      <c r="AW64" s="3"/>
      <c r="AX64" s="3"/>
      <c r="AY64" s="11">
        <f t="shared" ref="AY64:BA64" si="117">IF((AS64)&gt;=50%, 2, (IF((AS64)&lt;25%, 0, 1)))</f>
        <v>0</v>
      </c>
      <c r="AZ64" s="11">
        <f t="shared" si="117"/>
        <v>0</v>
      </c>
      <c r="BA64" s="11">
        <f t="shared" si="117"/>
        <v>2</v>
      </c>
      <c r="BB64" s="11">
        <f t="shared" si="16"/>
        <v>2</v>
      </c>
      <c r="BC64" s="3"/>
      <c r="BD64" s="3"/>
      <c r="BE64" s="4" t="str">
        <f t="shared" ref="BE64:BG64" si="118">IF(AY64=2,"Att", (IF(AY64=0,"Not","Weak")))</f>
        <v>Not</v>
      </c>
      <c r="BF64" s="4" t="str">
        <f t="shared" si="118"/>
        <v>Not</v>
      </c>
      <c r="BG64" s="4" t="str">
        <f t="shared" si="118"/>
        <v>Att</v>
      </c>
      <c r="BH64" s="42" t="str">
        <f t="shared" si="18"/>
        <v>Att</v>
      </c>
      <c r="BI64" s="3"/>
      <c r="BJ64" s="1"/>
      <c r="BK64" s="99">
        <f t="shared" si="21"/>
        <v>2</v>
      </c>
      <c r="BL64" s="99">
        <f t="shared" si="22"/>
        <v>2</v>
      </c>
    </row>
    <row r="65" spans="1:64" ht="14.25" customHeight="1">
      <c r="A65" s="38" t="s">
        <v>155</v>
      </c>
      <c r="B65" s="39" t="s">
        <v>156</v>
      </c>
      <c r="C65" s="7">
        <v>9.5</v>
      </c>
      <c r="D65" s="7">
        <v>8</v>
      </c>
      <c r="E65" s="7">
        <v>3.5</v>
      </c>
      <c r="F65" s="7">
        <v>8</v>
      </c>
      <c r="G65" s="45">
        <f t="shared" si="3"/>
        <v>16</v>
      </c>
      <c r="H65" s="57"/>
      <c r="I65" s="7"/>
      <c r="J65" s="7"/>
      <c r="K65" s="7"/>
      <c r="L65" s="7"/>
      <c r="M65" s="7">
        <v>2.5</v>
      </c>
      <c r="N65" s="7"/>
      <c r="O65" s="7">
        <v>0.5</v>
      </c>
      <c r="P65" s="7">
        <v>0.5</v>
      </c>
      <c r="Q65" s="7"/>
      <c r="R65" s="40">
        <f t="shared" si="58"/>
        <v>3.5</v>
      </c>
      <c r="S65" s="7">
        <v>9.5</v>
      </c>
      <c r="T65" s="7"/>
      <c r="U65" s="7">
        <v>6</v>
      </c>
      <c r="V65" s="7">
        <v>1</v>
      </c>
      <c r="W65" s="7"/>
      <c r="X65" s="7"/>
      <c r="Y65" s="7"/>
      <c r="Z65" s="7"/>
      <c r="AA65" s="7">
        <v>6</v>
      </c>
      <c r="AB65" s="7">
        <v>2</v>
      </c>
      <c r="AC65" s="7"/>
      <c r="AD65" s="7">
        <v>2</v>
      </c>
      <c r="AE65" s="7">
        <v>5.5</v>
      </c>
      <c r="AF65" s="7"/>
      <c r="AG65" s="7"/>
      <c r="AH65" s="7"/>
      <c r="AI65" s="7"/>
      <c r="AJ65" s="4">
        <f t="shared" si="5"/>
        <v>32</v>
      </c>
      <c r="AK65" s="51">
        <f t="shared" si="31"/>
        <v>61</v>
      </c>
      <c r="AL65" s="1"/>
      <c r="AM65" s="42">
        <f t="shared" si="7"/>
        <v>24</v>
      </c>
      <c r="AN65" s="42">
        <f t="shared" si="8"/>
        <v>14.5</v>
      </c>
      <c r="AO65" s="42">
        <f t="shared" si="9"/>
        <v>6.5</v>
      </c>
      <c r="AP65" s="42">
        <f t="shared" si="10"/>
        <v>10</v>
      </c>
      <c r="AQ65" s="1"/>
      <c r="AR65" s="3"/>
      <c r="AS65" s="43">
        <f t="shared" si="11"/>
        <v>0.66054015671315214</v>
      </c>
      <c r="AT65" s="43">
        <f t="shared" si="12"/>
        <v>0.37825429122971771</v>
      </c>
      <c r="AU65" s="43">
        <f t="shared" si="13"/>
        <v>0.37499206747549568</v>
      </c>
      <c r="AV65" s="43">
        <f t="shared" si="14"/>
        <v>0.55554321015088559</v>
      </c>
      <c r="AW65" s="3"/>
      <c r="AX65" s="3"/>
      <c r="AY65" s="11">
        <f t="shared" ref="AY65:BA65" si="119">IF((AS65)&gt;=50%, 2, (IF((AS65)&lt;25%, 0, 1)))</f>
        <v>2</v>
      </c>
      <c r="AZ65" s="11">
        <f t="shared" si="119"/>
        <v>1</v>
      </c>
      <c r="BA65" s="11">
        <f t="shared" si="119"/>
        <v>1</v>
      </c>
      <c r="BB65" s="11">
        <f t="shared" si="16"/>
        <v>2</v>
      </c>
      <c r="BC65" s="3"/>
      <c r="BD65" s="3"/>
      <c r="BE65" s="4" t="str">
        <f t="shared" ref="BE65:BG65" si="120">IF(AY65=2,"Att", (IF(AY65=0,"Not","Weak")))</f>
        <v>Att</v>
      </c>
      <c r="BF65" s="4" t="str">
        <f t="shared" si="120"/>
        <v>Weak</v>
      </c>
      <c r="BG65" s="4" t="str">
        <f t="shared" si="120"/>
        <v>Weak</v>
      </c>
      <c r="BH65" s="42" t="str">
        <f t="shared" si="18"/>
        <v>Att</v>
      </c>
      <c r="BI65" s="3"/>
      <c r="BJ65" s="1"/>
      <c r="BK65" s="99">
        <f t="shared" si="21"/>
        <v>5</v>
      </c>
      <c r="BL65" s="99">
        <f t="shared" si="22"/>
        <v>1</v>
      </c>
    </row>
    <row r="66" spans="1:64" ht="14.25" customHeight="1">
      <c r="A66" s="38" t="s">
        <v>157</v>
      </c>
      <c r="B66" s="39" t="s">
        <v>158</v>
      </c>
      <c r="C66" s="7">
        <v>10</v>
      </c>
      <c r="D66" s="7">
        <v>1</v>
      </c>
      <c r="E66" s="7">
        <v>10</v>
      </c>
      <c r="F66" s="7">
        <v>9</v>
      </c>
      <c r="G66" s="45">
        <f t="shared" si="3"/>
        <v>19</v>
      </c>
      <c r="H66" s="57">
        <v>10</v>
      </c>
      <c r="I66" s="7"/>
      <c r="J66" s="7"/>
      <c r="K66" s="7"/>
      <c r="L66" s="7">
        <v>2</v>
      </c>
      <c r="M66" s="7">
        <v>4</v>
      </c>
      <c r="N66" s="7"/>
      <c r="O66" s="7">
        <v>5</v>
      </c>
      <c r="P66" s="7">
        <v>4</v>
      </c>
      <c r="Q66" s="7"/>
      <c r="R66" s="40">
        <f t="shared" si="58"/>
        <v>15</v>
      </c>
      <c r="S66" s="7">
        <v>10</v>
      </c>
      <c r="T66" s="7"/>
      <c r="U66" s="7">
        <v>6</v>
      </c>
      <c r="V66" s="7">
        <v>2.5</v>
      </c>
      <c r="W66" s="7"/>
      <c r="X66" s="7"/>
      <c r="Y66" s="7"/>
      <c r="Z66" s="7"/>
      <c r="AA66" s="7">
        <v>7</v>
      </c>
      <c r="AB66" s="7">
        <v>3</v>
      </c>
      <c r="AC66" s="7"/>
      <c r="AD66" s="7"/>
      <c r="AE66" s="7"/>
      <c r="AF66" s="7"/>
      <c r="AG66" s="7">
        <v>3</v>
      </c>
      <c r="AH66" s="7">
        <v>5</v>
      </c>
      <c r="AI66" s="7"/>
      <c r="AJ66" s="4">
        <f t="shared" si="5"/>
        <v>36.5</v>
      </c>
      <c r="AK66" s="51">
        <f t="shared" si="31"/>
        <v>90.5</v>
      </c>
      <c r="AL66" s="1"/>
      <c r="AM66" s="42">
        <f t="shared" si="7"/>
        <v>22</v>
      </c>
      <c r="AN66" s="42">
        <f t="shared" si="8"/>
        <v>33</v>
      </c>
      <c r="AO66" s="42">
        <f t="shared" si="9"/>
        <v>12.5</v>
      </c>
      <c r="AP66" s="42">
        <f t="shared" si="10"/>
        <v>14</v>
      </c>
      <c r="AQ66" s="1"/>
      <c r="AR66" s="3"/>
      <c r="AS66" s="43">
        <f t="shared" si="11"/>
        <v>0.60549514365372281</v>
      </c>
      <c r="AT66" s="43">
        <f t="shared" si="12"/>
        <v>0.86085459383315066</v>
      </c>
      <c r="AU66" s="43">
        <f t="shared" si="13"/>
        <v>0.72113859129903024</v>
      </c>
      <c r="AV66" s="43">
        <f t="shared" si="14"/>
        <v>0.77776049421123983</v>
      </c>
      <c r="AW66" s="6"/>
      <c r="AX66" s="6"/>
      <c r="AY66" s="11">
        <f t="shared" ref="AY66:BA66" si="121">IF((AS66)&gt;=50%, 2, (IF((AS66)&lt;25%, 0, 1)))</f>
        <v>2</v>
      </c>
      <c r="AZ66" s="11">
        <f t="shared" si="121"/>
        <v>2</v>
      </c>
      <c r="BA66" s="11">
        <f t="shared" si="121"/>
        <v>2</v>
      </c>
      <c r="BB66" s="11">
        <f t="shared" si="16"/>
        <v>2</v>
      </c>
      <c r="BC66" s="6"/>
      <c r="BD66" s="6"/>
      <c r="BE66" s="4" t="str">
        <f t="shared" ref="BE66:BG66" si="122">IF(AY66=2,"Att", (IF(AY66=0,"Not","Weak")))</f>
        <v>Att</v>
      </c>
      <c r="BF66" s="4" t="str">
        <f t="shared" si="122"/>
        <v>Att</v>
      </c>
      <c r="BG66" s="4" t="str">
        <f t="shared" si="122"/>
        <v>Att</v>
      </c>
      <c r="BH66" s="42" t="str">
        <f t="shared" si="18"/>
        <v>Att</v>
      </c>
      <c r="BI66" s="6"/>
      <c r="BJ66" s="1"/>
      <c r="BK66" s="99">
        <f t="shared" si="21"/>
        <v>6</v>
      </c>
      <c r="BL66" s="99">
        <f t="shared" si="22"/>
        <v>2</v>
      </c>
    </row>
    <row r="67" spans="1:64" ht="14.25" customHeight="1">
      <c r="A67" s="38" t="s">
        <v>159</v>
      </c>
      <c r="B67" s="39" t="s">
        <v>160</v>
      </c>
      <c r="C67" s="7">
        <v>8</v>
      </c>
      <c r="D67" s="7">
        <v>1</v>
      </c>
      <c r="E67" s="8">
        <v>2.5</v>
      </c>
      <c r="F67" s="8">
        <v>10</v>
      </c>
      <c r="G67" s="45">
        <f t="shared" si="3"/>
        <v>12.5</v>
      </c>
      <c r="H67" s="57">
        <v>7.5</v>
      </c>
      <c r="I67" s="7">
        <v>0.5</v>
      </c>
      <c r="J67" s="7">
        <v>0</v>
      </c>
      <c r="K67" s="7"/>
      <c r="L67" s="7"/>
      <c r="M67" s="7"/>
      <c r="N67" s="7"/>
      <c r="O67" s="7">
        <v>0.5</v>
      </c>
      <c r="P67" s="7"/>
      <c r="Q67" s="7"/>
      <c r="R67" s="40">
        <f t="shared" si="58"/>
        <v>1</v>
      </c>
      <c r="S67" s="7">
        <v>10</v>
      </c>
      <c r="T67" s="7"/>
      <c r="U67" s="7">
        <v>3.5</v>
      </c>
      <c r="V67" s="7">
        <v>2</v>
      </c>
      <c r="W67" s="7"/>
      <c r="X67" s="7"/>
      <c r="Y67" s="7"/>
      <c r="Z67" s="7"/>
      <c r="AA67" s="7">
        <v>3</v>
      </c>
      <c r="AB67" s="7"/>
      <c r="AC67" s="7"/>
      <c r="AD67" s="7">
        <v>0.5</v>
      </c>
      <c r="AE67" s="7">
        <v>2</v>
      </c>
      <c r="AF67" s="7"/>
      <c r="AG67" s="7"/>
      <c r="AH67" s="7"/>
      <c r="AI67" s="7"/>
      <c r="AJ67" s="4">
        <f t="shared" si="5"/>
        <v>21</v>
      </c>
      <c r="AK67" s="51">
        <f t="shared" si="31"/>
        <v>50</v>
      </c>
      <c r="AL67" s="1"/>
      <c r="AM67" s="42">
        <f t="shared" si="7"/>
        <v>14.5</v>
      </c>
      <c r="AN67" s="42">
        <f t="shared" si="8"/>
        <v>6.5</v>
      </c>
      <c r="AO67" s="42">
        <f t="shared" si="9"/>
        <v>11.5</v>
      </c>
      <c r="AP67" s="42">
        <f t="shared" si="10"/>
        <v>10.5</v>
      </c>
      <c r="AQ67" s="1"/>
      <c r="AR67" s="3"/>
      <c r="AS67" s="43">
        <f t="shared" si="11"/>
        <v>0.39907634468086278</v>
      </c>
      <c r="AT67" s="43">
        <f t="shared" si="12"/>
        <v>0.16956226848228725</v>
      </c>
      <c r="AU67" s="43">
        <f t="shared" si="13"/>
        <v>0.66344750399510777</v>
      </c>
      <c r="AV67" s="43">
        <f t="shared" si="14"/>
        <v>0.58332037065842979</v>
      </c>
      <c r="AW67" s="6"/>
      <c r="AX67" s="6"/>
      <c r="AY67" s="11">
        <f t="shared" ref="AY67:BA67" si="123">IF((AS67)&gt;=50%, 2, (IF((AS67)&lt;25%, 0, 1)))</f>
        <v>1</v>
      </c>
      <c r="AZ67" s="11">
        <f t="shared" si="123"/>
        <v>0</v>
      </c>
      <c r="BA67" s="11">
        <f t="shared" si="123"/>
        <v>2</v>
      </c>
      <c r="BB67" s="11">
        <f t="shared" si="16"/>
        <v>2</v>
      </c>
      <c r="BC67" s="6"/>
      <c r="BD67" s="6"/>
      <c r="BE67" s="4" t="str">
        <f t="shared" ref="BE67:BG67" si="124">IF(AY67=2,"Att", (IF(AY67=0,"Not","Weak")))</f>
        <v>Weak</v>
      </c>
      <c r="BF67" s="4" t="str">
        <f t="shared" si="124"/>
        <v>Not</v>
      </c>
      <c r="BG67" s="4" t="str">
        <f t="shared" si="124"/>
        <v>Att</v>
      </c>
      <c r="BH67" s="42" t="str">
        <f t="shared" si="18"/>
        <v>Att</v>
      </c>
      <c r="BI67" s="6"/>
      <c r="BJ67" s="1"/>
      <c r="BK67" s="99">
        <f t="shared" si="21"/>
        <v>3</v>
      </c>
      <c r="BL67" s="99">
        <f t="shared" si="22"/>
        <v>2</v>
      </c>
    </row>
    <row r="68" spans="1:64" ht="14.25" customHeight="1">
      <c r="A68" s="38" t="s">
        <v>161</v>
      </c>
      <c r="B68" s="39" t="s">
        <v>162</v>
      </c>
      <c r="C68" s="7">
        <v>10</v>
      </c>
      <c r="D68" s="7">
        <v>1.5</v>
      </c>
      <c r="E68" s="7">
        <v>2.5</v>
      </c>
      <c r="F68" s="7">
        <v>7</v>
      </c>
      <c r="G68" s="45">
        <f t="shared" si="3"/>
        <v>9.5</v>
      </c>
      <c r="H68" s="57">
        <v>9</v>
      </c>
      <c r="I68" s="7">
        <v>1</v>
      </c>
      <c r="J68" s="7">
        <v>0</v>
      </c>
      <c r="K68" s="7"/>
      <c r="L68" s="7">
        <v>0.5</v>
      </c>
      <c r="M68" s="7">
        <v>0</v>
      </c>
      <c r="N68" s="7"/>
      <c r="O68" s="7"/>
      <c r="P68" s="7"/>
      <c r="Q68" s="7"/>
      <c r="R68" s="40">
        <f t="shared" si="58"/>
        <v>1.5</v>
      </c>
      <c r="S68" s="7">
        <v>7</v>
      </c>
      <c r="T68" s="7"/>
      <c r="U68" s="7">
        <v>3</v>
      </c>
      <c r="V68" s="7">
        <v>1</v>
      </c>
      <c r="W68" s="7"/>
      <c r="X68" s="7"/>
      <c r="Y68" s="7"/>
      <c r="Z68" s="7"/>
      <c r="AA68" s="7"/>
      <c r="AB68" s="7"/>
      <c r="AC68" s="7"/>
      <c r="AD68" s="7">
        <v>2</v>
      </c>
      <c r="AE68" s="7">
        <v>2.5</v>
      </c>
      <c r="AF68" s="7"/>
      <c r="AG68" s="7"/>
      <c r="AH68" s="7">
        <v>4.5</v>
      </c>
      <c r="AI68" s="7"/>
      <c r="AJ68" s="4">
        <f t="shared" si="5"/>
        <v>20</v>
      </c>
      <c r="AK68" s="51">
        <f t="shared" si="31"/>
        <v>50</v>
      </c>
      <c r="AL68" s="1"/>
      <c r="AM68" s="42">
        <f t="shared" si="7"/>
        <v>9.5</v>
      </c>
      <c r="AN68" s="42">
        <f t="shared" si="8"/>
        <v>6</v>
      </c>
      <c r="AO68" s="42">
        <f t="shared" si="9"/>
        <v>12.5</v>
      </c>
      <c r="AP68" s="42">
        <f t="shared" si="10"/>
        <v>13.5</v>
      </c>
      <c r="AQ68" s="1"/>
      <c r="AR68" s="3"/>
      <c r="AS68" s="43">
        <f t="shared" si="11"/>
        <v>0.26146381203228941</v>
      </c>
      <c r="AT68" s="43">
        <f t="shared" si="12"/>
        <v>0.15651901706057283</v>
      </c>
      <c r="AU68" s="43">
        <f t="shared" si="13"/>
        <v>0.72113859129903024</v>
      </c>
      <c r="AV68" s="43">
        <f t="shared" si="14"/>
        <v>0.74998333370369552</v>
      </c>
      <c r="AW68" s="25"/>
      <c r="AX68" s="25"/>
      <c r="AY68" s="11">
        <f t="shared" ref="AY68:BA68" si="125">IF((AS68)&gt;=50%, 2, (IF((AS68)&lt;25%, 0, 1)))</f>
        <v>1</v>
      </c>
      <c r="AZ68" s="11">
        <f t="shared" si="125"/>
        <v>0</v>
      </c>
      <c r="BA68" s="11">
        <f t="shared" si="125"/>
        <v>2</v>
      </c>
      <c r="BB68" s="11">
        <f t="shared" si="16"/>
        <v>2</v>
      </c>
      <c r="BC68" s="25"/>
      <c r="BD68" s="25"/>
      <c r="BE68" s="4" t="str">
        <f t="shared" ref="BE68:BG68" si="126">IF(AY68=2,"Att", (IF(AY68=0,"Not","Weak")))</f>
        <v>Weak</v>
      </c>
      <c r="BF68" s="4" t="str">
        <f t="shared" si="126"/>
        <v>Not</v>
      </c>
      <c r="BG68" s="4" t="str">
        <f t="shared" si="126"/>
        <v>Att</v>
      </c>
      <c r="BH68" s="42" t="str">
        <f t="shared" si="18"/>
        <v>Att</v>
      </c>
      <c r="BI68" s="25"/>
      <c r="BJ68" s="1"/>
      <c r="BK68" s="99">
        <f t="shared" si="21"/>
        <v>3</v>
      </c>
      <c r="BL68" s="99">
        <f t="shared" si="22"/>
        <v>2</v>
      </c>
    </row>
    <row r="69" spans="1:64" ht="14.25" customHeight="1">
      <c r="A69" s="38" t="s">
        <v>163</v>
      </c>
      <c r="B69" s="39" t="s">
        <v>164</v>
      </c>
      <c r="C69" s="7">
        <v>10</v>
      </c>
      <c r="D69" s="7">
        <v>0</v>
      </c>
      <c r="E69" s="7">
        <v>3.5</v>
      </c>
      <c r="F69" s="7">
        <v>8</v>
      </c>
      <c r="G69" s="45">
        <f t="shared" si="3"/>
        <v>11.5</v>
      </c>
      <c r="H69" s="57">
        <v>8</v>
      </c>
      <c r="I69" s="7"/>
      <c r="J69" s="7"/>
      <c r="K69" s="7"/>
      <c r="L69" s="7"/>
      <c r="M69" s="7">
        <v>0.5</v>
      </c>
      <c r="N69" s="7"/>
      <c r="O69" s="7"/>
      <c r="P69" s="7"/>
      <c r="Q69" s="7"/>
      <c r="R69" s="40">
        <f t="shared" si="58"/>
        <v>0.5</v>
      </c>
      <c r="S69" s="7">
        <v>10</v>
      </c>
      <c r="T69" s="7"/>
      <c r="U69" s="7">
        <v>6</v>
      </c>
      <c r="V69" s="7">
        <v>2</v>
      </c>
      <c r="W69" s="7"/>
      <c r="X69" s="7"/>
      <c r="Y69" s="7"/>
      <c r="Z69" s="7"/>
      <c r="AA69" s="7">
        <v>4.5</v>
      </c>
      <c r="AB69" s="7"/>
      <c r="AC69" s="7"/>
      <c r="AD69" s="7">
        <v>2</v>
      </c>
      <c r="AE69" s="7">
        <v>5.5</v>
      </c>
      <c r="AF69" s="7"/>
      <c r="AG69" s="7"/>
      <c r="AH69" s="7"/>
      <c r="AI69" s="7"/>
      <c r="AJ69" s="4">
        <f t="shared" si="5"/>
        <v>30</v>
      </c>
      <c r="AK69" s="51">
        <f t="shared" si="31"/>
        <v>60</v>
      </c>
      <c r="AL69" s="1"/>
      <c r="AM69" s="42">
        <f t="shared" si="7"/>
        <v>14.5</v>
      </c>
      <c r="AN69" s="42">
        <f t="shared" si="8"/>
        <v>10</v>
      </c>
      <c r="AO69" s="42">
        <f t="shared" si="9"/>
        <v>15.5</v>
      </c>
      <c r="AP69" s="42">
        <f t="shared" si="10"/>
        <v>10</v>
      </c>
      <c r="AQ69" s="1"/>
      <c r="AR69" s="3"/>
      <c r="AS69" s="43">
        <f t="shared" si="11"/>
        <v>0.39907634468086278</v>
      </c>
      <c r="AT69" s="43">
        <f t="shared" si="12"/>
        <v>0.2608650284342881</v>
      </c>
      <c r="AU69" s="43">
        <f t="shared" si="13"/>
        <v>0.89421185321079744</v>
      </c>
      <c r="AV69" s="43">
        <f t="shared" si="14"/>
        <v>0.55554321015088559</v>
      </c>
      <c r="AW69" s="3"/>
      <c r="AX69" s="3"/>
      <c r="AY69" s="11">
        <f t="shared" ref="AY69:BA69" si="127">IF((AS69)&gt;=50%, 2, (IF((AS69)&lt;25%, 0, 1)))</f>
        <v>1</v>
      </c>
      <c r="AZ69" s="11">
        <f t="shared" si="127"/>
        <v>1</v>
      </c>
      <c r="BA69" s="11">
        <f t="shared" si="127"/>
        <v>2</v>
      </c>
      <c r="BB69" s="11">
        <f t="shared" si="16"/>
        <v>2</v>
      </c>
      <c r="BC69" s="3"/>
      <c r="BD69" s="3"/>
      <c r="BE69" s="4" t="str">
        <f t="shared" ref="BE69:BG69" si="128">IF(AY69=2,"Att", (IF(AY69=0,"Not","Weak")))</f>
        <v>Weak</v>
      </c>
      <c r="BF69" s="4" t="str">
        <f t="shared" si="128"/>
        <v>Weak</v>
      </c>
      <c r="BG69" s="4" t="str">
        <f t="shared" si="128"/>
        <v>Att</v>
      </c>
      <c r="BH69" s="42" t="str">
        <f t="shared" si="18"/>
        <v>Att</v>
      </c>
      <c r="BI69" s="3"/>
      <c r="BJ69" s="1"/>
      <c r="BK69" s="99">
        <f t="shared" si="21"/>
        <v>4</v>
      </c>
      <c r="BL69" s="99">
        <f t="shared" si="22"/>
        <v>2</v>
      </c>
    </row>
    <row r="70" spans="1:64" ht="14.25" customHeight="1">
      <c r="A70" s="38" t="s">
        <v>165</v>
      </c>
      <c r="B70" s="39" t="s">
        <v>166</v>
      </c>
      <c r="C70" s="7">
        <v>9.5</v>
      </c>
      <c r="D70" s="7">
        <v>3</v>
      </c>
      <c r="E70" s="7">
        <v>3.5</v>
      </c>
      <c r="F70" s="7">
        <v>7</v>
      </c>
      <c r="G70" s="45">
        <f t="shared" si="3"/>
        <v>10.5</v>
      </c>
      <c r="H70" s="57">
        <v>8</v>
      </c>
      <c r="I70" s="7"/>
      <c r="J70" s="7"/>
      <c r="K70" s="7"/>
      <c r="L70" s="7"/>
      <c r="M70" s="7">
        <v>0.5</v>
      </c>
      <c r="N70" s="7"/>
      <c r="O70" s="7"/>
      <c r="P70" s="7">
        <v>2.5</v>
      </c>
      <c r="Q70" s="7"/>
      <c r="R70" s="40">
        <f t="shared" si="58"/>
        <v>3</v>
      </c>
      <c r="S70" s="7">
        <v>3</v>
      </c>
      <c r="T70" s="7"/>
      <c r="U70" s="7">
        <v>5.5</v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4">
        <f t="shared" si="5"/>
        <v>8.5</v>
      </c>
      <c r="AK70" s="51">
        <f t="shared" si="31"/>
        <v>39.5</v>
      </c>
      <c r="AL70" s="1"/>
      <c r="AM70" s="42">
        <f t="shared" si="7"/>
        <v>8.5</v>
      </c>
      <c r="AN70" s="42">
        <f t="shared" si="8"/>
        <v>9.5</v>
      </c>
      <c r="AO70" s="42">
        <f t="shared" si="9"/>
        <v>8</v>
      </c>
      <c r="AP70" s="42">
        <f t="shared" si="10"/>
        <v>7</v>
      </c>
      <c r="AQ70" s="1"/>
      <c r="AR70" s="3"/>
      <c r="AS70" s="43">
        <f t="shared" si="11"/>
        <v>0.23394130550257472</v>
      </c>
      <c r="AT70" s="43">
        <f t="shared" si="12"/>
        <v>0.24782177701257369</v>
      </c>
      <c r="AU70" s="43">
        <f t="shared" si="13"/>
        <v>0.46152869843137934</v>
      </c>
      <c r="AV70" s="43">
        <f t="shared" si="14"/>
        <v>0.38888024710561991</v>
      </c>
      <c r="AW70" s="3"/>
      <c r="AX70" s="3"/>
      <c r="AY70" s="11">
        <f t="shared" ref="AY70:BA70" si="129">IF((AS70)&gt;=50%, 2, (IF((AS70)&lt;25%, 0, 1)))</f>
        <v>0</v>
      </c>
      <c r="AZ70" s="11">
        <f t="shared" si="129"/>
        <v>0</v>
      </c>
      <c r="BA70" s="11">
        <f t="shared" si="129"/>
        <v>1</v>
      </c>
      <c r="BB70" s="11">
        <f t="shared" si="16"/>
        <v>1</v>
      </c>
      <c r="BC70" s="3"/>
      <c r="BD70" s="3"/>
      <c r="BE70" s="4" t="str">
        <f t="shared" ref="BE70:BG70" si="130">IF(AY70=2,"Att", (IF(AY70=0,"Not","Weak")))</f>
        <v>Not</v>
      </c>
      <c r="BF70" s="4" t="str">
        <f t="shared" si="130"/>
        <v>Not</v>
      </c>
      <c r="BG70" s="4" t="str">
        <f t="shared" si="130"/>
        <v>Weak</v>
      </c>
      <c r="BH70" s="42" t="str">
        <f t="shared" si="18"/>
        <v>Weak</v>
      </c>
      <c r="BI70" s="3"/>
      <c r="BJ70" s="1"/>
      <c r="BK70" s="99">
        <f t="shared" si="21"/>
        <v>1</v>
      </c>
      <c r="BL70" s="99">
        <f t="shared" si="22"/>
        <v>1</v>
      </c>
    </row>
    <row r="71" spans="1:64" ht="14.25" customHeight="1">
      <c r="A71" s="38" t="s">
        <v>167</v>
      </c>
      <c r="B71" s="39" t="s">
        <v>168</v>
      </c>
      <c r="C71" s="7">
        <v>10</v>
      </c>
      <c r="D71" s="7">
        <v>1</v>
      </c>
      <c r="E71" s="7">
        <v>3.5</v>
      </c>
      <c r="F71" s="7">
        <v>6</v>
      </c>
      <c r="G71" s="45">
        <f t="shared" si="3"/>
        <v>9.5</v>
      </c>
      <c r="H71" s="57">
        <v>7.5</v>
      </c>
      <c r="I71" s="7"/>
      <c r="J71" s="7">
        <v>1.5</v>
      </c>
      <c r="K71" s="7"/>
      <c r="L71" s="7">
        <v>0</v>
      </c>
      <c r="M71" s="7">
        <v>0.5</v>
      </c>
      <c r="N71" s="7"/>
      <c r="O71" s="7"/>
      <c r="P71" s="7"/>
      <c r="Q71" s="7"/>
      <c r="R71" s="40">
        <f t="shared" si="58"/>
        <v>2</v>
      </c>
      <c r="S71" s="7">
        <v>0</v>
      </c>
      <c r="T71" s="7"/>
      <c r="U71" s="7">
        <v>0</v>
      </c>
      <c r="V71" s="7">
        <v>2</v>
      </c>
      <c r="W71" s="7"/>
      <c r="X71" s="7"/>
      <c r="Y71" s="7"/>
      <c r="Z71" s="7"/>
      <c r="AA71" s="7"/>
      <c r="AB71" s="7"/>
      <c r="AC71" s="7"/>
      <c r="AD71" s="7">
        <v>2</v>
      </c>
      <c r="AE71" s="7">
        <v>0</v>
      </c>
      <c r="AF71" s="7"/>
      <c r="AG71" s="7"/>
      <c r="AH71" s="7">
        <v>1</v>
      </c>
      <c r="AI71" s="7"/>
      <c r="AJ71" s="4">
        <f t="shared" si="5"/>
        <v>5</v>
      </c>
      <c r="AK71" s="51">
        <f t="shared" si="31"/>
        <v>34</v>
      </c>
      <c r="AL71" s="1"/>
      <c r="AM71" s="42">
        <f t="shared" si="7"/>
        <v>2.5</v>
      </c>
      <c r="AN71" s="42">
        <f t="shared" si="8"/>
        <v>4</v>
      </c>
      <c r="AO71" s="42">
        <f t="shared" si="9"/>
        <v>9.5</v>
      </c>
      <c r="AP71" s="42">
        <f t="shared" si="10"/>
        <v>9</v>
      </c>
      <c r="AQ71" s="1"/>
      <c r="AR71" s="3"/>
      <c r="AS71" s="43">
        <f t="shared" si="11"/>
        <v>6.8806266324286686E-2</v>
      </c>
      <c r="AT71" s="43">
        <f t="shared" si="12"/>
        <v>0.10434601137371523</v>
      </c>
      <c r="AU71" s="43">
        <f t="shared" si="13"/>
        <v>0.54806532938726293</v>
      </c>
      <c r="AV71" s="43">
        <f t="shared" si="14"/>
        <v>0.49998888913579703</v>
      </c>
      <c r="AW71" s="3"/>
      <c r="AX71" s="3"/>
      <c r="AY71" s="11">
        <f t="shared" ref="AY71:BA71" si="131">IF((AS71)&gt;=50%, 2, (IF((AS71)&lt;25%, 0, 1)))</f>
        <v>0</v>
      </c>
      <c r="AZ71" s="11">
        <f t="shared" si="131"/>
        <v>0</v>
      </c>
      <c r="BA71" s="11">
        <f t="shared" si="131"/>
        <v>2</v>
      </c>
      <c r="BB71" s="11">
        <f t="shared" si="16"/>
        <v>1</v>
      </c>
      <c r="BC71" s="3"/>
      <c r="BD71" s="3"/>
      <c r="BE71" s="4" t="str">
        <f t="shared" ref="BE71:BG71" si="132">IF(AY71=2,"Att", (IF(AY71=0,"Not","Weak")))</f>
        <v>Not</v>
      </c>
      <c r="BF71" s="4" t="str">
        <f t="shared" si="132"/>
        <v>Not</v>
      </c>
      <c r="BG71" s="4" t="str">
        <f t="shared" si="132"/>
        <v>Att</v>
      </c>
      <c r="BH71" s="42" t="str">
        <f t="shared" si="18"/>
        <v>Weak</v>
      </c>
      <c r="BI71" s="3"/>
      <c r="BJ71" s="1"/>
      <c r="BK71" s="99">
        <f t="shared" si="21"/>
        <v>1</v>
      </c>
      <c r="BL71" s="99">
        <f t="shared" si="22"/>
        <v>2</v>
      </c>
    </row>
    <row r="72" spans="1:64" ht="14.25" customHeight="1">
      <c r="A72" s="58" t="s">
        <v>169</v>
      </c>
      <c r="B72" s="59" t="s">
        <v>170</v>
      </c>
      <c r="C72" s="57">
        <v>10</v>
      </c>
      <c r="D72" s="57">
        <v>0</v>
      </c>
      <c r="E72" s="57">
        <v>2.5</v>
      </c>
      <c r="F72" s="57">
        <v>7</v>
      </c>
      <c r="G72" s="60">
        <f t="shared" si="3"/>
        <v>9.5</v>
      </c>
      <c r="H72" s="57">
        <v>7.5</v>
      </c>
      <c r="I72" s="57">
        <v>0</v>
      </c>
      <c r="J72" s="57">
        <v>0</v>
      </c>
      <c r="K72" s="57"/>
      <c r="L72" s="57">
        <v>0.5</v>
      </c>
      <c r="M72" s="57">
        <v>1.5</v>
      </c>
      <c r="N72" s="57"/>
      <c r="O72" s="57"/>
      <c r="P72" s="57"/>
      <c r="Q72" s="57"/>
      <c r="R72" s="61">
        <f t="shared" si="58"/>
        <v>2</v>
      </c>
      <c r="S72" s="57"/>
      <c r="T72" s="57"/>
      <c r="U72" s="57">
        <v>5</v>
      </c>
      <c r="V72" s="57">
        <v>1.5</v>
      </c>
      <c r="W72" s="57"/>
      <c r="X72" s="57"/>
      <c r="Y72" s="57"/>
      <c r="Z72" s="57"/>
      <c r="AA72" s="57"/>
      <c r="AB72" s="57"/>
      <c r="AC72" s="57"/>
      <c r="AD72" s="57">
        <v>2</v>
      </c>
      <c r="AE72" s="57">
        <v>1</v>
      </c>
      <c r="AF72" s="57"/>
      <c r="AG72" s="57"/>
      <c r="AH72" s="57">
        <v>2</v>
      </c>
      <c r="AI72" s="57"/>
      <c r="AJ72" s="44">
        <f t="shared" si="5"/>
        <v>11.5</v>
      </c>
      <c r="AK72" s="62">
        <f t="shared" si="31"/>
        <v>40.5</v>
      </c>
      <c r="AL72" s="2"/>
      <c r="AM72" s="63">
        <f t="shared" si="7"/>
        <v>0</v>
      </c>
      <c r="AN72" s="63">
        <f t="shared" si="8"/>
        <v>9.5</v>
      </c>
      <c r="AO72" s="63">
        <f t="shared" si="9"/>
        <v>10</v>
      </c>
      <c r="AP72" s="63">
        <f t="shared" si="10"/>
        <v>11</v>
      </c>
      <c r="AQ72" s="2"/>
      <c r="AR72" s="64"/>
      <c r="AS72" s="65">
        <f t="shared" si="11"/>
        <v>0</v>
      </c>
      <c r="AT72" s="65">
        <f t="shared" si="12"/>
        <v>0.24782177701257369</v>
      </c>
      <c r="AU72" s="65">
        <f t="shared" si="13"/>
        <v>0.57691087303922417</v>
      </c>
      <c r="AV72" s="65">
        <f t="shared" si="14"/>
        <v>0.61109753116597409</v>
      </c>
      <c r="AW72" s="64"/>
      <c r="AX72" s="64"/>
      <c r="AY72" s="98">
        <f t="shared" ref="AY72:BA72" si="133">IF((AS72)&gt;=50%, 2, (IF((AS72)&lt;25%, 0, 1)))</f>
        <v>0</v>
      </c>
      <c r="AZ72" s="98">
        <f t="shared" si="133"/>
        <v>0</v>
      </c>
      <c r="BA72" s="98">
        <f t="shared" si="133"/>
        <v>2</v>
      </c>
      <c r="BB72" s="98">
        <f t="shared" si="16"/>
        <v>2</v>
      </c>
      <c r="BC72" s="64"/>
      <c r="BD72" s="64"/>
      <c r="BE72" s="44" t="str">
        <f t="shared" ref="BE72:BG72" si="134">IF(AY72=2,"Att", (IF(AY72=0,"Not","Weak")))</f>
        <v>Not</v>
      </c>
      <c r="BF72" s="44" t="str">
        <f t="shared" si="134"/>
        <v>Not</v>
      </c>
      <c r="BG72" s="44" t="str">
        <f t="shared" si="134"/>
        <v>Att</v>
      </c>
      <c r="BH72" s="63" t="str">
        <f t="shared" si="18"/>
        <v>Att</v>
      </c>
      <c r="BI72" s="64"/>
      <c r="BJ72" s="2"/>
      <c r="BK72" s="99">
        <f t="shared" si="21"/>
        <v>2</v>
      </c>
      <c r="BL72" s="99">
        <f t="shared" si="22"/>
        <v>2</v>
      </c>
    </row>
    <row r="73" spans="1:64" ht="14.25" customHeight="1">
      <c r="A73" s="38" t="s">
        <v>171</v>
      </c>
      <c r="B73" s="39" t="s">
        <v>172</v>
      </c>
      <c r="C73" s="7">
        <v>9</v>
      </c>
      <c r="D73" s="7">
        <v>1</v>
      </c>
      <c r="E73" s="7">
        <v>2</v>
      </c>
      <c r="F73" s="7">
        <v>7</v>
      </c>
      <c r="G73" s="45">
        <f t="shared" si="3"/>
        <v>9</v>
      </c>
      <c r="H73" s="57">
        <v>7</v>
      </c>
      <c r="I73" s="7"/>
      <c r="J73" s="7"/>
      <c r="K73" s="7"/>
      <c r="L73" s="7"/>
      <c r="M73" s="7">
        <v>1.5</v>
      </c>
      <c r="N73" s="7"/>
      <c r="O73" s="7">
        <v>0</v>
      </c>
      <c r="P73" s="7"/>
      <c r="Q73" s="7"/>
      <c r="R73" s="40">
        <f t="shared" si="58"/>
        <v>1.5</v>
      </c>
      <c r="S73" s="7">
        <v>3.5</v>
      </c>
      <c r="T73" s="7"/>
      <c r="U73" s="7">
        <v>4.5</v>
      </c>
      <c r="V73" s="7">
        <v>1</v>
      </c>
      <c r="W73" s="7"/>
      <c r="X73" s="7"/>
      <c r="Y73" s="7"/>
      <c r="Z73" s="7"/>
      <c r="AA73" s="7">
        <v>1</v>
      </c>
      <c r="AB73" s="7"/>
      <c r="AC73" s="7"/>
      <c r="AD73" s="7"/>
      <c r="AE73" s="7"/>
      <c r="AF73" s="7"/>
      <c r="AG73" s="7"/>
      <c r="AH73" s="7"/>
      <c r="AI73" s="7"/>
      <c r="AJ73" s="4">
        <f t="shared" si="5"/>
        <v>10</v>
      </c>
      <c r="AK73" s="51">
        <f t="shared" si="31"/>
        <v>36.5</v>
      </c>
      <c r="AL73" s="1"/>
      <c r="AM73" s="42">
        <f t="shared" si="7"/>
        <v>5.5</v>
      </c>
      <c r="AN73" s="42">
        <f t="shared" si="8"/>
        <v>8</v>
      </c>
      <c r="AO73" s="42">
        <f t="shared" si="9"/>
        <v>8</v>
      </c>
      <c r="AP73" s="42">
        <f t="shared" si="10"/>
        <v>7</v>
      </c>
      <c r="AQ73" s="1"/>
      <c r="AR73" s="3"/>
      <c r="AS73" s="43">
        <f t="shared" si="11"/>
        <v>0.1513737859134307</v>
      </c>
      <c r="AT73" s="43">
        <f t="shared" si="12"/>
        <v>0.20869202274743046</v>
      </c>
      <c r="AU73" s="43">
        <f t="shared" si="13"/>
        <v>0.46152869843137934</v>
      </c>
      <c r="AV73" s="43">
        <f t="shared" si="14"/>
        <v>0.38888024710561991</v>
      </c>
      <c r="AW73" s="3"/>
      <c r="AX73" s="3"/>
      <c r="AY73" s="11">
        <f t="shared" ref="AY73:BA73" si="135">IF((AS73)&gt;=50%, 2, (IF((AS73)&lt;25%, 0, 1)))</f>
        <v>0</v>
      </c>
      <c r="AZ73" s="11">
        <f t="shared" si="135"/>
        <v>0</v>
      </c>
      <c r="BA73" s="11">
        <f t="shared" si="135"/>
        <v>1</v>
      </c>
      <c r="BB73" s="11">
        <f t="shared" si="16"/>
        <v>1</v>
      </c>
      <c r="BC73" s="3"/>
      <c r="BD73" s="3"/>
      <c r="BE73" s="4" t="str">
        <f t="shared" ref="BE73:BG73" si="136">IF(AY73=2,"Att", (IF(AY73=0,"Not","Weak")))</f>
        <v>Not</v>
      </c>
      <c r="BF73" s="4" t="str">
        <f t="shared" si="136"/>
        <v>Not</v>
      </c>
      <c r="BG73" s="4" t="str">
        <f t="shared" si="136"/>
        <v>Weak</v>
      </c>
      <c r="BH73" s="42" t="str">
        <f t="shared" si="18"/>
        <v>Weak</v>
      </c>
      <c r="BI73" s="3"/>
      <c r="BJ73" s="1"/>
      <c r="BK73" s="99">
        <f t="shared" si="21"/>
        <v>1</v>
      </c>
      <c r="BL73" s="99">
        <f t="shared" si="22"/>
        <v>1</v>
      </c>
    </row>
    <row r="74" spans="1:64" ht="14.25" customHeight="1">
      <c r="A74" s="38" t="s">
        <v>173</v>
      </c>
      <c r="B74" s="39" t="s">
        <v>174</v>
      </c>
      <c r="C74" s="7">
        <v>10</v>
      </c>
      <c r="D74" s="7">
        <v>2</v>
      </c>
      <c r="E74" s="7">
        <v>3.5</v>
      </c>
      <c r="F74" s="7">
        <v>2</v>
      </c>
      <c r="G74" s="45">
        <f t="shared" si="3"/>
        <v>5.5</v>
      </c>
      <c r="H74" s="57">
        <v>8</v>
      </c>
      <c r="I74" s="7"/>
      <c r="J74" s="7"/>
      <c r="K74" s="7"/>
      <c r="L74" s="7">
        <v>0</v>
      </c>
      <c r="M74" s="7">
        <v>0.5</v>
      </c>
      <c r="N74" s="7"/>
      <c r="O74" s="7">
        <v>0</v>
      </c>
      <c r="P74" s="7">
        <v>2</v>
      </c>
      <c r="Q74" s="7"/>
      <c r="R74" s="40">
        <f t="shared" si="58"/>
        <v>2.5</v>
      </c>
      <c r="S74" s="7">
        <v>10</v>
      </c>
      <c r="T74" s="7"/>
      <c r="U74" s="7">
        <v>6</v>
      </c>
      <c r="V74" s="7">
        <v>3</v>
      </c>
      <c r="W74" s="7"/>
      <c r="X74" s="7"/>
      <c r="Y74" s="7"/>
      <c r="Z74" s="7"/>
      <c r="AA74" s="7">
        <v>6.5</v>
      </c>
      <c r="AB74" s="7">
        <v>2.5</v>
      </c>
      <c r="AC74" s="7"/>
      <c r="AD74" s="7">
        <v>2</v>
      </c>
      <c r="AE74" s="7">
        <v>3.5</v>
      </c>
      <c r="AF74" s="7"/>
      <c r="AG74" s="7"/>
      <c r="AH74" s="7"/>
      <c r="AI74" s="7"/>
      <c r="AJ74" s="4">
        <f t="shared" si="5"/>
        <v>33.5</v>
      </c>
      <c r="AK74" s="51">
        <f t="shared" si="31"/>
        <v>59.5</v>
      </c>
      <c r="AL74" s="1"/>
      <c r="AM74" s="42">
        <f t="shared" si="7"/>
        <v>20.5</v>
      </c>
      <c r="AN74" s="42">
        <f t="shared" si="8"/>
        <v>12.5</v>
      </c>
      <c r="AO74" s="42">
        <f t="shared" si="9"/>
        <v>14.5</v>
      </c>
      <c r="AP74" s="42">
        <f t="shared" si="10"/>
        <v>4</v>
      </c>
      <c r="AQ74" s="1"/>
      <c r="AR74" s="3"/>
      <c r="AS74" s="43">
        <f t="shared" si="11"/>
        <v>0.56421138385915082</v>
      </c>
      <c r="AT74" s="43">
        <f t="shared" si="12"/>
        <v>0.32608128554286009</v>
      </c>
      <c r="AU74" s="43">
        <f t="shared" si="13"/>
        <v>0.83652076590687507</v>
      </c>
      <c r="AV74" s="43">
        <f t="shared" si="14"/>
        <v>0.22221728406035424</v>
      </c>
      <c r="AW74" s="3"/>
      <c r="AX74" s="3"/>
      <c r="AY74" s="11">
        <f t="shared" ref="AY74:BA74" si="137">IF((AS74)&gt;=50%, 2, (IF((AS74)&lt;25%, 0, 1)))</f>
        <v>2</v>
      </c>
      <c r="AZ74" s="11">
        <f t="shared" si="137"/>
        <v>1</v>
      </c>
      <c r="BA74" s="11">
        <f t="shared" si="137"/>
        <v>2</v>
      </c>
      <c r="BB74" s="11">
        <f t="shared" si="16"/>
        <v>0</v>
      </c>
      <c r="BC74" s="3"/>
      <c r="BD74" s="3"/>
      <c r="BE74" s="4" t="str">
        <f t="shared" ref="BE74:BG74" si="138">IF(AY74=2,"Att", (IF(AY74=0,"Not","Weak")))</f>
        <v>Att</v>
      </c>
      <c r="BF74" s="4" t="str">
        <f t="shared" si="138"/>
        <v>Weak</v>
      </c>
      <c r="BG74" s="4" t="str">
        <f t="shared" si="138"/>
        <v>Att</v>
      </c>
      <c r="BH74" s="42" t="str">
        <f t="shared" si="18"/>
        <v>Not</v>
      </c>
      <c r="BI74" s="3"/>
      <c r="BJ74" s="1"/>
      <c r="BK74" s="99">
        <f t="shared" si="21"/>
        <v>3</v>
      </c>
      <c r="BL74" s="99">
        <f t="shared" si="22"/>
        <v>2</v>
      </c>
    </row>
    <row r="75" spans="1:64" ht="14.25" customHeight="1">
      <c r="A75" s="38" t="s">
        <v>175</v>
      </c>
      <c r="B75" s="39" t="s">
        <v>176</v>
      </c>
      <c r="C75" s="7">
        <v>8</v>
      </c>
      <c r="D75" s="7">
        <v>1.5</v>
      </c>
      <c r="E75" s="7">
        <v>3</v>
      </c>
      <c r="F75" s="7">
        <v>7</v>
      </c>
      <c r="G75" s="45">
        <f t="shared" si="3"/>
        <v>10</v>
      </c>
      <c r="H75" s="57">
        <v>7.5</v>
      </c>
      <c r="I75" s="7"/>
      <c r="J75" s="7"/>
      <c r="K75" s="7"/>
      <c r="L75" s="7">
        <v>0</v>
      </c>
      <c r="M75" s="7">
        <v>2.5</v>
      </c>
      <c r="N75" s="7"/>
      <c r="O75" s="7"/>
      <c r="P75" s="7"/>
      <c r="Q75" s="7"/>
      <c r="R75" s="40">
        <f t="shared" si="58"/>
        <v>2.5</v>
      </c>
      <c r="S75" s="7">
        <v>7.5</v>
      </c>
      <c r="T75" s="7"/>
      <c r="U75" s="7">
        <v>6</v>
      </c>
      <c r="V75" s="7">
        <v>2.5</v>
      </c>
      <c r="W75" s="7"/>
      <c r="X75" s="7"/>
      <c r="Y75" s="7"/>
      <c r="Z75" s="7"/>
      <c r="AA75" s="7">
        <v>6.5</v>
      </c>
      <c r="AB75" s="7">
        <v>0</v>
      </c>
      <c r="AC75" s="7"/>
      <c r="AD75" s="7">
        <v>0.5</v>
      </c>
      <c r="AE75" s="7">
        <v>3.5</v>
      </c>
      <c r="AF75" s="7"/>
      <c r="AG75" s="7"/>
      <c r="AH75" s="7"/>
      <c r="AI75" s="7"/>
      <c r="AJ75" s="4">
        <f t="shared" si="5"/>
        <v>26.5</v>
      </c>
      <c r="AK75" s="51">
        <f t="shared" si="31"/>
        <v>54.5</v>
      </c>
      <c r="AL75" s="1"/>
      <c r="AM75" s="42">
        <f t="shared" si="7"/>
        <v>15.5</v>
      </c>
      <c r="AN75" s="42">
        <f t="shared" si="8"/>
        <v>11.5</v>
      </c>
      <c r="AO75" s="42">
        <f t="shared" si="9"/>
        <v>13.5</v>
      </c>
      <c r="AP75" s="42">
        <f t="shared" si="10"/>
        <v>7.5</v>
      </c>
      <c r="AQ75" s="1"/>
      <c r="AR75" s="3"/>
      <c r="AS75" s="43">
        <f t="shared" si="11"/>
        <v>0.42659885121057745</v>
      </c>
      <c r="AT75" s="43">
        <f t="shared" si="12"/>
        <v>0.29999478269943131</v>
      </c>
      <c r="AU75" s="43">
        <f t="shared" si="13"/>
        <v>0.7788296786029526</v>
      </c>
      <c r="AV75" s="43">
        <f t="shared" si="14"/>
        <v>0.41665740761316417</v>
      </c>
      <c r="AW75" s="3"/>
      <c r="AX75" s="3"/>
      <c r="AY75" s="11">
        <f t="shared" ref="AY75:BA75" si="139">IF((AS75)&gt;=50%, 2, (IF((AS75)&lt;25%, 0, 1)))</f>
        <v>1</v>
      </c>
      <c r="AZ75" s="11">
        <f t="shared" si="139"/>
        <v>1</v>
      </c>
      <c r="BA75" s="11">
        <f t="shared" si="139"/>
        <v>2</v>
      </c>
      <c r="BB75" s="11">
        <f t="shared" si="16"/>
        <v>1</v>
      </c>
      <c r="BC75" s="3"/>
      <c r="BD75" s="3"/>
      <c r="BE75" s="4" t="str">
        <f t="shared" ref="BE75:BG75" si="140">IF(AY75=2,"Att", (IF(AY75=0,"Not","Weak")))</f>
        <v>Weak</v>
      </c>
      <c r="BF75" s="4" t="str">
        <f t="shared" si="140"/>
        <v>Weak</v>
      </c>
      <c r="BG75" s="4" t="str">
        <f t="shared" si="140"/>
        <v>Att</v>
      </c>
      <c r="BH75" s="42" t="str">
        <f t="shared" si="18"/>
        <v>Weak</v>
      </c>
      <c r="BI75" s="3"/>
      <c r="BJ75" s="1"/>
      <c r="BK75" s="99">
        <f t="shared" si="21"/>
        <v>3</v>
      </c>
      <c r="BL75" s="99">
        <f t="shared" si="22"/>
        <v>2</v>
      </c>
    </row>
    <row r="76" spans="1:64" ht="14.25" customHeight="1">
      <c r="A76" s="38" t="s">
        <v>177</v>
      </c>
      <c r="B76" s="39" t="s">
        <v>178</v>
      </c>
      <c r="C76" s="7">
        <v>10</v>
      </c>
      <c r="D76" s="7">
        <v>9</v>
      </c>
      <c r="E76" s="7">
        <v>2.5</v>
      </c>
      <c r="F76" s="7">
        <v>7</v>
      </c>
      <c r="G76" s="45">
        <f t="shared" si="3"/>
        <v>16</v>
      </c>
      <c r="H76" s="57">
        <v>8</v>
      </c>
      <c r="I76" s="7">
        <v>0.5</v>
      </c>
      <c r="J76" s="7"/>
      <c r="K76" s="7"/>
      <c r="L76" s="7">
        <v>0.5</v>
      </c>
      <c r="M76" s="7">
        <v>2.5</v>
      </c>
      <c r="N76" s="7"/>
      <c r="O76" s="7"/>
      <c r="P76" s="7"/>
      <c r="Q76" s="7"/>
      <c r="R76" s="40">
        <f t="shared" si="58"/>
        <v>3.5</v>
      </c>
      <c r="S76" s="7">
        <v>2</v>
      </c>
      <c r="T76" s="7"/>
      <c r="U76" s="7">
        <v>6</v>
      </c>
      <c r="V76" s="7">
        <v>3</v>
      </c>
      <c r="W76" s="7"/>
      <c r="X76" s="7"/>
      <c r="Y76" s="7"/>
      <c r="Z76" s="7"/>
      <c r="AA76" s="7">
        <v>7</v>
      </c>
      <c r="AB76" s="7"/>
      <c r="AC76" s="7"/>
      <c r="AD76" s="7">
        <v>2</v>
      </c>
      <c r="AE76" s="7">
        <v>3.5</v>
      </c>
      <c r="AF76" s="7"/>
      <c r="AG76" s="7"/>
      <c r="AH76" s="7"/>
      <c r="AI76" s="7"/>
      <c r="AJ76" s="4">
        <f t="shared" si="5"/>
        <v>23.5</v>
      </c>
      <c r="AK76" s="51">
        <f t="shared" si="31"/>
        <v>61</v>
      </c>
      <c r="AL76" s="1"/>
      <c r="AM76" s="42">
        <f t="shared" si="7"/>
        <v>18.5</v>
      </c>
      <c r="AN76" s="42">
        <f t="shared" si="8"/>
        <v>11.5</v>
      </c>
      <c r="AO76" s="42">
        <f t="shared" si="9"/>
        <v>14.5</v>
      </c>
      <c r="AP76" s="42">
        <f t="shared" si="10"/>
        <v>9</v>
      </c>
      <c r="AQ76" s="1"/>
      <c r="AR76" s="3"/>
      <c r="AS76" s="43">
        <f t="shared" si="11"/>
        <v>0.50916637079972149</v>
      </c>
      <c r="AT76" s="43">
        <f t="shared" si="12"/>
        <v>0.29999478269943131</v>
      </c>
      <c r="AU76" s="43">
        <f t="shared" si="13"/>
        <v>0.83652076590687507</v>
      </c>
      <c r="AV76" s="43">
        <f t="shared" si="14"/>
        <v>0.49998888913579703</v>
      </c>
      <c r="AW76" s="3"/>
      <c r="AX76" s="3"/>
      <c r="AY76" s="11">
        <f t="shared" ref="AY76:BA76" si="141">IF((AS76)&gt;=50%, 2, (IF((AS76)&lt;25%, 0, 1)))</f>
        <v>2</v>
      </c>
      <c r="AZ76" s="11">
        <f t="shared" si="141"/>
        <v>1</v>
      </c>
      <c r="BA76" s="11">
        <f t="shared" si="141"/>
        <v>2</v>
      </c>
      <c r="BB76" s="11">
        <f t="shared" si="16"/>
        <v>1</v>
      </c>
      <c r="BC76" s="3"/>
      <c r="BD76" s="3"/>
      <c r="BE76" s="4" t="str">
        <f t="shared" ref="BE76:BG76" si="142">IF(AY76=2,"Att", (IF(AY76=0,"Not","Weak")))</f>
        <v>Att</v>
      </c>
      <c r="BF76" s="4" t="str">
        <f t="shared" si="142"/>
        <v>Weak</v>
      </c>
      <c r="BG76" s="4" t="str">
        <f t="shared" si="142"/>
        <v>Att</v>
      </c>
      <c r="BH76" s="42" t="str">
        <f t="shared" si="18"/>
        <v>Weak</v>
      </c>
      <c r="BI76" s="3"/>
      <c r="BJ76" s="1"/>
      <c r="BK76" s="99">
        <f t="shared" si="21"/>
        <v>4</v>
      </c>
      <c r="BL76" s="99">
        <f t="shared" si="22"/>
        <v>2</v>
      </c>
    </row>
    <row r="77" spans="1:64" ht="14.25" customHeight="1">
      <c r="A77" s="38" t="s">
        <v>179</v>
      </c>
      <c r="B77" s="39" t="s">
        <v>180</v>
      </c>
      <c r="C77" s="7">
        <v>10</v>
      </c>
      <c r="D77" s="7">
        <v>0</v>
      </c>
      <c r="E77" s="7">
        <v>3</v>
      </c>
      <c r="F77" s="7">
        <v>7</v>
      </c>
      <c r="G77" s="45">
        <f t="shared" si="3"/>
        <v>10</v>
      </c>
      <c r="H77" s="57">
        <v>9</v>
      </c>
      <c r="I77" s="7"/>
      <c r="J77" s="7"/>
      <c r="K77" s="7"/>
      <c r="L77" s="7"/>
      <c r="M77" s="7">
        <v>2.5</v>
      </c>
      <c r="N77" s="7"/>
      <c r="O77" s="7">
        <v>0</v>
      </c>
      <c r="P77" s="7">
        <v>0.5</v>
      </c>
      <c r="Q77" s="7"/>
      <c r="R77" s="40">
        <f t="shared" si="58"/>
        <v>3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>
        <v>2</v>
      </c>
      <c r="AE77" s="7">
        <v>1</v>
      </c>
      <c r="AF77" s="7"/>
      <c r="AG77" s="7"/>
      <c r="AH77" s="7">
        <v>4.5</v>
      </c>
      <c r="AI77" s="7"/>
      <c r="AJ77" s="4">
        <f t="shared" si="5"/>
        <v>7.5</v>
      </c>
      <c r="AK77" s="51">
        <f t="shared" si="31"/>
        <v>39.5</v>
      </c>
      <c r="AL77" s="1"/>
      <c r="AM77" s="42">
        <f t="shared" si="7"/>
        <v>0.5</v>
      </c>
      <c r="AN77" s="42">
        <f t="shared" si="8"/>
        <v>5.5</v>
      </c>
      <c r="AO77" s="42">
        <f t="shared" si="9"/>
        <v>10</v>
      </c>
      <c r="AP77" s="42">
        <f t="shared" si="10"/>
        <v>13.5</v>
      </c>
      <c r="AQ77" s="1"/>
      <c r="AR77" s="3"/>
      <c r="AS77" s="43">
        <f t="shared" si="11"/>
        <v>1.3761253264857337E-2</v>
      </c>
      <c r="AT77" s="43">
        <f t="shared" si="12"/>
        <v>0.14347576563885844</v>
      </c>
      <c r="AU77" s="43">
        <f t="shared" si="13"/>
        <v>0.57691087303922417</v>
      </c>
      <c r="AV77" s="43">
        <f t="shared" si="14"/>
        <v>0.74998333370369552</v>
      </c>
      <c r="AW77" s="3"/>
      <c r="AX77" s="3"/>
      <c r="AY77" s="11">
        <f t="shared" ref="AY77:BA77" si="143">IF((AS77)&gt;=50%, 2, (IF((AS77)&lt;25%, 0, 1)))</f>
        <v>0</v>
      </c>
      <c r="AZ77" s="11">
        <f t="shared" si="143"/>
        <v>0</v>
      </c>
      <c r="BA77" s="11">
        <f t="shared" si="143"/>
        <v>2</v>
      </c>
      <c r="BB77" s="11">
        <f t="shared" si="16"/>
        <v>2</v>
      </c>
      <c r="BC77" s="3"/>
      <c r="BD77" s="3"/>
      <c r="BE77" s="4" t="str">
        <f t="shared" ref="BE77:BG77" si="144">IF(AY77=2,"Att", (IF(AY77=0,"Not","Weak")))</f>
        <v>Not</v>
      </c>
      <c r="BF77" s="4" t="str">
        <f t="shared" si="144"/>
        <v>Not</v>
      </c>
      <c r="BG77" s="4" t="str">
        <f t="shared" si="144"/>
        <v>Att</v>
      </c>
      <c r="BH77" s="42" t="str">
        <f t="shared" si="18"/>
        <v>Att</v>
      </c>
      <c r="BI77" s="3"/>
      <c r="BJ77" s="1"/>
      <c r="BK77" s="99">
        <f t="shared" si="21"/>
        <v>2</v>
      </c>
      <c r="BL77" s="99">
        <f t="shared" si="22"/>
        <v>2</v>
      </c>
    </row>
    <row r="78" spans="1:64" ht="14.25" customHeight="1">
      <c r="A78" s="38" t="s">
        <v>181</v>
      </c>
      <c r="B78" s="39" t="s">
        <v>182</v>
      </c>
      <c r="C78" s="7">
        <v>9.5</v>
      </c>
      <c r="D78" s="7">
        <v>1.5</v>
      </c>
      <c r="E78" s="7">
        <v>3.5</v>
      </c>
      <c r="F78" s="7">
        <v>5</v>
      </c>
      <c r="G78" s="45">
        <f t="shared" si="3"/>
        <v>8.5</v>
      </c>
      <c r="H78" s="57">
        <v>8</v>
      </c>
      <c r="I78" s="7"/>
      <c r="J78" s="7"/>
      <c r="K78" s="7"/>
      <c r="L78" s="7"/>
      <c r="M78" s="7">
        <v>3</v>
      </c>
      <c r="N78" s="7"/>
      <c r="O78" s="7"/>
      <c r="P78" s="7"/>
      <c r="Q78" s="7"/>
      <c r="R78" s="40">
        <f t="shared" si="58"/>
        <v>3</v>
      </c>
      <c r="S78" s="7">
        <v>6.5</v>
      </c>
      <c r="T78" s="7"/>
      <c r="U78" s="7">
        <v>6</v>
      </c>
      <c r="V78" s="7">
        <v>2.5</v>
      </c>
      <c r="W78" s="7"/>
      <c r="X78" s="7"/>
      <c r="Y78" s="7"/>
      <c r="Z78" s="7"/>
      <c r="AA78" s="7">
        <v>4.5</v>
      </c>
      <c r="AB78" s="7"/>
      <c r="AC78" s="7"/>
      <c r="AD78" s="7">
        <v>2</v>
      </c>
      <c r="AE78" s="7">
        <v>2.5</v>
      </c>
      <c r="AF78" s="7"/>
      <c r="AG78" s="7"/>
      <c r="AH78" s="7"/>
      <c r="AI78" s="7"/>
      <c r="AJ78" s="4">
        <f t="shared" si="5"/>
        <v>24</v>
      </c>
      <c r="AK78" s="51">
        <f t="shared" si="31"/>
        <v>53</v>
      </c>
      <c r="AL78" s="1"/>
      <c r="AM78" s="42">
        <f t="shared" si="7"/>
        <v>12.5</v>
      </c>
      <c r="AN78" s="42">
        <f t="shared" si="8"/>
        <v>12.5</v>
      </c>
      <c r="AO78" s="42">
        <f t="shared" si="9"/>
        <v>13</v>
      </c>
      <c r="AP78" s="42">
        <f t="shared" si="10"/>
        <v>7</v>
      </c>
      <c r="AQ78" s="1"/>
      <c r="AR78" s="3"/>
      <c r="AS78" s="43">
        <f t="shared" si="11"/>
        <v>0.34403133162143346</v>
      </c>
      <c r="AT78" s="43">
        <f t="shared" si="12"/>
        <v>0.32608128554286009</v>
      </c>
      <c r="AU78" s="43">
        <f t="shared" si="13"/>
        <v>0.74998413495099137</v>
      </c>
      <c r="AV78" s="43">
        <f t="shared" si="14"/>
        <v>0.38888024710561991</v>
      </c>
      <c r="AW78" s="3"/>
      <c r="AX78" s="3"/>
      <c r="AY78" s="11">
        <f t="shared" ref="AY78:BA78" si="145">IF((AS78)&gt;=50%, 2, (IF((AS78)&lt;25%, 0, 1)))</f>
        <v>1</v>
      </c>
      <c r="AZ78" s="11">
        <f t="shared" si="145"/>
        <v>1</v>
      </c>
      <c r="BA78" s="11">
        <f t="shared" si="145"/>
        <v>2</v>
      </c>
      <c r="BB78" s="11">
        <f t="shared" si="16"/>
        <v>1</v>
      </c>
      <c r="BC78" s="3"/>
      <c r="BD78" s="3"/>
      <c r="BE78" s="4" t="str">
        <f t="shared" ref="BE78:BG78" si="146">IF(AY78=2,"Att", (IF(AY78=0,"Not","Weak")))</f>
        <v>Weak</v>
      </c>
      <c r="BF78" s="4" t="str">
        <f t="shared" si="146"/>
        <v>Weak</v>
      </c>
      <c r="BG78" s="4" t="str">
        <f t="shared" si="146"/>
        <v>Att</v>
      </c>
      <c r="BH78" s="42" t="str">
        <f t="shared" si="18"/>
        <v>Weak</v>
      </c>
      <c r="BI78" s="3"/>
      <c r="BJ78" s="1"/>
      <c r="BK78" s="99">
        <f t="shared" si="21"/>
        <v>3</v>
      </c>
      <c r="BL78" s="99">
        <f t="shared" si="22"/>
        <v>2</v>
      </c>
    </row>
    <row r="79" spans="1:64" ht="14.25" customHeight="1">
      <c r="A79" s="38" t="s">
        <v>183</v>
      </c>
      <c r="B79" s="39" t="s">
        <v>184</v>
      </c>
      <c r="C79" s="7">
        <v>9</v>
      </c>
      <c r="D79" s="7">
        <v>0.5</v>
      </c>
      <c r="E79" s="7">
        <v>3.5</v>
      </c>
      <c r="F79" s="7">
        <v>7</v>
      </c>
      <c r="G79" s="45">
        <f t="shared" si="3"/>
        <v>10.5</v>
      </c>
      <c r="H79" s="57">
        <v>7</v>
      </c>
      <c r="I79" s="7"/>
      <c r="J79" s="7"/>
      <c r="K79" s="7"/>
      <c r="L79" s="7">
        <v>0.5</v>
      </c>
      <c r="M79" s="7"/>
      <c r="N79" s="7"/>
      <c r="O79" s="7"/>
      <c r="P79" s="7">
        <v>2.5</v>
      </c>
      <c r="Q79" s="7"/>
      <c r="R79" s="40">
        <f t="shared" si="58"/>
        <v>3</v>
      </c>
      <c r="S79" s="7">
        <v>10</v>
      </c>
      <c r="T79" s="7"/>
      <c r="U79" s="7">
        <v>4</v>
      </c>
      <c r="V79" s="7">
        <v>2</v>
      </c>
      <c r="W79" s="7"/>
      <c r="X79" s="7"/>
      <c r="Y79" s="7"/>
      <c r="Z79" s="7"/>
      <c r="AA79" s="7">
        <v>3.5</v>
      </c>
      <c r="AB79" s="7">
        <v>0</v>
      </c>
      <c r="AC79" s="7"/>
      <c r="AD79" s="7">
        <v>2</v>
      </c>
      <c r="AE79" s="7">
        <v>3.5</v>
      </c>
      <c r="AF79" s="7"/>
      <c r="AG79" s="7"/>
      <c r="AH79" s="7"/>
      <c r="AI79" s="7"/>
      <c r="AJ79" s="4">
        <f t="shared" si="5"/>
        <v>25</v>
      </c>
      <c r="AK79" s="51">
        <f t="shared" si="31"/>
        <v>54.5</v>
      </c>
      <c r="AL79" s="1"/>
      <c r="AM79" s="42">
        <f t="shared" si="7"/>
        <v>16.5</v>
      </c>
      <c r="AN79" s="42">
        <f t="shared" si="8"/>
        <v>8</v>
      </c>
      <c r="AO79" s="42">
        <f t="shared" si="9"/>
        <v>12.5</v>
      </c>
      <c r="AP79" s="42">
        <f t="shared" si="10"/>
        <v>9</v>
      </c>
      <c r="AQ79" s="1"/>
      <c r="AR79" s="3"/>
      <c r="AS79" s="43">
        <f t="shared" si="11"/>
        <v>0.45412135774029211</v>
      </c>
      <c r="AT79" s="43">
        <f t="shared" si="12"/>
        <v>0.20869202274743046</v>
      </c>
      <c r="AU79" s="43">
        <f t="shared" si="13"/>
        <v>0.72113859129903024</v>
      </c>
      <c r="AV79" s="43">
        <f t="shared" si="14"/>
        <v>0.49998888913579703</v>
      </c>
      <c r="AW79" s="3"/>
      <c r="AX79" s="3"/>
      <c r="AY79" s="11">
        <f t="shared" ref="AY79:BA79" si="147">IF((AS79)&gt;=50%, 2, (IF((AS79)&lt;25%, 0, 1)))</f>
        <v>1</v>
      </c>
      <c r="AZ79" s="11">
        <f t="shared" si="147"/>
        <v>0</v>
      </c>
      <c r="BA79" s="11">
        <f t="shared" si="147"/>
        <v>2</v>
      </c>
      <c r="BB79" s="11">
        <f t="shared" si="16"/>
        <v>1</v>
      </c>
      <c r="BC79" s="3"/>
      <c r="BD79" s="3"/>
      <c r="BE79" s="4" t="str">
        <f t="shared" ref="BE79:BG79" si="148">IF(AY79=2,"Att", (IF(AY79=0,"Not","Weak")))</f>
        <v>Weak</v>
      </c>
      <c r="BF79" s="4" t="str">
        <f t="shared" si="148"/>
        <v>Not</v>
      </c>
      <c r="BG79" s="4" t="str">
        <f t="shared" si="148"/>
        <v>Att</v>
      </c>
      <c r="BH79" s="42" t="str">
        <f t="shared" si="18"/>
        <v>Weak</v>
      </c>
      <c r="BI79" s="3"/>
      <c r="BJ79" s="1"/>
      <c r="BK79" s="99">
        <f t="shared" si="21"/>
        <v>2</v>
      </c>
      <c r="BL79" s="99">
        <f t="shared" si="22"/>
        <v>2</v>
      </c>
    </row>
    <row r="80" spans="1:64" ht="14.25" customHeight="1">
      <c r="A80" s="38" t="s">
        <v>185</v>
      </c>
      <c r="B80" s="39" t="s">
        <v>186</v>
      </c>
      <c r="C80" s="7">
        <v>10</v>
      </c>
      <c r="D80" s="7">
        <v>1</v>
      </c>
      <c r="E80" s="7">
        <v>2.5</v>
      </c>
      <c r="F80" s="7">
        <v>7</v>
      </c>
      <c r="G80" s="45">
        <f t="shared" si="3"/>
        <v>9.5</v>
      </c>
      <c r="H80" s="57">
        <v>9</v>
      </c>
      <c r="I80" s="7"/>
      <c r="J80" s="7"/>
      <c r="K80" s="7"/>
      <c r="L80" s="7"/>
      <c r="M80" s="7">
        <v>3</v>
      </c>
      <c r="N80" s="7"/>
      <c r="O80" s="7"/>
      <c r="P80" s="7">
        <v>0.5</v>
      </c>
      <c r="Q80" s="7"/>
      <c r="R80" s="40">
        <f t="shared" si="58"/>
        <v>3.5</v>
      </c>
      <c r="S80" s="7"/>
      <c r="T80" s="7"/>
      <c r="U80" s="7"/>
      <c r="V80" s="7">
        <v>2.5</v>
      </c>
      <c r="W80" s="7"/>
      <c r="X80" s="7"/>
      <c r="Y80" s="7"/>
      <c r="Z80" s="7"/>
      <c r="AA80" s="7"/>
      <c r="AB80" s="7">
        <v>2.5</v>
      </c>
      <c r="AC80" s="7"/>
      <c r="AD80" s="7">
        <v>0.5</v>
      </c>
      <c r="AE80" s="7">
        <v>2.5</v>
      </c>
      <c r="AF80" s="7"/>
      <c r="AG80" s="7"/>
      <c r="AH80" s="7">
        <v>5</v>
      </c>
      <c r="AI80" s="7"/>
      <c r="AJ80" s="4">
        <f t="shared" si="5"/>
        <v>13</v>
      </c>
      <c r="AK80" s="51">
        <f t="shared" si="31"/>
        <v>45</v>
      </c>
      <c r="AL80" s="1"/>
      <c r="AM80" s="42">
        <f t="shared" si="7"/>
        <v>1.5</v>
      </c>
      <c r="AN80" s="42">
        <f t="shared" si="8"/>
        <v>8</v>
      </c>
      <c r="AO80" s="42">
        <f t="shared" si="9"/>
        <v>14</v>
      </c>
      <c r="AP80" s="42">
        <f t="shared" si="10"/>
        <v>12.5</v>
      </c>
      <c r="AQ80" s="1"/>
      <c r="AR80" s="3"/>
      <c r="AS80" s="43">
        <f t="shared" si="11"/>
        <v>4.1283759794572009E-2</v>
      </c>
      <c r="AT80" s="43">
        <f t="shared" si="12"/>
        <v>0.20869202274743046</v>
      </c>
      <c r="AU80" s="43">
        <f t="shared" si="13"/>
        <v>0.80767522225491384</v>
      </c>
      <c r="AV80" s="43">
        <f t="shared" si="14"/>
        <v>0.69442901268860691</v>
      </c>
      <c r="AW80" s="3"/>
      <c r="AX80" s="3"/>
      <c r="AY80" s="11">
        <f t="shared" ref="AY80:BA80" si="149">IF((AS80)&gt;=50%, 2, (IF((AS80)&lt;25%, 0, 1)))</f>
        <v>0</v>
      </c>
      <c r="AZ80" s="11">
        <f t="shared" si="149"/>
        <v>0</v>
      </c>
      <c r="BA80" s="11">
        <f t="shared" si="149"/>
        <v>2</v>
      </c>
      <c r="BB80" s="11">
        <f t="shared" si="16"/>
        <v>2</v>
      </c>
      <c r="BC80" s="3"/>
      <c r="BD80" s="3"/>
      <c r="BE80" s="4" t="str">
        <f t="shared" ref="BE80:BG80" si="150">IF(AY80=2,"Att", (IF(AY80=0,"Not","Weak")))</f>
        <v>Not</v>
      </c>
      <c r="BF80" s="4" t="str">
        <f t="shared" si="150"/>
        <v>Not</v>
      </c>
      <c r="BG80" s="4" t="str">
        <f t="shared" si="150"/>
        <v>Att</v>
      </c>
      <c r="BH80" s="42" t="str">
        <f t="shared" si="18"/>
        <v>Att</v>
      </c>
      <c r="BI80" s="3"/>
      <c r="BJ80" s="1"/>
      <c r="BK80" s="99">
        <f t="shared" si="21"/>
        <v>2</v>
      </c>
      <c r="BL80" s="99">
        <f t="shared" si="22"/>
        <v>2</v>
      </c>
    </row>
    <row r="81" spans="1:64" ht="14.25" customHeight="1">
      <c r="A81" s="38" t="s">
        <v>187</v>
      </c>
      <c r="B81" s="39" t="s">
        <v>188</v>
      </c>
      <c r="C81" s="7">
        <v>9.5</v>
      </c>
      <c r="D81" s="7">
        <v>2</v>
      </c>
      <c r="E81" s="7">
        <v>4</v>
      </c>
      <c r="F81" s="7">
        <v>2</v>
      </c>
      <c r="G81" s="45">
        <f t="shared" si="3"/>
        <v>6</v>
      </c>
      <c r="H81" s="57">
        <v>8</v>
      </c>
      <c r="I81" s="7"/>
      <c r="J81" s="7"/>
      <c r="K81" s="7"/>
      <c r="L81" s="7">
        <v>0.5</v>
      </c>
      <c r="M81" s="7">
        <v>0.5</v>
      </c>
      <c r="N81" s="7"/>
      <c r="O81" s="7"/>
      <c r="P81" s="7"/>
      <c r="Q81" s="7"/>
      <c r="R81" s="40">
        <f t="shared" si="58"/>
        <v>1</v>
      </c>
      <c r="S81" s="7">
        <v>9</v>
      </c>
      <c r="T81" s="7"/>
      <c r="U81" s="7">
        <v>6</v>
      </c>
      <c r="V81" s="7">
        <v>3</v>
      </c>
      <c r="W81" s="7"/>
      <c r="X81" s="7"/>
      <c r="Y81" s="7"/>
      <c r="Z81" s="7"/>
      <c r="AA81" s="7">
        <v>6.5</v>
      </c>
      <c r="AB81" s="7"/>
      <c r="AC81" s="7"/>
      <c r="AD81" s="7">
        <v>2</v>
      </c>
      <c r="AE81" s="7">
        <v>3.5</v>
      </c>
      <c r="AF81" s="7"/>
      <c r="AG81" s="7"/>
      <c r="AH81" s="7"/>
      <c r="AI81" s="7"/>
      <c r="AJ81" s="4">
        <f t="shared" si="5"/>
        <v>30</v>
      </c>
      <c r="AK81" s="51">
        <f t="shared" si="31"/>
        <v>54.5</v>
      </c>
      <c r="AL81" s="1"/>
      <c r="AM81" s="42">
        <f t="shared" si="7"/>
        <v>17.5</v>
      </c>
      <c r="AN81" s="42">
        <f t="shared" si="8"/>
        <v>11</v>
      </c>
      <c r="AO81" s="42">
        <f t="shared" si="9"/>
        <v>14.5</v>
      </c>
      <c r="AP81" s="42">
        <f t="shared" si="10"/>
        <v>4</v>
      </c>
      <c r="AQ81" s="1"/>
      <c r="AR81" s="3"/>
      <c r="AS81" s="43">
        <f t="shared" si="11"/>
        <v>0.48164386427000683</v>
      </c>
      <c r="AT81" s="43">
        <f t="shared" si="12"/>
        <v>0.28695153127771689</v>
      </c>
      <c r="AU81" s="43">
        <f t="shared" si="13"/>
        <v>0.83652076590687507</v>
      </c>
      <c r="AV81" s="43">
        <f t="shared" si="14"/>
        <v>0.22221728406035424</v>
      </c>
      <c r="AW81" s="3"/>
      <c r="AX81" s="3"/>
      <c r="AY81" s="11">
        <f t="shared" ref="AY81:BA81" si="151">IF((AS81)&gt;=50%, 2, (IF((AS81)&lt;25%, 0, 1)))</f>
        <v>1</v>
      </c>
      <c r="AZ81" s="11">
        <f t="shared" si="151"/>
        <v>1</v>
      </c>
      <c r="BA81" s="11">
        <f t="shared" si="151"/>
        <v>2</v>
      </c>
      <c r="BB81" s="11">
        <f t="shared" si="16"/>
        <v>0</v>
      </c>
      <c r="BC81" s="3"/>
      <c r="BD81" s="3"/>
      <c r="BE81" s="4" t="str">
        <f t="shared" ref="BE81:BG81" si="152">IF(AY81=2,"Att", (IF(AY81=0,"Not","Weak")))</f>
        <v>Weak</v>
      </c>
      <c r="BF81" s="4" t="str">
        <f t="shared" si="152"/>
        <v>Weak</v>
      </c>
      <c r="BG81" s="4" t="str">
        <f t="shared" si="152"/>
        <v>Att</v>
      </c>
      <c r="BH81" s="42" t="str">
        <f t="shared" si="18"/>
        <v>Not</v>
      </c>
      <c r="BI81" s="3"/>
      <c r="BJ81" s="1"/>
      <c r="BK81" s="99">
        <f t="shared" ref="BK81:BK98" si="153">AY81+AZ81+BB81</f>
        <v>2</v>
      </c>
      <c r="BL81" s="99">
        <f t="shared" ref="BL81:BL98" si="154">BA81</f>
        <v>2</v>
      </c>
    </row>
    <row r="82" spans="1:64" ht="14.25" customHeight="1">
      <c r="A82" s="38" t="s">
        <v>189</v>
      </c>
      <c r="B82" s="39" t="s">
        <v>190</v>
      </c>
      <c r="C82" s="7">
        <v>10</v>
      </c>
      <c r="D82" s="7">
        <v>1</v>
      </c>
      <c r="E82" s="7">
        <v>2.5</v>
      </c>
      <c r="F82" s="7">
        <v>7</v>
      </c>
      <c r="G82" s="45">
        <f t="shared" si="3"/>
        <v>9.5</v>
      </c>
      <c r="H82" s="57">
        <v>9</v>
      </c>
      <c r="I82" s="7">
        <v>0.5</v>
      </c>
      <c r="J82" s="7"/>
      <c r="K82" s="7"/>
      <c r="L82" s="7"/>
      <c r="M82" s="7">
        <v>3</v>
      </c>
      <c r="N82" s="7"/>
      <c r="O82" s="7"/>
      <c r="P82" s="7"/>
      <c r="Q82" s="7"/>
      <c r="R82" s="40">
        <f t="shared" si="58"/>
        <v>3.5</v>
      </c>
      <c r="S82" s="7">
        <v>8.5</v>
      </c>
      <c r="T82" s="7"/>
      <c r="U82" s="7">
        <v>3.5</v>
      </c>
      <c r="V82" s="7">
        <v>2</v>
      </c>
      <c r="W82" s="7"/>
      <c r="X82" s="7"/>
      <c r="Y82" s="7"/>
      <c r="Z82" s="7"/>
      <c r="AA82" s="7">
        <v>6</v>
      </c>
      <c r="AB82" s="7">
        <v>0</v>
      </c>
      <c r="AC82" s="7"/>
      <c r="AD82" s="7">
        <v>2</v>
      </c>
      <c r="AE82" s="7">
        <v>5.5</v>
      </c>
      <c r="AF82" s="7"/>
      <c r="AG82" s="7"/>
      <c r="AH82" s="7"/>
      <c r="AI82" s="7"/>
      <c r="AJ82" s="4">
        <f t="shared" si="5"/>
        <v>27.5</v>
      </c>
      <c r="AK82" s="51">
        <f t="shared" si="31"/>
        <v>59.5</v>
      </c>
      <c r="AL82" s="1"/>
      <c r="AM82" s="42">
        <f t="shared" si="7"/>
        <v>16</v>
      </c>
      <c r="AN82" s="42">
        <f t="shared" si="8"/>
        <v>9</v>
      </c>
      <c r="AO82" s="42">
        <f t="shared" si="9"/>
        <v>16.5</v>
      </c>
      <c r="AP82" s="42">
        <f t="shared" si="10"/>
        <v>9</v>
      </c>
      <c r="AQ82" s="1"/>
      <c r="AR82" s="3"/>
      <c r="AS82" s="43">
        <f t="shared" si="11"/>
        <v>0.44036010447543478</v>
      </c>
      <c r="AT82" s="43">
        <f t="shared" si="12"/>
        <v>0.23477852559085927</v>
      </c>
      <c r="AU82" s="43">
        <f t="shared" si="13"/>
        <v>0.95190294051471991</v>
      </c>
      <c r="AV82" s="43">
        <f t="shared" si="14"/>
        <v>0.49998888913579703</v>
      </c>
      <c r="AW82" s="3"/>
      <c r="AX82" s="3"/>
      <c r="AY82" s="11">
        <f t="shared" ref="AY82:BA82" si="155">IF((AS82)&gt;=50%, 2, (IF((AS82)&lt;25%, 0, 1)))</f>
        <v>1</v>
      </c>
      <c r="AZ82" s="11">
        <f t="shared" si="155"/>
        <v>0</v>
      </c>
      <c r="BA82" s="11">
        <f t="shared" si="155"/>
        <v>2</v>
      </c>
      <c r="BB82" s="11">
        <f t="shared" si="16"/>
        <v>1</v>
      </c>
      <c r="BC82" s="3"/>
      <c r="BD82" s="3"/>
      <c r="BE82" s="4" t="str">
        <f t="shared" ref="BE82:BG82" si="156">IF(AY82=2,"Att", (IF(AY82=0,"Not","Weak")))</f>
        <v>Weak</v>
      </c>
      <c r="BF82" s="4" t="str">
        <f t="shared" si="156"/>
        <v>Not</v>
      </c>
      <c r="BG82" s="4" t="str">
        <f t="shared" si="156"/>
        <v>Att</v>
      </c>
      <c r="BH82" s="42" t="str">
        <f t="shared" si="18"/>
        <v>Weak</v>
      </c>
      <c r="BI82" s="3"/>
      <c r="BJ82" s="1"/>
      <c r="BK82" s="99">
        <f t="shared" si="153"/>
        <v>2</v>
      </c>
      <c r="BL82" s="99">
        <f t="shared" si="154"/>
        <v>2</v>
      </c>
    </row>
    <row r="83" spans="1:64" ht="14.25" customHeight="1">
      <c r="A83" s="38" t="s">
        <v>191</v>
      </c>
      <c r="B83" s="39" t="s">
        <v>192</v>
      </c>
      <c r="C83" s="7">
        <v>8</v>
      </c>
      <c r="D83" s="7">
        <v>1</v>
      </c>
      <c r="E83" s="7">
        <v>2.5</v>
      </c>
      <c r="F83" s="7">
        <v>7</v>
      </c>
      <c r="G83" s="45">
        <f t="shared" si="3"/>
        <v>9.5</v>
      </c>
      <c r="H83" s="57">
        <v>7</v>
      </c>
      <c r="I83" s="7"/>
      <c r="J83" s="7"/>
      <c r="K83" s="7"/>
      <c r="L83" s="7"/>
      <c r="M83" s="7"/>
      <c r="N83" s="7"/>
      <c r="O83" s="7"/>
      <c r="P83" s="7">
        <v>0.5</v>
      </c>
      <c r="Q83" s="7"/>
      <c r="R83" s="40">
        <f t="shared" si="58"/>
        <v>0.5</v>
      </c>
      <c r="S83" s="7">
        <v>9.5</v>
      </c>
      <c r="T83" s="7"/>
      <c r="U83" s="7">
        <v>5.5</v>
      </c>
      <c r="V83" s="7">
        <v>2.5</v>
      </c>
      <c r="W83" s="7"/>
      <c r="X83" s="7"/>
      <c r="Y83" s="7"/>
      <c r="Z83" s="7"/>
      <c r="AA83" s="7">
        <v>6.5</v>
      </c>
      <c r="AB83" s="7">
        <v>0</v>
      </c>
      <c r="AC83" s="7"/>
      <c r="AD83" s="7">
        <v>2</v>
      </c>
      <c r="AE83" s="7">
        <v>4</v>
      </c>
      <c r="AF83" s="7"/>
      <c r="AG83" s="7"/>
      <c r="AH83" s="7"/>
      <c r="AI83" s="7"/>
      <c r="AJ83" s="4">
        <f t="shared" si="5"/>
        <v>30</v>
      </c>
      <c r="AK83" s="51">
        <f t="shared" si="31"/>
        <v>55</v>
      </c>
      <c r="AL83" s="1"/>
      <c r="AM83" s="42">
        <f t="shared" si="7"/>
        <v>17.5</v>
      </c>
      <c r="AN83" s="42">
        <f t="shared" si="8"/>
        <v>8</v>
      </c>
      <c r="AO83" s="42">
        <f t="shared" si="9"/>
        <v>13.5</v>
      </c>
      <c r="AP83" s="42">
        <f t="shared" si="10"/>
        <v>9</v>
      </c>
      <c r="AQ83" s="1"/>
      <c r="AR83" s="3"/>
      <c r="AS83" s="43">
        <f t="shared" si="11"/>
        <v>0.48164386427000683</v>
      </c>
      <c r="AT83" s="43">
        <f t="shared" si="12"/>
        <v>0.20869202274743046</v>
      </c>
      <c r="AU83" s="43">
        <f t="shared" si="13"/>
        <v>0.7788296786029526</v>
      </c>
      <c r="AV83" s="43">
        <f t="shared" si="14"/>
        <v>0.49998888913579703</v>
      </c>
      <c r="AW83" s="3"/>
      <c r="AX83" s="3"/>
      <c r="AY83" s="11">
        <f t="shared" ref="AY83:BA83" si="157">IF((AS83)&gt;=50%, 2, (IF((AS83)&lt;25%, 0, 1)))</f>
        <v>1</v>
      </c>
      <c r="AZ83" s="11">
        <f t="shared" si="157"/>
        <v>0</v>
      </c>
      <c r="BA83" s="11">
        <f t="shared" si="157"/>
        <v>2</v>
      </c>
      <c r="BB83" s="11">
        <f t="shared" si="16"/>
        <v>1</v>
      </c>
      <c r="BC83" s="3"/>
      <c r="BD83" s="3"/>
      <c r="BE83" s="4" t="str">
        <f t="shared" ref="BE83:BG83" si="158">IF(AY83=2,"Att", (IF(AY83=0,"Not","Weak")))</f>
        <v>Weak</v>
      </c>
      <c r="BF83" s="4" t="str">
        <f t="shared" si="158"/>
        <v>Not</v>
      </c>
      <c r="BG83" s="4" t="str">
        <f t="shared" si="158"/>
        <v>Att</v>
      </c>
      <c r="BH83" s="42" t="str">
        <f t="shared" si="18"/>
        <v>Weak</v>
      </c>
      <c r="BI83" s="3"/>
      <c r="BJ83" s="1"/>
      <c r="BK83" s="99">
        <f t="shared" si="153"/>
        <v>2</v>
      </c>
      <c r="BL83" s="99">
        <f t="shared" si="154"/>
        <v>2</v>
      </c>
    </row>
    <row r="84" spans="1:64" ht="14.25" customHeight="1">
      <c r="A84" s="38" t="s">
        <v>193</v>
      </c>
      <c r="B84" s="39" t="s">
        <v>194</v>
      </c>
      <c r="C84" s="7">
        <v>10</v>
      </c>
      <c r="D84" s="7">
        <v>9</v>
      </c>
      <c r="E84" s="7">
        <v>7.5</v>
      </c>
      <c r="F84" s="7">
        <v>8</v>
      </c>
      <c r="G84" s="45">
        <f t="shared" si="3"/>
        <v>17</v>
      </c>
      <c r="H84" s="57">
        <v>8</v>
      </c>
      <c r="I84" s="7">
        <v>4</v>
      </c>
      <c r="J84" s="7">
        <v>3.5</v>
      </c>
      <c r="K84" s="7"/>
      <c r="L84" s="7"/>
      <c r="M84" s="7"/>
      <c r="N84" s="7"/>
      <c r="O84" s="7">
        <v>0.5</v>
      </c>
      <c r="P84" s="7">
        <v>2</v>
      </c>
      <c r="Q84" s="7"/>
      <c r="R84" s="40">
        <f t="shared" si="58"/>
        <v>10</v>
      </c>
      <c r="S84" s="7">
        <v>10</v>
      </c>
      <c r="T84" s="7"/>
      <c r="U84" s="7">
        <v>6</v>
      </c>
      <c r="V84" s="7">
        <v>2.5</v>
      </c>
      <c r="W84" s="7"/>
      <c r="X84" s="7"/>
      <c r="Y84" s="7"/>
      <c r="Z84" s="7"/>
      <c r="AA84" s="7">
        <v>7</v>
      </c>
      <c r="AB84" s="7">
        <v>3</v>
      </c>
      <c r="AC84" s="7"/>
      <c r="AD84" s="7">
        <v>2</v>
      </c>
      <c r="AE84" s="7">
        <v>6</v>
      </c>
      <c r="AF84" s="7"/>
      <c r="AG84" s="7"/>
      <c r="AH84" s="7"/>
      <c r="AI84" s="7"/>
      <c r="AJ84" s="4">
        <f t="shared" si="5"/>
        <v>36.5</v>
      </c>
      <c r="AK84" s="51">
        <f t="shared" si="31"/>
        <v>81.5</v>
      </c>
      <c r="AL84" s="1"/>
      <c r="AM84" s="42">
        <f t="shared" si="7"/>
        <v>35.5</v>
      </c>
      <c r="AN84" s="42">
        <f t="shared" si="8"/>
        <v>17</v>
      </c>
      <c r="AO84" s="42">
        <f t="shared" si="9"/>
        <v>16.5</v>
      </c>
      <c r="AP84" s="42">
        <f t="shared" si="10"/>
        <v>10</v>
      </c>
      <c r="AQ84" s="1"/>
      <c r="AR84" s="3"/>
      <c r="AS84" s="43">
        <f t="shared" si="11"/>
        <v>0.97704898180487099</v>
      </c>
      <c r="AT84" s="43">
        <f t="shared" si="12"/>
        <v>0.44347054833828975</v>
      </c>
      <c r="AU84" s="43">
        <f t="shared" si="13"/>
        <v>0.95190294051471991</v>
      </c>
      <c r="AV84" s="43">
        <f t="shared" si="14"/>
        <v>0.55554321015088559</v>
      </c>
      <c r="AW84" s="3"/>
      <c r="AX84" s="3"/>
      <c r="AY84" s="11">
        <f t="shared" ref="AY84:BA84" si="159">IF((AS84)&gt;=50%, 2, (IF((AS84)&lt;25%, 0, 1)))</f>
        <v>2</v>
      </c>
      <c r="AZ84" s="11">
        <f t="shared" si="159"/>
        <v>1</v>
      </c>
      <c r="BA84" s="11">
        <f t="shared" si="159"/>
        <v>2</v>
      </c>
      <c r="BB84" s="11">
        <f t="shared" si="16"/>
        <v>2</v>
      </c>
      <c r="BC84" s="3"/>
      <c r="BD84" s="3"/>
      <c r="BE84" s="4" t="str">
        <f t="shared" ref="BE84:BG84" si="160">IF(AY84=2,"Att", (IF(AY84=0,"Not","Weak")))</f>
        <v>Att</v>
      </c>
      <c r="BF84" s="4" t="str">
        <f t="shared" si="160"/>
        <v>Weak</v>
      </c>
      <c r="BG84" s="4" t="str">
        <f t="shared" si="160"/>
        <v>Att</v>
      </c>
      <c r="BH84" s="42" t="str">
        <f t="shared" si="18"/>
        <v>Att</v>
      </c>
      <c r="BI84" s="3"/>
      <c r="BJ84" s="1"/>
      <c r="BK84" s="99">
        <f t="shared" si="153"/>
        <v>5</v>
      </c>
      <c r="BL84" s="99">
        <f t="shared" si="154"/>
        <v>2</v>
      </c>
    </row>
    <row r="85" spans="1:64" ht="14.25" customHeight="1">
      <c r="A85" s="38" t="s">
        <v>195</v>
      </c>
      <c r="B85" s="39" t="s">
        <v>196</v>
      </c>
      <c r="C85" s="7">
        <v>10</v>
      </c>
      <c r="D85" s="7">
        <v>0.5</v>
      </c>
      <c r="E85" s="7">
        <v>2.5</v>
      </c>
      <c r="F85" s="7">
        <v>7</v>
      </c>
      <c r="G85" s="45">
        <f t="shared" si="3"/>
        <v>9.5</v>
      </c>
      <c r="H85" s="57">
        <v>8</v>
      </c>
      <c r="I85" s="7">
        <v>1.5</v>
      </c>
      <c r="J85" s="7">
        <v>0.5</v>
      </c>
      <c r="K85" s="7"/>
      <c r="L85" s="7"/>
      <c r="M85" s="7"/>
      <c r="N85" s="7"/>
      <c r="O85" s="7"/>
      <c r="P85" s="7"/>
      <c r="Q85" s="7"/>
      <c r="R85" s="40">
        <f t="shared" si="58"/>
        <v>2</v>
      </c>
      <c r="S85" s="7">
        <v>9.5</v>
      </c>
      <c r="T85" s="7"/>
      <c r="U85" s="7"/>
      <c r="V85" s="7"/>
      <c r="W85" s="7"/>
      <c r="X85" s="7"/>
      <c r="Y85" s="7"/>
      <c r="Z85" s="7"/>
      <c r="AA85" s="7">
        <v>6</v>
      </c>
      <c r="AB85" s="7"/>
      <c r="AC85" s="7"/>
      <c r="AD85" s="7">
        <v>2</v>
      </c>
      <c r="AE85" s="7">
        <v>2</v>
      </c>
      <c r="AF85" s="7"/>
      <c r="AG85" s="7">
        <v>6</v>
      </c>
      <c r="AH85" s="7">
        <v>1</v>
      </c>
      <c r="AI85" s="7"/>
      <c r="AJ85" s="4">
        <f t="shared" si="5"/>
        <v>26.5</v>
      </c>
      <c r="AK85" s="51">
        <f t="shared" si="31"/>
        <v>56</v>
      </c>
      <c r="AL85" s="1"/>
      <c r="AM85" s="42">
        <f t="shared" si="7"/>
        <v>18</v>
      </c>
      <c r="AN85" s="42">
        <f t="shared" si="8"/>
        <v>8.5</v>
      </c>
      <c r="AO85" s="42">
        <f t="shared" si="9"/>
        <v>10</v>
      </c>
      <c r="AP85" s="42">
        <f t="shared" si="10"/>
        <v>10</v>
      </c>
      <c r="AQ85" s="1"/>
      <c r="AR85" s="3"/>
      <c r="AS85" s="43">
        <f t="shared" si="11"/>
        <v>0.49540511753486416</v>
      </c>
      <c r="AT85" s="43">
        <f t="shared" si="12"/>
        <v>0.22173527416914487</v>
      </c>
      <c r="AU85" s="43">
        <f t="shared" si="13"/>
        <v>0.57691087303922417</v>
      </c>
      <c r="AV85" s="43">
        <f t="shared" si="14"/>
        <v>0.55554321015088559</v>
      </c>
      <c r="AW85" s="3"/>
      <c r="AX85" s="3"/>
      <c r="AY85" s="11">
        <f t="shared" ref="AY85:BA85" si="161">IF((AS85)&gt;=50%, 2, (IF((AS85)&lt;25%, 0, 1)))</f>
        <v>1</v>
      </c>
      <c r="AZ85" s="11">
        <f t="shared" si="161"/>
        <v>0</v>
      </c>
      <c r="BA85" s="11">
        <f t="shared" si="161"/>
        <v>2</v>
      </c>
      <c r="BB85" s="11">
        <f t="shared" si="16"/>
        <v>2</v>
      </c>
      <c r="BC85" s="3"/>
      <c r="BD85" s="3"/>
      <c r="BE85" s="4" t="str">
        <f t="shared" ref="BE85:BG85" si="162">IF(AY85=2,"Att", (IF(AY85=0,"Not","Weak")))</f>
        <v>Weak</v>
      </c>
      <c r="BF85" s="4" t="str">
        <f t="shared" si="162"/>
        <v>Not</v>
      </c>
      <c r="BG85" s="4" t="str">
        <f t="shared" si="162"/>
        <v>Att</v>
      </c>
      <c r="BH85" s="42" t="str">
        <f t="shared" si="18"/>
        <v>Att</v>
      </c>
      <c r="BI85" s="3"/>
      <c r="BJ85" s="1"/>
      <c r="BK85" s="99">
        <f t="shared" si="153"/>
        <v>3</v>
      </c>
      <c r="BL85" s="99">
        <f t="shared" si="154"/>
        <v>2</v>
      </c>
    </row>
    <row r="86" spans="1:64" ht="14.25" customHeight="1">
      <c r="A86" s="38" t="s">
        <v>197</v>
      </c>
      <c r="B86" s="39" t="s">
        <v>198</v>
      </c>
      <c r="C86" s="7">
        <v>10</v>
      </c>
      <c r="D86" s="7">
        <v>0.5</v>
      </c>
      <c r="E86" s="7">
        <v>2.5</v>
      </c>
      <c r="F86" s="7">
        <v>7</v>
      </c>
      <c r="G86" s="45">
        <f t="shared" si="3"/>
        <v>9.5</v>
      </c>
      <c r="H86" s="57">
        <v>7.5</v>
      </c>
      <c r="I86" s="7">
        <v>1</v>
      </c>
      <c r="J86" s="7"/>
      <c r="K86" s="7"/>
      <c r="L86" s="7"/>
      <c r="M86" s="7">
        <v>0.5</v>
      </c>
      <c r="N86" s="7"/>
      <c r="O86" s="7"/>
      <c r="P86" s="7"/>
      <c r="Q86" s="7"/>
      <c r="R86" s="40">
        <f t="shared" si="58"/>
        <v>1.5</v>
      </c>
      <c r="S86" s="7">
        <v>6.5</v>
      </c>
      <c r="T86" s="7"/>
      <c r="U86" s="7">
        <v>2.5</v>
      </c>
      <c r="V86" s="7"/>
      <c r="W86" s="7"/>
      <c r="X86" s="7"/>
      <c r="Y86" s="7"/>
      <c r="Z86" s="7"/>
      <c r="AA86" s="7">
        <v>2.5</v>
      </c>
      <c r="AB86" s="7">
        <v>0</v>
      </c>
      <c r="AC86" s="7"/>
      <c r="AD86" s="7">
        <v>0.5</v>
      </c>
      <c r="AE86" s="7">
        <v>1</v>
      </c>
      <c r="AF86" s="7"/>
      <c r="AG86" s="7"/>
      <c r="AH86" s="7"/>
      <c r="AI86" s="7"/>
      <c r="AJ86" s="4">
        <f t="shared" si="5"/>
        <v>13</v>
      </c>
      <c r="AK86" s="51">
        <f t="shared" si="31"/>
        <v>41.5</v>
      </c>
      <c r="AL86" s="1"/>
      <c r="AM86" s="42">
        <f t="shared" si="7"/>
        <v>10.5</v>
      </c>
      <c r="AN86" s="42">
        <f t="shared" si="8"/>
        <v>5.5</v>
      </c>
      <c r="AO86" s="42">
        <f t="shared" si="9"/>
        <v>8.5</v>
      </c>
      <c r="AP86" s="42">
        <f t="shared" si="10"/>
        <v>7.5</v>
      </c>
      <c r="AQ86" s="1"/>
      <c r="AR86" s="3"/>
      <c r="AS86" s="43">
        <f t="shared" si="11"/>
        <v>0.28898631856200407</v>
      </c>
      <c r="AT86" s="43">
        <f t="shared" si="12"/>
        <v>0.14347576563885844</v>
      </c>
      <c r="AU86" s="43">
        <f t="shared" si="13"/>
        <v>0.49037424208334052</v>
      </c>
      <c r="AV86" s="43">
        <f t="shared" si="14"/>
        <v>0.41665740761316417</v>
      </c>
      <c r="AW86" s="3"/>
      <c r="AX86" s="3"/>
      <c r="AY86" s="11">
        <f t="shared" ref="AY86:BA86" si="163">IF((AS86)&gt;=50%, 2, (IF((AS86)&lt;25%, 0, 1)))</f>
        <v>1</v>
      </c>
      <c r="AZ86" s="11">
        <f t="shared" si="163"/>
        <v>0</v>
      </c>
      <c r="BA86" s="11">
        <f t="shared" si="163"/>
        <v>1</v>
      </c>
      <c r="BB86" s="11">
        <f t="shared" si="16"/>
        <v>1</v>
      </c>
      <c r="BC86" s="3"/>
      <c r="BD86" s="3"/>
      <c r="BE86" s="4" t="str">
        <f t="shared" ref="BE86:BG86" si="164">IF(AY86=2,"Att", (IF(AY86=0,"Not","Weak")))</f>
        <v>Weak</v>
      </c>
      <c r="BF86" s="4" t="str">
        <f t="shared" si="164"/>
        <v>Not</v>
      </c>
      <c r="BG86" s="4" t="str">
        <f t="shared" si="164"/>
        <v>Weak</v>
      </c>
      <c r="BH86" s="42" t="str">
        <f t="shared" si="18"/>
        <v>Weak</v>
      </c>
      <c r="BI86" s="3"/>
      <c r="BJ86" s="1"/>
      <c r="BK86" s="99">
        <f t="shared" si="153"/>
        <v>2</v>
      </c>
      <c r="BL86" s="99">
        <f t="shared" si="154"/>
        <v>1</v>
      </c>
    </row>
    <row r="87" spans="1:64" ht="14.25" customHeight="1">
      <c r="A87" s="38" t="s">
        <v>199</v>
      </c>
      <c r="B87" s="39" t="s">
        <v>200</v>
      </c>
      <c r="C87" s="7">
        <v>10</v>
      </c>
      <c r="D87" s="7"/>
      <c r="E87" s="7">
        <v>3.5</v>
      </c>
      <c r="F87" s="7">
        <v>7</v>
      </c>
      <c r="G87" s="45">
        <f t="shared" si="3"/>
        <v>10.5</v>
      </c>
      <c r="H87" s="57">
        <v>8</v>
      </c>
      <c r="I87" s="7">
        <v>1.5</v>
      </c>
      <c r="J87" s="7">
        <v>0.5</v>
      </c>
      <c r="K87" s="7"/>
      <c r="L87" s="7"/>
      <c r="M87" s="7"/>
      <c r="N87" s="7"/>
      <c r="O87" s="7"/>
      <c r="P87" s="7"/>
      <c r="Q87" s="7"/>
      <c r="R87" s="40">
        <f t="shared" si="58"/>
        <v>2</v>
      </c>
      <c r="S87" s="7"/>
      <c r="T87" s="7"/>
      <c r="U87" s="7">
        <v>2</v>
      </c>
      <c r="V87" s="7"/>
      <c r="W87" s="7"/>
      <c r="X87" s="7"/>
      <c r="Y87" s="7"/>
      <c r="Z87" s="7"/>
      <c r="AA87" s="7">
        <v>3</v>
      </c>
      <c r="AB87" s="7"/>
      <c r="AC87" s="7"/>
      <c r="AD87" s="7">
        <v>2</v>
      </c>
      <c r="AE87" s="7"/>
      <c r="AF87" s="7"/>
      <c r="AG87" s="7"/>
      <c r="AH87" s="7">
        <v>5</v>
      </c>
      <c r="AI87" s="7"/>
      <c r="AJ87" s="4">
        <f t="shared" si="5"/>
        <v>12</v>
      </c>
      <c r="AK87" s="51">
        <f t="shared" si="31"/>
        <v>42.5</v>
      </c>
      <c r="AL87" s="1"/>
      <c r="AM87" s="42">
        <f t="shared" si="7"/>
        <v>5</v>
      </c>
      <c r="AN87" s="42">
        <f t="shared" si="8"/>
        <v>5.5</v>
      </c>
      <c r="AO87" s="42">
        <f t="shared" si="9"/>
        <v>8</v>
      </c>
      <c r="AP87" s="42">
        <f t="shared" si="10"/>
        <v>14</v>
      </c>
      <c r="AQ87" s="1"/>
      <c r="AR87" s="3"/>
      <c r="AS87" s="43">
        <f t="shared" si="11"/>
        <v>0.13761253264857337</v>
      </c>
      <c r="AT87" s="43">
        <f t="shared" si="12"/>
        <v>0.14347576563885844</v>
      </c>
      <c r="AU87" s="43">
        <f t="shared" si="13"/>
        <v>0.46152869843137934</v>
      </c>
      <c r="AV87" s="43">
        <f t="shared" si="14"/>
        <v>0.77776049421123983</v>
      </c>
      <c r="AW87" s="3"/>
      <c r="AX87" s="3"/>
      <c r="AY87" s="11">
        <f t="shared" ref="AY87:BA87" si="165">IF((AS87)&gt;=50%, 2, (IF((AS87)&lt;25%, 0, 1)))</f>
        <v>0</v>
      </c>
      <c r="AZ87" s="11">
        <f t="shared" si="165"/>
        <v>0</v>
      </c>
      <c r="BA87" s="11">
        <f t="shared" si="165"/>
        <v>1</v>
      </c>
      <c r="BB87" s="11">
        <f t="shared" si="16"/>
        <v>2</v>
      </c>
      <c r="BC87" s="3"/>
      <c r="BD87" s="3"/>
      <c r="BE87" s="4" t="str">
        <f t="shared" ref="BE87:BG87" si="166">IF(AY87=2,"Att", (IF(AY87=0,"Not","Weak")))</f>
        <v>Not</v>
      </c>
      <c r="BF87" s="4" t="str">
        <f t="shared" si="166"/>
        <v>Not</v>
      </c>
      <c r="BG87" s="4" t="str">
        <f t="shared" si="166"/>
        <v>Weak</v>
      </c>
      <c r="BH87" s="42" t="str">
        <f t="shared" si="18"/>
        <v>Att</v>
      </c>
      <c r="BI87" s="3"/>
      <c r="BJ87" s="1"/>
      <c r="BK87" s="99">
        <f t="shared" si="153"/>
        <v>2</v>
      </c>
      <c r="BL87" s="99">
        <f t="shared" si="154"/>
        <v>1</v>
      </c>
    </row>
    <row r="88" spans="1:64" ht="14.25" customHeight="1">
      <c r="A88" s="38" t="s">
        <v>201</v>
      </c>
      <c r="B88" s="39" t="s">
        <v>202</v>
      </c>
      <c r="C88" s="7">
        <v>10</v>
      </c>
      <c r="D88" s="7">
        <v>9</v>
      </c>
      <c r="E88" s="7">
        <v>3</v>
      </c>
      <c r="F88" s="7">
        <v>7</v>
      </c>
      <c r="G88" s="45">
        <f t="shared" si="3"/>
        <v>16</v>
      </c>
      <c r="H88" s="57">
        <v>8</v>
      </c>
      <c r="I88" s="7"/>
      <c r="J88" s="7">
        <v>1.5</v>
      </c>
      <c r="K88" s="7"/>
      <c r="L88" s="7"/>
      <c r="M88" s="7">
        <v>0.5</v>
      </c>
      <c r="N88" s="7"/>
      <c r="O88" s="7"/>
      <c r="P88" s="7"/>
      <c r="Q88" s="7"/>
      <c r="R88" s="40">
        <f t="shared" si="58"/>
        <v>2</v>
      </c>
      <c r="S88" s="7">
        <v>4</v>
      </c>
      <c r="T88" s="7"/>
      <c r="U88" s="7"/>
      <c r="V88" s="7"/>
      <c r="W88" s="7"/>
      <c r="X88" s="7"/>
      <c r="Y88" s="7"/>
      <c r="Z88" s="7"/>
      <c r="AA88" s="7">
        <v>6.5</v>
      </c>
      <c r="AB88" s="7">
        <v>0</v>
      </c>
      <c r="AC88" s="7"/>
      <c r="AD88" s="7">
        <v>2</v>
      </c>
      <c r="AE88" s="7">
        <v>2.5</v>
      </c>
      <c r="AF88" s="7"/>
      <c r="AG88" s="7">
        <v>0</v>
      </c>
      <c r="AH88" s="7">
        <v>5</v>
      </c>
      <c r="AI88" s="7"/>
      <c r="AJ88" s="4">
        <f t="shared" si="5"/>
        <v>20</v>
      </c>
      <c r="AK88" s="51">
        <f t="shared" si="31"/>
        <v>56</v>
      </c>
      <c r="AL88" s="1"/>
      <c r="AM88" s="42">
        <f t="shared" si="7"/>
        <v>21</v>
      </c>
      <c r="AN88" s="42">
        <f t="shared" si="8"/>
        <v>3.5</v>
      </c>
      <c r="AO88" s="42">
        <f t="shared" si="9"/>
        <v>10.5</v>
      </c>
      <c r="AP88" s="42">
        <f t="shared" si="10"/>
        <v>14</v>
      </c>
      <c r="AQ88" s="1"/>
      <c r="AR88" s="3"/>
      <c r="AS88" s="43">
        <f t="shared" si="11"/>
        <v>0.57797263712400815</v>
      </c>
      <c r="AT88" s="43">
        <f t="shared" si="12"/>
        <v>9.1302759952000823E-2</v>
      </c>
      <c r="AU88" s="43">
        <f t="shared" si="13"/>
        <v>0.60575641669118541</v>
      </c>
      <c r="AV88" s="43">
        <f t="shared" si="14"/>
        <v>0.77776049421123983</v>
      </c>
      <c r="AW88" s="3"/>
      <c r="AX88" s="3"/>
      <c r="AY88" s="11">
        <f t="shared" ref="AY88:BA88" si="167">IF((AS88)&gt;=50%, 2, (IF((AS88)&lt;25%, 0, 1)))</f>
        <v>2</v>
      </c>
      <c r="AZ88" s="11">
        <f t="shared" si="167"/>
        <v>0</v>
      </c>
      <c r="BA88" s="11">
        <f t="shared" si="167"/>
        <v>2</v>
      </c>
      <c r="BB88" s="11">
        <f t="shared" si="16"/>
        <v>2</v>
      </c>
      <c r="BC88" s="3"/>
      <c r="BD88" s="3"/>
      <c r="BE88" s="4" t="str">
        <f t="shared" ref="BE88:BG88" si="168">IF(AY88=2,"Att", (IF(AY88=0,"Not","Weak")))</f>
        <v>Att</v>
      </c>
      <c r="BF88" s="4" t="str">
        <f t="shared" si="168"/>
        <v>Not</v>
      </c>
      <c r="BG88" s="4" t="str">
        <f t="shared" si="168"/>
        <v>Att</v>
      </c>
      <c r="BH88" s="42" t="str">
        <f t="shared" si="18"/>
        <v>Att</v>
      </c>
      <c r="BI88" s="3"/>
      <c r="BJ88" s="1"/>
      <c r="BK88" s="99">
        <f t="shared" si="153"/>
        <v>4</v>
      </c>
      <c r="BL88" s="99">
        <f t="shared" si="154"/>
        <v>2</v>
      </c>
    </row>
    <row r="89" spans="1:64" ht="14.25" customHeight="1">
      <c r="A89" s="38" t="s">
        <v>203</v>
      </c>
      <c r="B89" s="39" t="s">
        <v>204</v>
      </c>
      <c r="C89" s="7">
        <v>10</v>
      </c>
      <c r="D89" s="7">
        <v>0</v>
      </c>
      <c r="E89" s="7">
        <v>2.5</v>
      </c>
      <c r="F89" s="7">
        <v>7</v>
      </c>
      <c r="G89" s="45">
        <f t="shared" si="3"/>
        <v>9.5</v>
      </c>
      <c r="H89" s="57">
        <v>8</v>
      </c>
      <c r="I89" s="7">
        <v>0.5</v>
      </c>
      <c r="J89" s="7"/>
      <c r="K89" s="7"/>
      <c r="L89" s="7"/>
      <c r="M89" s="7">
        <v>0.5</v>
      </c>
      <c r="N89" s="7"/>
      <c r="O89" s="7"/>
      <c r="P89" s="7"/>
      <c r="Q89" s="7"/>
      <c r="R89" s="40">
        <f t="shared" si="58"/>
        <v>1</v>
      </c>
      <c r="S89" s="7">
        <v>9.5</v>
      </c>
      <c r="T89" s="7"/>
      <c r="U89" s="7">
        <v>3</v>
      </c>
      <c r="V89" s="7">
        <v>2</v>
      </c>
      <c r="W89" s="7"/>
      <c r="X89" s="7"/>
      <c r="Y89" s="7"/>
      <c r="Z89" s="7"/>
      <c r="AA89" s="7">
        <v>3.5</v>
      </c>
      <c r="AB89" s="7">
        <v>0</v>
      </c>
      <c r="AC89" s="7"/>
      <c r="AD89" s="7">
        <v>2</v>
      </c>
      <c r="AE89" s="7">
        <v>3.5</v>
      </c>
      <c r="AF89" s="7"/>
      <c r="AG89" s="7"/>
      <c r="AH89" s="7"/>
      <c r="AI89" s="7"/>
      <c r="AJ89" s="4">
        <f t="shared" si="5"/>
        <v>23.5</v>
      </c>
      <c r="AK89" s="51">
        <f t="shared" si="31"/>
        <v>52</v>
      </c>
      <c r="AL89" s="1"/>
      <c r="AM89" s="42">
        <f t="shared" si="7"/>
        <v>13.5</v>
      </c>
      <c r="AN89" s="42">
        <f t="shared" si="8"/>
        <v>6</v>
      </c>
      <c r="AO89" s="42">
        <f t="shared" si="9"/>
        <v>13.5</v>
      </c>
      <c r="AP89" s="42">
        <f t="shared" si="10"/>
        <v>9</v>
      </c>
      <c r="AQ89" s="1"/>
      <c r="AR89" s="3"/>
      <c r="AS89" s="43">
        <f t="shared" si="11"/>
        <v>0.37155383815114812</v>
      </c>
      <c r="AT89" s="43">
        <f t="shared" si="12"/>
        <v>0.15651901706057283</v>
      </c>
      <c r="AU89" s="43">
        <f t="shared" si="13"/>
        <v>0.7788296786029526</v>
      </c>
      <c r="AV89" s="43">
        <f t="shared" si="14"/>
        <v>0.49998888913579703</v>
      </c>
      <c r="AW89" s="3"/>
      <c r="AX89" s="3"/>
      <c r="AY89" s="11">
        <f t="shared" ref="AY89:BA89" si="169">IF((AS89)&gt;=50%, 2, (IF((AS89)&lt;25%, 0, 1)))</f>
        <v>1</v>
      </c>
      <c r="AZ89" s="11">
        <f t="shared" si="169"/>
        <v>0</v>
      </c>
      <c r="BA89" s="11">
        <f t="shared" si="169"/>
        <v>2</v>
      </c>
      <c r="BB89" s="11">
        <f t="shared" si="16"/>
        <v>1</v>
      </c>
      <c r="BC89" s="3"/>
      <c r="BD89" s="3"/>
      <c r="BE89" s="4" t="str">
        <f t="shared" ref="BE89:BG89" si="170">IF(AY89=2,"Att", (IF(AY89=0,"Not","Weak")))</f>
        <v>Weak</v>
      </c>
      <c r="BF89" s="4" t="str">
        <f t="shared" si="170"/>
        <v>Not</v>
      </c>
      <c r="BG89" s="4" t="str">
        <f t="shared" si="170"/>
        <v>Att</v>
      </c>
      <c r="BH89" s="42" t="str">
        <f t="shared" si="18"/>
        <v>Weak</v>
      </c>
      <c r="BI89" s="3"/>
      <c r="BJ89" s="1"/>
      <c r="BK89" s="99">
        <f t="shared" si="153"/>
        <v>2</v>
      </c>
      <c r="BL89" s="99">
        <f t="shared" si="154"/>
        <v>2</v>
      </c>
    </row>
    <row r="90" spans="1:64" ht="14.25" customHeight="1">
      <c r="A90" s="38" t="s">
        <v>205</v>
      </c>
      <c r="B90" s="39" t="s">
        <v>206</v>
      </c>
      <c r="C90" s="7">
        <v>9.5</v>
      </c>
      <c r="D90" s="7">
        <v>1</v>
      </c>
      <c r="E90" s="7">
        <v>3</v>
      </c>
      <c r="F90" s="7">
        <v>7</v>
      </c>
      <c r="G90" s="45">
        <f t="shared" si="3"/>
        <v>10</v>
      </c>
      <c r="H90" s="57">
        <v>7.5</v>
      </c>
      <c r="I90" s="7">
        <v>4</v>
      </c>
      <c r="J90" s="7"/>
      <c r="K90" s="7"/>
      <c r="L90" s="7">
        <v>0.5</v>
      </c>
      <c r="M90" s="7">
        <v>0.5</v>
      </c>
      <c r="N90" s="7"/>
      <c r="O90" s="7"/>
      <c r="P90" s="7"/>
      <c r="Q90" s="7"/>
      <c r="R90" s="40">
        <f t="shared" si="58"/>
        <v>5</v>
      </c>
      <c r="S90" s="7">
        <v>6.5</v>
      </c>
      <c r="T90" s="7"/>
      <c r="U90" s="7">
        <v>6</v>
      </c>
      <c r="V90" s="7">
        <v>2.5</v>
      </c>
      <c r="W90" s="7"/>
      <c r="X90" s="7"/>
      <c r="Y90" s="7"/>
      <c r="Z90" s="7"/>
      <c r="AA90" s="7">
        <v>1</v>
      </c>
      <c r="AB90" s="7"/>
      <c r="AC90" s="7"/>
      <c r="AD90" s="7">
        <v>2</v>
      </c>
      <c r="AE90" s="7">
        <v>4.5</v>
      </c>
      <c r="AF90" s="7"/>
      <c r="AG90" s="7"/>
      <c r="AH90" s="7"/>
      <c r="AI90" s="7"/>
      <c r="AJ90" s="4">
        <f t="shared" si="5"/>
        <v>22.5</v>
      </c>
      <c r="AK90" s="51">
        <f t="shared" si="31"/>
        <v>54.5</v>
      </c>
      <c r="AL90" s="1"/>
      <c r="AM90" s="42">
        <f t="shared" si="7"/>
        <v>12.5</v>
      </c>
      <c r="AN90" s="42">
        <f t="shared" si="8"/>
        <v>10</v>
      </c>
      <c r="AO90" s="42">
        <f t="shared" si="9"/>
        <v>14.5</v>
      </c>
      <c r="AP90" s="42">
        <f t="shared" si="10"/>
        <v>9</v>
      </c>
      <c r="AQ90" s="1"/>
      <c r="AR90" s="3"/>
      <c r="AS90" s="43">
        <f t="shared" si="11"/>
        <v>0.34403133162143346</v>
      </c>
      <c r="AT90" s="43">
        <f t="shared" si="12"/>
        <v>0.2608650284342881</v>
      </c>
      <c r="AU90" s="43">
        <f t="shared" si="13"/>
        <v>0.83652076590687507</v>
      </c>
      <c r="AV90" s="43">
        <f t="shared" si="14"/>
        <v>0.49998888913579703</v>
      </c>
      <c r="AW90" s="3"/>
      <c r="AX90" s="3"/>
      <c r="AY90" s="11">
        <f t="shared" ref="AY90:BA90" si="171">IF((AS90)&gt;=50%, 2, (IF((AS90)&lt;25%, 0, 1)))</f>
        <v>1</v>
      </c>
      <c r="AZ90" s="11">
        <f t="shared" si="171"/>
        <v>1</v>
      </c>
      <c r="BA90" s="11">
        <f t="shared" si="171"/>
        <v>2</v>
      </c>
      <c r="BB90" s="11">
        <f t="shared" si="16"/>
        <v>1</v>
      </c>
      <c r="BC90" s="3"/>
      <c r="BD90" s="3"/>
      <c r="BE90" s="4" t="str">
        <f t="shared" ref="BE90:BG90" si="172">IF(AY90=2,"Att", (IF(AY90=0,"Not","Weak")))</f>
        <v>Weak</v>
      </c>
      <c r="BF90" s="4" t="str">
        <f t="shared" si="172"/>
        <v>Weak</v>
      </c>
      <c r="BG90" s="4" t="str">
        <f t="shared" si="172"/>
        <v>Att</v>
      </c>
      <c r="BH90" s="42" t="str">
        <f t="shared" si="18"/>
        <v>Weak</v>
      </c>
      <c r="BI90" s="3"/>
      <c r="BJ90" s="1"/>
      <c r="BK90" s="99">
        <f t="shared" si="153"/>
        <v>3</v>
      </c>
      <c r="BL90" s="99">
        <f t="shared" si="154"/>
        <v>2</v>
      </c>
    </row>
    <row r="91" spans="1:64" ht="14.25" customHeight="1">
      <c r="A91" s="38" t="s">
        <v>207</v>
      </c>
      <c r="B91" s="39" t="s">
        <v>208</v>
      </c>
      <c r="C91" s="7">
        <v>10</v>
      </c>
      <c r="D91" s="7">
        <v>0</v>
      </c>
      <c r="E91" s="7">
        <v>2.5</v>
      </c>
      <c r="F91" s="7">
        <v>6.5</v>
      </c>
      <c r="G91" s="45">
        <f t="shared" si="3"/>
        <v>9</v>
      </c>
      <c r="H91" s="57">
        <v>8</v>
      </c>
      <c r="I91" s="7"/>
      <c r="J91" s="7"/>
      <c r="K91" s="7"/>
      <c r="L91" s="7"/>
      <c r="M91" s="7">
        <v>2</v>
      </c>
      <c r="N91" s="7"/>
      <c r="O91" s="7"/>
      <c r="P91" s="7">
        <v>0.5</v>
      </c>
      <c r="Q91" s="7"/>
      <c r="R91" s="40">
        <f t="shared" si="58"/>
        <v>2.5</v>
      </c>
      <c r="S91" s="7">
        <v>1</v>
      </c>
      <c r="T91" s="7"/>
      <c r="U91" s="7"/>
      <c r="V91" s="7">
        <v>2</v>
      </c>
      <c r="W91" s="7"/>
      <c r="X91" s="7"/>
      <c r="Y91" s="7"/>
      <c r="Z91" s="7"/>
      <c r="AA91" s="7"/>
      <c r="AB91" s="7"/>
      <c r="AC91" s="7"/>
      <c r="AD91" s="7">
        <v>2</v>
      </c>
      <c r="AE91" s="7">
        <v>2.5</v>
      </c>
      <c r="AF91" s="7"/>
      <c r="AG91" s="7"/>
      <c r="AH91" s="7">
        <v>2.5</v>
      </c>
      <c r="AI91" s="7"/>
      <c r="AJ91" s="4">
        <f t="shared" si="5"/>
        <v>10</v>
      </c>
      <c r="AK91" s="51">
        <f t="shared" si="31"/>
        <v>39.5</v>
      </c>
      <c r="AL91" s="1"/>
      <c r="AM91" s="42">
        <f t="shared" si="7"/>
        <v>1.5</v>
      </c>
      <c r="AN91" s="42">
        <f t="shared" si="8"/>
        <v>4.5</v>
      </c>
      <c r="AO91" s="42">
        <f t="shared" si="9"/>
        <v>12.5</v>
      </c>
      <c r="AP91" s="42">
        <f t="shared" si="10"/>
        <v>11</v>
      </c>
      <c r="AQ91" s="1"/>
      <c r="AR91" s="3"/>
      <c r="AS91" s="43">
        <f t="shared" si="11"/>
        <v>4.1283759794572009E-2</v>
      </c>
      <c r="AT91" s="43">
        <f t="shared" si="12"/>
        <v>0.11738926279542963</v>
      </c>
      <c r="AU91" s="43">
        <f t="shared" si="13"/>
        <v>0.72113859129903024</v>
      </c>
      <c r="AV91" s="43">
        <f t="shared" si="14"/>
        <v>0.61109753116597409</v>
      </c>
      <c r="AW91" s="3"/>
      <c r="AX91" s="3"/>
      <c r="AY91" s="11">
        <f t="shared" ref="AY91:BA91" si="173">IF((AS91)&gt;=50%, 2, (IF((AS91)&lt;25%, 0, 1)))</f>
        <v>0</v>
      </c>
      <c r="AZ91" s="11">
        <f t="shared" si="173"/>
        <v>0</v>
      </c>
      <c r="BA91" s="11">
        <f t="shared" si="173"/>
        <v>2</v>
      </c>
      <c r="BB91" s="11">
        <f t="shared" si="16"/>
        <v>2</v>
      </c>
      <c r="BC91" s="3"/>
      <c r="BD91" s="3"/>
      <c r="BE91" s="4" t="str">
        <f t="shared" ref="BE91:BG91" si="174">IF(AY91=2,"Att", (IF(AY91=0,"Not","Weak")))</f>
        <v>Not</v>
      </c>
      <c r="BF91" s="4" t="str">
        <f t="shared" si="174"/>
        <v>Not</v>
      </c>
      <c r="BG91" s="4" t="str">
        <f t="shared" si="174"/>
        <v>Att</v>
      </c>
      <c r="BH91" s="42" t="str">
        <f t="shared" si="18"/>
        <v>Att</v>
      </c>
      <c r="BI91" s="3"/>
      <c r="BJ91" s="1"/>
      <c r="BK91" s="99">
        <f t="shared" si="153"/>
        <v>2</v>
      </c>
      <c r="BL91" s="99">
        <f t="shared" si="154"/>
        <v>2</v>
      </c>
    </row>
    <row r="92" spans="1:64" ht="14.25" customHeight="1">
      <c r="A92" s="38" t="s">
        <v>209</v>
      </c>
      <c r="B92" s="39" t="s">
        <v>210</v>
      </c>
      <c r="C92" s="7">
        <v>10</v>
      </c>
      <c r="D92" s="7">
        <v>1</v>
      </c>
      <c r="E92" s="7">
        <v>3.5</v>
      </c>
      <c r="F92" s="7">
        <v>7</v>
      </c>
      <c r="G92" s="45">
        <f t="shared" si="3"/>
        <v>10.5</v>
      </c>
      <c r="H92" s="57">
        <v>7.5</v>
      </c>
      <c r="I92" s="7">
        <v>4</v>
      </c>
      <c r="J92" s="7"/>
      <c r="K92" s="7"/>
      <c r="L92" s="7"/>
      <c r="M92" s="7">
        <v>0.5</v>
      </c>
      <c r="N92" s="7"/>
      <c r="O92" s="7"/>
      <c r="P92" s="7"/>
      <c r="Q92" s="7"/>
      <c r="R92" s="40">
        <f t="shared" si="58"/>
        <v>4.5</v>
      </c>
      <c r="S92" s="7">
        <v>6.5</v>
      </c>
      <c r="T92" s="7"/>
      <c r="U92" s="7">
        <v>4</v>
      </c>
      <c r="V92" s="7">
        <v>3</v>
      </c>
      <c r="W92" s="7"/>
      <c r="X92" s="7"/>
      <c r="Y92" s="7"/>
      <c r="Z92" s="7"/>
      <c r="AA92" s="7">
        <v>4</v>
      </c>
      <c r="AB92" s="7"/>
      <c r="AC92" s="7"/>
      <c r="AD92" s="7">
        <v>2</v>
      </c>
      <c r="AE92" s="7">
        <v>2.5</v>
      </c>
      <c r="AF92" s="7"/>
      <c r="AG92" s="7"/>
      <c r="AH92" s="7"/>
      <c r="AI92" s="7"/>
      <c r="AJ92" s="4">
        <f t="shared" si="5"/>
        <v>22</v>
      </c>
      <c r="AK92" s="51">
        <f t="shared" si="31"/>
        <v>54.5</v>
      </c>
      <c r="AL92" s="1"/>
      <c r="AM92" s="42">
        <f t="shared" si="7"/>
        <v>15.5</v>
      </c>
      <c r="AN92" s="42">
        <f t="shared" si="8"/>
        <v>8</v>
      </c>
      <c r="AO92" s="42">
        <f t="shared" si="9"/>
        <v>13</v>
      </c>
      <c r="AP92" s="42">
        <f t="shared" si="10"/>
        <v>9</v>
      </c>
      <c r="AQ92" s="1"/>
      <c r="AR92" s="3"/>
      <c r="AS92" s="43">
        <f t="shared" si="11"/>
        <v>0.42659885121057745</v>
      </c>
      <c r="AT92" s="43">
        <f t="shared" si="12"/>
        <v>0.20869202274743046</v>
      </c>
      <c r="AU92" s="43">
        <f t="shared" si="13"/>
        <v>0.74998413495099137</v>
      </c>
      <c r="AV92" s="43">
        <f t="shared" si="14"/>
        <v>0.49998888913579703</v>
      </c>
      <c r="AW92" s="3"/>
      <c r="AX92" s="3"/>
      <c r="AY92" s="11">
        <f t="shared" ref="AY92:BA92" si="175">IF((AS92)&gt;=50%, 2, (IF((AS92)&lt;25%, 0, 1)))</f>
        <v>1</v>
      </c>
      <c r="AZ92" s="11">
        <f t="shared" si="175"/>
        <v>0</v>
      </c>
      <c r="BA92" s="11">
        <f t="shared" si="175"/>
        <v>2</v>
      </c>
      <c r="BB92" s="11">
        <f t="shared" si="16"/>
        <v>1</v>
      </c>
      <c r="BC92" s="3"/>
      <c r="BD92" s="3"/>
      <c r="BE92" s="4" t="str">
        <f t="shared" ref="BE92:BG92" si="176">IF(AY92=2,"Att", (IF(AY92=0,"Not","Weak")))</f>
        <v>Weak</v>
      </c>
      <c r="BF92" s="4" t="str">
        <f t="shared" si="176"/>
        <v>Not</v>
      </c>
      <c r="BG92" s="4" t="str">
        <f t="shared" si="176"/>
        <v>Att</v>
      </c>
      <c r="BH92" s="42" t="str">
        <f t="shared" si="18"/>
        <v>Weak</v>
      </c>
      <c r="BI92" s="3"/>
      <c r="BJ92" s="1"/>
      <c r="BK92" s="99">
        <f t="shared" si="153"/>
        <v>2</v>
      </c>
      <c r="BL92" s="99">
        <f t="shared" si="154"/>
        <v>2</v>
      </c>
    </row>
    <row r="93" spans="1:64" ht="14.25" customHeight="1">
      <c r="A93" s="38" t="s">
        <v>211</v>
      </c>
      <c r="B93" s="39" t="s">
        <v>212</v>
      </c>
      <c r="C93" s="7">
        <v>10</v>
      </c>
      <c r="D93" s="7">
        <v>1</v>
      </c>
      <c r="E93" s="7">
        <v>0.5</v>
      </c>
      <c r="F93" s="7">
        <v>7</v>
      </c>
      <c r="G93" s="45">
        <f t="shared" si="3"/>
        <v>8</v>
      </c>
      <c r="H93" s="57">
        <v>8</v>
      </c>
      <c r="I93" s="7"/>
      <c r="J93" s="7"/>
      <c r="K93" s="7"/>
      <c r="L93" s="7"/>
      <c r="M93" s="7">
        <v>3</v>
      </c>
      <c r="N93" s="7"/>
      <c r="O93" s="7"/>
      <c r="P93" s="7">
        <v>0.5</v>
      </c>
      <c r="Q93" s="7"/>
      <c r="R93" s="40">
        <f t="shared" si="58"/>
        <v>3.5</v>
      </c>
      <c r="S93" s="7"/>
      <c r="T93" s="7"/>
      <c r="U93" s="7">
        <v>4.5</v>
      </c>
      <c r="V93" s="7">
        <v>2</v>
      </c>
      <c r="W93" s="7"/>
      <c r="X93" s="7"/>
      <c r="Y93" s="7"/>
      <c r="Z93" s="7"/>
      <c r="AA93" s="7">
        <v>6</v>
      </c>
      <c r="AB93" s="7">
        <v>2.5</v>
      </c>
      <c r="AC93" s="7"/>
      <c r="AD93" s="7">
        <v>2</v>
      </c>
      <c r="AE93" s="7">
        <v>3.5</v>
      </c>
      <c r="AF93" s="7"/>
      <c r="AG93" s="7"/>
      <c r="AH93" s="7">
        <v>4.5</v>
      </c>
      <c r="AI93" s="7"/>
      <c r="AJ93" s="4">
        <f t="shared" si="5"/>
        <v>25</v>
      </c>
      <c r="AK93" s="51">
        <f t="shared" si="31"/>
        <v>54.5</v>
      </c>
      <c r="AL93" s="1"/>
      <c r="AM93" s="42">
        <f t="shared" si="7"/>
        <v>7.5</v>
      </c>
      <c r="AN93" s="42">
        <f t="shared" si="8"/>
        <v>10.5</v>
      </c>
      <c r="AO93" s="42">
        <f t="shared" si="9"/>
        <v>13.5</v>
      </c>
      <c r="AP93" s="42">
        <f t="shared" si="10"/>
        <v>13.5</v>
      </c>
      <c r="AQ93" s="1"/>
      <c r="AR93" s="3"/>
      <c r="AS93" s="43">
        <f t="shared" si="11"/>
        <v>0.20641879897286006</v>
      </c>
      <c r="AT93" s="43">
        <f t="shared" si="12"/>
        <v>0.27390827985600247</v>
      </c>
      <c r="AU93" s="43">
        <f t="shared" si="13"/>
        <v>0.7788296786029526</v>
      </c>
      <c r="AV93" s="43">
        <f t="shared" si="14"/>
        <v>0.74998333370369552</v>
      </c>
      <c r="AW93" s="3"/>
      <c r="AX93" s="3"/>
      <c r="AY93" s="11">
        <f t="shared" ref="AY93:BA93" si="177">IF((AS93)&gt;=50%, 2, (IF((AS93)&lt;25%, 0, 1)))</f>
        <v>0</v>
      </c>
      <c r="AZ93" s="11">
        <f t="shared" si="177"/>
        <v>1</v>
      </c>
      <c r="BA93" s="11">
        <f t="shared" si="177"/>
        <v>2</v>
      </c>
      <c r="BB93" s="11">
        <f t="shared" si="16"/>
        <v>2</v>
      </c>
      <c r="BC93" s="3"/>
      <c r="BD93" s="3"/>
      <c r="BE93" s="4" t="str">
        <f t="shared" ref="BE93:BG93" si="178">IF(AY93=2,"Att", (IF(AY93=0,"Not","Weak")))</f>
        <v>Not</v>
      </c>
      <c r="BF93" s="4" t="str">
        <f t="shared" si="178"/>
        <v>Weak</v>
      </c>
      <c r="BG93" s="4" t="str">
        <f t="shared" si="178"/>
        <v>Att</v>
      </c>
      <c r="BH93" s="42" t="str">
        <f t="shared" si="18"/>
        <v>Att</v>
      </c>
      <c r="BI93" s="3"/>
      <c r="BJ93" s="1"/>
      <c r="BK93" s="99">
        <f t="shared" si="153"/>
        <v>3</v>
      </c>
      <c r="BL93" s="99">
        <f t="shared" si="154"/>
        <v>2</v>
      </c>
    </row>
    <row r="94" spans="1:64" ht="14.25" customHeight="1">
      <c r="A94" s="38" t="s">
        <v>213</v>
      </c>
      <c r="B94" s="39" t="s">
        <v>214</v>
      </c>
      <c r="C94" s="7">
        <v>10</v>
      </c>
      <c r="D94" s="7">
        <v>2</v>
      </c>
      <c r="E94" s="7">
        <v>8.5</v>
      </c>
      <c r="F94" s="7">
        <v>10</v>
      </c>
      <c r="G94" s="45">
        <f t="shared" si="3"/>
        <v>18.5</v>
      </c>
      <c r="H94" s="57">
        <v>8</v>
      </c>
      <c r="I94" s="7">
        <v>4</v>
      </c>
      <c r="J94" s="7">
        <v>5</v>
      </c>
      <c r="K94" s="7"/>
      <c r="L94" s="7"/>
      <c r="M94" s="7"/>
      <c r="N94" s="7"/>
      <c r="O94" s="7">
        <v>5</v>
      </c>
      <c r="P94" s="7">
        <v>5</v>
      </c>
      <c r="Q94" s="7"/>
      <c r="R94" s="40">
        <f t="shared" si="58"/>
        <v>19</v>
      </c>
      <c r="S94" s="7">
        <v>10</v>
      </c>
      <c r="T94" s="7"/>
      <c r="U94" s="7">
        <v>6</v>
      </c>
      <c r="V94" s="7">
        <v>3</v>
      </c>
      <c r="W94" s="7"/>
      <c r="X94" s="7"/>
      <c r="Y94" s="7"/>
      <c r="Z94" s="7"/>
      <c r="AA94" s="7">
        <v>6.5</v>
      </c>
      <c r="AB94" s="7">
        <v>3</v>
      </c>
      <c r="AC94" s="7"/>
      <c r="AD94" s="7">
        <v>2</v>
      </c>
      <c r="AE94" s="7">
        <v>6</v>
      </c>
      <c r="AF94" s="7"/>
      <c r="AG94" s="7"/>
      <c r="AH94" s="7"/>
      <c r="AI94" s="7"/>
      <c r="AJ94" s="4">
        <f t="shared" si="5"/>
        <v>36.5</v>
      </c>
      <c r="AK94" s="51">
        <f t="shared" si="31"/>
        <v>92</v>
      </c>
      <c r="AL94" s="1"/>
      <c r="AM94" s="42">
        <f t="shared" si="7"/>
        <v>32.5</v>
      </c>
      <c r="AN94" s="42">
        <f t="shared" si="8"/>
        <v>22.5</v>
      </c>
      <c r="AO94" s="42">
        <f t="shared" si="9"/>
        <v>17</v>
      </c>
      <c r="AP94" s="42">
        <f t="shared" si="10"/>
        <v>12</v>
      </c>
      <c r="AQ94" s="1"/>
      <c r="AR94" s="3"/>
      <c r="AS94" s="43">
        <f t="shared" si="11"/>
        <v>0.89448146221572689</v>
      </c>
      <c r="AT94" s="43">
        <f t="shared" si="12"/>
        <v>0.58694631397714814</v>
      </c>
      <c r="AU94" s="43">
        <f t="shared" si="13"/>
        <v>0.98074848416668103</v>
      </c>
      <c r="AV94" s="43">
        <f t="shared" si="14"/>
        <v>0.66665185218106271</v>
      </c>
      <c r="AW94" s="3"/>
      <c r="AX94" s="3"/>
      <c r="AY94" s="11">
        <f t="shared" ref="AY94:BA94" si="179">IF((AS94)&gt;=50%, 2, (IF((AS94)&lt;25%, 0, 1)))</f>
        <v>2</v>
      </c>
      <c r="AZ94" s="11">
        <f t="shared" si="179"/>
        <v>2</v>
      </c>
      <c r="BA94" s="11">
        <f t="shared" si="179"/>
        <v>2</v>
      </c>
      <c r="BB94" s="11">
        <f t="shared" si="16"/>
        <v>2</v>
      </c>
      <c r="BC94" s="3"/>
      <c r="BD94" s="3"/>
      <c r="BE94" s="4" t="str">
        <f t="shared" ref="BE94:BG94" si="180">IF(AY94=2,"Att", (IF(AY94=0,"Not","Weak")))</f>
        <v>Att</v>
      </c>
      <c r="BF94" s="4" t="str">
        <f t="shared" si="180"/>
        <v>Att</v>
      </c>
      <c r="BG94" s="4" t="str">
        <f t="shared" si="180"/>
        <v>Att</v>
      </c>
      <c r="BH94" s="42" t="str">
        <f t="shared" si="18"/>
        <v>Att</v>
      </c>
      <c r="BI94" s="3"/>
      <c r="BJ94" s="1"/>
      <c r="BK94" s="99">
        <f t="shared" si="153"/>
        <v>6</v>
      </c>
      <c r="BL94" s="99">
        <f t="shared" si="154"/>
        <v>2</v>
      </c>
    </row>
    <row r="95" spans="1:64" ht="14.25" customHeight="1">
      <c r="A95" s="38" t="s">
        <v>215</v>
      </c>
      <c r="B95" s="39" t="s">
        <v>216</v>
      </c>
      <c r="C95" s="7">
        <v>10</v>
      </c>
      <c r="D95" s="7">
        <v>9</v>
      </c>
      <c r="E95" s="7">
        <v>3.5</v>
      </c>
      <c r="F95" s="7">
        <v>7</v>
      </c>
      <c r="G95" s="45">
        <f t="shared" si="3"/>
        <v>16</v>
      </c>
      <c r="H95" s="57">
        <v>10</v>
      </c>
      <c r="I95" s="7"/>
      <c r="J95" s="7"/>
      <c r="K95" s="7"/>
      <c r="L95" s="7"/>
      <c r="M95" s="7">
        <v>0.5</v>
      </c>
      <c r="N95" s="7"/>
      <c r="O95" s="7"/>
      <c r="P95" s="7">
        <v>2.5</v>
      </c>
      <c r="Q95" s="7"/>
      <c r="R95" s="40">
        <f t="shared" si="58"/>
        <v>3</v>
      </c>
      <c r="S95" s="7">
        <v>10</v>
      </c>
      <c r="T95" s="7"/>
      <c r="U95" s="7">
        <v>6</v>
      </c>
      <c r="V95" s="7">
        <v>3</v>
      </c>
      <c r="W95" s="7"/>
      <c r="X95" s="7"/>
      <c r="Y95" s="7"/>
      <c r="Z95" s="7"/>
      <c r="AA95" s="7">
        <v>6.5</v>
      </c>
      <c r="AB95" s="7">
        <v>3</v>
      </c>
      <c r="AC95" s="7"/>
      <c r="AD95" s="7">
        <v>2</v>
      </c>
      <c r="AE95" s="7">
        <v>6</v>
      </c>
      <c r="AF95" s="7"/>
      <c r="AG95" s="7"/>
      <c r="AH95" s="7"/>
      <c r="AI95" s="7"/>
      <c r="AJ95" s="4">
        <f t="shared" si="5"/>
        <v>36.5</v>
      </c>
      <c r="AK95" s="51">
        <f t="shared" si="31"/>
        <v>75.5</v>
      </c>
      <c r="AL95" s="1"/>
      <c r="AM95" s="42">
        <f t="shared" si="7"/>
        <v>28</v>
      </c>
      <c r="AN95" s="42">
        <f t="shared" si="8"/>
        <v>13</v>
      </c>
      <c r="AO95" s="42">
        <f t="shared" si="9"/>
        <v>19</v>
      </c>
      <c r="AP95" s="42">
        <f t="shared" si="10"/>
        <v>9</v>
      </c>
      <c r="AQ95" s="1"/>
      <c r="AR95" s="3"/>
      <c r="AS95" s="43">
        <f t="shared" si="11"/>
        <v>0.7706301828320109</v>
      </c>
      <c r="AT95" s="43">
        <f t="shared" si="12"/>
        <v>0.33912453696457451</v>
      </c>
      <c r="AU95" s="43">
        <f t="shared" si="13"/>
        <v>1</v>
      </c>
      <c r="AV95" s="43">
        <f t="shared" si="14"/>
        <v>0.49998888913579703</v>
      </c>
      <c r="AW95" s="3"/>
      <c r="AX95" s="3"/>
      <c r="AY95" s="11">
        <f t="shared" ref="AY95:BA95" si="181">IF((AS95)&gt;=50%, 2, (IF((AS95)&lt;25%, 0, 1)))</f>
        <v>2</v>
      </c>
      <c r="AZ95" s="11">
        <f t="shared" si="181"/>
        <v>1</v>
      </c>
      <c r="BA95" s="11">
        <f t="shared" si="181"/>
        <v>2</v>
      </c>
      <c r="BB95" s="11">
        <f t="shared" si="16"/>
        <v>1</v>
      </c>
      <c r="BC95" s="3"/>
      <c r="BD95" s="3"/>
      <c r="BE95" s="4" t="str">
        <f t="shared" ref="BE95:BG95" si="182">IF(AY95=2,"Att", (IF(AY95=0,"Not","Weak")))</f>
        <v>Att</v>
      </c>
      <c r="BF95" s="4" t="str">
        <f t="shared" si="182"/>
        <v>Weak</v>
      </c>
      <c r="BG95" s="4" t="str">
        <f t="shared" si="182"/>
        <v>Att</v>
      </c>
      <c r="BH95" s="42" t="str">
        <f t="shared" si="18"/>
        <v>Weak</v>
      </c>
      <c r="BI95" s="3"/>
      <c r="BJ95" s="1"/>
      <c r="BK95" s="99">
        <f t="shared" si="153"/>
        <v>4</v>
      </c>
      <c r="BL95" s="99">
        <f t="shared" si="154"/>
        <v>2</v>
      </c>
    </row>
    <row r="96" spans="1:64" ht="14.25" customHeight="1">
      <c r="A96" s="38" t="s">
        <v>217</v>
      </c>
      <c r="B96" s="39" t="s">
        <v>218</v>
      </c>
      <c r="C96" s="7">
        <v>10</v>
      </c>
      <c r="D96" s="7">
        <v>2</v>
      </c>
      <c r="E96" s="7">
        <v>3.5</v>
      </c>
      <c r="F96" s="7">
        <v>7</v>
      </c>
      <c r="G96" s="45">
        <f t="shared" si="3"/>
        <v>10.5</v>
      </c>
      <c r="H96" s="57">
        <v>9</v>
      </c>
      <c r="I96" s="7">
        <v>1</v>
      </c>
      <c r="J96" s="7"/>
      <c r="K96" s="7"/>
      <c r="L96" s="7"/>
      <c r="M96" s="7">
        <v>2</v>
      </c>
      <c r="N96" s="7"/>
      <c r="O96" s="7"/>
      <c r="P96" s="7"/>
      <c r="Q96" s="7"/>
      <c r="R96" s="40">
        <f t="shared" si="58"/>
        <v>3</v>
      </c>
      <c r="S96" s="7">
        <v>8.5</v>
      </c>
      <c r="T96" s="7"/>
      <c r="U96" s="7"/>
      <c r="V96" s="7"/>
      <c r="W96" s="7"/>
      <c r="X96" s="7"/>
      <c r="Y96" s="7"/>
      <c r="Z96" s="7"/>
      <c r="AA96" s="7">
        <v>6.5</v>
      </c>
      <c r="AB96" s="7">
        <v>2.5</v>
      </c>
      <c r="AC96" s="7"/>
      <c r="AD96" s="7">
        <v>2</v>
      </c>
      <c r="AE96" s="7">
        <v>3</v>
      </c>
      <c r="AF96" s="7"/>
      <c r="AG96" s="7"/>
      <c r="AH96" s="7">
        <v>5</v>
      </c>
      <c r="AI96" s="7"/>
      <c r="AJ96" s="4">
        <f t="shared" si="5"/>
        <v>27.5</v>
      </c>
      <c r="AK96" s="51">
        <f t="shared" si="31"/>
        <v>60</v>
      </c>
      <c r="AL96" s="1"/>
      <c r="AM96" s="42">
        <f t="shared" si="7"/>
        <v>18</v>
      </c>
      <c r="AN96" s="42">
        <f t="shared" si="8"/>
        <v>8</v>
      </c>
      <c r="AO96" s="42">
        <f t="shared" si="9"/>
        <v>12</v>
      </c>
      <c r="AP96" s="42">
        <f t="shared" si="10"/>
        <v>14</v>
      </c>
      <c r="AQ96" s="1"/>
      <c r="AR96" s="3"/>
      <c r="AS96" s="43">
        <f t="shared" si="11"/>
        <v>0.49540511753486416</v>
      </c>
      <c r="AT96" s="43">
        <f t="shared" si="12"/>
        <v>0.20869202274743046</v>
      </c>
      <c r="AU96" s="43">
        <f t="shared" si="13"/>
        <v>0.692293047647069</v>
      </c>
      <c r="AV96" s="43">
        <f t="shared" si="14"/>
        <v>0.77776049421123983</v>
      </c>
      <c r="AW96" s="3"/>
      <c r="AX96" s="3"/>
      <c r="AY96" s="11">
        <f t="shared" ref="AY96:BA96" si="183">IF((AS96)&gt;=50%, 2, (IF((AS96)&lt;25%, 0, 1)))</f>
        <v>1</v>
      </c>
      <c r="AZ96" s="11">
        <f t="shared" si="183"/>
        <v>0</v>
      </c>
      <c r="BA96" s="11">
        <f t="shared" si="183"/>
        <v>2</v>
      </c>
      <c r="BB96" s="11">
        <f t="shared" si="16"/>
        <v>2</v>
      </c>
      <c r="BC96" s="3"/>
      <c r="BD96" s="3"/>
      <c r="BE96" s="4" t="str">
        <f t="shared" ref="BE96:BG96" si="184">IF(AY96=2,"Att", (IF(AY96=0,"Not","Weak")))</f>
        <v>Weak</v>
      </c>
      <c r="BF96" s="4" t="str">
        <f t="shared" si="184"/>
        <v>Not</v>
      </c>
      <c r="BG96" s="4" t="str">
        <f t="shared" si="184"/>
        <v>Att</v>
      </c>
      <c r="BH96" s="42" t="str">
        <f t="shared" si="18"/>
        <v>Att</v>
      </c>
      <c r="BI96" s="3"/>
      <c r="BJ96" s="1"/>
      <c r="BK96" s="99">
        <f t="shared" si="153"/>
        <v>3</v>
      </c>
      <c r="BL96" s="99">
        <f t="shared" si="154"/>
        <v>2</v>
      </c>
    </row>
    <row r="97" spans="1:64" ht="14.25" customHeight="1">
      <c r="A97" s="38" t="s">
        <v>219</v>
      </c>
      <c r="B97" s="39" t="s">
        <v>220</v>
      </c>
      <c r="C97" s="7">
        <v>10</v>
      </c>
      <c r="D97" s="7">
        <v>1.5</v>
      </c>
      <c r="E97" s="7">
        <v>3</v>
      </c>
      <c r="F97" s="7">
        <v>5</v>
      </c>
      <c r="G97" s="45">
        <f t="shared" si="3"/>
        <v>8</v>
      </c>
      <c r="H97" s="57">
        <v>8</v>
      </c>
      <c r="I97" s="7">
        <v>2</v>
      </c>
      <c r="J97" s="7"/>
      <c r="K97" s="7"/>
      <c r="L97" s="7"/>
      <c r="M97" s="7">
        <v>1</v>
      </c>
      <c r="N97" s="7"/>
      <c r="O97" s="7"/>
      <c r="P97" s="7"/>
      <c r="Q97" s="7"/>
      <c r="R97" s="40">
        <f t="shared" si="58"/>
        <v>3</v>
      </c>
      <c r="S97" s="7">
        <v>7.5</v>
      </c>
      <c r="T97" s="7"/>
      <c r="U97" s="7">
        <v>5</v>
      </c>
      <c r="V97" s="7">
        <v>1.5</v>
      </c>
      <c r="W97" s="7"/>
      <c r="X97" s="7"/>
      <c r="Y97" s="7"/>
      <c r="Z97" s="7"/>
      <c r="AA97" s="7">
        <v>3.5</v>
      </c>
      <c r="AB97" s="7">
        <v>0</v>
      </c>
      <c r="AC97" s="7"/>
      <c r="AD97" s="7">
        <v>2</v>
      </c>
      <c r="AE97" s="7">
        <v>3.5</v>
      </c>
      <c r="AF97" s="7"/>
      <c r="AG97" s="7"/>
      <c r="AH97" s="7"/>
      <c r="AI97" s="7"/>
      <c r="AJ97" s="4">
        <f t="shared" si="5"/>
        <v>23</v>
      </c>
      <c r="AK97" s="51">
        <f t="shared" si="31"/>
        <v>52</v>
      </c>
      <c r="AL97" s="1"/>
      <c r="AM97" s="42">
        <f t="shared" si="7"/>
        <v>14.5</v>
      </c>
      <c r="AN97" s="42">
        <f t="shared" si="8"/>
        <v>9</v>
      </c>
      <c r="AO97" s="42">
        <f t="shared" si="9"/>
        <v>13</v>
      </c>
      <c r="AP97" s="42">
        <f t="shared" si="10"/>
        <v>7</v>
      </c>
      <c r="AQ97" s="1"/>
      <c r="AR97" s="3"/>
      <c r="AS97" s="43">
        <f t="shared" si="11"/>
        <v>0.39907634468086278</v>
      </c>
      <c r="AT97" s="43">
        <f t="shared" si="12"/>
        <v>0.23477852559085927</v>
      </c>
      <c r="AU97" s="43">
        <f t="shared" si="13"/>
        <v>0.74998413495099137</v>
      </c>
      <c r="AV97" s="43">
        <f t="shared" si="14"/>
        <v>0.38888024710561991</v>
      </c>
      <c r="AW97" s="3"/>
      <c r="AX97" s="3"/>
      <c r="AY97" s="11">
        <f t="shared" ref="AY97:BA97" si="185">IF((AS97)&gt;=50%, 2, (IF((AS97)&lt;25%, 0, 1)))</f>
        <v>1</v>
      </c>
      <c r="AZ97" s="11">
        <f t="shared" si="185"/>
        <v>0</v>
      </c>
      <c r="BA97" s="11">
        <f t="shared" si="185"/>
        <v>2</v>
      </c>
      <c r="BB97" s="11">
        <f t="shared" si="16"/>
        <v>1</v>
      </c>
      <c r="BC97" s="3"/>
      <c r="BD97" s="3"/>
      <c r="BE97" s="4" t="str">
        <f t="shared" ref="BE97:BG97" si="186">IF(AY97=2,"Att", (IF(AY97=0,"Not","Weak")))</f>
        <v>Weak</v>
      </c>
      <c r="BF97" s="4" t="str">
        <f t="shared" si="186"/>
        <v>Not</v>
      </c>
      <c r="BG97" s="4" t="str">
        <f t="shared" si="186"/>
        <v>Att</v>
      </c>
      <c r="BH97" s="42" t="str">
        <f t="shared" si="18"/>
        <v>Weak</v>
      </c>
      <c r="BI97" s="3"/>
      <c r="BJ97" s="1"/>
      <c r="BK97" s="99">
        <f t="shared" si="153"/>
        <v>2</v>
      </c>
      <c r="BL97" s="99">
        <f t="shared" si="154"/>
        <v>2</v>
      </c>
    </row>
    <row r="98" spans="1:64" ht="14.25" customHeight="1">
      <c r="A98" s="38" t="s">
        <v>221</v>
      </c>
      <c r="B98" s="39" t="s">
        <v>222</v>
      </c>
      <c r="C98" s="7">
        <v>10</v>
      </c>
      <c r="D98" s="7">
        <v>8</v>
      </c>
      <c r="E98" s="7">
        <v>2.5</v>
      </c>
      <c r="F98" s="7">
        <v>7</v>
      </c>
      <c r="G98" s="45">
        <f t="shared" si="3"/>
        <v>15</v>
      </c>
      <c r="H98" s="57">
        <v>8</v>
      </c>
      <c r="I98" s="7">
        <v>4</v>
      </c>
      <c r="J98" s="7">
        <v>5</v>
      </c>
      <c r="K98" s="7"/>
      <c r="L98" s="7"/>
      <c r="M98" s="7"/>
      <c r="N98" s="7"/>
      <c r="O98" s="7"/>
      <c r="P98" s="7"/>
      <c r="Q98" s="7"/>
      <c r="R98" s="40">
        <f t="shared" si="58"/>
        <v>9</v>
      </c>
      <c r="S98" s="7">
        <v>7.5</v>
      </c>
      <c r="T98" s="7"/>
      <c r="U98" s="7">
        <v>4</v>
      </c>
      <c r="V98" s="7">
        <v>2</v>
      </c>
      <c r="W98" s="7"/>
      <c r="X98" s="7"/>
      <c r="Y98" s="7"/>
      <c r="Z98" s="7"/>
      <c r="AA98" s="7">
        <v>1.5</v>
      </c>
      <c r="AB98" s="7"/>
      <c r="AC98" s="7"/>
      <c r="AD98" s="7">
        <v>2</v>
      </c>
      <c r="AE98" s="7">
        <v>1</v>
      </c>
      <c r="AF98" s="7"/>
      <c r="AG98" s="7"/>
      <c r="AH98" s="7"/>
      <c r="AI98" s="7"/>
      <c r="AJ98" s="4">
        <f t="shared" si="5"/>
        <v>18</v>
      </c>
      <c r="AK98" s="51">
        <f t="shared" si="31"/>
        <v>60</v>
      </c>
      <c r="AL98" s="1"/>
      <c r="AM98" s="42">
        <f t="shared" si="7"/>
        <v>26</v>
      </c>
      <c r="AN98" s="42">
        <f t="shared" si="8"/>
        <v>6.5</v>
      </c>
      <c r="AO98" s="42">
        <f t="shared" si="9"/>
        <v>11</v>
      </c>
      <c r="AP98" s="42">
        <f t="shared" si="10"/>
        <v>9</v>
      </c>
      <c r="AQ98" s="1"/>
      <c r="AR98" s="3"/>
      <c r="AS98" s="43">
        <f t="shared" si="11"/>
        <v>0.71558516977258158</v>
      </c>
      <c r="AT98" s="43">
        <f t="shared" si="12"/>
        <v>0.16956226848228725</v>
      </c>
      <c r="AU98" s="43">
        <f t="shared" si="13"/>
        <v>0.63460196034314653</v>
      </c>
      <c r="AV98" s="43">
        <f t="shared" si="14"/>
        <v>0.49998888913579703</v>
      </c>
      <c r="AW98" s="3"/>
      <c r="AX98" s="3"/>
      <c r="AY98" s="11">
        <f t="shared" ref="AY98:BA98" si="187">IF((AS98)&gt;=50%, 2, (IF((AS98)&lt;25%, 0, 1)))</f>
        <v>2</v>
      </c>
      <c r="AZ98" s="11">
        <f t="shared" si="187"/>
        <v>0</v>
      </c>
      <c r="BA98" s="11">
        <f t="shared" si="187"/>
        <v>2</v>
      </c>
      <c r="BB98" s="11">
        <f t="shared" si="16"/>
        <v>1</v>
      </c>
      <c r="BC98" s="3"/>
      <c r="BD98" s="3"/>
      <c r="BE98" s="4" t="str">
        <f t="shared" ref="BE98:BG98" si="188">IF(AY98=2,"Att", (IF(AY98=0,"Not","Weak")))</f>
        <v>Att</v>
      </c>
      <c r="BF98" s="4" t="str">
        <f t="shared" si="188"/>
        <v>Not</v>
      </c>
      <c r="BG98" s="4" t="str">
        <f t="shared" si="188"/>
        <v>Att</v>
      </c>
      <c r="BH98" s="42" t="str">
        <f t="shared" si="18"/>
        <v>Weak</v>
      </c>
      <c r="BI98" s="3"/>
      <c r="BJ98" s="1"/>
      <c r="BK98" s="99">
        <f t="shared" si="153"/>
        <v>3</v>
      </c>
      <c r="BL98" s="99">
        <f t="shared" si="154"/>
        <v>2</v>
      </c>
    </row>
    <row r="99" spans="1:64" ht="14.2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3"/>
      <c r="AS99" s="3"/>
      <c r="AT99" s="3"/>
      <c r="AU99" s="3"/>
      <c r="AV99" s="3"/>
      <c r="AW99" s="3"/>
      <c r="AX99" s="3"/>
      <c r="AY99" s="42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1"/>
    </row>
    <row r="100" spans="1:64" ht="14.2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1"/>
    </row>
    <row r="101" spans="1:64" ht="14.2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3"/>
      <c r="AS101" s="73" t="s">
        <v>223</v>
      </c>
      <c r="AT101" s="74"/>
      <c r="AU101" s="74"/>
      <c r="AV101" s="74"/>
      <c r="AW101" s="74"/>
      <c r="AX101" s="74"/>
      <c r="AY101" s="74"/>
      <c r="AZ101" s="74"/>
      <c r="BA101" s="75"/>
      <c r="BB101" s="4">
        <f t="shared" ref="BB101:BD101" si="189">COUNT(AS16:AS98)</f>
        <v>83</v>
      </c>
      <c r="BC101" s="4">
        <f t="shared" si="189"/>
        <v>83</v>
      </c>
      <c r="BD101" s="4">
        <f t="shared" si="189"/>
        <v>83</v>
      </c>
      <c r="BE101" s="66">
        <v>83</v>
      </c>
      <c r="BF101" s="3"/>
      <c r="BG101" s="3"/>
      <c r="BH101" s="3"/>
      <c r="BI101" s="3"/>
      <c r="BJ101" s="1"/>
    </row>
    <row r="102" spans="1:64" ht="14.2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3"/>
      <c r="AS102" s="73" t="s">
        <v>224</v>
      </c>
      <c r="AT102" s="74"/>
      <c r="AU102" s="74"/>
      <c r="AV102" s="74"/>
      <c r="AW102" s="74"/>
      <c r="AX102" s="74"/>
      <c r="AY102" s="74"/>
      <c r="AZ102" s="74"/>
      <c r="BA102" s="75"/>
      <c r="BB102" s="4">
        <f t="shared" ref="BB102:BE102" si="190">COUNTIF(AS16:AS98,"&gt;=25%")</f>
        <v>44</v>
      </c>
      <c r="BC102" s="4">
        <f t="shared" si="190"/>
        <v>19</v>
      </c>
      <c r="BD102" s="4">
        <f t="shared" si="190"/>
        <v>66</v>
      </c>
      <c r="BE102" s="66">
        <f t="shared" si="190"/>
        <v>57</v>
      </c>
      <c r="BF102" s="3"/>
      <c r="BG102" s="3"/>
      <c r="BH102" s="3"/>
      <c r="BI102" s="3"/>
      <c r="BJ102" s="1"/>
    </row>
    <row r="103" spans="1:64" ht="14.2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3"/>
      <c r="AS103" s="73" t="s">
        <v>225</v>
      </c>
      <c r="AT103" s="74"/>
      <c r="AU103" s="74"/>
      <c r="AV103" s="74"/>
      <c r="AW103" s="74"/>
      <c r="AX103" s="74"/>
      <c r="AY103" s="74"/>
      <c r="AZ103" s="74"/>
      <c r="BA103" s="75"/>
      <c r="BB103" s="10">
        <f t="shared" ref="BB103:BE103" si="191">BB102/(BB101)</f>
        <v>0.53012048192771088</v>
      </c>
      <c r="BC103" s="10">
        <f t="shared" si="191"/>
        <v>0.2289156626506024</v>
      </c>
      <c r="BD103" s="10">
        <f t="shared" si="191"/>
        <v>0.79518072289156627</v>
      </c>
      <c r="BE103" s="15">
        <f t="shared" si="191"/>
        <v>0.68674698795180722</v>
      </c>
      <c r="BF103" s="3"/>
      <c r="BG103" s="3"/>
      <c r="BH103" s="3"/>
      <c r="BI103" s="3"/>
      <c r="BJ103" s="1"/>
    </row>
    <row r="104" spans="1:64" ht="14.2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1"/>
    </row>
    <row r="105" spans="1:64" ht="14.2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1"/>
    </row>
    <row r="106" spans="1:64" ht="14.2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1"/>
    </row>
    <row r="107" spans="1:64" ht="14.2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1"/>
    </row>
    <row r="108" spans="1:64" ht="14.2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1"/>
    </row>
    <row r="109" spans="1:64" ht="14.2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1"/>
    </row>
    <row r="110" spans="1:64" ht="14.2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1"/>
    </row>
    <row r="111" spans="1:64" ht="14.2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1"/>
    </row>
    <row r="112" spans="1:64" ht="14.2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1"/>
    </row>
    <row r="113" spans="1:62" ht="14.2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1"/>
    </row>
    <row r="114" spans="1:62" ht="14.2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3"/>
      <c r="BE114" s="3"/>
      <c r="BF114" s="3"/>
      <c r="BG114" s="3"/>
      <c r="BH114" s="3"/>
      <c r="BI114" s="3"/>
      <c r="BJ114" s="1"/>
    </row>
    <row r="115" spans="1:62" ht="14.2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3"/>
      <c r="BE115" s="3"/>
      <c r="BF115" s="3"/>
      <c r="BG115" s="3"/>
      <c r="BH115" s="3"/>
      <c r="BI115" s="3"/>
      <c r="BJ115" s="1"/>
    </row>
    <row r="116" spans="1:62" ht="14.2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3"/>
      <c r="BE116" s="3"/>
      <c r="BF116" s="3"/>
      <c r="BG116" s="3"/>
      <c r="BH116" s="3"/>
      <c r="BI116" s="3"/>
      <c r="BJ116" s="1"/>
    </row>
    <row r="117" spans="1:62" ht="14.2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1"/>
    </row>
    <row r="118" spans="1:62" ht="14.2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1"/>
    </row>
    <row r="119" spans="1:62" ht="14.2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1"/>
    </row>
    <row r="120" spans="1:62" ht="14.2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1"/>
    </row>
    <row r="121" spans="1:62" ht="14.2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1"/>
    </row>
    <row r="122" spans="1:62" ht="14.2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1"/>
    </row>
    <row r="123" spans="1:62" ht="14.2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1"/>
    </row>
    <row r="124" spans="1:62" ht="14.2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1"/>
    </row>
    <row r="125" spans="1:62" ht="14.2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1"/>
    </row>
    <row r="126" spans="1:62" ht="14.2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1"/>
    </row>
    <row r="127" spans="1:62" ht="14.2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1"/>
    </row>
    <row r="128" spans="1:62" ht="14.2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1"/>
    </row>
    <row r="129" spans="1:62" ht="14.2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1"/>
    </row>
    <row r="130" spans="1:62" ht="14.2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1"/>
    </row>
    <row r="131" spans="1:62" ht="14.2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1"/>
    </row>
    <row r="132" spans="1:62" ht="14.2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1"/>
    </row>
    <row r="133" spans="1:62" ht="14.2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1"/>
    </row>
    <row r="134" spans="1:62" ht="14.2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1"/>
    </row>
    <row r="135" spans="1:62" ht="14.2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1"/>
    </row>
    <row r="136" spans="1:62" ht="14.2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1"/>
    </row>
    <row r="137" spans="1:62" ht="14.2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1"/>
    </row>
    <row r="138" spans="1:62" ht="14.2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1"/>
    </row>
    <row r="139" spans="1:62" ht="14.2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1"/>
    </row>
    <row r="140" spans="1:62" ht="14.2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1"/>
    </row>
    <row r="141" spans="1:62" ht="14.2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1"/>
    </row>
    <row r="142" spans="1:62" ht="14.2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1"/>
    </row>
    <row r="143" spans="1:62" ht="14.2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1"/>
    </row>
    <row r="144" spans="1:62" ht="14.2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1"/>
    </row>
    <row r="145" spans="1:62" ht="14.2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1"/>
    </row>
    <row r="146" spans="1:62" ht="14.2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1"/>
    </row>
    <row r="147" spans="1:62" ht="14.2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1"/>
    </row>
    <row r="148" spans="1:62" ht="14.2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1"/>
    </row>
    <row r="149" spans="1:62" ht="14.2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1"/>
    </row>
    <row r="150" spans="1:62" ht="14.2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1"/>
    </row>
    <row r="151" spans="1:62" ht="14.2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1"/>
    </row>
    <row r="152" spans="1:62" ht="14.2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1"/>
    </row>
    <row r="153" spans="1:62" ht="14.2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1"/>
    </row>
    <row r="154" spans="1:62" ht="14.2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1"/>
    </row>
    <row r="155" spans="1:62" ht="14.2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1"/>
    </row>
    <row r="156" spans="1:62" ht="14.2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1"/>
    </row>
    <row r="157" spans="1:62" ht="14.2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1"/>
    </row>
    <row r="158" spans="1:62" ht="14.2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1"/>
    </row>
    <row r="159" spans="1:62" ht="14.2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1"/>
    </row>
    <row r="160" spans="1:62" ht="14.2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1"/>
    </row>
    <row r="161" spans="1:62" ht="14.2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1"/>
    </row>
    <row r="162" spans="1:62" ht="14.2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1"/>
    </row>
    <row r="163" spans="1:62" ht="14.2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1"/>
    </row>
    <row r="164" spans="1:62" ht="14.2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1"/>
    </row>
    <row r="165" spans="1:62" ht="14.2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1"/>
    </row>
    <row r="166" spans="1:62" ht="14.2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1"/>
    </row>
    <row r="167" spans="1:62" ht="14.2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1"/>
    </row>
    <row r="168" spans="1:62" ht="14.2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1"/>
    </row>
    <row r="169" spans="1:62" ht="14.2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1"/>
    </row>
    <row r="170" spans="1:62" ht="14.2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1"/>
    </row>
    <row r="171" spans="1:62" ht="14.2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1"/>
    </row>
    <row r="172" spans="1:62" ht="14.2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1"/>
    </row>
    <row r="173" spans="1:62" ht="14.2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1"/>
    </row>
    <row r="174" spans="1:62" ht="14.2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1"/>
    </row>
    <row r="175" spans="1:62" ht="14.2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1"/>
    </row>
    <row r="176" spans="1:62" ht="14.2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1"/>
    </row>
    <row r="177" spans="1:62" ht="14.2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1"/>
    </row>
    <row r="178" spans="1:62" ht="14.2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1"/>
    </row>
    <row r="179" spans="1:62" ht="14.2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1"/>
    </row>
    <row r="180" spans="1:62" ht="14.2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1"/>
    </row>
    <row r="181" spans="1:62" ht="14.2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1"/>
    </row>
    <row r="182" spans="1:62" ht="14.2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1"/>
    </row>
    <row r="183" spans="1:62" ht="14.2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1"/>
    </row>
    <row r="184" spans="1:62" ht="14.2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1"/>
    </row>
    <row r="185" spans="1:62" ht="14.2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1"/>
    </row>
    <row r="186" spans="1:62" ht="14.2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1"/>
    </row>
    <row r="187" spans="1:62" ht="14.2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1"/>
    </row>
    <row r="188" spans="1:62" ht="14.2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1"/>
    </row>
    <row r="189" spans="1:62" ht="14.2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1"/>
    </row>
    <row r="190" spans="1:62" ht="14.2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1"/>
    </row>
    <row r="191" spans="1:62" ht="14.2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1"/>
    </row>
    <row r="192" spans="1:62" ht="14.2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1"/>
    </row>
    <row r="193" spans="1:62" ht="14.2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1"/>
    </row>
    <row r="194" spans="1:62" ht="14.2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1"/>
    </row>
    <row r="195" spans="1:62" ht="14.2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1"/>
    </row>
    <row r="196" spans="1:62" ht="14.2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1"/>
    </row>
    <row r="197" spans="1:62" ht="14.2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1"/>
    </row>
    <row r="198" spans="1:62" ht="14.2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1"/>
    </row>
    <row r="199" spans="1:62" ht="14.2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1"/>
    </row>
    <row r="200" spans="1:62" ht="14.2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1"/>
    </row>
    <row r="201" spans="1:62" ht="14.2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1"/>
    </row>
    <row r="202" spans="1:62" ht="14.2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1"/>
    </row>
    <row r="203" spans="1:62" ht="14.2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1"/>
    </row>
    <row r="204" spans="1:62" ht="14.2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1"/>
    </row>
    <row r="205" spans="1:62" ht="14.2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1"/>
    </row>
    <row r="206" spans="1:62" ht="14.2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1"/>
    </row>
    <row r="207" spans="1:62" ht="14.2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1"/>
    </row>
    <row r="208" spans="1:62" ht="14.2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1"/>
    </row>
    <row r="209" spans="1:62" ht="14.2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1"/>
    </row>
    <row r="210" spans="1:62" ht="14.2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1"/>
    </row>
    <row r="211" spans="1:62" ht="14.2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1"/>
    </row>
    <row r="212" spans="1:62" ht="14.2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1"/>
    </row>
    <row r="213" spans="1:62" ht="14.2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1"/>
    </row>
    <row r="214" spans="1:62" ht="14.2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1"/>
    </row>
    <row r="215" spans="1:62" ht="14.2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1"/>
    </row>
    <row r="216" spans="1:62" ht="14.2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1"/>
    </row>
    <row r="217" spans="1:62" ht="14.2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1"/>
    </row>
    <row r="218" spans="1:62" ht="14.2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1"/>
    </row>
    <row r="219" spans="1:62" ht="14.2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1"/>
    </row>
    <row r="220" spans="1:62" ht="14.2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1"/>
    </row>
    <row r="221" spans="1:62" ht="14.2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1"/>
    </row>
    <row r="222" spans="1:62" ht="14.2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1"/>
    </row>
    <row r="223" spans="1:62" ht="14.2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1"/>
    </row>
    <row r="224" spans="1:62" ht="14.2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1"/>
    </row>
    <row r="225" spans="1:62" ht="14.2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1"/>
    </row>
    <row r="226" spans="1:62" ht="14.2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1"/>
    </row>
    <row r="227" spans="1:62" ht="14.2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1"/>
    </row>
    <row r="228" spans="1:62" ht="14.2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1"/>
    </row>
    <row r="229" spans="1:62" ht="14.2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1"/>
    </row>
    <row r="230" spans="1:62" ht="14.2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1"/>
    </row>
    <row r="231" spans="1:62" ht="14.2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1"/>
    </row>
    <row r="232" spans="1:62" ht="14.2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1"/>
    </row>
    <row r="233" spans="1:62" ht="14.2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1"/>
    </row>
    <row r="234" spans="1:62" ht="14.2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1"/>
    </row>
    <row r="235" spans="1:62" ht="14.2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1"/>
    </row>
    <row r="236" spans="1:62" ht="14.2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1"/>
    </row>
    <row r="237" spans="1:62" ht="14.2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1"/>
    </row>
    <row r="238" spans="1:62" ht="14.2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1"/>
    </row>
    <row r="239" spans="1:62" ht="14.2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1"/>
    </row>
    <row r="240" spans="1:62" ht="14.2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1"/>
    </row>
    <row r="241" spans="1:62" ht="14.2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1"/>
    </row>
    <row r="242" spans="1:62" ht="14.2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1"/>
    </row>
    <row r="243" spans="1:62" ht="14.2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1"/>
    </row>
    <row r="244" spans="1:62" ht="14.2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1"/>
    </row>
    <row r="245" spans="1:62" ht="14.2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1"/>
    </row>
    <row r="246" spans="1:62" ht="14.2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1"/>
    </row>
    <row r="247" spans="1:62" ht="14.2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1"/>
    </row>
    <row r="248" spans="1:62" ht="14.2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1"/>
    </row>
    <row r="249" spans="1:62" ht="14.2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1"/>
    </row>
    <row r="250" spans="1:62" ht="14.2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1"/>
    </row>
    <row r="251" spans="1:62" ht="14.2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1"/>
    </row>
    <row r="252" spans="1:62" ht="14.2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1"/>
    </row>
    <row r="253" spans="1:62" ht="14.2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1"/>
    </row>
    <row r="254" spans="1:62" ht="14.2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1"/>
    </row>
    <row r="255" spans="1:62" ht="14.2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1"/>
    </row>
    <row r="256" spans="1:62" ht="14.2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1"/>
    </row>
    <row r="257" spans="1:62" ht="14.2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1"/>
    </row>
    <row r="258" spans="1:62" ht="14.2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1"/>
    </row>
    <row r="259" spans="1:62" ht="14.2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1"/>
    </row>
    <row r="260" spans="1:62" ht="14.2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1"/>
    </row>
    <row r="261" spans="1:62" ht="14.2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1"/>
    </row>
    <row r="262" spans="1:62" ht="14.2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1"/>
    </row>
    <row r="263" spans="1:62" ht="14.2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1"/>
    </row>
    <row r="264" spans="1:62" ht="14.2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1"/>
    </row>
    <row r="265" spans="1:62" ht="14.2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1"/>
    </row>
    <row r="266" spans="1:62" ht="14.2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1"/>
    </row>
    <row r="267" spans="1:62" ht="14.2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1"/>
    </row>
    <row r="268" spans="1:62" ht="14.2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1"/>
    </row>
    <row r="269" spans="1:62" ht="14.2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1"/>
    </row>
    <row r="270" spans="1:62" ht="14.2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1"/>
    </row>
    <row r="271" spans="1:62" ht="14.2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1"/>
    </row>
    <row r="272" spans="1:62" ht="14.2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1"/>
    </row>
    <row r="273" spans="1:62" ht="14.2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1"/>
    </row>
    <row r="274" spans="1:62" ht="14.2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1"/>
    </row>
    <row r="275" spans="1:62" ht="14.2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1"/>
    </row>
    <row r="276" spans="1:62" ht="14.2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1"/>
    </row>
    <row r="277" spans="1:62" ht="14.2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1"/>
    </row>
    <row r="278" spans="1:62" ht="14.2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1"/>
    </row>
    <row r="279" spans="1:62" ht="14.2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1"/>
    </row>
    <row r="280" spans="1:62" ht="14.2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1"/>
    </row>
    <row r="281" spans="1:62" ht="14.2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1"/>
    </row>
    <row r="282" spans="1:62" ht="14.2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1"/>
    </row>
    <row r="283" spans="1:62" ht="14.2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1"/>
    </row>
    <row r="284" spans="1:62" ht="14.2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1"/>
    </row>
    <row r="285" spans="1:62" ht="14.2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1"/>
    </row>
    <row r="286" spans="1:62" ht="14.2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1"/>
    </row>
    <row r="287" spans="1:62" ht="14.2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1"/>
    </row>
    <row r="288" spans="1:62" ht="14.2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1"/>
    </row>
    <row r="289" spans="1:62" ht="14.2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1"/>
    </row>
    <row r="290" spans="1:62" ht="14.2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1"/>
    </row>
    <row r="291" spans="1:62" ht="14.2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1"/>
    </row>
    <row r="292" spans="1:62" ht="14.2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1"/>
    </row>
    <row r="293" spans="1:62" ht="14.2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1"/>
    </row>
    <row r="294" spans="1:62" ht="14.2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1"/>
    </row>
    <row r="295" spans="1:62" ht="14.2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1"/>
    </row>
    <row r="296" spans="1:62" ht="14.2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1"/>
    </row>
    <row r="297" spans="1:62" ht="14.2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1"/>
    </row>
    <row r="298" spans="1:62" ht="14.2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1"/>
    </row>
    <row r="299" spans="1:62" ht="14.2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1"/>
    </row>
    <row r="300" spans="1:62" ht="14.2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1"/>
    </row>
    <row r="301" spans="1:62" ht="14.2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1"/>
    </row>
    <row r="302" spans="1:62" ht="14.2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1"/>
    </row>
    <row r="303" spans="1:62" ht="14.2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1"/>
    </row>
    <row r="304" spans="1:62" ht="14.2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1"/>
    </row>
    <row r="305" spans="1:62" ht="14.2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1"/>
    </row>
    <row r="306" spans="1:62" ht="14.2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1"/>
    </row>
    <row r="307" spans="1:62" ht="14.2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1"/>
    </row>
    <row r="308" spans="1:62" ht="14.2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1"/>
    </row>
    <row r="309" spans="1:62" ht="14.2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1"/>
    </row>
    <row r="310" spans="1:62" ht="14.2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1"/>
    </row>
    <row r="311" spans="1:62" ht="14.2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1"/>
    </row>
    <row r="312" spans="1:62" ht="14.2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1"/>
    </row>
    <row r="313" spans="1:62" ht="14.2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1"/>
    </row>
    <row r="314" spans="1:62" ht="14.2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1"/>
    </row>
    <row r="315" spans="1:62" ht="14.2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1"/>
    </row>
    <row r="316" spans="1:62" ht="14.2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1"/>
    </row>
    <row r="317" spans="1:62" ht="14.2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1"/>
    </row>
    <row r="318" spans="1:62" ht="14.2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1"/>
    </row>
    <row r="319" spans="1:62" ht="14.2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1"/>
    </row>
    <row r="320" spans="1:62" ht="14.2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1"/>
    </row>
    <row r="321" spans="1:62" ht="14.2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1"/>
    </row>
    <row r="322" spans="1:62" ht="14.2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1"/>
    </row>
    <row r="323" spans="1:62" ht="14.2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1"/>
    </row>
    <row r="324" spans="1:62" ht="14.2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1"/>
    </row>
    <row r="325" spans="1:62" ht="14.2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1"/>
    </row>
    <row r="326" spans="1:62" ht="14.2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1"/>
    </row>
    <row r="327" spans="1:62" ht="14.2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1"/>
    </row>
    <row r="328" spans="1:62" ht="14.2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1"/>
    </row>
    <row r="329" spans="1:62" ht="14.2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1"/>
    </row>
    <row r="330" spans="1:62" ht="14.2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1"/>
    </row>
    <row r="331" spans="1:62" ht="14.2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1"/>
    </row>
    <row r="332" spans="1:62" ht="14.2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1"/>
    </row>
    <row r="333" spans="1:62" ht="14.2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1"/>
    </row>
    <row r="334" spans="1:62" ht="14.2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1"/>
    </row>
    <row r="335" spans="1:62" ht="14.2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1"/>
    </row>
    <row r="336" spans="1:62" ht="14.2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1"/>
    </row>
    <row r="337" spans="1:62" ht="14.2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1"/>
    </row>
    <row r="338" spans="1:62" ht="14.2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1"/>
    </row>
    <row r="339" spans="1:62" ht="14.2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1"/>
    </row>
    <row r="340" spans="1:62" ht="14.2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1"/>
    </row>
    <row r="341" spans="1:62" ht="14.2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1"/>
    </row>
    <row r="342" spans="1:62" ht="14.2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1"/>
    </row>
    <row r="343" spans="1:62" ht="14.2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1"/>
    </row>
    <row r="344" spans="1:62" ht="14.2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1"/>
    </row>
    <row r="345" spans="1:62" ht="14.2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1"/>
    </row>
    <row r="346" spans="1:62" ht="14.2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1"/>
    </row>
    <row r="347" spans="1:62" ht="14.2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1"/>
    </row>
    <row r="348" spans="1:62" ht="14.2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1"/>
    </row>
    <row r="349" spans="1:62" ht="14.2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1"/>
    </row>
    <row r="350" spans="1:62" ht="14.2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1"/>
    </row>
    <row r="351" spans="1:62" ht="14.2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1"/>
    </row>
    <row r="352" spans="1:62" ht="14.2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1"/>
    </row>
    <row r="353" spans="1:62" ht="14.2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1"/>
    </row>
    <row r="354" spans="1:62" ht="14.2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1"/>
    </row>
    <row r="355" spans="1:62" ht="14.2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1"/>
    </row>
    <row r="356" spans="1:62" ht="14.2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1"/>
    </row>
    <row r="357" spans="1:62" ht="14.2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1"/>
    </row>
    <row r="358" spans="1:62" ht="14.2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1"/>
    </row>
    <row r="359" spans="1:62" ht="14.2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1"/>
    </row>
    <row r="360" spans="1:62" ht="14.2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1"/>
    </row>
    <row r="361" spans="1:62" ht="14.2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1"/>
    </row>
    <row r="362" spans="1:62" ht="14.2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1"/>
    </row>
    <row r="363" spans="1:62" ht="14.2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1"/>
    </row>
    <row r="364" spans="1:62" ht="14.2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1"/>
    </row>
    <row r="365" spans="1:62" ht="14.2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1"/>
    </row>
    <row r="366" spans="1:62" ht="14.2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1"/>
    </row>
    <row r="367" spans="1:62" ht="14.2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1"/>
    </row>
    <row r="368" spans="1:62" ht="14.2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1"/>
    </row>
    <row r="369" spans="1:62" ht="14.2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1"/>
    </row>
    <row r="370" spans="1:62" ht="14.2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1"/>
    </row>
    <row r="371" spans="1:62" ht="14.2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1"/>
    </row>
    <row r="372" spans="1:62" ht="14.2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1"/>
    </row>
    <row r="373" spans="1:62" ht="14.2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1"/>
    </row>
    <row r="374" spans="1:62" ht="14.2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1"/>
    </row>
    <row r="375" spans="1:62" ht="14.2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1"/>
    </row>
    <row r="376" spans="1:62" ht="14.2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1"/>
    </row>
    <row r="377" spans="1:62" ht="14.2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1"/>
    </row>
    <row r="378" spans="1:62" ht="14.2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1"/>
    </row>
    <row r="379" spans="1:62" ht="14.2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1"/>
    </row>
    <row r="380" spans="1:62" ht="14.2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1"/>
    </row>
    <row r="381" spans="1:62" ht="14.2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1"/>
    </row>
    <row r="382" spans="1:62" ht="14.2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1"/>
    </row>
    <row r="383" spans="1:62" ht="14.2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1"/>
    </row>
    <row r="384" spans="1:62" ht="14.2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1"/>
    </row>
    <row r="385" spans="1:62" ht="14.2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1"/>
    </row>
    <row r="386" spans="1:62" ht="14.2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1"/>
    </row>
    <row r="387" spans="1:62" ht="14.2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1"/>
    </row>
    <row r="388" spans="1:62" ht="14.2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1"/>
    </row>
    <row r="389" spans="1:62" ht="14.2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1"/>
    </row>
    <row r="390" spans="1:62" ht="14.2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1"/>
    </row>
    <row r="391" spans="1:62" ht="14.2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1"/>
    </row>
    <row r="392" spans="1:62" ht="14.2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1"/>
    </row>
    <row r="393" spans="1:62" ht="14.2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1"/>
    </row>
    <row r="394" spans="1:62" ht="14.2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1"/>
    </row>
    <row r="395" spans="1:62" ht="14.2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1"/>
    </row>
    <row r="396" spans="1:62" ht="14.2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1"/>
    </row>
    <row r="397" spans="1:62" ht="14.2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1"/>
    </row>
    <row r="398" spans="1:62" ht="14.2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1"/>
    </row>
    <row r="399" spans="1:62" ht="14.2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1"/>
    </row>
    <row r="400" spans="1:62" ht="14.2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1"/>
    </row>
    <row r="401" spans="1:62" ht="14.2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1"/>
    </row>
    <row r="402" spans="1:62" ht="14.2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1"/>
    </row>
    <row r="403" spans="1:62" ht="14.2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1"/>
    </row>
    <row r="404" spans="1:62" ht="14.2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1"/>
    </row>
    <row r="405" spans="1:62" ht="14.2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1"/>
    </row>
    <row r="406" spans="1:62" ht="14.2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1"/>
    </row>
    <row r="407" spans="1:62" ht="14.2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1"/>
    </row>
    <row r="408" spans="1:62" ht="14.2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1"/>
    </row>
    <row r="409" spans="1:62" ht="14.2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1"/>
    </row>
    <row r="410" spans="1:62" ht="14.2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1"/>
    </row>
    <row r="411" spans="1:62" ht="14.2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1"/>
    </row>
    <row r="412" spans="1:62" ht="14.2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1"/>
    </row>
    <row r="413" spans="1:62" ht="14.2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1"/>
    </row>
    <row r="414" spans="1:62" ht="14.2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1"/>
    </row>
    <row r="415" spans="1:62" ht="14.2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1"/>
    </row>
    <row r="416" spans="1:62" ht="14.2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1"/>
    </row>
    <row r="417" spans="1:62" ht="14.2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1"/>
    </row>
    <row r="418" spans="1:62" ht="14.2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1"/>
    </row>
    <row r="419" spans="1:62" ht="14.2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1"/>
    </row>
    <row r="420" spans="1:62" ht="14.2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1"/>
    </row>
    <row r="421" spans="1:62" ht="14.2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1"/>
    </row>
    <row r="422" spans="1:62" ht="14.2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1"/>
    </row>
    <row r="423" spans="1:62" ht="14.2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1"/>
    </row>
    <row r="424" spans="1:62" ht="14.2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1"/>
    </row>
    <row r="425" spans="1:62" ht="14.2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1"/>
    </row>
    <row r="426" spans="1:62" ht="14.2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1"/>
    </row>
    <row r="427" spans="1:62" ht="14.2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1"/>
    </row>
    <row r="428" spans="1:62" ht="14.2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1"/>
    </row>
    <row r="429" spans="1:62" ht="14.2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1"/>
    </row>
    <row r="430" spans="1:62" ht="14.2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1"/>
    </row>
    <row r="431" spans="1:62" ht="14.2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1"/>
    </row>
    <row r="432" spans="1:62" ht="14.2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1"/>
    </row>
    <row r="433" spans="1:62" ht="14.2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1"/>
    </row>
    <row r="434" spans="1:62" ht="14.2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1"/>
    </row>
    <row r="435" spans="1:62" ht="14.2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1"/>
    </row>
    <row r="436" spans="1:62" ht="14.2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1"/>
    </row>
    <row r="437" spans="1:62" ht="14.2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1"/>
    </row>
    <row r="438" spans="1:62" ht="14.2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1"/>
    </row>
    <row r="439" spans="1:62" ht="14.2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1"/>
    </row>
    <row r="440" spans="1:62" ht="14.2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1"/>
    </row>
    <row r="441" spans="1:62" ht="14.2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1"/>
    </row>
    <row r="442" spans="1:62" ht="14.2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1"/>
    </row>
    <row r="443" spans="1:62" ht="14.2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1"/>
    </row>
    <row r="444" spans="1:62" ht="14.2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1"/>
    </row>
    <row r="445" spans="1:62" ht="14.2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1"/>
    </row>
    <row r="446" spans="1:62" ht="14.2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1"/>
    </row>
    <row r="447" spans="1:62" ht="14.2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1"/>
    </row>
    <row r="448" spans="1:62" ht="14.2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1"/>
    </row>
    <row r="449" spans="1:62" ht="14.2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1"/>
    </row>
    <row r="450" spans="1:62" ht="14.2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1"/>
    </row>
    <row r="451" spans="1:62" ht="14.2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1"/>
    </row>
    <row r="452" spans="1:62" ht="14.2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1"/>
    </row>
    <row r="453" spans="1:62" ht="14.2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1"/>
    </row>
    <row r="454" spans="1:62" ht="14.2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1"/>
    </row>
    <row r="455" spans="1:62" ht="14.2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1"/>
    </row>
    <row r="456" spans="1:62" ht="14.2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1"/>
    </row>
    <row r="457" spans="1:62" ht="14.2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1"/>
    </row>
    <row r="458" spans="1:62" ht="14.2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1"/>
    </row>
    <row r="459" spans="1:62" ht="14.2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1"/>
    </row>
    <row r="460" spans="1:62" ht="14.2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1"/>
    </row>
    <row r="461" spans="1:62" ht="14.2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1"/>
    </row>
    <row r="462" spans="1:62" ht="14.2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1"/>
    </row>
    <row r="463" spans="1:62" ht="14.2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1"/>
    </row>
    <row r="464" spans="1:62" ht="14.2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1"/>
    </row>
    <row r="465" spans="1:62" ht="14.2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1"/>
    </row>
    <row r="466" spans="1:62" ht="14.2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1"/>
    </row>
    <row r="467" spans="1:62" ht="14.2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1"/>
    </row>
    <row r="468" spans="1:62" ht="14.2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1"/>
    </row>
    <row r="469" spans="1:62" ht="14.2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1"/>
    </row>
    <row r="470" spans="1:62" ht="14.2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1"/>
    </row>
    <row r="471" spans="1:62" ht="14.2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1"/>
    </row>
    <row r="472" spans="1:62" ht="14.2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1"/>
    </row>
    <row r="473" spans="1:62" ht="14.2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1"/>
    </row>
    <row r="474" spans="1:62" ht="14.2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1"/>
    </row>
    <row r="475" spans="1:62" ht="14.2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1"/>
    </row>
    <row r="476" spans="1:62" ht="14.2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1"/>
    </row>
    <row r="477" spans="1:62" ht="14.2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1"/>
    </row>
    <row r="478" spans="1:62" ht="14.2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1"/>
    </row>
    <row r="479" spans="1:62" ht="14.2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1"/>
    </row>
    <row r="480" spans="1:62" ht="14.2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1"/>
    </row>
    <row r="481" spans="1:62" ht="14.2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1"/>
    </row>
    <row r="482" spans="1:62" ht="14.2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1"/>
    </row>
    <row r="483" spans="1:62" ht="14.2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1"/>
    </row>
    <row r="484" spans="1:62" ht="14.2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1"/>
    </row>
    <row r="485" spans="1:62" ht="14.2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1"/>
    </row>
    <row r="486" spans="1:62" ht="14.2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1"/>
    </row>
    <row r="487" spans="1:62" ht="14.2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1"/>
    </row>
    <row r="488" spans="1:62" ht="14.2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1"/>
    </row>
    <row r="489" spans="1:62" ht="14.2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1"/>
    </row>
    <row r="490" spans="1:62" ht="14.2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1"/>
    </row>
    <row r="491" spans="1:62" ht="14.2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1"/>
    </row>
    <row r="492" spans="1:62" ht="14.2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1"/>
    </row>
    <row r="493" spans="1:62" ht="14.2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1"/>
    </row>
    <row r="494" spans="1:62" ht="14.2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1"/>
    </row>
    <row r="495" spans="1:62" ht="14.2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1"/>
    </row>
    <row r="496" spans="1:62" ht="14.2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1"/>
    </row>
    <row r="497" spans="1:62" ht="14.2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1"/>
    </row>
    <row r="498" spans="1:62" ht="14.2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1"/>
    </row>
    <row r="499" spans="1:62" ht="14.2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1"/>
    </row>
    <row r="500" spans="1:62" ht="14.2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1"/>
    </row>
    <row r="501" spans="1:62" ht="14.2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1"/>
    </row>
    <row r="502" spans="1:62" ht="14.2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1"/>
    </row>
    <row r="503" spans="1:62" ht="14.2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1"/>
    </row>
    <row r="504" spans="1:62" ht="14.2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1"/>
    </row>
    <row r="505" spans="1:62" ht="14.2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1"/>
    </row>
    <row r="506" spans="1:62" ht="14.2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1"/>
    </row>
    <row r="507" spans="1:62" ht="14.2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1"/>
    </row>
    <row r="508" spans="1:62" ht="14.2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1"/>
    </row>
    <row r="509" spans="1:62" ht="14.2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1"/>
    </row>
    <row r="510" spans="1:62" ht="14.2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1"/>
    </row>
    <row r="511" spans="1:62" ht="14.2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1"/>
    </row>
    <row r="512" spans="1:62" ht="14.2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1"/>
    </row>
    <row r="513" spans="1:62" ht="14.2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1"/>
    </row>
    <row r="514" spans="1:62" ht="14.2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1"/>
    </row>
    <row r="515" spans="1:62" ht="14.2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1"/>
    </row>
    <row r="516" spans="1:62" ht="14.2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1"/>
    </row>
    <row r="517" spans="1:62" ht="14.2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1"/>
    </row>
    <row r="518" spans="1:62" ht="14.2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1"/>
    </row>
    <row r="519" spans="1:62" ht="14.2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1"/>
    </row>
    <row r="520" spans="1:62" ht="14.2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1"/>
    </row>
    <row r="521" spans="1:62" ht="14.2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1"/>
    </row>
    <row r="522" spans="1:62" ht="14.2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1"/>
    </row>
    <row r="523" spans="1:62" ht="14.2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1"/>
    </row>
    <row r="524" spans="1:62" ht="14.2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1"/>
    </row>
    <row r="525" spans="1:62" ht="14.2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1"/>
    </row>
    <row r="526" spans="1:62" ht="14.2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1"/>
    </row>
    <row r="527" spans="1:62" ht="14.2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1"/>
    </row>
    <row r="528" spans="1:62" ht="14.2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1"/>
    </row>
    <row r="529" spans="1:62" ht="14.2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1"/>
    </row>
    <row r="530" spans="1:62" ht="14.2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1"/>
    </row>
    <row r="531" spans="1:62" ht="14.2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1"/>
    </row>
    <row r="532" spans="1:62" ht="14.2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1"/>
    </row>
    <row r="533" spans="1:62" ht="14.2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1"/>
    </row>
    <row r="534" spans="1:62" ht="14.2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1"/>
    </row>
    <row r="535" spans="1:62" ht="14.2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1"/>
    </row>
    <row r="536" spans="1:62" ht="14.2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1"/>
    </row>
    <row r="537" spans="1:62" ht="14.2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1"/>
    </row>
    <row r="538" spans="1:62" ht="14.2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1"/>
    </row>
    <row r="539" spans="1:62" ht="14.2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1"/>
    </row>
    <row r="540" spans="1:62" ht="14.2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1"/>
    </row>
    <row r="541" spans="1:62" ht="14.2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1"/>
    </row>
    <row r="542" spans="1:62" ht="14.2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1"/>
    </row>
    <row r="543" spans="1:62" ht="14.2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1"/>
    </row>
    <row r="544" spans="1:62" ht="14.2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1"/>
    </row>
    <row r="545" spans="1:62" ht="14.2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1"/>
    </row>
    <row r="546" spans="1:62" ht="14.2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1"/>
    </row>
    <row r="547" spans="1:62" ht="14.2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1"/>
    </row>
    <row r="548" spans="1:62" ht="14.2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1"/>
    </row>
    <row r="549" spans="1:62" ht="14.2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1"/>
    </row>
    <row r="550" spans="1:62" ht="14.2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1"/>
    </row>
    <row r="551" spans="1:62" ht="14.2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1"/>
    </row>
    <row r="552" spans="1:62" ht="14.2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1"/>
    </row>
    <row r="553" spans="1:62" ht="14.2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1"/>
    </row>
    <row r="554" spans="1:62" ht="14.2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1"/>
    </row>
    <row r="555" spans="1:62" ht="14.2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1"/>
    </row>
    <row r="556" spans="1:62" ht="14.2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1"/>
    </row>
    <row r="557" spans="1:62" ht="14.2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1"/>
    </row>
    <row r="558" spans="1:62" ht="14.2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1"/>
    </row>
    <row r="559" spans="1:62" ht="14.2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1"/>
    </row>
    <row r="560" spans="1:62" ht="14.2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1"/>
    </row>
    <row r="561" spans="1:62" ht="14.2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1"/>
    </row>
    <row r="562" spans="1:62" ht="14.2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1"/>
    </row>
    <row r="563" spans="1:62" ht="14.2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1"/>
    </row>
    <row r="564" spans="1:62" ht="14.2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1"/>
    </row>
    <row r="565" spans="1:62" ht="14.2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1"/>
    </row>
    <row r="566" spans="1:62" ht="14.2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1"/>
    </row>
    <row r="567" spans="1:62" ht="14.2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1"/>
    </row>
    <row r="568" spans="1:62" ht="14.2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1"/>
    </row>
    <row r="569" spans="1:62" ht="14.2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1"/>
    </row>
    <row r="570" spans="1:62" ht="14.2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1"/>
    </row>
    <row r="571" spans="1:62" ht="14.2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1"/>
    </row>
    <row r="572" spans="1:62" ht="14.2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1"/>
    </row>
    <row r="573" spans="1:62" ht="14.2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1"/>
    </row>
    <row r="574" spans="1:62" ht="14.2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1"/>
    </row>
    <row r="575" spans="1:62" ht="14.2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1"/>
    </row>
    <row r="576" spans="1:62" ht="14.2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1"/>
    </row>
    <row r="577" spans="1:62" ht="14.2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1"/>
    </row>
    <row r="578" spans="1:62" ht="14.2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1"/>
    </row>
    <row r="579" spans="1:62" ht="14.2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1"/>
    </row>
    <row r="580" spans="1:62" ht="14.2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1"/>
    </row>
    <row r="581" spans="1:62" ht="14.2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1"/>
    </row>
    <row r="582" spans="1:62" ht="14.2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1"/>
    </row>
    <row r="583" spans="1:62" ht="14.2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1"/>
    </row>
    <row r="584" spans="1:62" ht="14.2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1"/>
    </row>
    <row r="585" spans="1:62" ht="14.2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1"/>
    </row>
    <row r="586" spans="1:62" ht="14.2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1"/>
    </row>
    <row r="587" spans="1:62" ht="14.2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1"/>
    </row>
    <row r="588" spans="1:62" ht="14.2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1"/>
    </row>
    <row r="589" spans="1:62" ht="14.2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1"/>
    </row>
    <row r="590" spans="1:62" ht="14.2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1"/>
    </row>
    <row r="591" spans="1:62" ht="14.2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1"/>
    </row>
    <row r="592" spans="1:62" ht="14.2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1"/>
    </row>
    <row r="593" spans="1:62" ht="14.2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1"/>
    </row>
    <row r="594" spans="1:62" ht="14.2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1"/>
    </row>
    <row r="595" spans="1:62" ht="14.2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1"/>
    </row>
    <row r="596" spans="1:62" ht="14.2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1"/>
    </row>
    <row r="597" spans="1:62" ht="14.2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1"/>
    </row>
    <row r="598" spans="1:62" ht="14.2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1"/>
    </row>
    <row r="599" spans="1:62" ht="14.2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1"/>
    </row>
    <row r="600" spans="1:62" ht="14.2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1"/>
    </row>
    <row r="601" spans="1:62" ht="14.2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1"/>
    </row>
    <row r="602" spans="1:62" ht="14.2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1"/>
    </row>
    <row r="603" spans="1:62" ht="14.2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1"/>
    </row>
    <row r="604" spans="1:62" ht="14.2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1"/>
    </row>
    <row r="605" spans="1:62" ht="14.2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1"/>
    </row>
    <row r="606" spans="1:62" ht="14.2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1"/>
    </row>
    <row r="607" spans="1:62" ht="14.2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1"/>
    </row>
    <row r="608" spans="1:62" ht="14.2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1"/>
    </row>
    <row r="609" spans="1:62" ht="14.2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1"/>
    </row>
    <row r="610" spans="1:62" ht="14.2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1"/>
    </row>
    <row r="611" spans="1:62" ht="14.2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1"/>
    </row>
    <row r="612" spans="1:62" ht="14.2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1"/>
    </row>
    <row r="613" spans="1:62" ht="14.2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1"/>
    </row>
    <row r="614" spans="1:62" ht="14.2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1"/>
    </row>
    <row r="615" spans="1:62" ht="14.2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1"/>
    </row>
    <row r="616" spans="1:62" ht="14.2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1"/>
    </row>
    <row r="617" spans="1:62" ht="14.2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1"/>
    </row>
    <row r="618" spans="1:62" ht="14.2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1"/>
    </row>
    <row r="619" spans="1:62" ht="14.2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1"/>
    </row>
    <row r="620" spans="1:62" ht="14.2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1"/>
    </row>
    <row r="621" spans="1:62" ht="14.2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1"/>
    </row>
    <row r="622" spans="1:62" ht="14.2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1"/>
    </row>
    <row r="623" spans="1:62" ht="14.2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1"/>
    </row>
    <row r="624" spans="1:62" ht="14.2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1"/>
    </row>
    <row r="625" spans="1:62" ht="14.2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1"/>
    </row>
    <row r="626" spans="1:62" ht="14.2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1"/>
    </row>
    <row r="627" spans="1:62" ht="14.2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1"/>
    </row>
    <row r="628" spans="1:62" ht="14.2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1"/>
    </row>
    <row r="629" spans="1:62" ht="14.2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1"/>
    </row>
    <row r="630" spans="1:62" ht="14.2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1"/>
    </row>
    <row r="631" spans="1:62" ht="14.2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1"/>
    </row>
    <row r="632" spans="1:62" ht="14.2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1"/>
    </row>
    <row r="633" spans="1:62" ht="14.2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1"/>
    </row>
    <row r="634" spans="1:62" ht="14.2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1"/>
    </row>
    <row r="635" spans="1:62" ht="14.2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1"/>
    </row>
    <row r="636" spans="1:62" ht="14.2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1"/>
    </row>
    <row r="637" spans="1:62" ht="14.2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1"/>
    </row>
    <row r="638" spans="1:62" ht="14.2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1"/>
    </row>
    <row r="639" spans="1:62" ht="14.2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1"/>
    </row>
    <row r="640" spans="1:62" ht="14.2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1"/>
    </row>
    <row r="641" spans="1:62" ht="14.2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1"/>
    </row>
    <row r="642" spans="1:62" ht="14.2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1"/>
    </row>
    <row r="643" spans="1:62" ht="14.2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1"/>
    </row>
    <row r="644" spans="1:62" ht="14.2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1"/>
    </row>
    <row r="645" spans="1:62" ht="14.2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1"/>
    </row>
    <row r="646" spans="1:62" ht="14.2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1"/>
    </row>
    <row r="647" spans="1:62" ht="14.2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1"/>
    </row>
    <row r="648" spans="1:62" ht="14.2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1"/>
    </row>
    <row r="649" spans="1:62" ht="14.2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1"/>
    </row>
    <row r="650" spans="1:62" ht="14.2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1"/>
    </row>
    <row r="651" spans="1:62" ht="14.2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1"/>
    </row>
    <row r="652" spans="1:62" ht="14.2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1"/>
    </row>
    <row r="653" spans="1:62" ht="14.2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1"/>
    </row>
    <row r="654" spans="1:62" ht="14.2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1"/>
    </row>
    <row r="655" spans="1:62" ht="14.2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1"/>
    </row>
    <row r="656" spans="1:62" ht="14.2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1"/>
    </row>
    <row r="657" spans="1:62" ht="14.2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1"/>
    </row>
    <row r="658" spans="1:62" ht="14.2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1"/>
    </row>
    <row r="659" spans="1:62" ht="14.2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1"/>
    </row>
    <row r="660" spans="1:62" ht="14.2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1"/>
    </row>
    <row r="661" spans="1:62" ht="14.2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1"/>
    </row>
    <row r="662" spans="1:62" ht="14.2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1"/>
    </row>
    <row r="663" spans="1:62" ht="14.2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1"/>
    </row>
    <row r="664" spans="1:62" ht="14.2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1"/>
    </row>
    <row r="665" spans="1:62" ht="14.2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1"/>
    </row>
    <row r="666" spans="1:62" ht="14.2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1"/>
    </row>
    <row r="667" spans="1:62" ht="14.2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1"/>
    </row>
    <row r="668" spans="1:62" ht="14.2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1"/>
    </row>
    <row r="669" spans="1:62" ht="14.2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1"/>
    </row>
    <row r="670" spans="1:62" ht="14.2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1"/>
    </row>
    <row r="671" spans="1:62" ht="14.2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1"/>
    </row>
    <row r="672" spans="1:62" ht="14.2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1"/>
    </row>
    <row r="673" spans="1:62" ht="14.2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1"/>
    </row>
    <row r="674" spans="1:62" ht="14.2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1"/>
    </row>
    <row r="675" spans="1:62" ht="14.2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1"/>
    </row>
    <row r="676" spans="1:62" ht="14.2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1"/>
    </row>
    <row r="677" spans="1:62" ht="14.2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1"/>
    </row>
    <row r="678" spans="1:62" ht="14.2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1"/>
    </row>
    <row r="679" spans="1:62" ht="14.2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1"/>
    </row>
    <row r="680" spans="1:62" ht="14.2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1"/>
    </row>
    <row r="681" spans="1:62" ht="14.2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1"/>
    </row>
    <row r="682" spans="1:62" ht="14.2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1"/>
    </row>
    <row r="683" spans="1:62" ht="14.2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1"/>
    </row>
    <row r="684" spans="1:62" ht="14.2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1"/>
    </row>
    <row r="685" spans="1:62" ht="14.2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1"/>
    </row>
    <row r="686" spans="1:62" ht="14.2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1"/>
    </row>
    <row r="687" spans="1:62" ht="14.2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1"/>
    </row>
    <row r="688" spans="1:62" ht="14.2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1"/>
    </row>
    <row r="689" spans="1:62" ht="14.2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1"/>
    </row>
    <row r="690" spans="1:62" ht="14.2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1"/>
    </row>
    <row r="691" spans="1:62" ht="14.2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1"/>
    </row>
    <row r="692" spans="1:62" ht="14.2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1"/>
    </row>
    <row r="693" spans="1:62" ht="14.2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1"/>
    </row>
    <row r="694" spans="1:62" ht="14.2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1"/>
    </row>
    <row r="695" spans="1:62" ht="14.2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1"/>
    </row>
    <row r="696" spans="1:62" ht="14.2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1"/>
    </row>
    <row r="697" spans="1:62" ht="14.2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1"/>
    </row>
    <row r="698" spans="1:62" ht="14.2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1"/>
    </row>
    <row r="699" spans="1:62" ht="14.2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1"/>
    </row>
    <row r="700" spans="1:62" ht="14.2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1"/>
    </row>
    <row r="701" spans="1:62" ht="14.2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1"/>
    </row>
    <row r="702" spans="1:62" ht="14.2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1"/>
    </row>
    <row r="703" spans="1:62" ht="14.2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1"/>
    </row>
    <row r="704" spans="1:62" ht="14.2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1"/>
    </row>
    <row r="705" spans="1:62" ht="14.2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1"/>
    </row>
    <row r="706" spans="1:62" ht="14.2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1"/>
    </row>
    <row r="707" spans="1:62" ht="14.2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1"/>
    </row>
    <row r="708" spans="1:62" ht="14.2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1"/>
    </row>
    <row r="709" spans="1:62" ht="14.2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1"/>
    </row>
    <row r="710" spans="1:62" ht="14.2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1"/>
    </row>
    <row r="711" spans="1:62" ht="14.2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1"/>
    </row>
    <row r="712" spans="1:62" ht="14.2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1"/>
    </row>
    <row r="713" spans="1:62" ht="14.2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1"/>
    </row>
    <row r="714" spans="1:62" ht="14.2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1"/>
    </row>
    <row r="715" spans="1:62" ht="14.2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1"/>
    </row>
    <row r="716" spans="1:62" ht="14.2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1"/>
    </row>
    <row r="717" spans="1:62" ht="14.2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1"/>
    </row>
    <row r="718" spans="1:62" ht="14.2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1"/>
    </row>
    <row r="719" spans="1:62" ht="14.2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1"/>
    </row>
    <row r="720" spans="1:62" ht="14.2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1"/>
    </row>
    <row r="721" spans="1:62" ht="14.2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1"/>
    </row>
    <row r="722" spans="1:62" ht="14.2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1"/>
    </row>
    <row r="723" spans="1:62" ht="14.2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1"/>
    </row>
    <row r="724" spans="1:62" ht="14.2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1"/>
    </row>
    <row r="725" spans="1:62" ht="14.2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1"/>
    </row>
    <row r="726" spans="1:62" ht="14.2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1"/>
    </row>
    <row r="727" spans="1:62" ht="14.2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1"/>
    </row>
    <row r="728" spans="1:62" ht="14.2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1"/>
    </row>
    <row r="729" spans="1:62" ht="14.2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1"/>
    </row>
    <row r="730" spans="1:62" ht="14.2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1"/>
    </row>
    <row r="731" spans="1:62" ht="14.2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1"/>
    </row>
    <row r="732" spans="1:62" ht="14.2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1"/>
    </row>
    <row r="733" spans="1:62" ht="14.2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1"/>
    </row>
    <row r="734" spans="1:62" ht="14.2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1"/>
    </row>
    <row r="735" spans="1:62" ht="14.2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1"/>
    </row>
    <row r="736" spans="1:62" ht="14.2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1"/>
    </row>
    <row r="737" spans="1:62" ht="14.2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1"/>
    </row>
    <row r="738" spans="1:62" ht="14.2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1"/>
    </row>
    <row r="739" spans="1:62" ht="14.2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1"/>
    </row>
    <row r="740" spans="1:62" ht="14.2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1"/>
    </row>
    <row r="741" spans="1:62" ht="14.2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1"/>
    </row>
    <row r="742" spans="1:62" ht="14.2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1"/>
    </row>
    <row r="743" spans="1:62" ht="14.2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1"/>
    </row>
    <row r="744" spans="1:62" ht="14.2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1"/>
    </row>
    <row r="745" spans="1:62" ht="14.2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1"/>
    </row>
    <row r="746" spans="1:62" ht="14.2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1"/>
    </row>
    <row r="747" spans="1:62" ht="14.2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1"/>
    </row>
    <row r="748" spans="1:62" ht="14.2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1"/>
    </row>
    <row r="749" spans="1:62" ht="14.2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1"/>
    </row>
    <row r="750" spans="1:62" ht="14.2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1"/>
    </row>
    <row r="751" spans="1:62" ht="14.2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1"/>
    </row>
    <row r="752" spans="1:62" ht="14.2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1"/>
    </row>
    <row r="753" spans="1:62" ht="14.2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1"/>
    </row>
    <row r="754" spans="1:62" ht="14.2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1"/>
    </row>
    <row r="755" spans="1:62" ht="14.2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1"/>
    </row>
    <row r="756" spans="1:62" ht="14.2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1"/>
    </row>
    <row r="757" spans="1:62" ht="14.2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1"/>
    </row>
    <row r="758" spans="1:62" ht="14.2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1"/>
    </row>
    <row r="759" spans="1:62" ht="14.2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1"/>
    </row>
    <row r="760" spans="1:62" ht="14.2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1"/>
    </row>
    <row r="761" spans="1:62" ht="14.2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1"/>
    </row>
    <row r="762" spans="1:62" ht="14.2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1"/>
    </row>
    <row r="763" spans="1:62" ht="14.2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1"/>
    </row>
    <row r="764" spans="1:62" ht="14.2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1"/>
    </row>
    <row r="765" spans="1:62" ht="14.2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1"/>
    </row>
    <row r="766" spans="1:62" ht="14.2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1"/>
    </row>
    <row r="767" spans="1:62" ht="14.2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1"/>
    </row>
    <row r="768" spans="1:62" ht="14.2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1"/>
    </row>
    <row r="769" spans="1:62" ht="14.2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1"/>
    </row>
    <row r="770" spans="1:62" ht="14.2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1"/>
    </row>
    <row r="771" spans="1:62" ht="14.2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1"/>
    </row>
    <row r="772" spans="1:62" ht="14.2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1"/>
    </row>
    <row r="773" spans="1:62" ht="14.2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1"/>
    </row>
    <row r="774" spans="1:62" ht="14.2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1"/>
    </row>
    <row r="775" spans="1:62" ht="14.2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1"/>
    </row>
    <row r="776" spans="1:62" ht="14.2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1"/>
    </row>
    <row r="777" spans="1:62" ht="14.2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1"/>
    </row>
    <row r="778" spans="1:62" ht="14.2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1"/>
    </row>
    <row r="779" spans="1:62" ht="14.2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1"/>
    </row>
    <row r="780" spans="1:62" ht="14.2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1"/>
    </row>
    <row r="781" spans="1:62" ht="14.2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1"/>
    </row>
    <row r="782" spans="1:62" ht="14.2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1"/>
    </row>
    <row r="783" spans="1:62" ht="14.2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1"/>
    </row>
    <row r="784" spans="1:62" ht="14.2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1"/>
    </row>
    <row r="785" spans="1:62" ht="14.2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1"/>
    </row>
    <row r="786" spans="1:62" ht="14.2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1"/>
    </row>
    <row r="787" spans="1:62" ht="14.2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1"/>
    </row>
    <row r="788" spans="1:62" ht="14.2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1"/>
    </row>
    <row r="789" spans="1:62" ht="14.2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1"/>
    </row>
    <row r="790" spans="1:62" ht="14.2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1"/>
    </row>
    <row r="791" spans="1:62" ht="14.2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1"/>
    </row>
    <row r="792" spans="1:62" ht="14.2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1"/>
    </row>
    <row r="793" spans="1:62" ht="14.2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1"/>
    </row>
    <row r="794" spans="1:62" ht="14.2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1"/>
    </row>
    <row r="795" spans="1:62" ht="14.2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1"/>
    </row>
    <row r="796" spans="1:62" ht="14.2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1"/>
    </row>
    <row r="797" spans="1:62" ht="14.2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1"/>
    </row>
    <row r="798" spans="1:62" ht="14.2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1"/>
    </row>
    <row r="799" spans="1:62" ht="14.2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1"/>
    </row>
    <row r="800" spans="1:62" ht="14.2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1"/>
    </row>
    <row r="801" spans="1:62" ht="14.2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1"/>
    </row>
    <row r="802" spans="1:62" ht="14.2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1"/>
    </row>
    <row r="803" spans="1:62" ht="14.2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1"/>
    </row>
    <row r="804" spans="1:62" ht="14.2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1"/>
    </row>
    <row r="805" spans="1:62" ht="14.2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1"/>
    </row>
    <row r="806" spans="1:62" ht="14.2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1"/>
    </row>
    <row r="807" spans="1:62" ht="14.2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1"/>
    </row>
    <row r="808" spans="1:62" ht="14.2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1"/>
    </row>
    <row r="809" spans="1:62" ht="14.2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1"/>
    </row>
    <row r="810" spans="1:62" ht="14.2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1"/>
    </row>
    <row r="811" spans="1:62" ht="14.2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1"/>
    </row>
    <row r="812" spans="1:62" ht="14.2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1"/>
    </row>
    <row r="813" spans="1:62" ht="14.2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1"/>
    </row>
    <row r="814" spans="1:62" ht="14.2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1"/>
    </row>
    <row r="815" spans="1:62" ht="14.2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1"/>
    </row>
    <row r="816" spans="1:62" ht="14.2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1"/>
    </row>
    <row r="817" spans="1:62" ht="14.2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1"/>
    </row>
    <row r="818" spans="1:62" ht="14.2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1"/>
    </row>
    <row r="819" spans="1:62" ht="14.2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1"/>
    </row>
    <row r="820" spans="1:62" ht="14.2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1"/>
    </row>
    <row r="821" spans="1:62" ht="14.2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1"/>
    </row>
    <row r="822" spans="1:62" ht="14.2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1"/>
    </row>
    <row r="823" spans="1:62" ht="14.2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1"/>
    </row>
    <row r="824" spans="1:62" ht="14.2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1"/>
    </row>
    <row r="825" spans="1:62" ht="14.2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1"/>
    </row>
    <row r="826" spans="1:62" ht="14.2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1"/>
    </row>
    <row r="827" spans="1:62" ht="14.2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1"/>
    </row>
    <row r="828" spans="1:62" ht="14.2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1"/>
    </row>
    <row r="829" spans="1:62" ht="14.2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1"/>
    </row>
    <row r="830" spans="1:62" ht="14.2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1"/>
    </row>
    <row r="831" spans="1:62" ht="14.2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1"/>
    </row>
    <row r="832" spans="1:62" ht="14.2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1"/>
    </row>
    <row r="833" spans="1:62" ht="14.2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1"/>
    </row>
    <row r="834" spans="1:62" ht="14.2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1"/>
    </row>
    <row r="835" spans="1:62" ht="14.2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1"/>
    </row>
    <row r="836" spans="1:62" ht="14.2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1"/>
    </row>
    <row r="837" spans="1:62" ht="14.2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1"/>
    </row>
    <row r="838" spans="1:62" ht="14.2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1"/>
    </row>
    <row r="839" spans="1:62" ht="14.2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1"/>
    </row>
    <row r="840" spans="1:62" ht="14.2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1"/>
    </row>
    <row r="841" spans="1:62" ht="14.2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1"/>
    </row>
    <row r="842" spans="1:62" ht="14.2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1"/>
    </row>
    <row r="843" spans="1:62" ht="14.2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1"/>
    </row>
    <row r="844" spans="1:62" ht="14.2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1"/>
    </row>
    <row r="845" spans="1:62" ht="14.2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1"/>
    </row>
    <row r="846" spans="1:62" ht="14.2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1"/>
    </row>
    <row r="847" spans="1:62" ht="14.2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1"/>
    </row>
    <row r="848" spans="1:62" ht="14.2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1"/>
    </row>
    <row r="849" spans="1:62" ht="14.2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1"/>
    </row>
    <row r="850" spans="1:62" ht="14.2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1"/>
    </row>
    <row r="851" spans="1:62" ht="14.2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1"/>
    </row>
    <row r="852" spans="1:62" ht="14.2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1"/>
    </row>
    <row r="853" spans="1:62" ht="14.2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1"/>
    </row>
    <row r="854" spans="1:62" ht="14.2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1"/>
    </row>
    <row r="855" spans="1:62" ht="14.2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1"/>
    </row>
    <row r="856" spans="1:62" ht="14.2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1"/>
    </row>
    <row r="857" spans="1:62" ht="14.2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1"/>
    </row>
    <row r="858" spans="1:62" ht="14.2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1"/>
    </row>
    <row r="859" spans="1:62" ht="14.2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1"/>
    </row>
    <row r="860" spans="1:62" ht="14.2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1"/>
    </row>
    <row r="861" spans="1:62" ht="14.2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1"/>
    </row>
    <row r="862" spans="1:62" ht="14.2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1"/>
    </row>
    <row r="863" spans="1:62" ht="14.2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1"/>
    </row>
    <row r="864" spans="1:62" ht="14.2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1"/>
    </row>
    <row r="865" spans="1:62" ht="14.2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1"/>
    </row>
    <row r="866" spans="1:62" ht="14.2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1"/>
    </row>
    <row r="867" spans="1:62" ht="14.2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1"/>
    </row>
    <row r="868" spans="1:62" ht="14.2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1"/>
    </row>
    <row r="869" spans="1:62" ht="14.2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1"/>
    </row>
    <row r="870" spans="1:62" ht="14.2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1"/>
    </row>
    <row r="871" spans="1:62" ht="14.2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1"/>
    </row>
    <row r="872" spans="1:62" ht="14.2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1"/>
    </row>
    <row r="873" spans="1:62" ht="14.2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1"/>
    </row>
    <row r="874" spans="1:62" ht="14.2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1"/>
    </row>
    <row r="875" spans="1:62" ht="14.2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1"/>
    </row>
    <row r="876" spans="1:62" ht="14.2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1"/>
    </row>
    <row r="877" spans="1:62" ht="14.2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1"/>
    </row>
    <row r="878" spans="1:62" ht="14.2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1"/>
    </row>
    <row r="879" spans="1:62" ht="14.2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1"/>
    </row>
    <row r="880" spans="1:62" ht="14.2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1"/>
    </row>
    <row r="881" spans="1:62" ht="14.2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1"/>
    </row>
    <row r="882" spans="1:62" ht="14.2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1"/>
    </row>
    <row r="883" spans="1:62" ht="14.2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1"/>
    </row>
    <row r="884" spans="1:62" ht="14.2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1"/>
    </row>
    <row r="885" spans="1:62" ht="14.2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1"/>
    </row>
    <row r="886" spans="1:62" ht="14.2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1"/>
    </row>
    <row r="887" spans="1:62" ht="14.2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1"/>
    </row>
    <row r="888" spans="1:62" ht="14.2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1"/>
    </row>
    <row r="889" spans="1:62" ht="14.2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1"/>
    </row>
    <row r="890" spans="1:62" ht="14.2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1"/>
    </row>
    <row r="891" spans="1:62" ht="14.2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1"/>
    </row>
    <row r="892" spans="1:62" ht="14.2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1"/>
    </row>
    <row r="893" spans="1:62" ht="14.2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1"/>
    </row>
    <row r="894" spans="1:62" ht="14.2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1"/>
    </row>
    <row r="895" spans="1:62" ht="14.2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1"/>
    </row>
    <row r="896" spans="1:62" ht="14.2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1"/>
    </row>
    <row r="897" spans="1:62" ht="14.2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1"/>
    </row>
    <row r="898" spans="1:62" ht="14.2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1"/>
    </row>
    <row r="899" spans="1:62" ht="14.2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1"/>
    </row>
    <row r="900" spans="1:62" ht="14.2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1"/>
    </row>
    <row r="901" spans="1:62" ht="14.2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1"/>
    </row>
    <row r="902" spans="1:62" ht="14.2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1"/>
    </row>
    <row r="903" spans="1:62" ht="14.2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1"/>
    </row>
    <row r="904" spans="1:62" ht="14.2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1"/>
    </row>
    <row r="905" spans="1:62" ht="14.2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1"/>
    </row>
    <row r="906" spans="1:62" ht="14.2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1"/>
    </row>
    <row r="907" spans="1:62" ht="14.2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1"/>
    </row>
    <row r="908" spans="1:62" ht="14.2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1"/>
    </row>
    <row r="909" spans="1:62" ht="14.2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1"/>
    </row>
    <row r="910" spans="1:62" ht="14.2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1"/>
    </row>
    <row r="911" spans="1:62" ht="14.2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1"/>
    </row>
    <row r="912" spans="1:62" ht="14.2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1"/>
    </row>
    <row r="913" spans="1:62" ht="14.2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1"/>
    </row>
    <row r="914" spans="1:62" ht="14.2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1"/>
    </row>
    <row r="915" spans="1:62" ht="14.2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1"/>
    </row>
    <row r="916" spans="1:62" ht="14.2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1"/>
    </row>
    <row r="917" spans="1:62" ht="14.2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1"/>
    </row>
    <row r="918" spans="1:62" ht="14.2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1"/>
    </row>
    <row r="919" spans="1:62" ht="14.2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1"/>
    </row>
    <row r="920" spans="1:62" ht="14.2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1"/>
    </row>
    <row r="921" spans="1:62" ht="14.2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1"/>
    </row>
    <row r="922" spans="1:62" ht="14.2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1"/>
    </row>
    <row r="923" spans="1:62" ht="14.2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1"/>
    </row>
    <row r="924" spans="1:62" ht="14.2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1"/>
    </row>
    <row r="925" spans="1:62" ht="14.2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1"/>
    </row>
    <row r="926" spans="1:62" ht="14.2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1"/>
    </row>
    <row r="927" spans="1:62" ht="14.2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1"/>
    </row>
    <row r="928" spans="1:62" ht="14.2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1"/>
    </row>
    <row r="929" spans="1:62" ht="14.2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1"/>
    </row>
    <row r="930" spans="1:62" ht="14.2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1"/>
    </row>
    <row r="931" spans="1:62" ht="14.2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1"/>
    </row>
    <row r="932" spans="1:62" ht="14.2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1"/>
    </row>
    <row r="933" spans="1:62" ht="14.2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1"/>
    </row>
    <row r="934" spans="1:62" ht="14.2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1"/>
    </row>
    <row r="935" spans="1:62" ht="14.2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1"/>
    </row>
    <row r="936" spans="1:62" ht="14.2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1"/>
    </row>
    <row r="937" spans="1:62" ht="14.2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1"/>
    </row>
    <row r="938" spans="1:62" ht="14.2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1"/>
    </row>
    <row r="939" spans="1:62" ht="14.2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1"/>
    </row>
    <row r="940" spans="1:62" ht="14.2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1"/>
    </row>
    <row r="941" spans="1:62" ht="14.2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1"/>
    </row>
    <row r="942" spans="1:62" ht="14.2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1"/>
    </row>
    <row r="943" spans="1:62" ht="14.2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1"/>
    </row>
    <row r="944" spans="1:62" ht="14.2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1"/>
    </row>
    <row r="945" spans="1:62" ht="14.2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1"/>
    </row>
    <row r="946" spans="1:62" ht="14.2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1"/>
    </row>
    <row r="947" spans="1:62" ht="14.2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1"/>
    </row>
    <row r="948" spans="1:62" ht="14.2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1"/>
    </row>
    <row r="949" spans="1:62" ht="14.2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1"/>
    </row>
    <row r="950" spans="1:62" ht="14.2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1"/>
    </row>
    <row r="951" spans="1:62" ht="14.2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1"/>
    </row>
    <row r="952" spans="1:62" ht="14.2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1"/>
    </row>
    <row r="953" spans="1:62" ht="14.2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1"/>
    </row>
    <row r="954" spans="1:62" ht="14.2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1"/>
    </row>
    <row r="955" spans="1:62" ht="14.2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1"/>
    </row>
    <row r="956" spans="1:62" ht="14.2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1"/>
    </row>
    <row r="957" spans="1:62" ht="14.2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1"/>
    </row>
    <row r="958" spans="1:62" ht="14.2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1"/>
    </row>
    <row r="959" spans="1:62" ht="14.2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1"/>
    </row>
    <row r="960" spans="1:62" ht="14.2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1"/>
    </row>
    <row r="961" spans="1:62" ht="14.2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1"/>
    </row>
    <row r="962" spans="1:62" ht="14.2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1"/>
    </row>
    <row r="963" spans="1:62" ht="14.2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1"/>
    </row>
    <row r="964" spans="1:62" ht="14.2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1"/>
    </row>
    <row r="965" spans="1:62" ht="14.2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1"/>
    </row>
    <row r="966" spans="1:62" ht="14.2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1"/>
    </row>
    <row r="967" spans="1:62" ht="14.2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1"/>
    </row>
    <row r="968" spans="1:62" ht="14.2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1"/>
    </row>
    <row r="969" spans="1:62" ht="14.2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1"/>
    </row>
    <row r="970" spans="1:62" ht="14.2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1"/>
    </row>
    <row r="971" spans="1:62" ht="14.2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1"/>
    </row>
    <row r="972" spans="1:62" ht="14.2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1"/>
    </row>
    <row r="973" spans="1:62" ht="14.2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1"/>
    </row>
    <row r="974" spans="1:62" ht="14.2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1"/>
    </row>
    <row r="975" spans="1:62" ht="14.2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1"/>
    </row>
    <row r="976" spans="1:62" ht="14.2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1"/>
    </row>
    <row r="977" spans="1:62" ht="14.2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1"/>
    </row>
    <row r="978" spans="1:62" ht="14.2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1"/>
    </row>
    <row r="979" spans="1:62" ht="14.2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1"/>
    </row>
    <row r="980" spans="1:62" ht="14.2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1"/>
    </row>
    <row r="981" spans="1:62" ht="14.2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1"/>
    </row>
    <row r="982" spans="1:62" ht="14.2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1"/>
    </row>
    <row r="983" spans="1:62" ht="14.2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1"/>
    </row>
    <row r="984" spans="1:62" ht="14.2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1"/>
    </row>
    <row r="985" spans="1:62" ht="14.2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1"/>
    </row>
    <row r="986" spans="1:62" ht="14.2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1"/>
    </row>
    <row r="987" spans="1:62" ht="14.2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1"/>
    </row>
    <row r="988" spans="1:62" ht="14.2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1"/>
    </row>
    <row r="989" spans="1:62" ht="14.2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1"/>
    </row>
    <row r="990" spans="1:62" ht="14.2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1"/>
    </row>
    <row r="991" spans="1:62" ht="14.2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1"/>
    </row>
    <row r="992" spans="1:62" ht="14.2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1"/>
    </row>
    <row r="993" spans="1:62" ht="14.2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1"/>
    </row>
    <row r="994" spans="1:62" ht="14.2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1"/>
    </row>
    <row r="995" spans="1:62" ht="14.2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1"/>
    </row>
    <row r="996" spans="1:62" ht="14.2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1"/>
    </row>
    <row r="997" spans="1:62" ht="14.2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1"/>
    </row>
    <row r="998" spans="1:62" ht="14.2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1"/>
    </row>
    <row r="999" spans="1:62" ht="14.2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1"/>
    </row>
    <row r="1000" spans="1:62" ht="14.2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1"/>
    </row>
  </sheetData>
  <mergeCells count="26">
    <mergeCell ref="BK11:BL12"/>
    <mergeCell ref="I1:O1"/>
    <mergeCell ref="Z1:AH1"/>
    <mergeCell ref="A11:A15"/>
    <mergeCell ref="B11:B15"/>
    <mergeCell ref="I11:R11"/>
    <mergeCell ref="S11:AJ11"/>
    <mergeCell ref="AJ12:AJ14"/>
    <mergeCell ref="AS102:BA102"/>
    <mergeCell ref="AS103:BA103"/>
    <mergeCell ref="I12:K12"/>
    <mergeCell ref="L12:N12"/>
    <mergeCell ref="O12:Q12"/>
    <mergeCell ref="R12:R14"/>
    <mergeCell ref="S12:T12"/>
    <mergeCell ref="U12:W12"/>
    <mergeCell ref="X12:Z12"/>
    <mergeCell ref="AA12:AC12"/>
    <mergeCell ref="AD12:AF12"/>
    <mergeCell ref="AG12:AI12"/>
    <mergeCell ref="AK11:AK14"/>
    <mergeCell ref="AM11:AQ12"/>
    <mergeCell ref="AS11:AW12"/>
    <mergeCell ref="AY11:BC12"/>
    <mergeCell ref="BE11:BI12"/>
    <mergeCell ref="AS101:BA10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IEE_FALL_2022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2024-04-21T17:53:18Z</dcterms:modified>
</cp:coreProperties>
</file>