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ings\OneDrive\Desktop\BAETE Visit\Spring 2023\9.MML 39\"/>
    </mc:Choice>
  </mc:AlternateContent>
  <xr:revisionPtr revIDLastSave="0" documentId="13_ncr:1_{479BBFEA-30E1-4BE1-92C5-67B02243879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ML_A2_FALL2022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vMjymYt5hZerSX9qdwZmY3Isl4w=="/>
    </ext>
  </extLst>
</workbook>
</file>

<file path=xl/calcChain.xml><?xml version="1.0" encoding="utf-8"?>
<calcChain xmlns="http://schemas.openxmlformats.org/spreadsheetml/2006/main">
  <c r="AV18" i="1" l="1"/>
  <c r="AW18" i="1"/>
  <c r="AX18" i="1"/>
  <c r="AY18" i="1"/>
  <c r="AZ18" i="1"/>
  <c r="AV19" i="1"/>
  <c r="AW19" i="1"/>
  <c r="AX19" i="1"/>
  <c r="AY19" i="1"/>
  <c r="AZ19" i="1"/>
  <c r="AV20" i="1"/>
  <c r="AW20" i="1"/>
  <c r="AX20" i="1"/>
  <c r="AY20" i="1"/>
  <c r="AZ20" i="1"/>
  <c r="AV21" i="1"/>
  <c r="AW21" i="1"/>
  <c r="AX21" i="1"/>
  <c r="AY21" i="1"/>
  <c r="AZ21" i="1"/>
  <c r="AV22" i="1"/>
  <c r="AW22" i="1"/>
  <c r="AX22" i="1"/>
  <c r="AY22" i="1"/>
  <c r="AZ22" i="1"/>
  <c r="AV23" i="1"/>
  <c r="AW23" i="1"/>
  <c r="AX23" i="1"/>
  <c r="AY23" i="1"/>
  <c r="AZ23" i="1"/>
  <c r="AV24" i="1"/>
  <c r="AW24" i="1"/>
  <c r="AX24" i="1"/>
  <c r="AY24" i="1"/>
  <c r="AZ24" i="1"/>
  <c r="AV25" i="1"/>
  <c r="AW25" i="1"/>
  <c r="AX25" i="1"/>
  <c r="AY25" i="1"/>
  <c r="AZ25" i="1"/>
  <c r="AV26" i="1"/>
  <c r="AW26" i="1"/>
  <c r="AX26" i="1"/>
  <c r="AY26" i="1"/>
  <c r="AZ26" i="1"/>
  <c r="AV27" i="1"/>
  <c r="AW27" i="1"/>
  <c r="AX27" i="1"/>
  <c r="AY27" i="1"/>
  <c r="AZ27" i="1"/>
  <c r="AV28" i="1"/>
  <c r="AW28" i="1"/>
  <c r="AX28" i="1"/>
  <c r="AY28" i="1"/>
  <c r="AZ28" i="1"/>
  <c r="AV29" i="1"/>
  <c r="AW29" i="1"/>
  <c r="AX29" i="1"/>
  <c r="AY29" i="1"/>
  <c r="AZ29" i="1"/>
  <c r="AV30" i="1"/>
  <c r="AW30" i="1"/>
  <c r="AX30" i="1"/>
  <c r="AY30" i="1"/>
  <c r="AZ30" i="1"/>
  <c r="AV31" i="1"/>
  <c r="AW31" i="1"/>
  <c r="AX31" i="1"/>
  <c r="AY31" i="1"/>
  <c r="AZ31" i="1"/>
  <c r="AV32" i="1"/>
  <c r="AW32" i="1"/>
  <c r="AX32" i="1"/>
  <c r="AY32" i="1"/>
  <c r="AZ32" i="1"/>
  <c r="AV33" i="1"/>
  <c r="AW33" i="1"/>
  <c r="AX33" i="1"/>
  <c r="AY33" i="1"/>
  <c r="AZ33" i="1"/>
  <c r="AV34" i="1"/>
  <c r="AW34" i="1"/>
  <c r="AX34" i="1"/>
  <c r="AY34" i="1"/>
  <c r="AZ34" i="1"/>
  <c r="AV35" i="1"/>
  <c r="AW35" i="1"/>
  <c r="AX35" i="1"/>
  <c r="AY35" i="1"/>
  <c r="AZ35" i="1"/>
  <c r="AV36" i="1"/>
  <c r="AW36" i="1"/>
  <c r="AX36" i="1"/>
  <c r="AY36" i="1"/>
  <c r="AZ36" i="1"/>
  <c r="AV37" i="1"/>
  <c r="AW37" i="1"/>
  <c r="AX37" i="1"/>
  <c r="AY37" i="1"/>
  <c r="AZ37" i="1"/>
  <c r="AV38" i="1"/>
  <c r="AW38" i="1"/>
  <c r="AX38" i="1"/>
  <c r="AY38" i="1"/>
  <c r="AZ38" i="1"/>
  <c r="AV39" i="1"/>
  <c r="AW39" i="1"/>
  <c r="AX39" i="1"/>
  <c r="AY39" i="1"/>
  <c r="AZ39" i="1"/>
  <c r="AV40" i="1"/>
  <c r="AW40" i="1"/>
  <c r="AX40" i="1"/>
  <c r="AY40" i="1"/>
  <c r="AZ40" i="1"/>
  <c r="AV41" i="1"/>
  <c r="AW41" i="1"/>
  <c r="AX41" i="1"/>
  <c r="AY41" i="1"/>
  <c r="AZ41" i="1"/>
  <c r="AV42" i="1"/>
  <c r="AW42" i="1"/>
  <c r="AX42" i="1"/>
  <c r="AY42" i="1"/>
  <c r="AZ42" i="1"/>
  <c r="AV43" i="1"/>
  <c r="AW43" i="1"/>
  <c r="AX43" i="1"/>
  <c r="AY43" i="1"/>
  <c r="AZ43" i="1"/>
  <c r="AV44" i="1"/>
  <c r="AW44" i="1"/>
  <c r="AX44" i="1"/>
  <c r="AY44" i="1"/>
  <c r="AZ44" i="1"/>
  <c r="AV45" i="1"/>
  <c r="AW45" i="1"/>
  <c r="AX45" i="1"/>
  <c r="AY45" i="1"/>
  <c r="AZ45" i="1"/>
  <c r="AV46" i="1"/>
  <c r="AW46" i="1"/>
  <c r="AX46" i="1"/>
  <c r="AY46" i="1"/>
  <c r="AZ46" i="1"/>
  <c r="AV47" i="1"/>
  <c r="AW47" i="1"/>
  <c r="AX47" i="1"/>
  <c r="AY47" i="1"/>
  <c r="AZ47" i="1"/>
  <c r="AV48" i="1"/>
  <c r="AW48" i="1"/>
  <c r="AX48" i="1"/>
  <c r="AY48" i="1"/>
  <c r="AZ48" i="1"/>
  <c r="AG21" i="1" l="1"/>
  <c r="AM21" i="1" s="1"/>
  <c r="AS21" i="1" s="1"/>
  <c r="AG29" i="1"/>
  <c r="AM29" i="1" s="1"/>
  <c r="AS29" i="1" s="1"/>
  <c r="AG37" i="1"/>
  <c r="AM37" i="1" s="1"/>
  <c r="AS37" i="1" s="1"/>
  <c r="AG45" i="1"/>
  <c r="AM45" i="1" s="1"/>
  <c r="AS45" i="1" s="1"/>
  <c r="AF22" i="1"/>
  <c r="AL22" i="1" s="1"/>
  <c r="AR22" i="1" s="1"/>
  <c r="AF30" i="1"/>
  <c r="AL30" i="1" s="1"/>
  <c r="AR30" i="1" s="1"/>
  <c r="AF38" i="1"/>
  <c r="AL38" i="1" s="1"/>
  <c r="AR38" i="1" s="1"/>
  <c r="AF46" i="1"/>
  <c r="AL46" i="1" s="1"/>
  <c r="AR46" i="1" s="1"/>
  <c r="AD21" i="1"/>
  <c r="AJ21" i="1" s="1"/>
  <c r="AP21" i="1" s="1"/>
  <c r="AD22" i="1"/>
  <c r="AJ22" i="1" s="1"/>
  <c r="AP22" i="1" s="1"/>
  <c r="AD23" i="1"/>
  <c r="AJ23" i="1" s="1"/>
  <c r="AP23" i="1" s="1"/>
  <c r="AD24" i="1"/>
  <c r="AJ24" i="1" s="1"/>
  <c r="AP24" i="1" s="1"/>
  <c r="AD29" i="1"/>
  <c r="AJ29" i="1" s="1"/>
  <c r="AP29" i="1" s="1"/>
  <c r="AD30" i="1"/>
  <c r="AJ30" i="1" s="1"/>
  <c r="AP30" i="1" s="1"/>
  <c r="AD31" i="1"/>
  <c r="AJ31" i="1" s="1"/>
  <c r="AP31" i="1" s="1"/>
  <c r="AD32" i="1"/>
  <c r="AJ32" i="1" s="1"/>
  <c r="AP32" i="1" s="1"/>
  <c r="AD37" i="1"/>
  <c r="AJ37" i="1" s="1"/>
  <c r="AP37" i="1" s="1"/>
  <c r="AD38" i="1"/>
  <c r="AJ38" i="1" s="1"/>
  <c r="AP38" i="1" s="1"/>
  <c r="AD39" i="1"/>
  <c r="AJ39" i="1" s="1"/>
  <c r="AP39" i="1" s="1"/>
  <c r="AD40" i="1"/>
  <c r="AJ40" i="1" s="1"/>
  <c r="AP40" i="1" s="1"/>
  <c r="AD45" i="1"/>
  <c r="AJ45" i="1" s="1"/>
  <c r="AP45" i="1" s="1"/>
  <c r="AD46" i="1"/>
  <c r="AJ46" i="1" s="1"/>
  <c r="AP46" i="1" s="1"/>
  <c r="AD47" i="1"/>
  <c r="AJ47" i="1" s="1"/>
  <c r="AP47" i="1" s="1"/>
  <c r="AD48" i="1"/>
  <c r="AJ48" i="1" s="1"/>
  <c r="AP48" i="1" s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Q17" i="1"/>
  <c r="V17" i="1" s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V36" i="1" s="1"/>
  <c r="Q37" i="1"/>
  <c r="Q38" i="1"/>
  <c r="Q39" i="1"/>
  <c r="Q40" i="1"/>
  <c r="Q41" i="1"/>
  <c r="Q42" i="1"/>
  <c r="Q43" i="1"/>
  <c r="Q44" i="1"/>
  <c r="V44" i="1" s="1"/>
  <c r="Q45" i="1"/>
  <c r="Q46" i="1"/>
  <c r="Q47" i="1"/>
  <c r="Q48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7" i="1"/>
  <c r="V38" i="1"/>
  <c r="V39" i="1"/>
  <c r="V40" i="1"/>
  <c r="V41" i="1"/>
  <c r="V42" i="1"/>
  <c r="V43" i="1"/>
  <c r="V45" i="1"/>
  <c r="V46" i="1"/>
  <c r="V47" i="1"/>
  <c r="V48" i="1"/>
  <c r="N39" i="1"/>
  <c r="N40" i="1"/>
  <c r="N41" i="1"/>
  <c r="N42" i="1"/>
  <c r="N43" i="1"/>
  <c r="N44" i="1"/>
  <c r="N45" i="1"/>
  <c r="N46" i="1"/>
  <c r="N47" i="1"/>
  <c r="N48" i="1"/>
  <c r="N44" i="2"/>
  <c r="M44" i="2"/>
  <c r="L44" i="2"/>
  <c r="N43" i="2"/>
  <c r="M43" i="2"/>
  <c r="L43" i="2"/>
  <c r="N42" i="2"/>
  <c r="M42" i="2"/>
  <c r="L42" i="2"/>
  <c r="N41" i="2"/>
  <c r="M41" i="2"/>
  <c r="L41" i="2"/>
  <c r="N40" i="2"/>
  <c r="M40" i="2"/>
  <c r="L40" i="2"/>
  <c r="N39" i="2"/>
  <c r="M39" i="2"/>
  <c r="L39" i="2"/>
  <c r="N38" i="2"/>
  <c r="M38" i="2"/>
  <c r="L38" i="2"/>
  <c r="N37" i="2"/>
  <c r="M37" i="2"/>
  <c r="L37" i="2"/>
  <c r="N36" i="2"/>
  <c r="M36" i="2"/>
  <c r="L36" i="2"/>
  <c r="N35" i="2"/>
  <c r="M35" i="2"/>
  <c r="L35" i="2"/>
  <c r="N34" i="2"/>
  <c r="M34" i="2"/>
  <c r="L34" i="2"/>
  <c r="N33" i="2"/>
  <c r="M33" i="2"/>
  <c r="L33" i="2"/>
  <c r="N32" i="2"/>
  <c r="M32" i="2"/>
  <c r="L32" i="2"/>
  <c r="N31" i="2"/>
  <c r="M31" i="2"/>
  <c r="L31" i="2"/>
  <c r="N30" i="2"/>
  <c r="M30" i="2"/>
  <c r="L30" i="2"/>
  <c r="N29" i="2"/>
  <c r="M29" i="2"/>
  <c r="L29" i="2"/>
  <c r="N28" i="2"/>
  <c r="M28" i="2"/>
  <c r="L28" i="2"/>
  <c r="N27" i="2"/>
  <c r="M27" i="2"/>
  <c r="L27" i="2"/>
  <c r="N26" i="2"/>
  <c r="M26" i="2"/>
  <c r="L26" i="2"/>
  <c r="N25" i="2"/>
  <c r="M25" i="2"/>
  <c r="L25" i="2"/>
  <c r="N24" i="2"/>
  <c r="M24" i="2"/>
  <c r="L24" i="2"/>
  <c r="N23" i="2"/>
  <c r="M23" i="2"/>
  <c r="L23" i="2"/>
  <c r="N22" i="2"/>
  <c r="M22" i="2"/>
  <c r="L22" i="2"/>
  <c r="N21" i="2"/>
  <c r="M21" i="2"/>
  <c r="L21" i="2"/>
  <c r="N20" i="2"/>
  <c r="M20" i="2"/>
  <c r="L20" i="2"/>
  <c r="N19" i="2"/>
  <c r="M19" i="2"/>
  <c r="L19" i="2"/>
  <c r="N18" i="2"/>
  <c r="M18" i="2"/>
  <c r="L18" i="2"/>
  <c r="N17" i="2"/>
  <c r="M17" i="2"/>
  <c r="L17" i="2"/>
  <c r="N16" i="2"/>
  <c r="M16" i="2"/>
  <c r="L16" i="2"/>
  <c r="N15" i="2"/>
  <c r="M15" i="2"/>
  <c r="L15" i="2"/>
  <c r="N14" i="2"/>
  <c r="M14" i="2"/>
  <c r="L14" i="2"/>
  <c r="N13" i="2"/>
  <c r="M13" i="2"/>
  <c r="L13" i="2"/>
  <c r="N12" i="2"/>
  <c r="M12" i="2"/>
  <c r="L12" i="2"/>
  <c r="N11" i="2"/>
  <c r="M11" i="2"/>
  <c r="L11" i="2"/>
  <c r="N10" i="2"/>
  <c r="M10" i="2"/>
  <c r="L10" i="2"/>
  <c r="N9" i="2"/>
  <c r="M9" i="2"/>
  <c r="L9" i="2"/>
  <c r="N8" i="2"/>
  <c r="M8" i="2"/>
  <c r="L8" i="2"/>
  <c r="N7" i="2"/>
  <c r="M7" i="2"/>
  <c r="L7" i="2"/>
  <c r="N6" i="2"/>
  <c r="M6" i="2"/>
  <c r="L6" i="2"/>
  <c r="N5" i="2"/>
  <c r="M5" i="2"/>
  <c r="L5" i="2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AA17" i="1"/>
  <c r="AG52" i="1" s="1"/>
  <c r="Z17" i="1"/>
  <c r="AF52" i="1" s="1"/>
  <c r="Y17" i="1"/>
  <c r="AE52" i="1" s="1"/>
  <c r="X17" i="1"/>
  <c r="AD52" i="1" s="1"/>
  <c r="N17" i="1"/>
  <c r="AZ16" i="1"/>
  <c r="AY16" i="1"/>
  <c r="AX16" i="1"/>
  <c r="AW16" i="1"/>
  <c r="AV16" i="1"/>
  <c r="AF16" i="1"/>
  <c r="AE16" i="1"/>
  <c r="AD16" i="1"/>
  <c r="AA16" i="1"/>
  <c r="AG16" i="1" s="1"/>
  <c r="Z16" i="1"/>
  <c r="Y16" i="1"/>
  <c r="X16" i="1"/>
  <c r="V16" i="1"/>
  <c r="N16" i="1"/>
  <c r="N6" i="1"/>
  <c r="AG22" i="1" s="1"/>
  <c r="AM22" i="1" s="1"/>
  <c r="AS22" i="1" s="1"/>
  <c r="N5" i="1"/>
  <c r="AF23" i="1" s="1"/>
  <c r="AL23" i="1" s="1"/>
  <c r="AR23" i="1" s="1"/>
  <c r="N4" i="1"/>
  <c r="AE24" i="1" s="1"/>
  <c r="AK24" i="1" s="1"/>
  <c r="AQ24" i="1" s="1"/>
  <c r="N3" i="1"/>
  <c r="AD25" i="1" s="1"/>
  <c r="AJ25" i="1" s="1"/>
  <c r="AP25" i="1" s="1"/>
  <c r="AE46" i="1" l="1"/>
  <c r="AK46" i="1" s="1"/>
  <c r="AQ46" i="1" s="1"/>
  <c r="AE38" i="1"/>
  <c r="AK38" i="1" s="1"/>
  <c r="AQ38" i="1" s="1"/>
  <c r="AE30" i="1"/>
  <c r="AK30" i="1" s="1"/>
  <c r="AQ30" i="1" s="1"/>
  <c r="AE22" i="1"/>
  <c r="AK22" i="1" s="1"/>
  <c r="AQ22" i="1" s="1"/>
  <c r="AF45" i="1"/>
  <c r="AL45" i="1" s="1"/>
  <c r="AR45" i="1" s="1"/>
  <c r="AF37" i="1"/>
  <c r="AL37" i="1" s="1"/>
  <c r="AR37" i="1" s="1"/>
  <c r="AF29" i="1"/>
  <c r="AL29" i="1" s="1"/>
  <c r="AR29" i="1" s="1"/>
  <c r="AF21" i="1"/>
  <c r="AL21" i="1" s="1"/>
  <c r="AR21" i="1" s="1"/>
  <c r="AG44" i="1"/>
  <c r="AM44" i="1" s="1"/>
  <c r="AS44" i="1" s="1"/>
  <c r="AG36" i="1"/>
  <c r="AM36" i="1" s="1"/>
  <c r="AS36" i="1" s="1"/>
  <c r="AG28" i="1"/>
  <c r="AM28" i="1" s="1"/>
  <c r="AS28" i="1" s="1"/>
  <c r="AG20" i="1"/>
  <c r="AM20" i="1" s="1"/>
  <c r="AS20" i="1" s="1"/>
  <c r="AG19" i="1"/>
  <c r="AM19" i="1" s="1"/>
  <c r="AS19" i="1" s="1"/>
  <c r="AE44" i="1"/>
  <c r="AK44" i="1" s="1"/>
  <c r="AQ44" i="1" s="1"/>
  <c r="AF35" i="1"/>
  <c r="AL35" i="1" s="1"/>
  <c r="AR35" i="1" s="1"/>
  <c r="AG42" i="1"/>
  <c r="AM42" i="1" s="1"/>
  <c r="AS42" i="1" s="1"/>
  <c r="AG18" i="1"/>
  <c r="AM18" i="1" s="1"/>
  <c r="AS18" i="1" s="1"/>
  <c r="AE47" i="1"/>
  <c r="AK47" i="1" s="1"/>
  <c r="AQ47" i="1" s="1"/>
  <c r="AE31" i="1"/>
  <c r="AK31" i="1" s="1"/>
  <c r="AQ31" i="1" s="1"/>
  <c r="AE37" i="1"/>
  <c r="AK37" i="1" s="1"/>
  <c r="AQ37" i="1" s="1"/>
  <c r="AF44" i="1"/>
  <c r="AL44" i="1" s="1"/>
  <c r="AR44" i="1" s="1"/>
  <c r="AF20" i="1"/>
  <c r="AL20" i="1" s="1"/>
  <c r="AR20" i="1" s="1"/>
  <c r="AG27" i="1"/>
  <c r="AM27" i="1" s="1"/>
  <c r="AS27" i="1" s="1"/>
  <c r="AE36" i="1"/>
  <c r="AK36" i="1" s="1"/>
  <c r="AQ36" i="1" s="1"/>
  <c r="AE20" i="1"/>
  <c r="AK20" i="1" s="1"/>
  <c r="AQ20" i="1" s="1"/>
  <c r="AF19" i="1"/>
  <c r="AL19" i="1" s="1"/>
  <c r="AR19" i="1" s="1"/>
  <c r="AG26" i="1"/>
  <c r="AM26" i="1" s="1"/>
  <c r="AS26" i="1" s="1"/>
  <c r="AD44" i="1"/>
  <c r="AJ44" i="1" s="1"/>
  <c r="AP44" i="1" s="1"/>
  <c r="AD36" i="1"/>
  <c r="AJ36" i="1" s="1"/>
  <c r="AP36" i="1" s="1"/>
  <c r="AD28" i="1"/>
  <c r="AJ28" i="1" s="1"/>
  <c r="AP28" i="1" s="1"/>
  <c r="AD20" i="1"/>
  <c r="AJ20" i="1" s="1"/>
  <c r="AP20" i="1" s="1"/>
  <c r="AE43" i="1"/>
  <c r="AK43" i="1" s="1"/>
  <c r="AQ43" i="1" s="1"/>
  <c r="AE35" i="1"/>
  <c r="AK35" i="1" s="1"/>
  <c r="AQ35" i="1" s="1"/>
  <c r="AE27" i="1"/>
  <c r="AK27" i="1" s="1"/>
  <c r="AQ27" i="1" s="1"/>
  <c r="AE19" i="1"/>
  <c r="AK19" i="1" s="1"/>
  <c r="AQ19" i="1" s="1"/>
  <c r="AF42" i="1"/>
  <c r="AL42" i="1" s="1"/>
  <c r="AR42" i="1" s="1"/>
  <c r="AF34" i="1"/>
  <c r="AL34" i="1" s="1"/>
  <c r="AR34" i="1" s="1"/>
  <c r="AF26" i="1"/>
  <c r="AL26" i="1" s="1"/>
  <c r="AR26" i="1" s="1"/>
  <c r="AF18" i="1"/>
  <c r="AL18" i="1" s="1"/>
  <c r="AR18" i="1" s="1"/>
  <c r="AG41" i="1"/>
  <c r="AM41" i="1" s="1"/>
  <c r="AS41" i="1" s="1"/>
  <c r="AG33" i="1"/>
  <c r="AM33" i="1" s="1"/>
  <c r="AS33" i="1" s="1"/>
  <c r="AG25" i="1"/>
  <c r="AM25" i="1" s="1"/>
  <c r="AS25" i="1" s="1"/>
  <c r="AD43" i="1"/>
  <c r="AJ43" i="1" s="1"/>
  <c r="AP43" i="1" s="1"/>
  <c r="AD35" i="1"/>
  <c r="AJ35" i="1" s="1"/>
  <c r="AP35" i="1" s="1"/>
  <c r="AD27" i="1"/>
  <c r="AJ27" i="1" s="1"/>
  <c r="AP27" i="1" s="1"/>
  <c r="AD19" i="1"/>
  <c r="AJ19" i="1" s="1"/>
  <c r="AP19" i="1" s="1"/>
  <c r="AE42" i="1"/>
  <c r="AK42" i="1" s="1"/>
  <c r="AQ42" i="1" s="1"/>
  <c r="AE34" i="1"/>
  <c r="AK34" i="1" s="1"/>
  <c r="AQ34" i="1" s="1"/>
  <c r="AE26" i="1"/>
  <c r="AK26" i="1" s="1"/>
  <c r="AQ26" i="1" s="1"/>
  <c r="AE18" i="1"/>
  <c r="AK18" i="1" s="1"/>
  <c r="AQ18" i="1" s="1"/>
  <c r="AF41" i="1"/>
  <c r="AL41" i="1" s="1"/>
  <c r="AR41" i="1" s="1"/>
  <c r="AF33" i="1"/>
  <c r="AL33" i="1" s="1"/>
  <c r="AR33" i="1" s="1"/>
  <c r="AF25" i="1"/>
  <c r="AL25" i="1" s="1"/>
  <c r="AR25" i="1" s="1"/>
  <c r="AG48" i="1"/>
  <c r="AM48" i="1" s="1"/>
  <c r="AS48" i="1" s="1"/>
  <c r="AG40" i="1"/>
  <c r="AM40" i="1" s="1"/>
  <c r="AS40" i="1" s="1"/>
  <c r="AG32" i="1"/>
  <c r="AM32" i="1" s="1"/>
  <c r="AS32" i="1" s="1"/>
  <c r="AG24" i="1"/>
  <c r="AM24" i="1" s="1"/>
  <c r="AS24" i="1" s="1"/>
  <c r="AE39" i="1"/>
  <c r="AK39" i="1" s="1"/>
  <c r="AQ39" i="1" s="1"/>
  <c r="AE23" i="1"/>
  <c r="AK23" i="1" s="1"/>
  <c r="AQ23" i="1" s="1"/>
  <c r="AE29" i="1"/>
  <c r="AK29" i="1" s="1"/>
  <c r="AQ29" i="1" s="1"/>
  <c r="AF36" i="1"/>
  <c r="AL36" i="1" s="1"/>
  <c r="AR36" i="1" s="1"/>
  <c r="AG43" i="1"/>
  <c r="AM43" i="1" s="1"/>
  <c r="AS43" i="1" s="1"/>
  <c r="AG35" i="1"/>
  <c r="AM35" i="1" s="1"/>
  <c r="AS35" i="1" s="1"/>
  <c r="AE28" i="1"/>
  <c r="AK28" i="1" s="1"/>
  <c r="AQ28" i="1" s="1"/>
  <c r="AF43" i="1"/>
  <c r="AL43" i="1" s="1"/>
  <c r="AR43" i="1" s="1"/>
  <c r="AF27" i="1"/>
  <c r="AL27" i="1" s="1"/>
  <c r="AR27" i="1" s="1"/>
  <c r="AG34" i="1"/>
  <c r="AM34" i="1" s="1"/>
  <c r="AS34" i="1" s="1"/>
  <c r="AD42" i="1"/>
  <c r="AJ42" i="1" s="1"/>
  <c r="AP42" i="1" s="1"/>
  <c r="AD34" i="1"/>
  <c r="AJ34" i="1" s="1"/>
  <c r="AP34" i="1" s="1"/>
  <c r="AD26" i="1"/>
  <c r="AJ26" i="1" s="1"/>
  <c r="AP26" i="1" s="1"/>
  <c r="AD18" i="1"/>
  <c r="AJ18" i="1" s="1"/>
  <c r="AP18" i="1" s="1"/>
  <c r="AE41" i="1"/>
  <c r="AK41" i="1" s="1"/>
  <c r="AQ41" i="1" s="1"/>
  <c r="AE33" i="1"/>
  <c r="AK33" i="1" s="1"/>
  <c r="AQ33" i="1" s="1"/>
  <c r="AE25" i="1"/>
  <c r="AK25" i="1" s="1"/>
  <c r="AQ25" i="1" s="1"/>
  <c r="AF48" i="1"/>
  <c r="AL48" i="1" s="1"/>
  <c r="AR48" i="1" s="1"/>
  <c r="AF40" i="1"/>
  <c r="AL40" i="1" s="1"/>
  <c r="AR40" i="1" s="1"/>
  <c r="AF32" i="1"/>
  <c r="AL32" i="1" s="1"/>
  <c r="AR32" i="1" s="1"/>
  <c r="AF24" i="1"/>
  <c r="AL24" i="1" s="1"/>
  <c r="AR24" i="1" s="1"/>
  <c r="AG47" i="1"/>
  <c r="AM47" i="1" s="1"/>
  <c r="AS47" i="1" s="1"/>
  <c r="AG39" i="1"/>
  <c r="AM39" i="1" s="1"/>
  <c r="AS39" i="1" s="1"/>
  <c r="AG31" i="1"/>
  <c r="AM31" i="1" s="1"/>
  <c r="AS31" i="1" s="1"/>
  <c r="AG23" i="1"/>
  <c r="AM23" i="1" s="1"/>
  <c r="AS23" i="1" s="1"/>
  <c r="AE45" i="1"/>
  <c r="AK45" i="1" s="1"/>
  <c r="AQ45" i="1" s="1"/>
  <c r="AE21" i="1"/>
  <c r="AK21" i="1" s="1"/>
  <c r="AQ21" i="1" s="1"/>
  <c r="AF28" i="1"/>
  <c r="AL28" i="1" s="1"/>
  <c r="AR28" i="1" s="1"/>
  <c r="AD41" i="1"/>
  <c r="AJ41" i="1" s="1"/>
  <c r="AP41" i="1" s="1"/>
  <c r="AD33" i="1"/>
  <c r="AJ33" i="1" s="1"/>
  <c r="AP33" i="1" s="1"/>
  <c r="AE48" i="1"/>
  <c r="AK48" i="1" s="1"/>
  <c r="AQ48" i="1" s="1"/>
  <c r="AE40" i="1"/>
  <c r="AK40" i="1" s="1"/>
  <c r="AQ40" i="1" s="1"/>
  <c r="AE32" i="1"/>
  <c r="AK32" i="1" s="1"/>
  <c r="AQ32" i="1" s="1"/>
  <c r="AF47" i="1"/>
  <c r="AL47" i="1" s="1"/>
  <c r="AR47" i="1" s="1"/>
  <c r="AF39" i="1"/>
  <c r="AL39" i="1" s="1"/>
  <c r="AR39" i="1" s="1"/>
  <c r="AF31" i="1"/>
  <c r="AL31" i="1" s="1"/>
  <c r="AR31" i="1" s="1"/>
  <c r="AG46" i="1"/>
  <c r="AM46" i="1" s="1"/>
  <c r="AS46" i="1" s="1"/>
  <c r="AG38" i="1"/>
  <c r="AM38" i="1" s="1"/>
  <c r="AS38" i="1" s="1"/>
  <c r="AG30" i="1"/>
  <c r="AM30" i="1" s="1"/>
  <c r="AS30" i="1" s="1"/>
  <c r="AF17" i="1"/>
  <c r="AG17" i="1"/>
  <c r="AD17" i="1"/>
  <c r="AE17" i="1"/>
  <c r="N9" i="1"/>
  <c r="AJ17" i="1" l="1"/>
  <c r="AV17" i="1" s="1"/>
  <c r="AD53" i="1"/>
  <c r="AL17" i="1"/>
  <c r="AR17" i="1" s="1"/>
  <c r="AF53" i="1"/>
  <c r="AM17" i="1"/>
  <c r="AS17" i="1" s="1"/>
  <c r="AG53" i="1"/>
  <c r="AE53" i="1"/>
  <c r="AP17" i="1"/>
  <c r="AK17" i="1"/>
  <c r="O5" i="1"/>
  <c r="O3" i="1"/>
  <c r="O6" i="1"/>
  <c r="O4" i="1"/>
  <c r="AZ17" i="1" l="1"/>
  <c r="AY17" i="1"/>
  <c r="AD54" i="1"/>
  <c r="AE54" i="1"/>
  <c r="O9" i="1"/>
  <c r="AW17" i="1"/>
  <c r="AQ17" i="1"/>
  <c r="AX17" i="1"/>
  <c r="AF54" i="1" l="1"/>
  <c r="AG54" i="1"/>
</calcChain>
</file>

<file path=xl/sharedStrings.xml><?xml version="1.0" encoding="utf-8"?>
<sst xmlns="http://schemas.openxmlformats.org/spreadsheetml/2006/main" count="303" uniqueCount="211">
  <si>
    <t>Course Code</t>
  </si>
  <si>
    <t>EEE 372</t>
  </si>
  <si>
    <t xml:space="preserve">        CO-Question Matrix</t>
  </si>
  <si>
    <t>Mapping of Course Outcomes to Program Outcomes</t>
  </si>
  <si>
    <t>Course Title</t>
  </si>
  <si>
    <t>Microprocessor and Microcontroller</t>
  </si>
  <si>
    <t>Perf</t>
  </si>
  <si>
    <t>Proj</t>
  </si>
  <si>
    <t>Viva</t>
  </si>
  <si>
    <t>Report</t>
  </si>
  <si>
    <t>Total</t>
  </si>
  <si>
    <t>%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</si>
  <si>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</si>
  <si>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</si>
  <si>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</si>
  <si>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</si>
  <si>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</si>
  <si>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</si>
  <si>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</si>
  <si>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</si>
  <si>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</si>
  <si>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</si>
  <si>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</si>
  <si>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</si>
  <si>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Section</t>
  </si>
  <si>
    <t>CO1</t>
  </si>
  <si>
    <t>√</t>
  </si>
  <si>
    <t>Session</t>
  </si>
  <si>
    <t>CO2</t>
  </si>
  <si>
    <t>No of students</t>
  </si>
  <si>
    <t>CO3</t>
  </si>
  <si>
    <t>CO4</t>
  </si>
  <si>
    <t>CO5</t>
  </si>
  <si>
    <t>CO6</t>
  </si>
  <si>
    <t>Roll</t>
  </si>
  <si>
    <t>Students' Name</t>
  </si>
  <si>
    <t>Class Performance</t>
  </si>
  <si>
    <t>CO Attainment</t>
  </si>
  <si>
    <t>PO Attainment</t>
  </si>
  <si>
    <t>Use of MASM</t>
  </si>
  <si>
    <t>LED blinking</t>
  </si>
  <si>
    <t>LED looping Circuit</t>
  </si>
  <si>
    <t>analog and digital i/p</t>
  </si>
  <si>
    <t>LM 35 interfacing</t>
  </si>
  <si>
    <t>sensor interface</t>
  </si>
  <si>
    <t>motor  interface</t>
  </si>
  <si>
    <t>Bluetooth interface</t>
  </si>
  <si>
    <t>Implementation (10)</t>
  </si>
  <si>
    <t>Concept
 Identifcation (10)</t>
  </si>
  <si>
    <t>Problem
Solution (20)</t>
  </si>
  <si>
    <t>Content (60%)</t>
  </si>
  <si>
    <t>Organization (20%)</t>
  </si>
  <si>
    <t>Writing skill (20%)</t>
  </si>
  <si>
    <t>1703210201358-</t>
  </si>
  <si>
    <t>Mohammed Saad</t>
  </si>
  <si>
    <t>1703310201424-</t>
  </si>
  <si>
    <t>Ashfaque Hossain</t>
  </si>
  <si>
    <t>1703310201436-</t>
  </si>
  <si>
    <t>Anik Dey</t>
  </si>
  <si>
    <t>1803410201606-</t>
  </si>
  <si>
    <t>Pritom Barua</t>
  </si>
  <si>
    <t>1803510201723-</t>
  </si>
  <si>
    <t>Jannatul Aivy Bristy</t>
  </si>
  <si>
    <t>1903610201771-</t>
  </si>
  <si>
    <t>Minhazul Mahmud</t>
  </si>
  <si>
    <t>1903710201873-</t>
  </si>
  <si>
    <t>Aminul Islam Rahat</t>
  </si>
  <si>
    <t>1903710201900-</t>
  </si>
  <si>
    <t>Dilshad Jahan</t>
  </si>
  <si>
    <t>1903710201902-</t>
  </si>
  <si>
    <t>Israth Arfin Riva</t>
  </si>
  <si>
    <t>1903710201903-</t>
  </si>
  <si>
    <t>Rehinfer Yeasmin</t>
  </si>
  <si>
    <t>1903710201907-</t>
  </si>
  <si>
    <t>Saqlain Absar Rafi</t>
  </si>
  <si>
    <t>1903710201932-</t>
  </si>
  <si>
    <t>Jiboner Nesa Kona</t>
  </si>
  <si>
    <t>1903710201934-</t>
  </si>
  <si>
    <t>Abu Sayed Md Sohidulla</t>
  </si>
  <si>
    <t>1903710201996-</t>
  </si>
  <si>
    <t>Mohammad Al Samiul</t>
  </si>
  <si>
    <t>1903710202042-</t>
  </si>
  <si>
    <t>Pranto Baidya</t>
  </si>
  <si>
    <t>1903710202051-</t>
  </si>
  <si>
    <t>MD. Al- Mamun</t>
  </si>
  <si>
    <t>2003810202070-</t>
  </si>
  <si>
    <t>ISRAT JAHAN</t>
  </si>
  <si>
    <t>2003810202073-</t>
  </si>
  <si>
    <t>MORIUM AKTER</t>
  </si>
  <si>
    <t>2003810202074-</t>
  </si>
  <si>
    <t>MD. JAHIDUL ISLAM</t>
  </si>
  <si>
    <t>2003810202075-</t>
  </si>
  <si>
    <t>MD. RAIHAN RAFE</t>
  </si>
  <si>
    <t>2003810202076-</t>
  </si>
  <si>
    <t>Anik Paul</t>
  </si>
  <si>
    <t>2003810202077-</t>
  </si>
  <si>
    <t>TASNIM BINTA ASLAM</t>
  </si>
  <si>
    <t>2003810202078-</t>
  </si>
  <si>
    <t>Jannatul Ferdous</t>
  </si>
  <si>
    <t>2003810202079-</t>
  </si>
  <si>
    <t>Afra Ibnat</t>
  </si>
  <si>
    <t>2003810202080-</t>
  </si>
  <si>
    <t>Progga Paromita Bose</t>
  </si>
  <si>
    <t>2003810202081-</t>
  </si>
  <si>
    <t>DIBYA DEWANGEE</t>
  </si>
  <si>
    <t>2003810202082-</t>
  </si>
  <si>
    <t>Muhammed Nayeemul Hassan Chowdhury</t>
  </si>
  <si>
    <t>2003810202083-</t>
  </si>
  <si>
    <t>MD. Nazmul Islam Seyam</t>
  </si>
  <si>
    <t>2003810202084-</t>
  </si>
  <si>
    <t>Tasfia Tabassum</t>
  </si>
  <si>
    <t>2003810202085-</t>
  </si>
  <si>
    <t>Julkar Nine Mohammad Tarek</t>
  </si>
  <si>
    <t>2003810202088-</t>
  </si>
  <si>
    <t>SREYA MAZUMDER</t>
  </si>
  <si>
    <t>2003810202090-</t>
  </si>
  <si>
    <t>Aparup Dhar</t>
  </si>
  <si>
    <t>2003810202091-</t>
  </si>
  <si>
    <t>MOHAMMAD MONTAQIUM TANJIL</t>
  </si>
  <si>
    <t>2003810202093-</t>
  </si>
  <si>
    <t>MAHFUJUL ALAM</t>
  </si>
  <si>
    <t>2003810202094-</t>
  </si>
  <si>
    <t>Oishe Dey</t>
  </si>
  <si>
    <t>2003810202095-</t>
  </si>
  <si>
    <t>Protik Barua</t>
  </si>
  <si>
    <t>2003810202096-</t>
  </si>
  <si>
    <t>Sajeda Hoque</t>
  </si>
  <si>
    <t>2003810202097-</t>
  </si>
  <si>
    <t>Kazi Md. Asekay Mustafa</t>
  </si>
  <si>
    <t>2003810202099-</t>
  </si>
  <si>
    <t>Sudipta Chakraborty</t>
  </si>
  <si>
    <t>0222210005101145-</t>
  </si>
  <si>
    <t>MARJANA AKTER</t>
  </si>
  <si>
    <t># Students Attempted CO</t>
  </si>
  <si>
    <t># Students Achieved CO</t>
  </si>
  <si>
    <t>% Students Achieved CO</t>
  </si>
  <si>
    <t>Microprocessor and Microcontroller Lab, Sec - A2</t>
  </si>
  <si>
    <t>No. of Students Attempted CO</t>
  </si>
  <si>
    <t>No. of Students Achieved CO</t>
  </si>
  <si>
    <t>1803410201572-</t>
  </si>
  <si>
    <t>A M Fayed Hasan</t>
  </si>
  <si>
    <t>1803510201668-</t>
  </si>
  <si>
    <t>Pragga Barua</t>
  </si>
  <si>
    <t>1803510201678-</t>
  </si>
  <si>
    <t>Anup Dhar</t>
  </si>
  <si>
    <t>1803510201694-</t>
  </si>
  <si>
    <t>Md. Emran Hossen</t>
  </si>
  <si>
    <t>1803510201703-</t>
  </si>
  <si>
    <t>Shihab Uddin</t>
  </si>
  <si>
    <t>1903610201785-</t>
  </si>
  <si>
    <t>Alif Mahadi</t>
  </si>
  <si>
    <t>1903610201807-</t>
  </si>
  <si>
    <t>Sourav Das</t>
  </si>
  <si>
    <t>1903710201835-</t>
  </si>
  <si>
    <t>Mohammad Minhaj Uddin Rafi</t>
  </si>
  <si>
    <t>1903710201890-</t>
  </si>
  <si>
    <t>Md.Faisal mahmud</t>
  </si>
  <si>
    <t>1903710201941-</t>
  </si>
  <si>
    <t>Ahmed Ullah</t>
  </si>
  <si>
    <t>1903710201991-</t>
  </si>
  <si>
    <t>SALMA AMIN</t>
  </si>
  <si>
    <t>1903710202022-</t>
  </si>
  <si>
    <t>Shakawat Hussain</t>
  </si>
  <si>
    <t>1903710202062-</t>
  </si>
  <si>
    <t>Rajon Datta</t>
  </si>
  <si>
    <t>2003810202071-</t>
  </si>
  <si>
    <t>Tahiatul Islam Tamanna</t>
  </si>
  <si>
    <t>2003810202086-</t>
  </si>
  <si>
    <t>AZIZA AFRIN NADIA</t>
  </si>
  <si>
    <t>2003810202101-</t>
  </si>
  <si>
    <t>BRISHTY DAS</t>
  </si>
  <si>
    <t>2103910202104-</t>
  </si>
  <si>
    <t>Sabrina Naher Chaithi</t>
  </si>
  <si>
    <t>2103910202105-</t>
  </si>
  <si>
    <t>MD AZMAYEN</t>
  </si>
  <si>
    <t>2103910202106-</t>
  </si>
  <si>
    <t>ABDULLAH AL MIRAJ</t>
  </si>
  <si>
    <t>2103910202107-</t>
  </si>
  <si>
    <t>MOHAMMAD SAKIB KHAN</t>
  </si>
  <si>
    <t>2103910202109-</t>
  </si>
  <si>
    <t>FATEMA SULTANA JUHI</t>
  </si>
  <si>
    <t>2103910202110-</t>
  </si>
  <si>
    <t>Inquyad Bin Mahbub</t>
  </si>
  <si>
    <t>2103910202111-</t>
  </si>
  <si>
    <t>Mohammad Ashikur Rahman</t>
  </si>
  <si>
    <t>2103910202112-</t>
  </si>
  <si>
    <t>MOSTAFA REZA MEHEDI</t>
  </si>
  <si>
    <t>2103910202113-</t>
  </si>
  <si>
    <t>ISMAM AZAD RAMIM</t>
  </si>
  <si>
    <t>2103910202116-</t>
  </si>
  <si>
    <t>Raktim Barua</t>
  </si>
  <si>
    <t>2103910202121-</t>
  </si>
  <si>
    <t>Fatema Tuz Zohra Faria</t>
  </si>
  <si>
    <t>2103910202123-</t>
  </si>
  <si>
    <t>Tufail Ahamad Babo</t>
  </si>
  <si>
    <t>2103910202124-</t>
  </si>
  <si>
    <t>NAILA ZAHIR</t>
  </si>
  <si>
    <t>2103910202143-</t>
  </si>
  <si>
    <t>RIYA DAS</t>
  </si>
  <si>
    <t>2103910202145-</t>
  </si>
  <si>
    <t>Mohammad Iftikhar Mahmood Chowdhury</t>
  </si>
  <si>
    <t>0222210005101141-</t>
  </si>
  <si>
    <t>K.M. ADNAN ABSAR JILAN</t>
  </si>
  <si>
    <t>lcd and keypad interface</t>
  </si>
  <si>
    <t>assembly programming</t>
  </si>
  <si>
    <t>rasberry pi intro</t>
  </si>
  <si>
    <t>Implementation (20)</t>
  </si>
  <si>
    <t>hardware project</t>
  </si>
  <si>
    <t>A</t>
  </si>
  <si>
    <t>Spring 2023</t>
  </si>
  <si>
    <t>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</si>
</sst>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2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FF0000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Times New Roman"/>
      <family val="1"/>
    </font>
    <font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  <fill>
      <patternFill patternType="solid">
        <fgColor rgb="FFD9E6FC"/>
        <bgColor rgb="FFD9E6FC"/>
      </patternFill>
    </fill>
    <fill>
      <patternFill patternType="solid">
        <fgColor rgb="FFFFFFFF"/>
        <bgColor rgb="FFFFFFFF"/>
      </patternFill>
    </fill>
    <fill>
      <patternFill patternType="solid">
        <fgColor rgb="FFFEF1CC"/>
        <bgColor rgb="FFFEF1CC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9E6FC"/>
      </patternFill>
    </fill>
    <fill>
      <patternFill patternType="solid">
        <fgColor theme="0"/>
        <bgColor rgb="FFFFFFFF"/>
      </patternFill>
    </fill>
    <fill>
      <patternFill patternType="solid">
        <fgColor theme="4" tint="0.79998168889431442"/>
        <bgColor rgb="FFD2F1DA"/>
      </patternFill>
    </fill>
    <fill>
      <patternFill patternType="solid">
        <fgColor theme="0"/>
        <bgColor rgb="FFD2F1DA"/>
      </patternFill>
    </fill>
    <fill>
      <patternFill patternType="solid">
        <fgColor theme="4" tint="0.79998168889431442"/>
        <bgColor rgb="FFFEF1CC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/>
    <xf numFmtId="0" fontId="4" fillId="0" borderId="5" xfId="0" applyFont="1" applyBorder="1" applyAlignment="1">
      <alignment horizontal="center"/>
    </xf>
    <xf numFmtId="9" fontId="4" fillId="0" borderId="5" xfId="0" applyNumberFormat="1" applyFont="1" applyBorder="1" applyAlignment="1">
      <alignment horizontal="center"/>
    </xf>
    <xf numFmtId="9" fontId="4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9" fontId="4" fillId="0" borderId="5" xfId="0" applyNumberFormat="1" applyFont="1" applyBorder="1"/>
    <xf numFmtId="9" fontId="1" fillId="0" borderId="0" xfId="0" applyNumberFormat="1" applyFont="1" applyAlignment="1">
      <alignment horizontal="left"/>
    </xf>
    <xf numFmtId="0" fontId="2" fillId="0" borderId="6" xfId="0" applyFont="1" applyBorder="1"/>
    <xf numFmtId="9" fontId="10" fillId="0" borderId="0" xfId="0" applyNumberFormat="1" applyFont="1" applyAlignment="1">
      <alignment horizontal="center" vertical="center"/>
    </xf>
    <xf numFmtId="9" fontId="9" fillId="4" borderId="0" xfId="0" applyNumberFormat="1" applyFont="1" applyFill="1" applyAlignment="1">
      <alignment horizontal="center" vertical="center"/>
    </xf>
    <xf numFmtId="0" fontId="11" fillId="0" borderId="5" xfId="0" applyFont="1" applyBorder="1" applyAlignment="1">
      <alignment horizontal="center" vertical="center" textRotation="90"/>
    </xf>
    <xf numFmtId="0" fontId="11" fillId="0" borderId="5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2" fillId="0" borderId="12" xfId="0" applyFont="1" applyBorder="1" applyAlignment="1">
      <alignment horizontal="center" vertical="center" textRotation="90"/>
    </xf>
    <xf numFmtId="0" fontId="13" fillId="0" borderId="5" xfId="0" applyFont="1" applyBorder="1" applyAlignment="1">
      <alignment horizontal="center" vertical="center" textRotation="90" wrapText="1"/>
    </xf>
    <xf numFmtId="0" fontId="12" fillId="0" borderId="14" xfId="0" applyFont="1" applyBorder="1" applyAlignment="1">
      <alignment horizontal="center" vertical="center" textRotation="90"/>
    </xf>
    <xf numFmtId="0" fontId="12" fillId="0" borderId="12" xfId="0" applyFont="1" applyBorder="1" applyAlignment="1">
      <alignment horizontal="center" vertical="center" textRotation="90" wrapText="1"/>
    </xf>
    <xf numFmtId="9" fontId="14" fillId="0" borderId="15" xfId="0" applyNumberFormat="1" applyFont="1" applyBorder="1" applyAlignment="1">
      <alignment horizontal="center" vertical="center" wrapText="1"/>
    </xf>
    <xf numFmtId="9" fontId="14" fillId="0" borderId="0" xfId="0" applyNumberFormat="1" applyFont="1" applyAlignment="1">
      <alignment horizontal="center" vertical="center" wrapText="1"/>
    </xf>
    <xf numFmtId="0" fontId="11" fillId="0" borderId="7" xfId="0" applyFont="1" applyBorder="1" applyAlignment="1">
      <alignment vertical="center"/>
    </xf>
    <xf numFmtId="0" fontId="11" fillId="0" borderId="7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9" fontId="14" fillId="0" borderId="5" xfId="0" applyNumberFormat="1" applyFont="1" applyBorder="1" applyAlignment="1">
      <alignment horizontal="center" vertical="center"/>
    </xf>
    <xf numFmtId="9" fontId="14" fillId="0" borderId="0" xfId="0" applyNumberFormat="1" applyFont="1" applyAlignment="1">
      <alignment horizontal="center" vertical="center"/>
    </xf>
    <xf numFmtId="0" fontId="16" fillId="0" borderId="5" xfId="0" applyFont="1" applyBorder="1"/>
    <xf numFmtId="2" fontId="14" fillId="6" borderId="18" xfId="0" applyNumberFormat="1" applyFont="1" applyFill="1" applyBorder="1" applyAlignment="1">
      <alignment horizontal="center" vertical="center"/>
    </xf>
    <xf numFmtId="0" fontId="4" fillId="0" borderId="0" xfId="0" applyFont="1"/>
    <xf numFmtId="1" fontId="4" fillId="0" borderId="5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wrapText="1"/>
    </xf>
    <xf numFmtId="1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14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" fillId="3" borderId="18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3" fillId="0" borderId="2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9" fontId="24" fillId="0" borderId="5" xfId="0" applyNumberFormat="1" applyFont="1" applyBorder="1" applyAlignment="1">
      <alignment horizontal="center"/>
    </xf>
    <xf numFmtId="0" fontId="24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2" fontId="24" fillId="0" borderId="5" xfId="0" applyNumberFormat="1" applyFont="1" applyBorder="1" applyAlignment="1">
      <alignment horizontal="center"/>
    </xf>
    <xf numFmtId="9" fontId="16" fillId="0" borderId="5" xfId="0" applyNumberFormat="1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7" xfId="0" applyFont="1" applyBorder="1"/>
    <xf numFmtId="0" fontId="16" fillId="0" borderId="10" xfId="0" applyFont="1" applyBorder="1"/>
    <xf numFmtId="9" fontId="16" fillId="0" borderId="5" xfId="0" applyNumberFormat="1" applyFont="1" applyBorder="1"/>
    <xf numFmtId="0" fontId="7" fillId="3" borderId="16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textRotation="90"/>
    </xf>
    <xf numFmtId="0" fontId="0" fillId="0" borderId="18" xfId="0" applyBorder="1"/>
    <xf numFmtId="0" fontId="4" fillId="0" borderId="16" xfId="0" applyFont="1" applyBorder="1"/>
    <xf numFmtId="0" fontId="4" fillId="0" borderId="18" xfId="0" applyFont="1" applyBorder="1"/>
    <xf numFmtId="1" fontId="4" fillId="7" borderId="18" xfId="0" applyNumberFormat="1" applyFont="1" applyFill="1" applyBorder="1" applyAlignment="1">
      <alignment horizontal="center" vertical="center" wrapText="1"/>
    </xf>
    <xf numFmtId="0" fontId="4" fillId="7" borderId="18" xfId="0" applyFont="1" applyFill="1" applyBorder="1" applyAlignment="1">
      <alignment wrapText="1"/>
    </xf>
    <xf numFmtId="0" fontId="14" fillId="7" borderId="18" xfId="0" applyFont="1" applyFill="1" applyBorder="1" applyAlignment="1">
      <alignment horizontal="center" vertical="center"/>
    </xf>
    <xf numFmtId="0" fontId="19" fillId="7" borderId="18" xfId="0" applyFont="1" applyFill="1" applyBorder="1" applyAlignment="1">
      <alignment horizontal="center" vertical="center"/>
    </xf>
    <xf numFmtId="0" fontId="1" fillId="8" borderId="18" xfId="0" applyFont="1" applyFill="1" applyBorder="1" applyAlignment="1">
      <alignment horizontal="center"/>
    </xf>
    <xf numFmtId="0" fontId="4" fillId="7" borderId="18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1" fillId="8" borderId="18" xfId="0" applyFont="1" applyFill="1" applyBorder="1" applyAlignment="1">
      <alignment horizontal="center" vertical="center"/>
    </xf>
    <xf numFmtId="9" fontId="14" fillId="7" borderId="18" xfId="0" applyNumberFormat="1" applyFont="1" applyFill="1" applyBorder="1" applyAlignment="1">
      <alignment horizontal="center" vertical="center"/>
    </xf>
    <xf numFmtId="0" fontId="0" fillId="7" borderId="18" xfId="0" applyFill="1" applyBorder="1"/>
    <xf numFmtId="0" fontId="4" fillId="7" borderId="18" xfId="0" applyFont="1" applyFill="1" applyBorder="1"/>
    <xf numFmtId="0" fontId="4" fillId="9" borderId="18" xfId="0" applyFont="1" applyFill="1" applyBorder="1"/>
    <xf numFmtId="0" fontId="21" fillId="7" borderId="18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17" fillId="5" borderId="16" xfId="0" applyFont="1" applyFill="1" applyBorder="1" applyAlignment="1">
      <alignment horizontal="center" vertical="center"/>
    </xf>
    <xf numFmtId="0" fontId="9" fillId="5" borderId="16" xfId="0" applyFont="1" applyFill="1" applyBorder="1" applyAlignment="1">
      <alignment horizontal="center" vertical="center"/>
    </xf>
    <xf numFmtId="0" fontId="18" fillId="5" borderId="16" xfId="0" applyFont="1" applyFill="1" applyBorder="1" applyAlignment="1">
      <alignment horizontal="center" vertical="center"/>
    </xf>
    <xf numFmtId="0" fontId="14" fillId="6" borderId="16" xfId="0" applyFont="1" applyFill="1" applyBorder="1" applyAlignment="1">
      <alignment horizontal="center" vertical="center"/>
    </xf>
    <xf numFmtId="2" fontId="14" fillId="6" borderId="16" xfId="0" applyNumberFormat="1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16" xfId="0" applyFont="1" applyFill="1" applyBorder="1"/>
    <xf numFmtId="1" fontId="4" fillId="0" borderId="20" xfId="0" applyNumberFormat="1" applyFont="1" applyBorder="1" applyAlignment="1">
      <alignment horizontal="center" vertical="center" wrapText="1"/>
    </xf>
    <xf numFmtId="0" fontId="4" fillId="0" borderId="20" xfId="0" applyFont="1" applyBorder="1" applyAlignment="1">
      <alignment wrapText="1"/>
    </xf>
    <xf numFmtId="0" fontId="19" fillId="0" borderId="20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0" fillId="0" borderId="20" xfId="0" applyBorder="1"/>
    <xf numFmtId="0" fontId="1" fillId="3" borderId="20" xfId="0" applyFont="1" applyFill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9" fontId="14" fillId="0" borderId="20" xfId="0" applyNumberFormat="1" applyFont="1" applyBorder="1" applyAlignment="1">
      <alignment horizontal="center" vertical="center"/>
    </xf>
    <xf numFmtId="0" fontId="4" fillId="0" borderId="20" xfId="0" applyFont="1" applyBorder="1"/>
    <xf numFmtId="0" fontId="4" fillId="4" borderId="20" xfId="0" applyFont="1" applyFill="1" applyBorder="1"/>
    <xf numFmtId="0" fontId="11" fillId="0" borderId="20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4" fillId="6" borderId="20" xfId="0" applyFont="1" applyFill="1" applyBorder="1" applyAlignment="1">
      <alignment wrapText="1"/>
    </xf>
    <xf numFmtId="0" fontId="8" fillId="2" borderId="1" xfId="0" applyFont="1" applyFill="1" applyBorder="1" applyAlignment="1">
      <alignment vertical="center"/>
    </xf>
    <xf numFmtId="9" fontId="9" fillId="11" borderId="18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4" borderId="18" xfId="0" applyFont="1" applyFill="1" applyBorder="1" applyAlignment="1">
      <alignment horizontal="center" vertical="center"/>
    </xf>
    <xf numFmtId="0" fontId="14" fillId="0" borderId="15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textRotation="90"/>
    </xf>
    <xf numFmtId="0" fontId="8" fillId="5" borderId="17" xfId="0" applyFont="1" applyFill="1" applyBorder="1" applyAlignment="1">
      <alignment horizontal="center" vertical="center"/>
    </xf>
    <xf numFmtId="0" fontId="18" fillId="12" borderId="16" xfId="0" applyFont="1" applyFill="1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/>
    </xf>
    <xf numFmtId="0" fontId="26" fillId="0" borderId="20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27" fillId="0" borderId="1" xfId="0" applyFont="1" applyBorder="1" applyAlignment="1">
      <alignment vertical="center"/>
    </xf>
    <xf numFmtId="0" fontId="27" fillId="0" borderId="19" xfId="0" applyFont="1" applyBorder="1" applyAlignment="1">
      <alignment vertical="center"/>
    </xf>
    <xf numFmtId="0" fontId="28" fillId="0" borderId="0" xfId="0" applyFont="1"/>
    <xf numFmtId="0" fontId="4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9" fontId="9" fillId="2" borderId="20" xfId="0" applyNumberFormat="1" applyFont="1" applyFill="1" applyBorder="1" applyAlignment="1">
      <alignment horizontal="center" vertical="center"/>
    </xf>
    <xf numFmtId="9" fontId="9" fillId="10" borderId="20" xfId="0" applyNumberFormat="1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7" fillId="0" borderId="7" xfId="0" applyFont="1" applyBorder="1" applyAlignment="1">
      <alignment horizontal="center" vertical="center" textRotation="90" wrapText="1"/>
    </xf>
    <xf numFmtId="0" fontId="5" fillId="0" borderId="12" xfId="0" applyFont="1" applyBorder="1"/>
    <xf numFmtId="0" fontId="15" fillId="0" borderId="1" xfId="0" applyFont="1" applyBorder="1" applyAlignment="1">
      <alignment horizontal="center"/>
    </xf>
    <xf numFmtId="0" fontId="15" fillId="0" borderId="9" xfId="0" applyFont="1" applyBorder="1" applyAlignment="1">
      <alignment horizontal="center" vertical="center"/>
    </xf>
    <xf numFmtId="0" fontId="5" fillId="0" borderId="11" xfId="0" applyFont="1" applyBorder="1"/>
    <xf numFmtId="0" fontId="1" fillId="0" borderId="1" xfId="0" applyFont="1" applyBorder="1" applyAlignment="1">
      <alignment horizontal="center" vertical="center"/>
    </xf>
    <xf numFmtId="0" fontId="5" fillId="0" borderId="8" xfId="0" applyFont="1" applyBorder="1"/>
    <xf numFmtId="0" fontId="8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wrapText="1"/>
    </xf>
    <xf numFmtId="0" fontId="6" fillId="0" borderId="1" xfId="0" applyFont="1" applyBorder="1" applyAlignment="1">
      <alignment horizontal="center"/>
    </xf>
    <xf numFmtId="0" fontId="16" fillId="0" borderId="7" xfId="0" applyFont="1" applyBorder="1"/>
    <xf numFmtId="0" fontId="5" fillId="0" borderId="15" xfId="0" applyFont="1" applyBorder="1"/>
    <xf numFmtId="0" fontId="22" fillId="0" borderId="1" xfId="0" applyFont="1" applyBorder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9" fontId="24" fillId="0" borderId="1" xfId="0" applyNumberFormat="1" applyFont="1" applyBorder="1" applyAlignment="1">
      <alignment horizontal="center"/>
    </xf>
    <xf numFmtId="0" fontId="2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EEE 372- Microprocessor and Microcontroller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69466316710408"/>
          <c:y val="0.12546296296296297"/>
          <c:w val="0.87986089238845144"/>
          <c:h val="0.73111111111111116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MML_A2_FALL2022!$AD$14:$AG$14</c:f>
              <c:strCache>
                <c:ptCount val="4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</c:strCache>
            </c:strRef>
          </c:cat>
          <c:val>
            <c:numRef>
              <c:f>MML_A2_FALL2022!$AD$54:$AG$54</c:f>
              <c:numCache>
                <c:formatCode>0%</c:formatCode>
                <c:ptCount val="4"/>
                <c:pt idx="0">
                  <c:v>0.875</c:v>
                </c:pt>
                <c:pt idx="1">
                  <c:v>0.78125</c:v>
                </c:pt>
                <c:pt idx="2">
                  <c:v>0.625</c:v>
                </c:pt>
                <c:pt idx="3">
                  <c:v>0.84375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5C-4D46-9047-1DB7A7B4D54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182271"/>
        <c:axId val="301743"/>
      </c:barChart>
      <c:catAx>
        <c:axId val="918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743"/>
        <c:crosses val="autoZero"/>
        <c:auto val="1"/>
        <c:lblAlgn val="ctr"/>
        <c:lblOffset val="100"/>
        <c:noMultiLvlLbl val="0"/>
      </c:catAx>
      <c:valAx>
        <c:axId val="30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274320</xdr:colOff>
      <xdr:row>48</xdr:row>
      <xdr:rowOff>83820</xdr:rowOff>
    </xdr:from>
    <xdr:to>
      <xdr:col>48</xdr:col>
      <xdr:colOff>182880</xdr:colOff>
      <xdr:row>65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97C0B7-1DFF-494A-BF9C-1525D179F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A62"/>
  <sheetViews>
    <sheetView tabSelected="1" topLeftCell="V32" workbookViewId="0">
      <selection activeCell="AV17" sqref="AV17:AZ48"/>
    </sheetView>
  </sheetViews>
  <sheetFormatPr defaultColWidth="12.7109375" defaultRowHeight="15.75" customHeight="1" x14ac:dyDescent="0.2"/>
  <cols>
    <col min="1" max="1" width="18.85546875" customWidth="1"/>
    <col min="2" max="2" width="30" customWidth="1"/>
    <col min="3" max="8" width="4.28515625" customWidth="1"/>
    <col min="9" max="11" width="4.7109375" customWidth="1"/>
    <col min="12" max="14" width="6.7109375" customWidth="1"/>
    <col min="15" max="15" width="6.28515625" customWidth="1"/>
    <col min="16" max="16" width="7.28515625" customWidth="1"/>
    <col min="17" max="19" width="4.7109375" customWidth="1"/>
    <col min="20" max="20" width="6.28515625" customWidth="1"/>
    <col min="22" max="22" width="6.7109375" customWidth="1"/>
    <col min="23" max="24" width="5.28515625" customWidth="1"/>
    <col min="25" max="25" width="6" customWidth="1"/>
    <col min="26" max="26" width="4.7109375" customWidth="1"/>
    <col min="27" max="27" width="6.5703125" customWidth="1"/>
    <col min="28" max="29" width="5.7109375" customWidth="1"/>
    <col min="30" max="30" width="5.28515625" customWidth="1"/>
    <col min="31" max="32" width="7.28515625" customWidth="1"/>
    <col min="33" max="33" width="5.7109375" customWidth="1"/>
    <col min="34" max="38" width="5.28515625" customWidth="1"/>
    <col min="39" max="39" width="5.140625" customWidth="1"/>
    <col min="40" max="51" width="5.28515625" customWidth="1"/>
    <col min="52" max="52" width="5.5703125" customWidth="1"/>
  </cols>
  <sheetData>
    <row r="1" spans="1:53" ht="15.75" customHeight="1" x14ac:dyDescent="0.25">
      <c r="A1" s="1" t="s">
        <v>0</v>
      </c>
      <c r="B1" s="1" t="s">
        <v>1</v>
      </c>
      <c r="C1" s="2"/>
      <c r="D1" s="2"/>
      <c r="E1" s="3"/>
      <c r="F1" s="3"/>
      <c r="G1" s="3"/>
      <c r="H1" s="121" t="s">
        <v>2</v>
      </c>
      <c r="I1" s="122"/>
      <c r="J1" s="122"/>
      <c r="K1" s="122"/>
      <c r="L1" s="122"/>
      <c r="M1" s="122"/>
      <c r="N1" s="122"/>
      <c r="O1" s="123"/>
      <c r="V1" s="121" t="s">
        <v>3</v>
      </c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3"/>
      <c r="AW1" s="4"/>
      <c r="AX1" s="5"/>
      <c r="AY1" s="4"/>
    </row>
    <row r="2" spans="1:53" ht="15.75" customHeight="1" x14ac:dyDescent="0.25">
      <c r="A2" s="1" t="s">
        <v>4</v>
      </c>
      <c r="B2" s="1" t="s">
        <v>5</v>
      </c>
      <c r="C2" s="2"/>
      <c r="D2" s="2"/>
      <c r="E2" s="2"/>
      <c r="F2" s="2"/>
      <c r="G2" s="2"/>
      <c r="H2" s="6"/>
      <c r="I2" s="6" t="s">
        <v>6</v>
      </c>
      <c r="J2" s="6"/>
      <c r="K2" s="7" t="s">
        <v>7</v>
      </c>
      <c r="L2" s="6" t="s">
        <v>8</v>
      </c>
      <c r="M2" s="6" t="s">
        <v>9</v>
      </c>
      <c r="N2" s="6" t="s">
        <v>10</v>
      </c>
      <c r="O2" s="6" t="s">
        <v>11</v>
      </c>
      <c r="V2" s="8"/>
      <c r="W2" s="9" t="s">
        <v>12</v>
      </c>
      <c r="X2" s="9" t="s">
        <v>13</v>
      </c>
      <c r="Y2" s="9" t="s">
        <v>14</v>
      </c>
      <c r="Z2" s="9" t="s">
        <v>15</v>
      </c>
      <c r="AA2" s="10" t="s">
        <v>16</v>
      </c>
      <c r="AB2" s="10" t="s">
        <v>17</v>
      </c>
      <c r="AC2" s="10" t="s">
        <v>18</v>
      </c>
      <c r="AD2" s="9" t="s">
        <v>19</v>
      </c>
      <c r="AE2" s="9" t="s">
        <v>20</v>
      </c>
      <c r="AF2" s="9" t="s">
        <v>21</v>
      </c>
      <c r="AG2" s="9" t="s">
        <v>22</v>
      </c>
      <c r="AH2" s="9" t="s">
        <v>23</v>
      </c>
    </row>
    <row r="3" spans="1:53" ht="15.75" customHeight="1" x14ac:dyDescent="0.25">
      <c r="A3" s="1" t="s">
        <v>24</v>
      </c>
      <c r="B3" s="120" t="s">
        <v>210</v>
      </c>
      <c r="C3" s="2"/>
      <c r="D3" s="2"/>
      <c r="E3" s="3"/>
      <c r="F3" s="3"/>
      <c r="G3" s="3"/>
      <c r="H3" s="6" t="s">
        <v>25</v>
      </c>
      <c r="I3" s="6">
        <v>20</v>
      </c>
      <c r="J3" s="6"/>
      <c r="K3" s="6"/>
      <c r="L3" s="6"/>
      <c r="M3" s="6"/>
      <c r="N3" s="6">
        <f t="shared" ref="N3:N6" si="0">SUM(I3:M3)</f>
        <v>20</v>
      </c>
      <c r="O3" s="11">
        <f>N3/N9</f>
        <v>0.1111111111111111</v>
      </c>
      <c r="V3" s="6" t="s">
        <v>25</v>
      </c>
      <c r="W3" s="9" t="s">
        <v>26</v>
      </c>
      <c r="X3" s="9"/>
      <c r="Z3" s="9"/>
      <c r="AA3" s="10"/>
      <c r="AB3" s="10"/>
      <c r="AC3" s="10"/>
      <c r="AD3" s="9"/>
      <c r="AE3" s="9"/>
      <c r="AF3" s="9"/>
      <c r="AG3" s="9"/>
      <c r="AH3" s="9"/>
    </row>
    <row r="4" spans="1:53" ht="15.75" customHeight="1" x14ac:dyDescent="0.25">
      <c r="A4" s="1" t="s">
        <v>27</v>
      </c>
      <c r="B4" s="120" t="s">
        <v>209</v>
      </c>
      <c r="C4" s="2"/>
      <c r="D4" s="2"/>
      <c r="E4" s="3"/>
      <c r="F4" s="3"/>
      <c r="G4" s="3"/>
      <c r="H4" s="6" t="s">
        <v>28</v>
      </c>
      <c r="I4" s="6">
        <v>80</v>
      </c>
      <c r="J4" s="6"/>
      <c r="K4" s="6"/>
      <c r="L4" s="6"/>
      <c r="M4" s="6"/>
      <c r="N4" s="6">
        <f t="shared" si="0"/>
        <v>80</v>
      </c>
      <c r="O4" s="11">
        <f>N4/N9</f>
        <v>0.44444444444444442</v>
      </c>
      <c r="V4" s="6" t="s">
        <v>28</v>
      </c>
      <c r="W4" s="9"/>
      <c r="Y4" s="9" t="s">
        <v>26</v>
      </c>
      <c r="Z4" s="9"/>
      <c r="AA4" s="9" t="s">
        <v>26</v>
      </c>
      <c r="AB4" s="10"/>
      <c r="AC4" s="10"/>
      <c r="AD4" s="9"/>
      <c r="AE4" s="9"/>
      <c r="AF4" s="9"/>
      <c r="AG4" s="9"/>
      <c r="AH4" s="9"/>
    </row>
    <row r="5" spans="1:53" ht="15.75" customHeight="1" x14ac:dyDescent="0.25">
      <c r="A5" s="1" t="s">
        <v>29</v>
      </c>
      <c r="B5" s="12">
        <v>32</v>
      </c>
      <c r="C5" s="2"/>
      <c r="D5" s="2"/>
      <c r="E5" s="3"/>
      <c r="F5" s="3"/>
      <c r="G5" s="3"/>
      <c r="H5" s="6" t="s">
        <v>30</v>
      </c>
      <c r="I5" s="6">
        <v>20</v>
      </c>
      <c r="J5" s="6"/>
      <c r="K5" s="6"/>
      <c r="L5" s="6"/>
      <c r="M5" s="6"/>
      <c r="N5" s="6">
        <f t="shared" si="0"/>
        <v>20</v>
      </c>
      <c r="O5" s="11">
        <f>N5/N9</f>
        <v>0.1111111111111111</v>
      </c>
      <c r="V5" s="6" t="s">
        <v>30</v>
      </c>
      <c r="W5" s="9"/>
      <c r="X5" s="9"/>
      <c r="Y5" s="9" t="s">
        <v>26</v>
      </c>
      <c r="Z5" s="9"/>
      <c r="AA5" s="9" t="s">
        <v>26</v>
      </c>
      <c r="AB5" s="10"/>
      <c r="AC5" s="10"/>
      <c r="AE5" s="9"/>
      <c r="AF5" s="9"/>
      <c r="AG5" s="9"/>
      <c r="AH5" s="9"/>
    </row>
    <row r="6" spans="1:53" ht="15.75" customHeight="1" x14ac:dyDescent="0.25">
      <c r="A6" s="1"/>
      <c r="B6" s="12"/>
      <c r="C6" s="2"/>
      <c r="D6" s="2"/>
      <c r="E6" s="3"/>
      <c r="F6" s="3"/>
      <c r="G6" s="3"/>
      <c r="H6" s="6" t="s">
        <v>31</v>
      </c>
      <c r="I6" s="6"/>
      <c r="J6" s="6"/>
      <c r="K6" s="6">
        <v>30</v>
      </c>
      <c r="L6" s="6">
        <v>20</v>
      </c>
      <c r="M6" s="6">
        <v>10</v>
      </c>
      <c r="N6" s="6">
        <f t="shared" si="0"/>
        <v>60</v>
      </c>
      <c r="O6" s="11">
        <f>N6/N9</f>
        <v>0.33333333333333331</v>
      </c>
      <c r="V6" s="6" t="s">
        <v>31</v>
      </c>
      <c r="W6" s="9"/>
      <c r="X6" s="9"/>
      <c r="Y6" s="9" t="s">
        <v>26</v>
      </c>
      <c r="Z6" s="9"/>
      <c r="AA6" s="9" t="s">
        <v>26</v>
      </c>
      <c r="AB6" s="10"/>
      <c r="AC6" s="10"/>
      <c r="AD6" s="9"/>
      <c r="AE6" s="9" t="s">
        <v>26</v>
      </c>
      <c r="AF6" s="9" t="s">
        <v>26</v>
      </c>
      <c r="AG6" s="9"/>
      <c r="AH6" s="9"/>
    </row>
    <row r="7" spans="1:53" ht="15.75" customHeight="1" x14ac:dyDescent="0.25">
      <c r="A7" s="1"/>
      <c r="B7" s="12"/>
      <c r="C7" s="2"/>
      <c r="D7" s="2"/>
      <c r="E7" s="3"/>
      <c r="F7" s="3"/>
      <c r="G7" s="3"/>
      <c r="H7" s="6" t="s">
        <v>32</v>
      </c>
      <c r="I7" s="6"/>
      <c r="J7" s="6"/>
      <c r="K7" s="6"/>
      <c r="L7" s="6"/>
      <c r="M7" s="6"/>
      <c r="N7" s="6"/>
      <c r="O7" s="11"/>
      <c r="V7" s="11" t="s">
        <v>32</v>
      </c>
      <c r="W7" s="13"/>
      <c r="X7" s="13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1:53" ht="15.75" customHeight="1" x14ac:dyDescent="0.25">
      <c r="A8" s="1"/>
      <c r="B8" s="12"/>
      <c r="C8" s="2"/>
      <c r="D8" s="2"/>
      <c r="E8" s="3"/>
      <c r="F8" s="3"/>
      <c r="G8" s="3"/>
      <c r="H8" s="6" t="s">
        <v>33</v>
      </c>
      <c r="I8" s="6"/>
      <c r="J8" s="6"/>
      <c r="K8" s="6"/>
      <c r="L8" s="6"/>
      <c r="M8" s="6"/>
      <c r="N8" s="6"/>
      <c r="O8" s="11"/>
      <c r="V8" s="11" t="s">
        <v>33</v>
      </c>
      <c r="W8" s="13"/>
      <c r="X8" s="13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53" ht="15.75" customHeight="1" x14ac:dyDescent="0.25">
      <c r="A9" s="1"/>
      <c r="B9" s="14"/>
      <c r="C9" s="2"/>
      <c r="D9" s="2"/>
      <c r="E9" s="2"/>
      <c r="F9" s="2"/>
      <c r="G9" s="2"/>
      <c r="H9" s="6"/>
      <c r="I9" s="6"/>
      <c r="J9" s="6"/>
      <c r="K9" s="6"/>
      <c r="L9" s="6"/>
      <c r="M9" s="6"/>
      <c r="N9" s="6">
        <f t="shared" ref="N9:O9" si="1">SUM(N3:N6)</f>
        <v>180</v>
      </c>
      <c r="O9" s="11">
        <f t="shared" si="1"/>
        <v>1</v>
      </c>
    </row>
    <row r="10" spans="1:53" ht="12.75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53" ht="12.75" x14ac:dyDescent="0.2">
      <c r="A11" s="15"/>
      <c r="B11" s="15"/>
      <c r="C11" s="2"/>
      <c r="D11" s="2"/>
      <c r="E11" s="2"/>
      <c r="F11" s="2"/>
      <c r="G11" s="2"/>
      <c r="H11" s="2"/>
      <c r="I11" s="2"/>
      <c r="J11" s="2"/>
      <c r="K11" s="2"/>
      <c r="L11" s="15"/>
      <c r="M11" s="2"/>
    </row>
    <row r="12" spans="1:53" ht="27.6" customHeight="1" x14ac:dyDescent="0.2">
      <c r="A12" s="130" t="s">
        <v>34</v>
      </c>
      <c r="B12" s="130" t="s">
        <v>35</v>
      </c>
      <c r="C12" s="126" t="s">
        <v>36</v>
      </c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60"/>
      <c r="O12" s="137" t="s">
        <v>207</v>
      </c>
      <c r="P12" s="138"/>
      <c r="Q12" s="57"/>
      <c r="R12" s="105"/>
      <c r="S12" s="126"/>
      <c r="T12" s="127"/>
      <c r="U12" s="127"/>
      <c r="V12" s="125"/>
      <c r="W12" s="106"/>
      <c r="X12" s="124"/>
      <c r="Y12" s="124"/>
      <c r="Z12" s="124"/>
      <c r="AA12" s="124"/>
      <c r="AB12" s="124"/>
      <c r="AC12" s="106"/>
      <c r="AD12" s="124"/>
      <c r="AE12" s="124"/>
      <c r="AF12" s="124"/>
      <c r="AG12" s="124"/>
      <c r="AH12" s="124"/>
      <c r="AI12" s="106"/>
      <c r="AJ12" s="124"/>
      <c r="AK12" s="124"/>
      <c r="AL12" s="124"/>
      <c r="AM12" s="124"/>
      <c r="AN12" s="124"/>
      <c r="AO12" s="106"/>
      <c r="AP12" s="124"/>
      <c r="AQ12" s="124"/>
      <c r="AR12" s="124"/>
      <c r="AS12" s="124"/>
      <c r="AT12" s="124"/>
      <c r="AU12" s="108"/>
      <c r="AV12" s="128"/>
      <c r="AW12" s="128"/>
      <c r="AX12" s="128"/>
      <c r="AY12" s="128"/>
      <c r="AZ12" s="128"/>
    </row>
    <row r="13" spans="1:53" ht="75" customHeight="1" x14ac:dyDescent="0.2">
      <c r="A13" s="131"/>
      <c r="B13" s="131"/>
      <c r="C13" s="18" t="s">
        <v>39</v>
      </c>
      <c r="D13" s="18" t="s">
        <v>40</v>
      </c>
      <c r="E13" s="18" t="s">
        <v>41</v>
      </c>
      <c r="F13" s="18" t="s">
        <v>42</v>
      </c>
      <c r="G13" s="18" t="s">
        <v>43</v>
      </c>
      <c r="H13" s="18" t="s">
        <v>44</v>
      </c>
      <c r="I13" s="18" t="s">
        <v>45</v>
      </c>
      <c r="J13" s="18" t="s">
        <v>203</v>
      </c>
      <c r="K13" s="18" t="s">
        <v>46</v>
      </c>
      <c r="L13" s="18" t="s">
        <v>204</v>
      </c>
      <c r="M13" s="63" t="s">
        <v>205</v>
      </c>
      <c r="N13" s="58"/>
      <c r="O13" s="19"/>
      <c r="P13" s="19"/>
      <c r="Q13" s="61"/>
      <c r="R13" s="20"/>
      <c r="S13" s="135"/>
      <c r="T13" s="122"/>
      <c r="U13" s="136"/>
      <c r="V13" s="125"/>
      <c r="X13" s="124"/>
      <c r="Y13" s="124"/>
      <c r="Z13" s="124"/>
      <c r="AA13" s="124"/>
      <c r="AB13" s="124"/>
      <c r="AC13" s="16"/>
      <c r="AD13" s="124"/>
      <c r="AE13" s="124"/>
      <c r="AF13" s="124"/>
      <c r="AG13" s="124"/>
      <c r="AH13" s="124"/>
      <c r="AJ13" s="124"/>
      <c r="AK13" s="124"/>
      <c r="AL13" s="124"/>
      <c r="AM13" s="124"/>
      <c r="AN13" s="124"/>
      <c r="AP13" s="124"/>
      <c r="AQ13" s="124"/>
      <c r="AR13" s="124"/>
      <c r="AS13" s="124"/>
      <c r="AT13" s="124"/>
      <c r="AU13" s="17"/>
      <c r="AV13" s="128"/>
      <c r="AW13" s="128"/>
      <c r="AX13" s="128"/>
      <c r="AY13" s="128"/>
      <c r="AZ13" s="128"/>
      <c r="BA13" s="17"/>
    </row>
    <row r="14" spans="1:53" ht="115.5" customHeight="1" x14ac:dyDescent="0.2">
      <c r="A14" s="131"/>
      <c r="B14" s="131"/>
      <c r="C14" s="21" t="s">
        <v>47</v>
      </c>
      <c r="D14" s="21" t="s">
        <v>47</v>
      </c>
      <c r="E14" s="21" t="s">
        <v>47</v>
      </c>
      <c r="F14" s="21" t="s">
        <v>47</v>
      </c>
      <c r="G14" s="21" t="s">
        <v>47</v>
      </c>
      <c r="H14" s="21" t="s">
        <v>47</v>
      </c>
      <c r="I14" s="21" t="s">
        <v>47</v>
      </c>
      <c r="J14" s="21" t="s">
        <v>47</v>
      </c>
      <c r="K14" s="21" t="s">
        <v>47</v>
      </c>
      <c r="L14" s="21" t="s">
        <v>47</v>
      </c>
      <c r="M14" s="21" t="s">
        <v>206</v>
      </c>
      <c r="N14" s="58"/>
      <c r="O14" s="22" t="s">
        <v>48</v>
      </c>
      <c r="P14" s="22" t="s">
        <v>49</v>
      </c>
      <c r="Q14" s="61"/>
      <c r="R14" s="23"/>
      <c r="S14" s="21" t="s">
        <v>50</v>
      </c>
      <c r="T14" s="24" t="s">
        <v>51</v>
      </c>
      <c r="U14" s="110" t="s">
        <v>52</v>
      </c>
      <c r="V14" s="125"/>
      <c r="X14" s="25" t="s">
        <v>25</v>
      </c>
      <c r="Y14" s="25" t="s">
        <v>28</v>
      </c>
      <c r="Z14" s="25" t="s">
        <v>30</v>
      </c>
      <c r="AA14" s="25" t="s">
        <v>31</v>
      </c>
      <c r="AB14" s="25" t="s">
        <v>32</v>
      </c>
      <c r="AC14" s="26"/>
      <c r="AD14" s="25" t="s">
        <v>25</v>
      </c>
      <c r="AE14" s="25" t="s">
        <v>28</v>
      </c>
      <c r="AF14" s="25" t="s">
        <v>30</v>
      </c>
      <c r="AG14" s="25" t="s">
        <v>31</v>
      </c>
      <c r="AH14" s="25" t="s">
        <v>32</v>
      </c>
      <c r="AJ14" s="25" t="s">
        <v>25</v>
      </c>
      <c r="AK14" s="25" t="s">
        <v>28</v>
      </c>
      <c r="AL14" s="25" t="s">
        <v>30</v>
      </c>
      <c r="AM14" s="25" t="s">
        <v>31</v>
      </c>
      <c r="AN14" s="25" t="s">
        <v>32</v>
      </c>
      <c r="AP14" s="25" t="s">
        <v>25</v>
      </c>
      <c r="AQ14" s="25" t="s">
        <v>28</v>
      </c>
      <c r="AR14" s="25" t="s">
        <v>30</v>
      </c>
      <c r="AS14" s="25" t="s">
        <v>31</v>
      </c>
      <c r="AT14" s="25" t="s">
        <v>32</v>
      </c>
      <c r="AU14" s="26"/>
      <c r="AV14" s="109" t="s">
        <v>12</v>
      </c>
      <c r="AW14" s="109" t="s">
        <v>14</v>
      </c>
      <c r="AX14" s="109" t="s">
        <v>16</v>
      </c>
      <c r="AY14" s="109" t="s">
        <v>20</v>
      </c>
      <c r="AZ14" s="109" t="s">
        <v>21</v>
      </c>
      <c r="BA14" s="26"/>
    </row>
    <row r="15" spans="1:53" ht="29.25" customHeight="1" x14ac:dyDescent="0.2">
      <c r="A15" s="132"/>
      <c r="B15" s="123"/>
      <c r="C15" s="19" t="s">
        <v>25</v>
      </c>
      <c r="D15" s="19" t="s">
        <v>28</v>
      </c>
      <c r="E15" s="19" t="s">
        <v>28</v>
      </c>
      <c r="F15" s="19" t="s">
        <v>28</v>
      </c>
      <c r="G15" s="27" t="s">
        <v>28</v>
      </c>
      <c r="H15" s="27" t="s">
        <v>28</v>
      </c>
      <c r="I15" s="27" t="s">
        <v>28</v>
      </c>
      <c r="J15" s="19" t="s">
        <v>28</v>
      </c>
      <c r="K15" s="19" t="s">
        <v>28</v>
      </c>
      <c r="L15" s="19" t="s">
        <v>25</v>
      </c>
      <c r="M15" s="19" t="s">
        <v>30</v>
      </c>
      <c r="N15" s="59"/>
      <c r="O15" s="28" t="s">
        <v>31</v>
      </c>
      <c r="P15" s="28" t="s">
        <v>31</v>
      </c>
      <c r="Q15" s="62"/>
      <c r="R15" s="29" t="s">
        <v>31</v>
      </c>
      <c r="S15" s="118" t="s">
        <v>31</v>
      </c>
      <c r="T15" s="118" t="s">
        <v>31</v>
      </c>
      <c r="U15" s="119" t="s">
        <v>31</v>
      </c>
      <c r="V15" s="125"/>
      <c r="X15" s="30"/>
      <c r="Y15" s="30"/>
      <c r="Z15" s="30"/>
      <c r="AA15" s="30"/>
      <c r="AB15" s="30"/>
      <c r="AC15" s="31"/>
      <c r="AD15" s="31"/>
      <c r="AE15" s="31"/>
      <c r="AF15" s="31"/>
      <c r="AG15" s="31"/>
      <c r="AH15" s="31"/>
      <c r="AJ15" s="31"/>
      <c r="AK15" s="31"/>
      <c r="AL15" s="31"/>
      <c r="AM15" s="31"/>
      <c r="AN15" s="31"/>
      <c r="AP15" s="31"/>
      <c r="AQ15" s="31"/>
      <c r="AR15" s="31"/>
      <c r="AV15" s="32"/>
      <c r="AW15" s="32"/>
      <c r="AX15" s="32"/>
      <c r="AY15" s="32"/>
      <c r="AZ15" s="32"/>
    </row>
    <row r="16" spans="1:53" ht="18" customHeight="1" x14ac:dyDescent="0.2">
      <c r="A16" s="133"/>
      <c r="B16" s="134"/>
      <c r="C16" s="81">
        <v>10</v>
      </c>
      <c r="D16" s="82">
        <v>10</v>
      </c>
      <c r="E16" s="82">
        <v>10</v>
      </c>
      <c r="F16" s="81">
        <v>10</v>
      </c>
      <c r="G16" s="81">
        <v>10</v>
      </c>
      <c r="H16" s="81">
        <v>10</v>
      </c>
      <c r="I16" s="81">
        <v>10</v>
      </c>
      <c r="J16" s="81">
        <v>10</v>
      </c>
      <c r="K16" s="81">
        <v>10</v>
      </c>
      <c r="L16" s="81">
        <v>10</v>
      </c>
      <c r="M16" s="81">
        <v>20</v>
      </c>
      <c r="N16" s="81">
        <f t="shared" ref="N16:N38" si="2">SUM(C16:M16)</f>
        <v>120</v>
      </c>
      <c r="O16" s="83">
        <v>10</v>
      </c>
      <c r="P16" s="84">
        <v>20</v>
      </c>
      <c r="Q16" s="84"/>
      <c r="R16" s="84">
        <v>20</v>
      </c>
      <c r="S16" s="84">
        <v>6</v>
      </c>
      <c r="T16" s="84">
        <v>2</v>
      </c>
      <c r="U16" s="84">
        <v>2</v>
      </c>
      <c r="V16" s="111">
        <f>SUM(O16:U16)</f>
        <v>60</v>
      </c>
      <c r="W16" s="64"/>
      <c r="X16" s="85">
        <f>SUMIF($C$15:$U$15,H$3,$C16:$U16)</f>
        <v>20</v>
      </c>
      <c r="Y16" s="85">
        <f>SUMIF($C$15:$U$15,H$4,$C16:$U16)</f>
        <v>80</v>
      </c>
      <c r="Z16" s="85">
        <f>SUMIF($C$15:$U$15,H$5,$C16:$U16)</f>
        <v>20</v>
      </c>
      <c r="AA16" s="86">
        <f>SUMIF($C$15:$U$15,H$6,$C16:$U16)</f>
        <v>60</v>
      </c>
      <c r="AB16" s="86"/>
      <c r="AC16" s="33"/>
      <c r="AD16" s="85">
        <f>SUMIF($C$15:$U$15,H$3,$C16:$U16)</f>
        <v>20</v>
      </c>
      <c r="AE16" s="85">
        <f>SUMIF($C$15:$U$15,H$4,$C16:$U16)</f>
        <v>80</v>
      </c>
      <c r="AF16" s="85">
        <f>SUMIF($C$15:$U$15,H$5,$C16:$U16)</f>
        <v>20</v>
      </c>
      <c r="AG16" s="86">
        <f>AA16</f>
        <v>60</v>
      </c>
      <c r="AH16" s="85"/>
      <c r="AI16" s="66"/>
      <c r="AJ16" s="85">
        <v>2</v>
      </c>
      <c r="AK16" s="85">
        <v>2</v>
      </c>
      <c r="AL16" s="85">
        <v>2</v>
      </c>
      <c r="AM16" s="85">
        <v>2</v>
      </c>
      <c r="AN16" s="85"/>
      <c r="AO16" s="66"/>
      <c r="AP16" s="85"/>
      <c r="AQ16" s="85"/>
      <c r="AR16" s="85"/>
      <c r="AS16" s="87"/>
      <c r="AT16" s="65"/>
      <c r="AU16" s="66"/>
      <c r="AV16" s="88">
        <f t="shared" ref="AT16:AV48" si="3">AJ16</f>
        <v>2</v>
      </c>
      <c r="AW16" s="88">
        <f t="shared" ref="AU16:AW48" si="4">SUM(AK16:AM16)</f>
        <v>6</v>
      </c>
      <c r="AX16" s="88">
        <f t="shared" ref="AV16:AX48" si="5">SUM(AK16:AM16)</f>
        <v>6</v>
      </c>
      <c r="AY16" s="88">
        <f t="shared" ref="AW16:AY48" si="6">AM16</f>
        <v>2</v>
      </c>
      <c r="AZ16" s="88">
        <f t="shared" ref="AX16:AZ48" si="7">AM16</f>
        <v>2</v>
      </c>
      <c r="BA16" s="34"/>
    </row>
    <row r="17" spans="1:53" ht="15.75" customHeight="1" x14ac:dyDescent="0.25">
      <c r="A17" s="89" t="s">
        <v>139</v>
      </c>
      <c r="B17" s="90" t="s">
        <v>140</v>
      </c>
      <c r="C17" s="91">
        <v>8</v>
      </c>
      <c r="D17" s="92">
        <v>7</v>
      </c>
      <c r="E17" s="93"/>
      <c r="F17" s="91">
        <v>6</v>
      </c>
      <c r="G17" s="92">
        <v>7</v>
      </c>
      <c r="H17" s="91"/>
      <c r="I17" s="92">
        <v>7</v>
      </c>
      <c r="J17" s="91">
        <v>6</v>
      </c>
      <c r="K17" s="91">
        <v>7</v>
      </c>
      <c r="L17" s="91">
        <v>5</v>
      </c>
      <c r="M17" s="92">
        <v>13</v>
      </c>
      <c r="N17" s="94">
        <f t="shared" si="2"/>
        <v>66</v>
      </c>
      <c r="O17" s="95">
        <v>7</v>
      </c>
      <c r="P17" s="96">
        <v>15</v>
      </c>
      <c r="Q17" s="112">
        <f t="shared" ref="Q17:Q48" si="8">SUM(O17:P17)</f>
        <v>22</v>
      </c>
      <c r="R17" s="96">
        <v>10</v>
      </c>
      <c r="S17" s="96">
        <v>4</v>
      </c>
      <c r="T17" s="96">
        <v>1</v>
      </c>
      <c r="U17" s="96">
        <v>2</v>
      </c>
      <c r="V17" s="97">
        <f t="shared" ref="V17:V48" si="9">SUM(Q17:U17)</f>
        <v>39</v>
      </c>
      <c r="W17" s="90"/>
      <c r="X17" s="98">
        <f>MIN(SUMIF($C$15:$U$15,X$14,$C17:$U17), 100)</f>
        <v>13</v>
      </c>
      <c r="Y17" s="98">
        <f>MIN(SUMIF($C$15:$U$15,Y$14,$C17:$U17), 100)</f>
        <v>40</v>
      </c>
      <c r="Z17" s="98">
        <f>MIN(SUMIF($C$15:$U$15,Z$14,$C17:$U17), 100)</f>
        <v>13</v>
      </c>
      <c r="AA17" s="98">
        <f>MIN(SUMIF($C$15:$U$15,AA$14,$C17:$U17), 100)</f>
        <v>39</v>
      </c>
      <c r="AB17" s="98"/>
      <c r="AC17" s="99"/>
      <c r="AD17" s="99">
        <f>MIN(SUMIF($C$15:$U$15,H$3,$C17:$U17)/N$3, 100%)</f>
        <v>0.65</v>
      </c>
      <c r="AE17" s="99">
        <f>MIN(SUMIF($C$15:$U$15,H$4,$C17:$U17)/N$4, 100%)</f>
        <v>0.5</v>
      </c>
      <c r="AF17" s="99">
        <f>MIN(SUMIF($C$15:$U$15,H$5,$C17:$U17)/N$5, 100%)</f>
        <v>0.65</v>
      </c>
      <c r="AG17" s="99">
        <f>MIN(SUMIF($C$15:$U$15,H$6,$C17:$U17)/N$6, 100%)</f>
        <v>0.65</v>
      </c>
      <c r="AH17" s="99"/>
      <c r="AI17" s="93"/>
      <c r="AJ17" s="96">
        <f t="shared" ref="AJ17:AM32" si="10">IF((AD17)&gt;=50%, 2, (IF((AD17)&lt;25%, 0, 1)))</f>
        <v>2</v>
      </c>
      <c r="AK17" s="96">
        <f t="shared" si="10"/>
        <v>2</v>
      </c>
      <c r="AL17" s="96">
        <f t="shared" si="10"/>
        <v>2</v>
      </c>
      <c r="AM17" s="96">
        <f t="shared" si="10"/>
        <v>2</v>
      </c>
      <c r="AN17" s="96"/>
      <c r="AO17" s="93"/>
      <c r="AP17" s="96" t="str">
        <f t="shared" ref="AP17:AS32" si="11">IF(AJ17=2,"Att", (IF(AJ17=0,"Not","Weak")))</f>
        <v>Att</v>
      </c>
      <c r="AQ17" s="96" t="str">
        <f t="shared" si="11"/>
        <v>Att</v>
      </c>
      <c r="AR17" s="96" t="str">
        <f t="shared" si="11"/>
        <v>Att</v>
      </c>
      <c r="AS17" s="100" t="str">
        <f t="shared" si="11"/>
        <v>Att</v>
      </c>
      <c r="AT17" s="100"/>
      <c r="AU17" s="100"/>
      <c r="AV17" s="100">
        <f t="shared" si="3"/>
        <v>2</v>
      </c>
      <c r="AW17" s="100">
        <f t="shared" si="4"/>
        <v>6</v>
      </c>
      <c r="AX17" s="101">
        <f t="shared" si="5"/>
        <v>6</v>
      </c>
      <c r="AY17" s="101">
        <f t="shared" si="6"/>
        <v>2</v>
      </c>
      <c r="AZ17" s="101">
        <f t="shared" si="7"/>
        <v>2</v>
      </c>
      <c r="BA17" s="34"/>
    </row>
    <row r="18" spans="1:53" ht="15.75" customHeight="1" x14ac:dyDescent="0.25">
      <c r="A18" s="89" t="s">
        <v>141</v>
      </c>
      <c r="B18" s="90" t="s">
        <v>142</v>
      </c>
      <c r="C18" s="92">
        <v>7</v>
      </c>
      <c r="D18" s="92"/>
      <c r="E18" s="93">
        <v>5</v>
      </c>
      <c r="F18" s="102">
        <v>5</v>
      </c>
      <c r="G18" s="102">
        <v>8</v>
      </c>
      <c r="H18" s="91">
        <v>8</v>
      </c>
      <c r="I18" s="103">
        <v>8</v>
      </c>
      <c r="J18" s="103"/>
      <c r="K18" s="91">
        <v>6</v>
      </c>
      <c r="L18" s="91">
        <v>8</v>
      </c>
      <c r="M18" s="103">
        <v>11</v>
      </c>
      <c r="N18" s="94">
        <f t="shared" si="2"/>
        <v>66</v>
      </c>
      <c r="O18" s="95">
        <v>8</v>
      </c>
      <c r="P18" s="96">
        <v>15</v>
      </c>
      <c r="Q18" s="112">
        <f t="shared" si="8"/>
        <v>23</v>
      </c>
      <c r="R18" s="96">
        <v>12</v>
      </c>
      <c r="S18" s="96">
        <v>5</v>
      </c>
      <c r="T18" s="96">
        <v>1</v>
      </c>
      <c r="U18" s="96">
        <v>2</v>
      </c>
      <c r="V18" s="97">
        <f t="shared" si="9"/>
        <v>43</v>
      </c>
      <c r="W18" s="90"/>
      <c r="X18" s="98">
        <f t="shared" ref="X18:AA48" si="12">MIN(SUMIF($C$15:$U$15,X$14,$C18:$U18), 100)</f>
        <v>15</v>
      </c>
      <c r="Y18" s="98">
        <f t="shared" si="12"/>
        <v>40</v>
      </c>
      <c r="Z18" s="98">
        <f t="shared" si="12"/>
        <v>11</v>
      </c>
      <c r="AA18" s="98">
        <f t="shared" si="12"/>
        <v>43</v>
      </c>
      <c r="AB18" s="98"/>
      <c r="AC18" s="99"/>
      <c r="AD18" s="99">
        <f t="shared" ref="AD18:AD48" si="13">MIN(SUMIF($C$15:$U$15,H$3,$C18:$U18)/N$3, 100%)</f>
        <v>0.75</v>
      </c>
      <c r="AE18" s="99">
        <f t="shared" ref="AE18:AE48" si="14">MIN(SUMIF($C$15:$U$15,H$4,$C18:$U18)/N$4, 100%)</f>
        <v>0.5</v>
      </c>
      <c r="AF18" s="99">
        <f t="shared" ref="AF18:AF48" si="15">MIN(SUMIF($C$15:$U$15,H$5,$C18:$U18)/N$5, 100%)</f>
        <v>0.55000000000000004</v>
      </c>
      <c r="AG18" s="99">
        <f t="shared" ref="AG18:AG48" si="16">MIN(SUMIF($C$15:$U$15,H$6,$C18:$U18)/N$6, 100%)</f>
        <v>0.71666666666666667</v>
      </c>
      <c r="AH18" s="99"/>
      <c r="AI18" s="93"/>
      <c r="AJ18" s="96">
        <f t="shared" si="10"/>
        <v>2</v>
      </c>
      <c r="AK18" s="96">
        <f t="shared" si="10"/>
        <v>2</v>
      </c>
      <c r="AL18" s="96">
        <f t="shared" si="10"/>
        <v>2</v>
      </c>
      <c r="AM18" s="96">
        <f t="shared" si="10"/>
        <v>2</v>
      </c>
      <c r="AN18" s="96"/>
      <c r="AO18" s="93"/>
      <c r="AP18" s="96" t="str">
        <f t="shared" si="11"/>
        <v>Att</v>
      </c>
      <c r="AQ18" s="96" t="str">
        <f t="shared" si="11"/>
        <v>Att</v>
      </c>
      <c r="AR18" s="96" t="str">
        <f t="shared" si="11"/>
        <v>Att</v>
      </c>
      <c r="AS18" s="100" t="str">
        <f t="shared" si="11"/>
        <v>Att</v>
      </c>
      <c r="AT18" s="100"/>
      <c r="AU18" s="100"/>
      <c r="AV18" s="100">
        <f t="shared" ref="AV18:AV48" si="17">AJ18</f>
        <v>2</v>
      </c>
      <c r="AW18" s="100">
        <f t="shared" ref="AW18:AW48" si="18">SUM(AK18:AM18)</f>
        <v>6</v>
      </c>
      <c r="AX18" s="101">
        <f t="shared" ref="AX18:AX48" si="19">SUM(AK18:AM18)</f>
        <v>6</v>
      </c>
      <c r="AY18" s="101">
        <f t="shared" ref="AY18:AY48" si="20">AM18</f>
        <v>2</v>
      </c>
      <c r="AZ18" s="101">
        <f t="shared" ref="AZ18:AZ48" si="21">AM18</f>
        <v>2</v>
      </c>
      <c r="BA18" s="34"/>
    </row>
    <row r="19" spans="1:53" ht="15.75" customHeight="1" x14ac:dyDescent="0.25">
      <c r="A19" s="89" t="s">
        <v>143</v>
      </c>
      <c r="B19" s="90" t="s">
        <v>144</v>
      </c>
      <c r="C19" s="92"/>
      <c r="D19" s="91"/>
      <c r="E19" s="93"/>
      <c r="F19" s="103"/>
      <c r="G19" s="103"/>
      <c r="H19" s="91"/>
      <c r="I19" s="103"/>
      <c r="J19" s="103"/>
      <c r="K19" s="91"/>
      <c r="L19" s="91"/>
      <c r="M19" s="103"/>
      <c r="N19" s="94">
        <f t="shared" si="2"/>
        <v>0</v>
      </c>
      <c r="O19" s="95" t="s">
        <v>208</v>
      </c>
      <c r="P19" s="96" t="s">
        <v>208</v>
      </c>
      <c r="Q19" s="112">
        <f t="shared" si="8"/>
        <v>0</v>
      </c>
      <c r="R19" s="96"/>
      <c r="S19" s="96"/>
      <c r="T19" s="96"/>
      <c r="U19" s="96"/>
      <c r="V19" s="97">
        <f t="shared" si="9"/>
        <v>0</v>
      </c>
      <c r="W19" s="90"/>
      <c r="X19" s="98">
        <f t="shared" si="12"/>
        <v>0</v>
      </c>
      <c r="Y19" s="98">
        <f t="shared" si="12"/>
        <v>0</v>
      </c>
      <c r="Z19" s="98">
        <f t="shared" si="12"/>
        <v>0</v>
      </c>
      <c r="AA19" s="98">
        <f t="shared" si="12"/>
        <v>0</v>
      </c>
      <c r="AB19" s="98"/>
      <c r="AC19" s="99"/>
      <c r="AD19" s="99">
        <f t="shared" si="13"/>
        <v>0</v>
      </c>
      <c r="AE19" s="99">
        <f t="shared" si="14"/>
        <v>0</v>
      </c>
      <c r="AF19" s="99">
        <f t="shared" si="15"/>
        <v>0</v>
      </c>
      <c r="AG19" s="99">
        <f t="shared" si="16"/>
        <v>0</v>
      </c>
      <c r="AH19" s="99"/>
      <c r="AI19" s="93"/>
      <c r="AJ19" s="96">
        <f t="shared" si="10"/>
        <v>0</v>
      </c>
      <c r="AK19" s="96">
        <f t="shared" si="10"/>
        <v>0</v>
      </c>
      <c r="AL19" s="96">
        <f t="shared" si="10"/>
        <v>0</v>
      </c>
      <c r="AM19" s="96">
        <f t="shared" si="10"/>
        <v>0</v>
      </c>
      <c r="AN19" s="96"/>
      <c r="AO19" s="93"/>
      <c r="AP19" s="96" t="str">
        <f t="shared" si="11"/>
        <v>Not</v>
      </c>
      <c r="AQ19" s="96" t="str">
        <f t="shared" si="11"/>
        <v>Not</v>
      </c>
      <c r="AR19" s="96" t="str">
        <f t="shared" si="11"/>
        <v>Not</v>
      </c>
      <c r="AS19" s="100" t="str">
        <f t="shared" si="11"/>
        <v>Not</v>
      </c>
      <c r="AT19" s="100"/>
      <c r="AU19" s="100"/>
      <c r="AV19" s="100">
        <f t="shared" si="17"/>
        <v>0</v>
      </c>
      <c r="AW19" s="100">
        <f t="shared" si="18"/>
        <v>0</v>
      </c>
      <c r="AX19" s="101">
        <f t="shared" si="19"/>
        <v>0</v>
      </c>
      <c r="AY19" s="101">
        <f t="shared" si="20"/>
        <v>0</v>
      </c>
      <c r="AZ19" s="101">
        <f t="shared" si="21"/>
        <v>0</v>
      </c>
      <c r="BA19" s="34"/>
    </row>
    <row r="20" spans="1:53" ht="15.75" customHeight="1" x14ac:dyDescent="0.25">
      <c r="A20" s="89" t="s">
        <v>145</v>
      </c>
      <c r="B20" s="90" t="s">
        <v>146</v>
      </c>
      <c r="C20" s="92">
        <v>9</v>
      </c>
      <c r="D20" s="92">
        <v>5</v>
      </c>
      <c r="E20" s="93">
        <v>7</v>
      </c>
      <c r="F20" s="102">
        <v>8</v>
      </c>
      <c r="G20" s="102">
        <v>6</v>
      </c>
      <c r="H20" s="102">
        <v>7</v>
      </c>
      <c r="I20" s="102">
        <v>7</v>
      </c>
      <c r="J20" s="102">
        <v>5</v>
      </c>
      <c r="K20" s="102">
        <v>8</v>
      </c>
      <c r="L20" s="102">
        <v>8</v>
      </c>
      <c r="M20" s="102">
        <v>14</v>
      </c>
      <c r="N20" s="94">
        <f t="shared" si="2"/>
        <v>84</v>
      </c>
      <c r="O20" s="95">
        <v>8</v>
      </c>
      <c r="P20" s="95">
        <v>17</v>
      </c>
      <c r="Q20" s="112">
        <f t="shared" si="8"/>
        <v>25</v>
      </c>
      <c r="R20" s="96">
        <v>14</v>
      </c>
      <c r="S20" s="96">
        <v>5</v>
      </c>
      <c r="T20" s="96">
        <v>1</v>
      </c>
      <c r="U20" s="96">
        <v>2</v>
      </c>
      <c r="V20" s="97">
        <f t="shared" si="9"/>
        <v>47</v>
      </c>
      <c r="W20" s="104"/>
      <c r="X20" s="98">
        <f t="shared" si="12"/>
        <v>17</v>
      </c>
      <c r="Y20" s="98">
        <f t="shared" si="12"/>
        <v>53</v>
      </c>
      <c r="Z20" s="98">
        <f t="shared" si="12"/>
        <v>14</v>
      </c>
      <c r="AA20" s="98">
        <f t="shared" si="12"/>
        <v>47</v>
      </c>
      <c r="AB20" s="98"/>
      <c r="AC20" s="99"/>
      <c r="AD20" s="99">
        <f t="shared" si="13"/>
        <v>0.85</v>
      </c>
      <c r="AE20" s="99">
        <f t="shared" si="14"/>
        <v>0.66249999999999998</v>
      </c>
      <c r="AF20" s="99">
        <f t="shared" si="15"/>
        <v>0.7</v>
      </c>
      <c r="AG20" s="99">
        <f t="shared" si="16"/>
        <v>0.78333333333333333</v>
      </c>
      <c r="AH20" s="99"/>
      <c r="AI20" s="93"/>
      <c r="AJ20" s="96">
        <f t="shared" si="10"/>
        <v>2</v>
      </c>
      <c r="AK20" s="96">
        <f t="shared" si="10"/>
        <v>2</v>
      </c>
      <c r="AL20" s="96">
        <f t="shared" si="10"/>
        <v>2</v>
      </c>
      <c r="AM20" s="96">
        <f t="shared" si="10"/>
        <v>2</v>
      </c>
      <c r="AN20" s="96"/>
      <c r="AO20" s="93"/>
      <c r="AP20" s="96" t="str">
        <f t="shared" si="11"/>
        <v>Att</v>
      </c>
      <c r="AQ20" s="96" t="str">
        <f t="shared" si="11"/>
        <v>Att</v>
      </c>
      <c r="AR20" s="96" t="str">
        <f t="shared" si="11"/>
        <v>Att</v>
      </c>
      <c r="AS20" s="100" t="str">
        <f t="shared" si="11"/>
        <v>Att</v>
      </c>
      <c r="AT20" s="100"/>
      <c r="AU20" s="100"/>
      <c r="AV20" s="100">
        <f t="shared" si="17"/>
        <v>2</v>
      </c>
      <c r="AW20" s="100">
        <f t="shared" si="18"/>
        <v>6</v>
      </c>
      <c r="AX20" s="101">
        <f t="shared" si="19"/>
        <v>6</v>
      </c>
      <c r="AY20" s="101">
        <f t="shared" si="20"/>
        <v>2</v>
      </c>
      <c r="AZ20" s="101">
        <f t="shared" si="21"/>
        <v>2</v>
      </c>
      <c r="BA20" s="34"/>
    </row>
    <row r="21" spans="1:53" ht="15.75" customHeight="1" x14ac:dyDescent="0.25">
      <c r="A21" s="89" t="s">
        <v>147</v>
      </c>
      <c r="B21" s="90" t="s">
        <v>148</v>
      </c>
      <c r="C21" s="92"/>
      <c r="D21" s="92"/>
      <c r="E21" s="93"/>
      <c r="F21" s="102"/>
      <c r="G21" s="102"/>
      <c r="H21" s="91"/>
      <c r="I21" s="102"/>
      <c r="J21" s="102"/>
      <c r="K21" s="102"/>
      <c r="L21" s="102"/>
      <c r="M21" s="102"/>
      <c r="N21" s="94">
        <f t="shared" si="2"/>
        <v>0</v>
      </c>
      <c r="O21" s="107" t="s">
        <v>208</v>
      </c>
      <c r="P21" s="107" t="s">
        <v>208</v>
      </c>
      <c r="Q21" s="112">
        <f t="shared" si="8"/>
        <v>0</v>
      </c>
      <c r="S21" s="96"/>
      <c r="T21" s="96"/>
      <c r="U21" s="96"/>
      <c r="V21" s="97">
        <f t="shared" si="9"/>
        <v>0</v>
      </c>
      <c r="W21" s="90"/>
      <c r="X21" s="98">
        <f t="shared" si="12"/>
        <v>0</v>
      </c>
      <c r="Y21" s="98">
        <f t="shared" si="12"/>
        <v>0</v>
      </c>
      <c r="Z21" s="98">
        <f t="shared" si="12"/>
        <v>0</v>
      </c>
      <c r="AA21" s="98">
        <f t="shared" si="12"/>
        <v>0</v>
      </c>
      <c r="AB21" s="98"/>
      <c r="AC21" s="99"/>
      <c r="AD21" s="99">
        <f t="shared" si="13"/>
        <v>0</v>
      </c>
      <c r="AE21" s="99">
        <f t="shared" si="14"/>
        <v>0</v>
      </c>
      <c r="AF21" s="99">
        <f t="shared" si="15"/>
        <v>0</v>
      </c>
      <c r="AG21" s="99">
        <f t="shared" si="16"/>
        <v>0</v>
      </c>
      <c r="AH21" s="99"/>
      <c r="AI21" s="93"/>
      <c r="AJ21" s="96">
        <f t="shared" si="10"/>
        <v>0</v>
      </c>
      <c r="AK21" s="96">
        <f t="shared" si="10"/>
        <v>0</v>
      </c>
      <c r="AL21" s="96">
        <f t="shared" si="10"/>
        <v>0</v>
      </c>
      <c r="AM21" s="96">
        <f t="shared" si="10"/>
        <v>0</v>
      </c>
      <c r="AN21" s="96"/>
      <c r="AO21" s="93"/>
      <c r="AP21" s="96" t="str">
        <f t="shared" si="11"/>
        <v>Not</v>
      </c>
      <c r="AQ21" s="96" t="str">
        <f t="shared" si="11"/>
        <v>Not</v>
      </c>
      <c r="AR21" s="96" t="str">
        <f t="shared" si="11"/>
        <v>Not</v>
      </c>
      <c r="AS21" s="100" t="str">
        <f t="shared" si="11"/>
        <v>Not</v>
      </c>
      <c r="AT21" s="100"/>
      <c r="AU21" s="100"/>
      <c r="AV21" s="100">
        <f t="shared" si="17"/>
        <v>0</v>
      </c>
      <c r="AW21" s="100">
        <f t="shared" si="18"/>
        <v>0</v>
      </c>
      <c r="AX21" s="101">
        <f t="shared" si="19"/>
        <v>0</v>
      </c>
      <c r="AY21" s="101">
        <f t="shared" si="20"/>
        <v>0</v>
      </c>
      <c r="AZ21" s="101">
        <f t="shared" si="21"/>
        <v>0</v>
      </c>
      <c r="BA21" s="34"/>
    </row>
    <row r="22" spans="1:53" ht="15.75" customHeight="1" x14ac:dyDescent="0.25">
      <c r="A22" s="89" t="s">
        <v>149</v>
      </c>
      <c r="B22" s="90" t="s">
        <v>150</v>
      </c>
      <c r="C22" s="92">
        <v>5</v>
      </c>
      <c r="D22" s="92">
        <v>5</v>
      </c>
      <c r="E22" s="93">
        <v>3</v>
      </c>
      <c r="F22" s="102">
        <v>5</v>
      </c>
      <c r="G22" s="102"/>
      <c r="H22" s="102"/>
      <c r="I22" s="102"/>
      <c r="J22" s="102"/>
      <c r="K22" s="102"/>
      <c r="L22" s="102"/>
      <c r="M22" s="102"/>
      <c r="N22" s="94">
        <f t="shared" si="2"/>
        <v>18</v>
      </c>
      <c r="O22" s="95">
        <v>6</v>
      </c>
      <c r="P22" s="95">
        <v>15</v>
      </c>
      <c r="Q22" s="112">
        <f t="shared" si="8"/>
        <v>21</v>
      </c>
      <c r="R22" s="96">
        <v>10</v>
      </c>
      <c r="S22" s="95">
        <v>2</v>
      </c>
      <c r="T22" s="96">
        <v>0</v>
      </c>
      <c r="U22" s="96">
        <v>2</v>
      </c>
      <c r="V22" s="97">
        <f t="shared" si="9"/>
        <v>35</v>
      </c>
      <c r="W22" s="90"/>
      <c r="X22" s="98">
        <f t="shared" si="12"/>
        <v>5</v>
      </c>
      <c r="Y22" s="98">
        <f t="shared" si="12"/>
        <v>13</v>
      </c>
      <c r="Z22" s="98">
        <f t="shared" si="12"/>
        <v>0</v>
      </c>
      <c r="AA22" s="98">
        <f t="shared" si="12"/>
        <v>35</v>
      </c>
      <c r="AB22" s="98"/>
      <c r="AC22" s="99"/>
      <c r="AD22" s="99">
        <f t="shared" si="13"/>
        <v>0.25</v>
      </c>
      <c r="AE22" s="99">
        <f t="shared" si="14"/>
        <v>0.16250000000000001</v>
      </c>
      <c r="AF22" s="99">
        <f t="shared" si="15"/>
        <v>0</v>
      </c>
      <c r="AG22" s="99">
        <f t="shared" si="16"/>
        <v>0.58333333333333337</v>
      </c>
      <c r="AH22" s="99"/>
      <c r="AI22" s="93"/>
      <c r="AJ22" s="96">
        <f t="shared" si="10"/>
        <v>1</v>
      </c>
      <c r="AK22" s="96">
        <f t="shared" si="10"/>
        <v>0</v>
      </c>
      <c r="AL22" s="96">
        <f t="shared" si="10"/>
        <v>0</v>
      </c>
      <c r="AM22" s="96">
        <f t="shared" si="10"/>
        <v>2</v>
      </c>
      <c r="AN22" s="96"/>
      <c r="AO22" s="93"/>
      <c r="AP22" s="96" t="str">
        <f t="shared" si="11"/>
        <v>Weak</v>
      </c>
      <c r="AQ22" s="96" t="str">
        <f t="shared" si="11"/>
        <v>Not</v>
      </c>
      <c r="AR22" s="96" t="str">
        <f t="shared" si="11"/>
        <v>Not</v>
      </c>
      <c r="AS22" s="100" t="str">
        <f t="shared" si="11"/>
        <v>Att</v>
      </c>
      <c r="AT22" s="100"/>
      <c r="AU22" s="100"/>
      <c r="AV22" s="100">
        <f t="shared" si="17"/>
        <v>1</v>
      </c>
      <c r="AW22" s="100">
        <f t="shared" si="18"/>
        <v>2</v>
      </c>
      <c r="AX22" s="101">
        <f t="shared" si="19"/>
        <v>2</v>
      </c>
      <c r="AY22" s="101">
        <f t="shared" si="20"/>
        <v>2</v>
      </c>
      <c r="AZ22" s="101">
        <f t="shared" si="21"/>
        <v>2</v>
      </c>
      <c r="BA22" s="34"/>
    </row>
    <row r="23" spans="1:53" ht="15.75" customHeight="1" x14ac:dyDescent="0.25">
      <c r="A23" s="89" t="s">
        <v>151</v>
      </c>
      <c r="B23" s="90" t="s">
        <v>152</v>
      </c>
      <c r="C23" s="92">
        <v>5</v>
      </c>
      <c r="D23" s="92"/>
      <c r="E23" s="93">
        <v>5</v>
      </c>
      <c r="F23" s="102"/>
      <c r="G23" s="102"/>
      <c r="H23" s="102">
        <v>5</v>
      </c>
      <c r="I23" s="102"/>
      <c r="J23" s="102"/>
      <c r="K23" s="102"/>
      <c r="L23" s="102"/>
      <c r="M23" s="102">
        <v>3</v>
      </c>
      <c r="N23" s="94">
        <f t="shared" si="2"/>
        <v>18</v>
      </c>
      <c r="O23" s="95" t="s">
        <v>208</v>
      </c>
      <c r="P23" s="95" t="s">
        <v>208</v>
      </c>
      <c r="Q23" s="112">
        <f t="shared" si="8"/>
        <v>0</v>
      </c>
      <c r="R23" s="115" t="s">
        <v>208</v>
      </c>
      <c r="S23" s="116" t="s">
        <v>208</v>
      </c>
      <c r="T23" s="115" t="s">
        <v>208</v>
      </c>
      <c r="U23" s="115" t="s">
        <v>208</v>
      </c>
      <c r="V23" s="97">
        <f t="shared" si="9"/>
        <v>0</v>
      </c>
      <c r="W23" s="90"/>
      <c r="X23" s="98">
        <f t="shared" si="12"/>
        <v>5</v>
      </c>
      <c r="Y23" s="98">
        <f t="shared" si="12"/>
        <v>10</v>
      </c>
      <c r="Z23" s="98">
        <f t="shared" si="12"/>
        <v>3</v>
      </c>
      <c r="AA23" s="98">
        <f t="shared" si="12"/>
        <v>0</v>
      </c>
      <c r="AB23" s="98"/>
      <c r="AC23" s="99"/>
      <c r="AD23" s="99">
        <f t="shared" si="13"/>
        <v>0.25</v>
      </c>
      <c r="AE23" s="99">
        <f t="shared" si="14"/>
        <v>0.125</v>
      </c>
      <c r="AF23" s="99">
        <f t="shared" si="15"/>
        <v>0.15</v>
      </c>
      <c r="AG23" s="99">
        <f t="shared" si="16"/>
        <v>0</v>
      </c>
      <c r="AH23" s="99"/>
      <c r="AI23" s="93"/>
      <c r="AJ23" s="96">
        <f t="shared" si="10"/>
        <v>1</v>
      </c>
      <c r="AK23" s="96">
        <f t="shared" si="10"/>
        <v>0</v>
      </c>
      <c r="AL23" s="96">
        <f t="shared" si="10"/>
        <v>0</v>
      </c>
      <c r="AM23" s="96">
        <f t="shared" si="10"/>
        <v>0</v>
      </c>
      <c r="AN23" s="96"/>
      <c r="AO23" s="93"/>
      <c r="AP23" s="96" t="str">
        <f t="shared" si="11"/>
        <v>Weak</v>
      </c>
      <c r="AQ23" s="96" t="str">
        <f t="shared" si="11"/>
        <v>Not</v>
      </c>
      <c r="AR23" s="96" t="str">
        <f t="shared" si="11"/>
        <v>Not</v>
      </c>
      <c r="AS23" s="100" t="str">
        <f t="shared" si="11"/>
        <v>Not</v>
      </c>
      <c r="AT23" s="100"/>
      <c r="AU23" s="100"/>
      <c r="AV23" s="100">
        <f t="shared" si="17"/>
        <v>1</v>
      </c>
      <c r="AW23" s="100">
        <f t="shared" si="18"/>
        <v>0</v>
      </c>
      <c r="AX23" s="101">
        <f t="shared" si="19"/>
        <v>0</v>
      </c>
      <c r="AY23" s="101">
        <f t="shared" si="20"/>
        <v>0</v>
      </c>
      <c r="AZ23" s="101">
        <f t="shared" si="21"/>
        <v>0</v>
      </c>
      <c r="BA23" s="34"/>
    </row>
    <row r="24" spans="1:53" ht="15.75" customHeight="1" x14ac:dyDescent="0.25">
      <c r="A24" s="89" t="s">
        <v>153</v>
      </c>
      <c r="B24" s="90" t="s">
        <v>154</v>
      </c>
      <c r="C24" s="92">
        <v>8</v>
      </c>
      <c r="D24" s="92"/>
      <c r="E24" s="93"/>
      <c r="F24" s="102">
        <v>8</v>
      </c>
      <c r="G24" s="102"/>
      <c r="H24" s="102">
        <v>8</v>
      </c>
      <c r="I24" s="102"/>
      <c r="J24" s="102"/>
      <c r="K24" s="102">
        <v>5</v>
      </c>
      <c r="L24" s="102">
        <v>5</v>
      </c>
      <c r="M24" s="102">
        <v>14</v>
      </c>
      <c r="N24" s="94">
        <f t="shared" si="2"/>
        <v>48</v>
      </c>
      <c r="O24" s="95">
        <v>10</v>
      </c>
      <c r="P24" s="96">
        <v>20</v>
      </c>
      <c r="Q24" s="112">
        <f t="shared" si="8"/>
        <v>30</v>
      </c>
      <c r="R24" s="96">
        <v>18</v>
      </c>
      <c r="S24" s="95">
        <v>4</v>
      </c>
      <c r="T24" s="96">
        <v>1</v>
      </c>
      <c r="U24" s="96">
        <v>2</v>
      </c>
      <c r="V24" s="97">
        <f t="shared" si="9"/>
        <v>55</v>
      </c>
      <c r="W24" s="90"/>
      <c r="X24" s="98">
        <f t="shared" si="12"/>
        <v>13</v>
      </c>
      <c r="Y24" s="98">
        <f t="shared" si="12"/>
        <v>21</v>
      </c>
      <c r="Z24" s="98">
        <f t="shared" si="12"/>
        <v>14</v>
      </c>
      <c r="AA24" s="98">
        <f t="shared" si="12"/>
        <v>55</v>
      </c>
      <c r="AB24" s="98"/>
      <c r="AC24" s="99"/>
      <c r="AD24" s="99">
        <f t="shared" si="13"/>
        <v>0.65</v>
      </c>
      <c r="AE24" s="99">
        <f t="shared" si="14"/>
        <v>0.26250000000000001</v>
      </c>
      <c r="AF24" s="99">
        <f t="shared" si="15"/>
        <v>0.7</v>
      </c>
      <c r="AG24" s="99">
        <f t="shared" si="16"/>
        <v>0.91666666666666663</v>
      </c>
      <c r="AH24" s="99"/>
      <c r="AI24" s="93"/>
      <c r="AJ24" s="96">
        <f t="shared" si="10"/>
        <v>2</v>
      </c>
      <c r="AK24" s="96">
        <f t="shared" si="10"/>
        <v>1</v>
      </c>
      <c r="AL24" s="96">
        <f t="shared" si="10"/>
        <v>2</v>
      </c>
      <c r="AM24" s="96">
        <f t="shared" si="10"/>
        <v>2</v>
      </c>
      <c r="AN24" s="96"/>
      <c r="AO24" s="93"/>
      <c r="AP24" s="96" t="str">
        <f t="shared" si="11"/>
        <v>Att</v>
      </c>
      <c r="AQ24" s="96" t="str">
        <f t="shared" si="11"/>
        <v>Weak</v>
      </c>
      <c r="AR24" s="96" t="str">
        <f t="shared" si="11"/>
        <v>Att</v>
      </c>
      <c r="AS24" s="100" t="str">
        <f t="shared" si="11"/>
        <v>Att</v>
      </c>
      <c r="AT24" s="100"/>
      <c r="AU24" s="100"/>
      <c r="AV24" s="100">
        <f t="shared" si="17"/>
        <v>2</v>
      </c>
      <c r="AW24" s="100">
        <f t="shared" si="18"/>
        <v>5</v>
      </c>
      <c r="AX24" s="101">
        <f t="shared" si="19"/>
        <v>5</v>
      </c>
      <c r="AY24" s="101">
        <f t="shared" si="20"/>
        <v>2</v>
      </c>
      <c r="AZ24" s="101">
        <f t="shared" si="21"/>
        <v>2</v>
      </c>
      <c r="BA24" s="34"/>
    </row>
    <row r="25" spans="1:53" ht="15" x14ac:dyDescent="0.25">
      <c r="A25" s="89" t="s">
        <v>155</v>
      </c>
      <c r="B25" s="90" t="s">
        <v>156</v>
      </c>
      <c r="C25" s="92">
        <v>5</v>
      </c>
      <c r="D25" s="92">
        <v>5</v>
      </c>
      <c r="E25" s="93"/>
      <c r="F25" s="102">
        <v>7</v>
      </c>
      <c r="G25" s="102"/>
      <c r="H25" s="102">
        <v>6</v>
      </c>
      <c r="I25" s="102"/>
      <c r="J25" s="102">
        <v>5</v>
      </c>
      <c r="K25" s="102">
        <v>5</v>
      </c>
      <c r="L25" s="102">
        <v>3</v>
      </c>
      <c r="M25" s="102">
        <v>12</v>
      </c>
      <c r="N25" s="94">
        <f t="shared" si="2"/>
        <v>48</v>
      </c>
      <c r="O25" s="95">
        <v>7</v>
      </c>
      <c r="P25" s="95">
        <v>15</v>
      </c>
      <c r="Q25" s="112">
        <f t="shared" si="8"/>
        <v>22</v>
      </c>
      <c r="R25" s="96">
        <v>10</v>
      </c>
      <c r="S25" s="95">
        <v>4</v>
      </c>
      <c r="T25" s="96">
        <v>1</v>
      </c>
      <c r="U25" s="96">
        <v>1.5</v>
      </c>
      <c r="V25" s="97">
        <f t="shared" si="9"/>
        <v>38.5</v>
      </c>
      <c r="W25" s="90"/>
      <c r="X25" s="98">
        <f t="shared" si="12"/>
        <v>8</v>
      </c>
      <c r="Y25" s="98">
        <f t="shared" si="12"/>
        <v>28</v>
      </c>
      <c r="Z25" s="98">
        <f t="shared" si="12"/>
        <v>12</v>
      </c>
      <c r="AA25" s="98">
        <f t="shared" si="12"/>
        <v>38.5</v>
      </c>
      <c r="AB25" s="98"/>
      <c r="AC25" s="99"/>
      <c r="AD25" s="99">
        <f t="shared" si="13"/>
        <v>0.4</v>
      </c>
      <c r="AE25" s="99">
        <f t="shared" si="14"/>
        <v>0.35</v>
      </c>
      <c r="AF25" s="99">
        <f t="shared" si="15"/>
        <v>0.6</v>
      </c>
      <c r="AG25" s="99">
        <f t="shared" si="16"/>
        <v>0.64166666666666672</v>
      </c>
      <c r="AH25" s="99"/>
      <c r="AI25" s="93"/>
      <c r="AJ25" s="96">
        <f t="shared" si="10"/>
        <v>1</v>
      </c>
      <c r="AK25" s="96">
        <f t="shared" si="10"/>
        <v>1</v>
      </c>
      <c r="AL25" s="96">
        <f t="shared" si="10"/>
        <v>2</v>
      </c>
      <c r="AM25" s="96">
        <f t="shared" si="10"/>
        <v>2</v>
      </c>
      <c r="AN25" s="96"/>
      <c r="AO25" s="93"/>
      <c r="AP25" s="96" t="str">
        <f t="shared" si="11"/>
        <v>Weak</v>
      </c>
      <c r="AQ25" s="96" t="str">
        <f t="shared" si="11"/>
        <v>Weak</v>
      </c>
      <c r="AR25" s="96" t="str">
        <f t="shared" si="11"/>
        <v>Att</v>
      </c>
      <c r="AS25" s="100" t="str">
        <f t="shared" si="11"/>
        <v>Att</v>
      </c>
      <c r="AT25" s="100"/>
      <c r="AU25" s="100"/>
      <c r="AV25" s="100">
        <f t="shared" si="17"/>
        <v>1</v>
      </c>
      <c r="AW25" s="100">
        <f t="shared" si="18"/>
        <v>5</v>
      </c>
      <c r="AX25" s="101">
        <f t="shared" si="19"/>
        <v>5</v>
      </c>
      <c r="AY25" s="101">
        <f t="shared" si="20"/>
        <v>2</v>
      </c>
      <c r="AZ25" s="101">
        <f t="shared" si="21"/>
        <v>2</v>
      </c>
      <c r="BA25" s="34"/>
    </row>
    <row r="26" spans="1:53" ht="15" x14ac:dyDescent="0.25">
      <c r="A26" s="89" t="s">
        <v>157</v>
      </c>
      <c r="B26" s="90" t="s">
        <v>158</v>
      </c>
      <c r="C26" s="92">
        <v>5</v>
      </c>
      <c r="D26" s="92">
        <v>7</v>
      </c>
      <c r="E26" s="93">
        <v>3</v>
      </c>
      <c r="F26" s="102">
        <v>6</v>
      </c>
      <c r="G26" s="102">
        <v>3</v>
      </c>
      <c r="H26" s="102">
        <v>5</v>
      </c>
      <c r="I26" s="102">
        <v>5</v>
      </c>
      <c r="J26" s="102">
        <v>5</v>
      </c>
      <c r="K26" s="102">
        <v>3</v>
      </c>
      <c r="L26" s="102"/>
      <c r="M26" s="102"/>
      <c r="N26" s="94">
        <f t="shared" si="2"/>
        <v>42</v>
      </c>
      <c r="O26" s="95">
        <v>6</v>
      </c>
      <c r="P26" s="96">
        <v>15</v>
      </c>
      <c r="Q26" s="112">
        <f t="shared" si="8"/>
        <v>21</v>
      </c>
      <c r="R26" s="96">
        <v>10</v>
      </c>
      <c r="S26" s="96">
        <v>2</v>
      </c>
      <c r="T26" s="96">
        <v>0</v>
      </c>
      <c r="U26" s="96">
        <v>2</v>
      </c>
      <c r="V26" s="97">
        <f t="shared" si="9"/>
        <v>35</v>
      </c>
      <c r="W26" s="104"/>
      <c r="X26" s="98">
        <f t="shared" si="12"/>
        <v>5</v>
      </c>
      <c r="Y26" s="98">
        <f t="shared" si="12"/>
        <v>37</v>
      </c>
      <c r="Z26" s="98">
        <f t="shared" si="12"/>
        <v>0</v>
      </c>
      <c r="AA26" s="98">
        <f t="shared" si="12"/>
        <v>35</v>
      </c>
      <c r="AB26" s="98"/>
      <c r="AC26" s="99"/>
      <c r="AD26" s="99">
        <f t="shared" si="13"/>
        <v>0.25</v>
      </c>
      <c r="AE26" s="99">
        <f t="shared" si="14"/>
        <v>0.46250000000000002</v>
      </c>
      <c r="AF26" s="99">
        <f t="shared" si="15"/>
        <v>0</v>
      </c>
      <c r="AG26" s="99">
        <f t="shared" si="16"/>
        <v>0.58333333333333337</v>
      </c>
      <c r="AH26" s="99"/>
      <c r="AI26" s="93"/>
      <c r="AJ26" s="96">
        <f t="shared" si="10"/>
        <v>1</v>
      </c>
      <c r="AK26" s="96">
        <f t="shared" si="10"/>
        <v>1</v>
      </c>
      <c r="AL26" s="96">
        <f t="shared" si="10"/>
        <v>0</v>
      </c>
      <c r="AM26" s="96">
        <f t="shared" si="10"/>
        <v>2</v>
      </c>
      <c r="AN26" s="96"/>
      <c r="AO26" s="93"/>
      <c r="AP26" s="96" t="str">
        <f t="shared" si="11"/>
        <v>Weak</v>
      </c>
      <c r="AQ26" s="96" t="str">
        <f t="shared" si="11"/>
        <v>Weak</v>
      </c>
      <c r="AR26" s="96" t="str">
        <f t="shared" si="11"/>
        <v>Not</v>
      </c>
      <c r="AS26" s="100" t="str">
        <f t="shared" si="11"/>
        <v>Att</v>
      </c>
      <c r="AT26" s="100"/>
      <c r="AU26" s="100"/>
      <c r="AV26" s="100">
        <f t="shared" si="17"/>
        <v>1</v>
      </c>
      <c r="AW26" s="100">
        <f t="shared" si="18"/>
        <v>3</v>
      </c>
      <c r="AX26" s="101">
        <f t="shared" si="19"/>
        <v>3</v>
      </c>
      <c r="AY26" s="101">
        <f t="shared" si="20"/>
        <v>2</v>
      </c>
      <c r="AZ26" s="101">
        <f t="shared" si="21"/>
        <v>2</v>
      </c>
      <c r="BA26" s="34"/>
    </row>
    <row r="27" spans="1:53" ht="15" x14ac:dyDescent="0.25">
      <c r="A27" s="89" t="s">
        <v>159</v>
      </c>
      <c r="B27" s="90" t="s">
        <v>160</v>
      </c>
      <c r="C27" s="92">
        <v>7</v>
      </c>
      <c r="D27" s="92">
        <v>5</v>
      </c>
      <c r="E27" s="93">
        <v>5</v>
      </c>
      <c r="F27" s="102"/>
      <c r="G27" s="102"/>
      <c r="H27" s="102">
        <v>5</v>
      </c>
      <c r="I27" s="102">
        <v>7</v>
      </c>
      <c r="J27" s="102">
        <v>7</v>
      </c>
      <c r="K27" s="102">
        <v>5</v>
      </c>
      <c r="L27" s="102">
        <v>7</v>
      </c>
      <c r="M27" s="102"/>
      <c r="N27" s="94">
        <f t="shared" si="2"/>
        <v>48</v>
      </c>
      <c r="O27" s="95">
        <v>5</v>
      </c>
      <c r="P27" s="96">
        <v>13</v>
      </c>
      <c r="Q27" s="112">
        <f t="shared" si="8"/>
        <v>18</v>
      </c>
      <c r="R27" s="96">
        <v>9</v>
      </c>
      <c r="S27" s="96">
        <v>4</v>
      </c>
      <c r="T27" s="96">
        <v>1</v>
      </c>
      <c r="U27" s="96">
        <v>1.5</v>
      </c>
      <c r="V27" s="97">
        <f t="shared" si="9"/>
        <v>33.5</v>
      </c>
      <c r="W27" s="90"/>
      <c r="X27" s="98">
        <f t="shared" si="12"/>
        <v>14</v>
      </c>
      <c r="Y27" s="98">
        <f t="shared" si="12"/>
        <v>34</v>
      </c>
      <c r="Z27" s="98">
        <f t="shared" si="12"/>
        <v>0</v>
      </c>
      <c r="AA27" s="98">
        <f t="shared" si="12"/>
        <v>33.5</v>
      </c>
      <c r="AB27" s="98"/>
      <c r="AC27" s="99"/>
      <c r="AD27" s="99">
        <f t="shared" si="13"/>
        <v>0.7</v>
      </c>
      <c r="AE27" s="99">
        <f t="shared" si="14"/>
        <v>0.42499999999999999</v>
      </c>
      <c r="AF27" s="99">
        <f t="shared" si="15"/>
        <v>0</v>
      </c>
      <c r="AG27" s="99">
        <f t="shared" si="16"/>
        <v>0.55833333333333335</v>
      </c>
      <c r="AH27" s="99"/>
      <c r="AI27" s="93"/>
      <c r="AJ27" s="96">
        <f t="shared" si="10"/>
        <v>2</v>
      </c>
      <c r="AK27" s="96">
        <f t="shared" si="10"/>
        <v>1</v>
      </c>
      <c r="AL27" s="96">
        <f t="shared" si="10"/>
        <v>0</v>
      </c>
      <c r="AM27" s="96">
        <f t="shared" si="10"/>
        <v>2</v>
      </c>
      <c r="AN27" s="96"/>
      <c r="AO27" s="93"/>
      <c r="AP27" s="96" t="str">
        <f t="shared" si="11"/>
        <v>Att</v>
      </c>
      <c r="AQ27" s="96" t="str">
        <f t="shared" si="11"/>
        <v>Weak</v>
      </c>
      <c r="AR27" s="96" t="str">
        <f t="shared" si="11"/>
        <v>Not</v>
      </c>
      <c r="AS27" s="100" t="str">
        <f t="shared" si="11"/>
        <v>Att</v>
      </c>
      <c r="AT27" s="100"/>
      <c r="AU27" s="100"/>
      <c r="AV27" s="100">
        <f t="shared" si="17"/>
        <v>2</v>
      </c>
      <c r="AW27" s="100">
        <f t="shared" si="18"/>
        <v>3</v>
      </c>
      <c r="AX27" s="101">
        <f t="shared" si="19"/>
        <v>3</v>
      </c>
      <c r="AY27" s="101">
        <f t="shared" si="20"/>
        <v>2</v>
      </c>
      <c r="AZ27" s="101">
        <f t="shared" si="21"/>
        <v>2</v>
      </c>
      <c r="BA27" s="34"/>
    </row>
    <row r="28" spans="1:53" ht="15" x14ac:dyDescent="0.25">
      <c r="A28" s="89" t="s">
        <v>161</v>
      </c>
      <c r="B28" s="90" t="s">
        <v>162</v>
      </c>
      <c r="C28" s="92"/>
      <c r="D28" s="92"/>
      <c r="E28" s="93"/>
      <c r="F28" s="102"/>
      <c r="G28" s="102"/>
      <c r="H28" s="102"/>
      <c r="I28" s="102"/>
      <c r="J28" s="102"/>
      <c r="K28" s="102"/>
      <c r="L28" s="102"/>
      <c r="M28" s="102"/>
      <c r="N28" s="94">
        <f t="shared" si="2"/>
        <v>0</v>
      </c>
      <c r="O28" s="95"/>
      <c r="P28" s="95"/>
      <c r="Q28" s="112">
        <f t="shared" si="8"/>
        <v>0</v>
      </c>
      <c r="R28" s="96"/>
      <c r="S28" s="95"/>
      <c r="T28" s="96"/>
      <c r="U28" s="96"/>
      <c r="V28" s="97">
        <f t="shared" si="9"/>
        <v>0</v>
      </c>
      <c r="W28" s="90"/>
      <c r="X28" s="98">
        <f t="shared" si="12"/>
        <v>0</v>
      </c>
      <c r="Y28" s="98">
        <f t="shared" si="12"/>
        <v>0</v>
      </c>
      <c r="Z28" s="98">
        <f t="shared" si="12"/>
        <v>0</v>
      </c>
      <c r="AA28" s="98">
        <f t="shared" si="12"/>
        <v>0</v>
      </c>
      <c r="AB28" s="98"/>
      <c r="AC28" s="99"/>
      <c r="AD28" s="99">
        <f t="shared" si="13"/>
        <v>0</v>
      </c>
      <c r="AE28" s="99">
        <f t="shared" si="14"/>
        <v>0</v>
      </c>
      <c r="AF28" s="99">
        <f t="shared" si="15"/>
        <v>0</v>
      </c>
      <c r="AG28" s="99">
        <f t="shared" si="16"/>
        <v>0</v>
      </c>
      <c r="AH28" s="99"/>
      <c r="AI28" s="93"/>
      <c r="AJ28" s="96">
        <f t="shared" si="10"/>
        <v>0</v>
      </c>
      <c r="AK28" s="96">
        <f t="shared" si="10"/>
        <v>0</v>
      </c>
      <c r="AL28" s="96">
        <f t="shared" si="10"/>
        <v>0</v>
      </c>
      <c r="AM28" s="96">
        <f t="shared" si="10"/>
        <v>0</v>
      </c>
      <c r="AN28" s="96"/>
      <c r="AO28" s="93"/>
      <c r="AP28" s="96" t="str">
        <f t="shared" si="11"/>
        <v>Not</v>
      </c>
      <c r="AQ28" s="96" t="str">
        <f t="shared" si="11"/>
        <v>Not</v>
      </c>
      <c r="AR28" s="96" t="str">
        <f t="shared" si="11"/>
        <v>Not</v>
      </c>
      <c r="AS28" s="100" t="str">
        <f t="shared" si="11"/>
        <v>Not</v>
      </c>
      <c r="AT28" s="100"/>
      <c r="AU28" s="100"/>
      <c r="AV28" s="100">
        <f t="shared" si="17"/>
        <v>0</v>
      </c>
      <c r="AW28" s="100">
        <f t="shared" si="18"/>
        <v>0</v>
      </c>
      <c r="AX28" s="101">
        <f t="shared" si="19"/>
        <v>0</v>
      </c>
      <c r="AY28" s="101">
        <f t="shared" si="20"/>
        <v>0</v>
      </c>
      <c r="AZ28" s="101">
        <f t="shared" si="21"/>
        <v>0</v>
      </c>
      <c r="BA28" s="34"/>
    </row>
    <row r="29" spans="1:53" ht="15" x14ac:dyDescent="0.25">
      <c r="A29" s="89" t="s">
        <v>163</v>
      </c>
      <c r="B29" s="90" t="s">
        <v>164</v>
      </c>
      <c r="C29" s="92">
        <v>7</v>
      </c>
      <c r="D29" s="92">
        <v>8</v>
      </c>
      <c r="E29" s="93"/>
      <c r="F29" s="102"/>
      <c r="G29" s="102">
        <v>9</v>
      </c>
      <c r="H29" s="102"/>
      <c r="I29" s="103"/>
      <c r="J29" s="102"/>
      <c r="K29" s="102">
        <v>8</v>
      </c>
      <c r="L29" s="102">
        <v>7</v>
      </c>
      <c r="M29" s="102">
        <v>15</v>
      </c>
      <c r="N29" s="94">
        <f t="shared" si="2"/>
        <v>54</v>
      </c>
      <c r="O29" s="95">
        <v>7</v>
      </c>
      <c r="P29" s="96">
        <v>17</v>
      </c>
      <c r="Q29" s="112">
        <f t="shared" si="8"/>
        <v>24</v>
      </c>
      <c r="R29" s="96">
        <v>15</v>
      </c>
      <c r="S29" s="96">
        <v>2</v>
      </c>
      <c r="T29" s="96">
        <v>0</v>
      </c>
      <c r="U29" s="96">
        <v>2</v>
      </c>
      <c r="V29" s="97">
        <f t="shared" si="9"/>
        <v>43</v>
      </c>
      <c r="W29" s="90"/>
      <c r="X29" s="98">
        <f t="shared" si="12"/>
        <v>14</v>
      </c>
      <c r="Y29" s="98">
        <f t="shared" si="12"/>
        <v>25</v>
      </c>
      <c r="Z29" s="98">
        <f t="shared" si="12"/>
        <v>15</v>
      </c>
      <c r="AA29" s="98">
        <f t="shared" si="12"/>
        <v>43</v>
      </c>
      <c r="AB29" s="98"/>
      <c r="AC29" s="99"/>
      <c r="AD29" s="99">
        <f t="shared" si="13"/>
        <v>0.7</v>
      </c>
      <c r="AE29" s="99">
        <f t="shared" si="14"/>
        <v>0.3125</v>
      </c>
      <c r="AF29" s="99">
        <f t="shared" si="15"/>
        <v>0.75</v>
      </c>
      <c r="AG29" s="99">
        <f t="shared" si="16"/>
        <v>0.71666666666666667</v>
      </c>
      <c r="AH29" s="99"/>
      <c r="AI29" s="93"/>
      <c r="AJ29" s="96">
        <f t="shared" si="10"/>
        <v>2</v>
      </c>
      <c r="AK29" s="96">
        <f t="shared" si="10"/>
        <v>1</v>
      </c>
      <c r="AL29" s="96">
        <f t="shared" si="10"/>
        <v>2</v>
      </c>
      <c r="AM29" s="96">
        <f t="shared" si="10"/>
        <v>2</v>
      </c>
      <c r="AN29" s="96"/>
      <c r="AO29" s="93"/>
      <c r="AP29" s="96" t="str">
        <f t="shared" si="11"/>
        <v>Att</v>
      </c>
      <c r="AQ29" s="96" t="str">
        <f t="shared" si="11"/>
        <v>Weak</v>
      </c>
      <c r="AR29" s="96" t="str">
        <f t="shared" si="11"/>
        <v>Att</v>
      </c>
      <c r="AS29" s="100" t="str">
        <f t="shared" si="11"/>
        <v>Att</v>
      </c>
      <c r="AT29" s="100"/>
      <c r="AU29" s="100"/>
      <c r="AV29" s="100">
        <f t="shared" si="17"/>
        <v>2</v>
      </c>
      <c r="AW29" s="100">
        <f t="shared" si="18"/>
        <v>5</v>
      </c>
      <c r="AX29" s="101">
        <f t="shared" si="19"/>
        <v>5</v>
      </c>
      <c r="AY29" s="101">
        <f t="shared" si="20"/>
        <v>2</v>
      </c>
      <c r="AZ29" s="101">
        <f t="shared" si="21"/>
        <v>2</v>
      </c>
      <c r="BA29" s="34"/>
    </row>
    <row r="30" spans="1:53" ht="15" x14ac:dyDescent="0.25">
      <c r="A30" s="89" t="s">
        <v>165</v>
      </c>
      <c r="B30" s="90" t="s">
        <v>166</v>
      </c>
      <c r="C30" s="92">
        <v>5</v>
      </c>
      <c r="D30" s="92"/>
      <c r="E30" s="93">
        <v>5</v>
      </c>
      <c r="F30" s="102"/>
      <c r="G30" s="102">
        <v>6</v>
      </c>
      <c r="H30" s="102">
        <v>3</v>
      </c>
      <c r="I30" s="102">
        <v>3</v>
      </c>
      <c r="J30" s="102">
        <v>5</v>
      </c>
      <c r="K30" s="102">
        <v>5</v>
      </c>
      <c r="L30" s="102">
        <v>5</v>
      </c>
      <c r="M30" s="102">
        <v>5</v>
      </c>
      <c r="N30" s="94">
        <f t="shared" si="2"/>
        <v>42</v>
      </c>
      <c r="O30" s="95">
        <v>8</v>
      </c>
      <c r="P30" s="96">
        <v>18</v>
      </c>
      <c r="Q30" s="112">
        <f t="shared" si="8"/>
        <v>26</v>
      </c>
      <c r="R30" s="96">
        <v>19</v>
      </c>
      <c r="S30" s="95">
        <v>4</v>
      </c>
      <c r="T30" s="96">
        <v>1</v>
      </c>
      <c r="U30" s="96">
        <v>1.5</v>
      </c>
      <c r="V30" s="97">
        <f t="shared" si="9"/>
        <v>51.5</v>
      </c>
      <c r="W30" s="90"/>
      <c r="X30" s="98">
        <f t="shared" si="12"/>
        <v>10</v>
      </c>
      <c r="Y30" s="98">
        <f t="shared" si="12"/>
        <v>27</v>
      </c>
      <c r="Z30" s="98">
        <f t="shared" si="12"/>
        <v>5</v>
      </c>
      <c r="AA30" s="98">
        <f t="shared" si="12"/>
        <v>51.5</v>
      </c>
      <c r="AB30" s="98"/>
      <c r="AC30" s="99"/>
      <c r="AD30" s="99">
        <f t="shared" si="13"/>
        <v>0.5</v>
      </c>
      <c r="AE30" s="99">
        <f t="shared" si="14"/>
        <v>0.33750000000000002</v>
      </c>
      <c r="AF30" s="99">
        <f t="shared" si="15"/>
        <v>0.25</v>
      </c>
      <c r="AG30" s="99">
        <f t="shared" si="16"/>
        <v>0.85833333333333328</v>
      </c>
      <c r="AH30" s="99"/>
      <c r="AI30" s="93"/>
      <c r="AJ30" s="96">
        <f t="shared" si="10"/>
        <v>2</v>
      </c>
      <c r="AK30" s="96">
        <f t="shared" si="10"/>
        <v>1</v>
      </c>
      <c r="AL30" s="96">
        <f t="shared" si="10"/>
        <v>1</v>
      </c>
      <c r="AM30" s="96">
        <f t="shared" si="10"/>
        <v>2</v>
      </c>
      <c r="AN30" s="96"/>
      <c r="AO30" s="93"/>
      <c r="AP30" s="96" t="str">
        <f t="shared" si="11"/>
        <v>Att</v>
      </c>
      <c r="AQ30" s="96" t="str">
        <f t="shared" si="11"/>
        <v>Weak</v>
      </c>
      <c r="AR30" s="96" t="str">
        <f t="shared" si="11"/>
        <v>Weak</v>
      </c>
      <c r="AS30" s="100" t="str">
        <f t="shared" si="11"/>
        <v>Att</v>
      </c>
      <c r="AT30" s="100"/>
      <c r="AU30" s="100"/>
      <c r="AV30" s="100">
        <f t="shared" si="17"/>
        <v>2</v>
      </c>
      <c r="AW30" s="100">
        <f t="shared" si="18"/>
        <v>4</v>
      </c>
      <c r="AX30" s="101">
        <f t="shared" si="19"/>
        <v>4</v>
      </c>
      <c r="AY30" s="101">
        <f t="shared" si="20"/>
        <v>2</v>
      </c>
      <c r="AZ30" s="101">
        <f t="shared" si="21"/>
        <v>2</v>
      </c>
      <c r="BA30" s="34"/>
    </row>
    <row r="31" spans="1:53" ht="15" x14ac:dyDescent="0.25">
      <c r="A31" s="89" t="s">
        <v>167</v>
      </c>
      <c r="B31" s="90" t="s">
        <v>168</v>
      </c>
      <c r="C31" s="92"/>
      <c r="D31" s="92"/>
      <c r="E31" s="93"/>
      <c r="F31" s="102"/>
      <c r="G31" s="102"/>
      <c r="H31" s="102"/>
      <c r="I31" s="102"/>
      <c r="J31" s="102"/>
      <c r="K31" s="102"/>
      <c r="L31" s="102"/>
      <c r="M31" s="102"/>
      <c r="N31" s="94">
        <f t="shared" si="2"/>
        <v>0</v>
      </c>
      <c r="O31" s="95"/>
      <c r="P31" s="96"/>
      <c r="Q31" s="112">
        <f t="shared" si="8"/>
        <v>0</v>
      </c>
      <c r="R31" s="96"/>
      <c r="S31" s="95"/>
      <c r="T31" s="96"/>
      <c r="U31" s="96"/>
      <c r="V31" s="97">
        <f t="shared" si="9"/>
        <v>0</v>
      </c>
      <c r="W31" s="90"/>
      <c r="X31" s="98">
        <f t="shared" si="12"/>
        <v>0</v>
      </c>
      <c r="Y31" s="98">
        <f t="shared" si="12"/>
        <v>0</v>
      </c>
      <c r="Z31" s="98">
        <f t="shared" si="12"/>
        <v>0</v>
      </c>
      <c r="AA31" s="98">
        <f t="shared" si="12"/>
        <v>0</v>
      </c>
      <c r="AB31" s="98"/>
      <c r="AC31" s="99"/>
      <c r="AD31" s="99">
        <f t="shared" si="13"/>
        <v>0</v>
      </c>
      <c r="AE31" s="99">
        <f t="shared" si="14"/>
        <v>0</v>
      </c>
      <c r="AF31" s="99">
        <f t="shared" si="15"/>
        <v>0</v>
      </c>
      <c r="AG31" s="99">
        <f t="shared" si="16"/>
        <v>0</v>
      </c>
      <c r="AH31" s="99"/>
      <c r="AI31" s="93"/>
      <c r="AJ31" s="96">
        <f t="shared" si="10"/>
        <v>0</v>
      </c>
      <c r="AK31" s="96">
        <f t="shared" si="10"/>
        <v>0</v>
      </c>
      <c r="AL31" s="96">
        <f t="shared" si="10"/>
        <v>0</v>
      </c>
      <c r="AM31" s="96">
        <f t="shared" si="10"/>
        <v>0</v>
      </c>
      <c r="AN31" s="96"/>
      <c r="AO31" s="93"/>
      <c r="AP31" s="96" t="str">
        <f t="shared" si="11"/>
        <v>Not</v>
      </c>
      <c r="AQ31" s="96" t="str">
        <f t="shared" si="11"/>
        <v>Not</v>
      </c>
      <c r="AR31" s="96" t="str">
        <f t="shared" si="11"/>
        <v>Not</v>
      </c>
      <c r="AS31" s="100" t="str">
        <f t="shared" si="11"/>
        <v>Not</v>
      </c>
      <c r="AT31" s="100"/>
      <c r="AU31" s="100"/>
      <c r="AV31" s="100">
        <f t="shared" si="17"/>
        <v>0</v>
      </c>
      <c r="AW31" s="100">
        <f t="shared" si="18"/>
        <v>0</v>
      </c>
      <c r="AX31" s="101">
        <f t="shared" si="19"/>
        <v>0</v>
      </c>
      <c r="AY31" s="101">
        <f t="shared" si="20"/>
        <v>0</v>
      </c>
      <c r="AZ31" s="101">
        <f t="shared" si="21"/>
        <v>0</v>
      </c>
      <c r="BA31" s="34"/>
    </row>
    <row r="32" spans="1:53" ht="15" x14ac:dyDescent="0.25">
      <c r="A32" s="89" t="s">
        <v>169</v>
      </c>
      <c r="B32" s="90" t="s">
        <v>170</v>
      </c>
      <c r="C32" s="92">
        <v>5</v>
      </c>
      <c r="D32" s="92"/>
      <c r="E32" s="93">
        <v>5</v>
      </c>
      <c r="F32" s="102"/>
      <c r="G32" s="102"/>
      <c r="H32" s="102">
        <v>5</v>
      </c>
      <c r="I32" s="102"/>
      <c r="J32" s="102"/>
      <c r="K32" s="102"/>
      <c r="L32" s="102"/>
      <c r="M32" s="102">
        <v>3</v>
      </c>
      <c r="N32" s="94">
        <f t="shared" si="2"/>
        <v>18</v>
      </c>
      <c r="O32" s="95">
        <v>3</v>
      </c>
      <c r="P32" s="96">
        <v>8</v>
      </c>
      <c r="Q32" s="112">
        <f t="shared" si="8"/>
        <v>11</v>
      </c>
      <c r="R32" s="96">
        <v>12</v>
      </c>
      <c r="S32" s="96">
        <v>4.5</v>
      </c>
      <c r="T32" s="96">
        <v>0.5</v>
      </c>
      <c r="U32" s="96">
        <v>2</v>
      </c>
      <c r="V32" s="97">
        <f t="shared" si="9"/>
        <v>30</v>
      </c>
      <c r="W32" s="90"/>
      <c r="X32" s="98">
        <f t="shared" si="12"/>
        <v>5</v>
      </c>
      <c r="Y32" s="98">
        <f t="shared" si="12"/>
        <v>10</v>
      </c>
      <c r="Z32" s="98">
        <f t="shared" si="12"/>
        <v>3</v>
      </c>
      <c r="AA32" s="98">
        <f t="shared" si="12"/>
        <v>30</v>
      </c>
      <c r="AB32" s="98"/>
      <c r="AC32" s="99"/>
      <c r="AD32" s="99">
        <f t="shared" si="13"/>
        <v>0.25</v>
      </c>
      <c r="AE32" s="99">
        <f t="shared" si="14"/>
        <v>0.125</v>
      </c>
      <c r="AF32" s="99">
        <f t="shared" si="15"/>
        <v>0.15</v>
      </c>
      <c r="AG32" s="99">
        <f t="shared" si="16"/>
        <v>0.5</v>
      </c>
      <c r="AH32" s="99"/>
      <c r="AI32" s="93"/>
      <c r="AJ32" s="96">
        <f t="shared" si="10"/>
        <v>1</v>
      </c>
      <c r="AK32" s="96">
        <f t="shared" si="10"/>
        <v>0</v>
      </c>
      <c r="AL32" s="96">
        <f t="shared" si="10"/>
        <v>0</v>
      </c>
      <c r="AM32" s="96">
        <f t="shared" si="10"/>
        <v>2</v>
      </c>
      <c r="AN32" s="96"/>
      <c r="AO32" s="93"/>
      <c r="AP32" s="96" t="str">
        <f t="shared" si="11"/>
        <v>Weak</v>
      </c>
      <c r="AQ32" s="96" t="str">
        <f t="shared" si="11"/>
        <v>Not</v>
      </c>
      <c r="AR32" s="96" t="str">
        <f t="shared" si="11"/>
        <v>Not</v>
      </c>
      <c r="AS32" s="100" t="str">
        <f t="shared" si="11"/>
        <v>Att</v>
      </c>
      <c r="AT32" s="100"/>
      <c r="AU32" s="100"/>
      <c r="AV32" s="100">
        <f t="shared" si="17"/>
        <v>1</v>
      </c>
      <c r="AW32" s="100">
        <f t="shared" si="18"/>
        <v>2</v>
      </c>
      <c r="AX32" s="101">
        <f t="shared" si="19"/>
        <v>2</v>
      </c>
      <c r="AY32" s="101">
        <f t="shared" si="20"/>
        <v>2</v>
      </c>
      <c r="AZ32" s="101">
        <f t="shared" si="21"/>
        <v>2</v>
      </c>
      <c r="BA32" s="34"/>
    </row>
    <row r="33" spans="1:53" ht="15" x14ac:dyDescent="0.25">
      <c r="A33" s="89" t="s">
        <v>171</v>
      </c>
      <c r="B33" s="90" t="s">
        <v>172</v>
      </c>
      <c r="C33" s="92">
        <v>5</v>
      </c>
      <c r="D33" s="92"/>
      <c r="E33" s="93">
        <v>7</v>
      </c>
      <c r="F33" s="102"/>
      <c r="G33" s="102">
        <v>10</v>
      </c>
      <c r="H33" s="102">
        <v>8</v>
      </c>
      <c r="I33" s="102">
        <v>6</v>
      </c>
      <c r="J33" s="102"/>
      <c r="K33" s="102">
        <v>8</v>
      </c>
      <c r="L33" s="102">
        <v>7</v>
      </c>
      <c r="M33" s="103">
        <v>9</v>
      </c>
      <c r="N33" s="94">
        <f t="shared" si="2"/>
        <v>60</v>
      </c>
      <c r="O33" s="96">
        <v>7</v>
      </c>
      <c r="P33" s="96">
        <v>18</v>
      </c>
      <c r="Q33" s="112">
        <f t="shared" si="8"/>
        <v>25</v>
      </c>
      <c r="R33" s="96">
        <v>14</v>
      </c>
      <c r="S33" s="96">
        <v>4.5</v>
      </c>
      <c r="T33" s="96">
        <v>1</v>
      </c>
      <c r="U33" s="96">
        <v>2</v>
      </c>
      <c r="V33" s="97">
        <f t="shared" si="9"/>
        <v>46.5</v>
      </c>
      <c r="W33" s="90"/>
      <c r="X33" s="98">
        <f t="shared" si="12"/>
        <v>12</v>
      </c>
      <c r="Y33" s="98">
        <f t="shared" si="12"/>
        <v>39</v>
      </c>
      <c r="Z33" s="98">
        <f t="shared" si="12"/>
        <v>9</v>
      </c>
      <c r="AA33" s="98">
        <f t="shared" si="12"/>
        <v>46.5</v>
      </c>
      <c r="AB33" s="98"/>
      <c r="AC33" s="99"/>
      <c r="AD33" s="99">
        <f t="shared" si="13"/>
        <v>0.6</v>
      </c>
      <c r="AE33" s="99">
        <f t="shared" si="14"/>
        <v>0.48749999999999999</v>
      </c>
      <c r="AF33" s="99">
        <f t="shared" si="15"/>
        <v>0.45</v>
      </c>
      <c r="AG33" s="99">
        <f t="shared" si="16"/>
        <v>0.77500000000000002</v>
      </c>
      <c r="AH33" s="99"/>
      <c r="AI33" s="93"/>
      <c r="AJ33" s="96">
        <f t="shared" ref="AJ33:AM48" si="22">IF((AD33)&gt;=50%, 2, (IF((AD33)&lt;25%, 0, 1)))</f>
        <v>2</v>
      </c>
      <c r="AK33" s="96">
        <f t="shared" si="22"/>
        <v>1</v>
      </c>
      <c r="AL33" s="96">
        <f t="shared" si="22"/>
        <v>1</v>
      </c>
      <c r="AM33" s="96">
        <f t="shared" si="22"/>
        <v>2</v>
      </c>
      <c r="AN33" s="96"/>
      <c r="AO33" s="93"/>
      <c r="AP33" s="96" t="str">
        <f t="shared" ref="AP33:AS48" si="23">IF(AJ33=2,"Att", (IF(AJ33=0,"Not","Weak")))</f>
        <v>Att</v>
      </c>
      <c r="AQ33" s="96" t="str">
        <f t="shared" si="23"/>
        <v>Weak</v>
      </c>
      <c r="AR33" s="96" t="str">
        <f t="shared" si="23"/>
        <v>Weak</v>
      </c>
      <c r="AS33" s="100" t="str">
        <f t="shared" si="23"/>
        <v>Att</v>
      </c>
      <c r="AT33" s="100"/>
      <c r="AU33" s="100"/>
      <c r="AV33" s="100">
        <f t="shared" si="17"/>
        <v>2</v>
      </c>
      <c r="AW33" s="100">
        <f t="shared" si="18"/>
        <v>4</v>
      </c>
      <c r="AX33" s="101">
        <f t="shared" si="19"/>
        <v>4</v>
      </c>
      <c r="AY33" s="101">
        <f t="shared" si="20"/>
        <v>2</v>
      </c>
      <c r="AZ33" s="101">
        <f t="shared" si="21"/>
        <v>2</v>
      </c>
      <c r="BA33" s="34"/>
    </row>
    <row r="34" spans="1:53" ht="15" x14ac:dyDescent="0.25">
      <c r="A34" s="89" t="s">
        <v>173</v>
      </c>
      <c r="B34" s="90" t="s">
        <v>174</v>
      </c>
      <c r="C34" s="92">
        <v>8</v>
      </c>
      <c r="D34" s="92">
        <v>6</v>
      </c>
      <c r="E34" s="93">
        <v>7</v>
      </c>
      <c r="F34" s="102">
        <v>8</v>
      </c>
      <c r="G34" s="102"/>
      <c r="H34" s="102"/>
      <c r="I34" s="102">
        <v>10</v>
      </c>
      <c r="J34" s="102"/>
      <c r="K34" s="102">
        <v>8</v>
      </c>
      <c r="L34" s="102">
        <v>9</v>
      </c>
      <c r="M34" s="103">
        <v>16</v>
      </c>
      <c r="N34" s="94">
        <f t="shared" si="2"/>
        <v>72</v>
      </c>
      <c r="O34" s="95">
        <v>5</v>
      </c>
      <c r="P34" s="95">
        <v>15</v>
      </c>
      <c r="Q34" s="112">
        <f t="shared" si="8"/>
        <v>20</v>
      </c>
      <c r="R34" s="96">
        <v>10</v>
      </c>
      <c r="S34" s="96">
        <v>4</v>
      </c>
      <c r="T34" s="96">
        <v>1</v>
      </c>
      <c r="U34" s="96">
        <v>1.5</v>
      </c>
      <c r="V34" s="97">
        <f t="shared" si="9"/>
        <v>36.5</v>
      </c>
      <c r="W34" s="90"/>
      <c r="X34" s="98">
        <f t="shared" si="12"/>
        <v>17</v>
      </c>
      <c r="Y34" s="98">
        <f t="shared" si="12"/>
        <v>39</v>
      </c>
      <c r="Z34" s="98">
        <f t="shared" si="12"/>
        <v>16</v>
      </c>
      <c r="AA34" s="98">
        <f t="shared" si="12"/>
        <v>36.5</v>
      </c>
      <c r="AB34" s="98"/>
      <c r="AC34" s="99"/>
      <c r="AD34" s="99">
        <f t="shared" si="13"/>
        <v>0.85</v>
      </c>
      <c r="AE34" s="99">
        <f t="shared" si="14"/>
        <v>0.48749999999999999</v>
      </c>
      <c r="AF34" s="99">
        <f t="shared" si="15"/>
        <v>0.8</v>
      </c>
      <c r="AG34" s="99">
        <f t="shared" si="16"/>
        <v>0.60833333333333328</v>
      </c>
      <c r="AH34" s="99"/>
      <c r="AI34" s="93"/>
      <c r="AJ34" s="96">
        <f t="shared" si="22"/>
        <v>2</v>
      </c>
      <c r="AK34" s="96">
        <f t="shared" si="22"/>
        <v>1</v>
      </c>
      <c r="AL34" s="96">
        <f t="shared" si="22"/>
        <v>2</v>
      </c>
      <c r="AM34" s="96">
        <f t="shared" si="22"/>
        <v>2</v>
      </c>
      <c r="AN34" s="96"/>
      <c r="AO34" s="93"/>
      <c r="AP34" s="96" t="str">
        <f t="shared" si="23"/>
        <v>Att</v>
      </c>
      <c r="AQ34" s="96" t="str">
        <f t="shared" si="23"/>
        <v>Weak</v>
      </c>
      <c r="AR34" s="96" t="str">
        <f t="shared" si="23"/>
        <v>Att</v>
      </c>
      <c r="AS34" s="100" t="str">
        <f t="shared" si="23"/>
        <v>Att</v>
      </c>
      <c r="AT34" s="100"/>
      <c r="AU34" s="100"/>
      <c r="AV34" s="100">
        <f t="shared" si="17"/>
        <v>2</v>
      </c>
      <c r="AW34" s="100">
        <f t="shared" si="18"/>
        <v>5</v>
      </c>
      <c r="AX34" s="101">
        <f t="shared" si="19"/>
        <v>5</v>
      </c>
      <c r="AY34" s="101">
        <f t="shared" si="20"/>
        <v>2</v>
      </c>
      <c r="AZ34" s="101">
        <f t="shared" si="21"/>
        <v>2</v>
      </c>
      <c r="BA34" s="34"/>
    </row>
    <row r="35" spans="1:53" ht="15" x14ac:dyDescent="0.25">
      <c r="A35" s="89" t="s">
        <v>175</v>
      </c>
      <c r="B35" s="90" t="s">
        <v>176</v>
      </c>
      <c r="C35" s="92">
        <v>10</v>
      </c>
      <c r="D35" s="92">
        <v>5</v>
      </c>
      <c r="E35" s="93">
        <v>7</v>
      </c>
      <c r="F35" s="102">
        <v>5</v>
      </c>
      <c r="G35" s="103">
        <v>10</v>
      </c>
      <c r="H35" s="102">
        <v>7</v>
      </c>
      <c r="I35" s="102">
        <v>7</v>
      </c>
      <c r="J35" s="102">
        <v>7</v>
      </c>
      <c r="K35" s="102">
        <v>8</v>
      </c>
      <c r="L35" s="102">
        <v>9</v>
      </c>
      <c r="M35" s="102">
        <v>15</v>
      </c>
      <c r="N35" s="94">
        <f t="shared" si="2"/>
        <v>90</v>
      </c>
      <c r="O35" s="95">
        <v>8</v>
      </c>
      <c r="P35" s="96">
        <v>15</v>
      </c>
      <c r="Q35" s="112">
        <f t="shared" si="8"/>
        <v>23</v>
      </c>
      <c r="R35" s="96">
        <v>15</v>
      </c>
      <c r="S35" s="96">
        <v>5.5</v>
      </c>
      <c r="T35" s="96">
        <v>1</v>
      </c>
      <c r="U35" s="96">
        <v>1.5</v>
      </c>
      <c r="V35" s="97">
        <f t="shared" si="9"/>
        <v>46</v>
      </c>
      <c r="W35" s="104"/>
      <c r="X35" s="98">
        <f t="shared" si="12"/>
        <v>19</v>
      </c>
      <c r="Y35" s="98">
        <f t="shared" si="12"/>
        <v>56</v>
      </c>
      <c r="Z35" s="98">
        <f t="shared" si="12"/>
        <v>15</v>
      </c>
      <c r="AA35" s="98">
        <f t="shared" si="12"/>
        <v>46</v>
      </c>
      <c r="AB35" s="98"/>
      <c r="AC35" s="99"/>
      <c r="AD35" s="99">
        <f t="shared" si="13"/>
        <v>0.95</v>
      </c>
      <c r="AE35" s="99">
        <f t="shared" si="14"/>
        <v>0.7</v>
      </c>
      <c r="AF35" s="99">
        <f t="shared" si="15"/>
        <v>0.75</v>
      </c>
      <c r="AG35" s="99">
        <f t="shared" si="16"/>
        <v>0.76666666666666672</v>
      </c>
      <c r="AH35" s="99"/>
      <c r="AI35" s="93"/>
      <c r="AJ35" s="96">
        <f t="shared" si="22"/>
        <v>2</v>
      </c>
      <c r="AK35" s="96">
        <f t="shared" si="22"/>
        <v>2</v>
      </c>
      <c r="AL35" s="96">
        <f t="shared" si="22"/>
        <v>2</v>
      </c>
      <c r="AM35" s="96">
        <f t="shared" si="22"/>
        <v>2</v>
      </c>
      <c r="AN35" s="96"/>
      <c r="AO35" s="93"/>
      <c r="AP35" s="96" t="str">
        <f t="shared" si="23"/>
        <v>Att</v>
      </c>
      <c r="AQ35" s="96" t="str">
        <f t="shared" si="23"/>
        <v>Att</v>
      </c>
      <c r="AR35" s="96" t="str">
        <f t="shared" si="23"/>
        <v>Att</v>
      </c>
      <c r="AS35" s="100" t="str">
        <f t="shared" si="23"/>
        <v>Att</v>
      </c>
      <c r="AT35" s="100"/>
      <c r="AU35" s="100"/>
      <c r="AV35" s="100">
        <f t="shared" si="17"/>
        <v>2</v>
      </c>
      <c r="AW35" s="100">
        <f t="shared" si="18"/>
        <v>6</v>
      </c>
      <c r="AX35" s="101">
        <f t="shared" si="19"/>
        <v>6</v>
      </c>
      <c r="AY35" s="101">
        <f t="shared" si="20"/>
        <v>2</v>
      </c>
      <c r="AZ35" s="101">
        <f t="shared" si="21"/>
        <v>2</v>
      </c>
      <c r="BA35" s="34"/>
    </row>
    <row r="36" spans="1:53" ht="15" x14ac:dyDescent="0.25">
      <c r="A36" s="89" t="s">
        <v>177</v>
      </c>
      <c r="B36" s="90" t="s">
        <v>178</v>
      </c>
      <c r="C36" s="92">
        <v>9</v>
      </c>
      <c r="D36" s="92">
        <v>5</v>
      </c>
      <c r="E36" s="93">
        <v>10</v>
      </c>
      <c r="F36" s="102">
        <v>10</v>
      </c>
      <c r="G36" s="102">
        <v>7</v>
      </c>
      <c r="H36" s="102">
        <v>10</v>
      </c>
      <c r="I36" s="102">
        <v>9</v>
      </c>
      <c r="J36" s="102">
        <v>9</v>
      </c>
      <c r="K36" s="102">
        <v>10</v>
      </c>
      <c r="L36" s="102">
        <v>10</v>
      </c>
      <c r="M36" s="103">
        <v>19</v>
      </c>
      <c r="N36" s="94">
        <f t="shared" si="2"/>
        <v>108</v>
      </c>
      <c r="O36" s="95">
        <v>10</v>
      </c>
      <c r="P36" s="95">
        <v>20</v>
      </c>
      <c r="Q36" s="112">
        <f t="shared" si="8"/>
        <v>30</v>
      </c>
      <c r="R36" s="96">
        <v>18</v>
      </c>
      <c r="S36" s="96">
        <v>5.5</v>
      </c>
      <c r="T36" s="96">
        <v>1</v>
      </c>
      <c r="U36" s="96">
        <v>1.5</v>
      </c>
      <c r="V36" s="97">
        <f t="shared" si="9"/>
        <v>56</v>
      </c>
      <c r="W36" s="90"/>
      <c r="X36" s="98">
        <f t="shared" si="12"/>
        <v>19</v>
      </c>
      <c r="Y36" s="98">
        <f t="shared" si="12"/>
        <v>70</v>
      </c>
      <c r="Z36" s="98">
        <f t="shared" si="12"/>
        <v>19</v>
      </c>
      <c r="AA36" s="98">
        <f t="shared" si="12"/>
        <v>56</v>
      </c>
      <c r="AB36" s="98"/>
      <c r="AC36" s="99"/>
      <c r="AD36" s="99">
        <f t="shared" si="13"/>
        <v>0.95</v>
      </c>
      <c r="AE36" s="99">
        <f t="shared" si="14"/>
        <v>0.875</v>
      </c>
      <c r="AF36" s="99">
        <f t="shared" si="15"/>
        <v>0.95</v>
      </c>
      <c r="AG36" s="99">
        <f t="shared" si="16"/>
        <v>0.93333333333333335</v>
      </c>
      <c r="AH36" s="99"/>
      <c r="AI36" s="93"/>
      <c r="AJ36" s="96">
        <f t="shared" si="22"/>
        <v>2</v>
      </c>
      <c r="AK36" s="96">
        <f t="shared" si="22"/>
        <v>2</v>
      </c>
      <c r="AL36" s="96">
        <f t="shared" si="22"/>
        <v>2</v>
      </c>
      <c r="AM36" s="96">
        <f t="shared" si="22"/>
        <v>2</v>
      </c>
      <c r="AN36" s="96"/>
      <c r="AO36" s="93"/>
      <c r="AP36" s="96" t="str">
        <f t="shared" si="23"/>
        <v>Att</v>
      </c>
      <c r="AQ36" s="96" t="str">
        <f t="shared" si="23"/>
        <v>Att</v>
      </c>
      <c r="AR36" s="96" t="str">
        <f t="shared" si="23"/>
        <v>Att</v>
      </c>
      <c r="AS36" s="100" t="str">
        <f t="shared" si="23"/>
        <v>Att</v>
      </c>
      <c r="AT36" s="100"/>
      <c r="AU36" s="100"/>
      <c r="AV36" s="100">
        <f t="shared" si="17"/>
        <v>2</v>
      </c>
      <c r="AW36" s="100">
        <f t="shared" si="18"/>
        <v>6</v>
      </c>
      <c r="AX36" s="101">
        <f t="shared" si="19"/>
        <v>6</v>
      </c>
      <c r="AY36" s="101">
        <f t="shared" si="20"/>
        <v>2</v>
      </c>
      <c r="AZ36" s="101">
        <f t="shared" si="21"/>
        <v>2</v>
      </c>
      <c r="BA36" s="34"/>
    </row>
    <row r="37" spans="1:53" ht="15" x14ac:dyDescent="0.25">
      <c r="A37" s="89" t="s">
        <v>179</v>
      </c>
      <c r="B37" s="90" t="s">
        <v>180</v>
      </c>
      <c r="C37" s="92">
        <v>5</v>
      </c>
      <c r="D37" s="92">
        <v>7</v>
      </c>
      <c r="E37" s="93">
        <v>6</v>
      </c>
      <c r="F37" s="102"/>
      <c r="G37" s="102">
        <v>5</v>
      </c>
      <c r="H37" s="102"/>
      <c r="I37" s="102"/>
      <c r="J37" s="102"/>
      <c r="K37" s="102">
        <v>6</v>
      </c>
      <c r="L37" s="102">
        <v>7</v>
      </c>
      <c r="M37" s="102"/>
      <c r="N37" s="94">
        <f t="shared" si="2"/>
        <v>36</v>
      </c>
      <c r="O37" s="96">
        <v>5</v>
      </c>
      <c r="P37" s="96">
        <v>15</v>
      </c>
      <c r="Q37" s="112">
        <f t="shared" si="8"/>
        <v>20</v>
      </c>
      <c r="R37" s="96">
        <v>10</v>
      </c>
      <c r="S37" s="96">
        <v>4.5</v>
      </c>
      <c r="T37" s="96">
        <v>1</v>
      </c>
      <c r="U37" s="96">
        <v>2</v>
      </c>
      <c r="V37" s="97">
        <f t="shared" si="9"/>
        <v>37.5</v>
      </c>
      <c r="W37" s="90"/>
      <c r="X37" s="98">
        <f t="shared" si="12"/>
        <v>12</v>
      </c>
      <c r="Y37" s="98">
        <f t="shared" si="12"/>
        <v>24</v>
      </c>
      <c r="Z37" s="98">
        <f t="shared" si="12"/>
        <v>0</v>
      </c>
      <c r="AA37" s="98">
        <f t="shared" si="12"/>
        <v>37.5</v>
      </c>
      <c r="AB37" s="98"/>
      <c r="AC37" s="99"/>
      <c r="AD37" s="99">
        <f t="shared" si="13"/>
        <v>0.6</v>
      </c>
      <c r="AE37" s="99">
        <f t="shared" si="14"/>
        <v>0.3</v>
      </c>
      <c r="AF37" s="99">
        <f t="shared" si="15"/>
        <v>0</v>
      </c>
      <c r="AG37" s="99">
        <f t="shared" si="16"/>
        <v>0.625</v>
      </c>
      <c r="AH37" s="99"/>
      <c r="AI37" s="93"/>
      <c r="AJ37" s="96">
        <f t="shared" si="22"/>
        <v>2</v>
      </c>
      <c r="AK37" s="96">
        <f t="shared" si="22"/>
        <v>1</v>
      </c>
      <c r="AL37" s="96">
        <f t="shared" si="22"/>
        <v>0</v>
      </c>
      <c r="AM37" s="96">
        <f t="shared" si="22"/>
        <v>2</v>
      </c>
      <c r="AN37" s="96"/>
      <c r="AO37" s="93"/>
      <c r="AP37" s="96" t="str">
        <f t="shared" si="23"/>
        <v>Att</v>
      </c>
      <c r="AQ37" s="96" t="str">
        <f t="shared" si="23"/>
        <v>Weak</v>
      </c>
      <c r="AR37" s="96" t="str">
        <f t="shared" si="23"/>
        <v>Not</v>
      </c>
      <c r="AS37" s="100" t="str">
        <f t="shared" si="23"/>
        <v>Att</v>
      </c>
      <c r="AT37" s="100"/>
      <c r="AU37" s="100"/>
      <c r="AV37" s="100">
        <f t="shared" si="17"/>
        <v>2</v>
      </c>
      <c r="AW37" s="100">
        <f t="shared" si="18"/>
        <v>3</v>
      </c>
      <c r="AX37" s="101">
        <f t="shared" si="19"/>
        <v>3</v>
      </c>
      <c r="AY37" s="101">
        <f t="shared" si="20"/>
        <v>2</v>
      </c>
      <c r="AZ37" s="101">
        <f t="shared" si="21"/>
        <v>2</v>
      </c>
      <c r="BA37" s="34"/>
    </row>
    <row r="38" spans="1:53" ht="15" x14ac:dyDescent="0.25">
      <c r="A38" s="89" t="s">
        <v>181</v>
      </c>
      <c r="B38" s="90" t="s">
        <v>182</v>
      </c>
      <c r="C38" s="92">
        <v>7</v>
      </c>
      <c r="D38" s="92">
        <v>5</v>
      </c>
      <c r="E38" s="93">
        <v>5</v>
      </c>
      <c r="F38" s="102">
        <v>7</v>
      </c>
      <c r="G38" s="102">
        <v>10</v>
      </c>
      <c r="H38" s="102">
        <v>9</v>
      </c>
      <c r="I38" s="102">
        <v>5</v>
      </c>
      <c r="J38" s="102">
        <v>7</v>
      </c>
      <c r="K38" s="102">
        <v>7</v>
      </c>
      <c r="L38" s="102">
        <v>8</v>
      </c>
      <c r="M38" s="102">
        <v>14</v>
      </c>
      <c r="N38" s="94">
        <f t="shared" si="2"/>
        <v>84</v>
      </c>
      <c r="O38" s="95">
        <v>7</v>
      </c>
      <c r="P38" s="95">
        <v>18</v>
      </c>
      <c r="Q38" s="112">
        <f t="shared" si="8"/>
        <v>25</v>
      </c>
      <c r="R38" s="96">
        <v>10</v>
      </c>
      <c r="S38" s="95">
        <v>5</v>
      </c>
      <c r="T38" s="95">
        <v>0.5</v>
      </c>
      <c r="U38" s="96">
        <v>2</v>
      </c>
      <c r="V38" s="97">
        <f t="shared" si="9"/>
        <v>42.5</v>
      </c>
      <c r="W38" s="90"/>
      <c r="X38" s="98">
        <f t="shared" si="12"/>
        <v>15</v>
      </c>
      <c r="Y38" s="98">
        <f t="shared" si="12"/>
        <v>55</v>
      </c>
      <c r="Z38" s="98">
        <f t="shared" si="12"/>
        <v>14</v>
      </c>
      <c r="AA38" s="98">
        <f t="shared" si="12"/>
        <v>42.5</v>
      </c>
      <c r="AB38" s="98"/>
      <c r="AC38" s="99"/>
      <c r="AD38" s="99">
        <f t="shared" si="13"/>
        <v>0.75</v>
      </c>
      <c r="AE38" s="99">
        <f t="shared" si="14"/>
        <v>0.6875</v>
      </c>
      <c r="AF38" s="99">
        <f t="shared" si="15"/>
        <v>0.7</v>
      </c>
      <c r="AG38" s="99">
        <f t="shared" si="16"/>
        <v>0.70833333333333337</v>
      </c>
      <c r="AH38" s="99"/>
      <c r="AI38" s="93"/>
      <c r="AJ38" s="96">
        <f t="shared" si="22"/>
        <v>2</v>
      </c>
      <c r="AK38" s="96">
        <f t="shared" si="22"/>
        <v>2</v>
      </c>
      <c r="AL38" s="96">
        <f t="shared" si="22"/>
        <v>2</v>
      </c>
      <c r="AM38" s="96">
        <f t="shared" si="22"/>
        <v>2</v>
      </c>
      <c r="AN38" s="96"/>
      <c r="AO38" s="93"/>
      <c r="AP38" s="96" t="str">
        <f t="shared" si="23"/>
        <v>Att</v>
      </c>
      <c r="AQ38" s="96" t="str">
        <f t="shared" si="23"/>
        <v>Att</v>
      </c>
      <c r="AR38" s="96" t="str">
        <f t="shared" si="23"/>
        <v>Att</v>
      </c>
      <c r="AS38" s="100" t="str">
        <f t="shared" si="23"/>
        <v>Att</v>
      </c>
      <c r="AT38" s="100"/>
      <c r="AU38" s="100"/>
      <c r="AV38" s="100">
        <f t="shared" si="17"/>
        <v>2</v>
      </c>
      <c r="AW38" s="100">
        <f t="shared" si="18"/>
        <v>6</v>
      </c>
      <c r="AX38" s="101">
        <f t="shared" si="19"/>
        <v>6</v>
      </c>
      <c r="AY38" s="101">
        <f t="shared" si="20"/>
        <v>2</v>
      </c>
      <c r="AZ38" s="101">
        <f t="shared" si="21"/>
        <v>2</v>
      </c>
      <c r="BA38" s="34"/>
    </row>
    <row r="39" spans="1:53" ht="15" x14ac:dyDescent="0.25">
      <c r="A39" s="89" t="s">
        <v>183</v>
      </c>
      <c r="B39" s="90" t="s">
        <v>184</v>
      </c>
      <c r="C39" s="92">
        <v>5</v>
      </c>
      <c r="D39" s="92">
        <v>7</v>
      </c>
      <c r="E39" s="93">
        <v>7</v>
      </c>
      <c r="F39" s="102">
        <v>5</v>
      </c>
      <c r="G39" s="102"/>
      <c r="H39" s="91"/>
      <c r="I39" s="102">
        <v>5</v>
      </c>
      <c r="J39" s="102">
        <v>8</v>
      </c>
      <c r="K39" s="102">
        <v>6</v>
      </c>
      <c r="L39" s="102">
        <v>7</v>
      </c>
      <c r="M39" s="103">
        <v>10</v>
      </c>
      <c r="N39" s="94">
        <f t="shared" ref="N39:N48" si="24">SUM(C39:M39)</f>
        <v>60</v>
      </c>
      <c r="O39" s="95">
        <v>9</v>
      </c>
      <c r="P39" s="96">
        <v>18</v>
      </c>
      <c r="Q39" s="112">
        <f t="shared" si="8"/>
        <v>27</v>
      </c>
      <c r="R39" s="96">
        <v>8</v>
      </c>
      <c r="S39" s="95">
        <v>5</v>
      </c>
      <c r="T39" s="96">
        <v>0.5</v>
      </c>
      <c r="U39" s="96">
        <v>2</v>
      </c>
      <c r="V39" s="97">
        <f t="shared" si="9"/>
        <v>42.5</v>
      </c>
      <c r="W39" s="90"/>
      <c r="X39" s="98">
        <f t="shared" si="12"/>
        <v>12</v>
      </c>
      <c r="Y39" s="98">
        <f t="shared" si="12"/>
        <v>38</v>
      </c>
      <c r="Z39" s="98">
        <f t="shared" si="12"/>
        <v>10</v>
      </c>
      <c r="AA39" s="98">
        <f t="shared" si="12"/>
        <v>42.5</v>
      </c>
      <c r="AB39" s="98"/>
      <c r="AC39" s="99"/>
      <c r="AD39" s="99">
        <f t="shared" si="13"/>
        <v>0.6</v>
      </c>
      <c r="AE39" s="99">
        <f t="shared" si="14"/>
        <v>0.47499999999999998</v>
      </c>
      <c r="AF39" s="99">
        <f t="shared" si="15"/>
        <v>0.5</v>
      </c>
      <c r="AG39" s="99">
        <f t="shared" si="16"/>
        <v>0.70833333333333337</v>
      </c>
      <c r="AH39" s="99"/>
      <c r="AI39" s="93"/>
      <c r="AJ39" s="96">
        <f t="shared" si="22"/>
        <v>2</v>
      </c>
      <c r="AK39" s="96">
        <f t="shared" si="22"/>
        <v>1</v>
      </c>
      <c r="AL39" s="96">
        <f t="shared" si="22"/>
        <v>2</v>
      </c>
      <c r="AM39" s="96">
        <f t="shared" si="22"/>
        <v>2</v>
      </c>
      <c r="AN39" s="96"/>
      <c r="AO39" s="93"/>
      <c r="AP39" s="96" t="str">
        <f t="shared" si="23"/>
        <v>Att</v>
      </c>
      <c r="AQ39" s="96" t="str">
        <f t="shared" si="23"/>
        <v>Weak</v>
      </c>
      <c r="AR39" s="96" t="str">
        <f t="shared" si="23"/>
        <v>Att</v>
      </c>
      <c r="AS39" s="100" t="str">
        <f t="shared" si="23"/>
        <v>Att</v>
      </c>
      <c r="AT39" s="100"/>
      <c r="AU39" s="100"/>
      <c r="AV39" s="100">
        <f t="shared" si="17"/>
        <v>2</v>
      </c>
      <c r="AW39" s="100">
        <f t="shared" si="18"/>
        <v>5</v>
      </c>
      <c r="AX39" s="101">
        <f t="shared" si="19"/>
        <v>5</v>
      </c>
      <c r="AY39" s="101">
        <f t="shared" si="20"/>
        <v>2</v>
      </c>
      <c r="AZ39" s="101">
        <f t="shared" si="21"/>
        <v>2</v>
      </c>
      <c r="BA39" s="34"/>
    </row>
    <row r="40" spans="1:53" ht="15" x14ac:dyDescent="0.25">
      <c r="A40" s="89" t="s">
        <v>185</v>
      </c>
      <c r="B40" s="90" t="s">
        <v>186</v>
      </c>
      <c r="C40" s="92">
        <v>10</v>
      </c>
      <c r="D40" s="92"/>
      <c r="E40" s="93"/>
      <c r="F40" s="102">
        <v>10</v>
      </c>
      <c r="G40" s="102">
        <v>9</v>
      </c>
      <c r="H40" s="102">
        <v>7</v>
      </c>
      <c r="I40" s="103">
        <v>7</v>
      </c>
      <c r="J40" s="102">
        <v>7</v>
      </c>
      <c r="K40" s="102"/>
      <c r="L40" s="102">
        <v>7</v>
      </c>
      <c r="M40" s="102">
        <v>15</v>
      </c>
      <c r="N40" s="94">
        <f t="shared" si="24"/>
        <v>72</v>
      </c>
      <c r="O40" s="96">
        <v>8</v>
      </c>
      <c r="P40" s="96">
        <v>15</v>
      </c>
      <c r="Q40" s="112">
        <f t="shared" si="8"/>
        <v>23</v>
      </c>
      <c r="R40" s="96">
        <v>10</v>
      </c>
      <c r="S40" s="96">
        <v>5.5</v>
      </c>
      <c r="T40" s="96">
        <v>2</v>
      </c>
      <c r="U40" s="96">
        <v>2</v>
      </c>
      <c r="V40" s="97">
        <f t="shared" si="9"/>
        <v>42.5</v>
      </c>
      <c r="W40" s="90"/>
      <c r="X40" s="98">
        <f t="shared" si="12"/>
        <v>17</v>
      </c>
      <c r="Y40" s="98">
        <f t="shared" si="12"/>
        <v>40</v>
      </c>
      <c r="Z40" s="98">
        <f t="shared" si="12"/>
        <v>15</v>
      </c>
      <c r="AA40" s="98">
        <f t="shared" si="12"/>
        <v>42.5</v>
      </c>
      <c r="AB40" s="98"/>
      <c r="AC40" s="99"/>
      <c r="AD40" s="99">
        <f t="shared" si="13"/>
        <v>0.85</v>
      </c>
      <c r="AE40" s="99">
        <f t="shared" si="14"/>
        <v>0.5</v>
      </c>
      <c r="AF40" s="99">
        <f t="shared" si="15"/>
        <v>0.75</v>
      </c>
      <c r="AG40" s="99">
        <f t="shared" si="16"/>
        <v>0.70833333333333337</v>
      </c>
      <c r="AH40" s="99"/>
      <c r="AI40" s="93"/>
      <c r="AJ40" s="96">
        <f t="shared" si="22"/>
        <v>2</v>
      </c>
      <c r="AK40" s="96">
        <f t="shared" si="22"/>
        <v>2</v>
      </c>
      <c r="AL40" s="96">
        <f t="shared" si="22"/>
        <v>2</v>
      </c>
      <c r="AM40" s="96">
        <f t="shared" si="22"/>
        <v>2</v>
      </c>
      <c r="AN40" s="96"/>
      <c r="AO40" s="93"/>
      <c r="AP40" s="96" t="str">
        <f t="shared" si="23"/>
        <v>Att</v>
      </c>
      <c r="AQ40" s="96" t="str">
        <f t="shared" si="23"/>
        <v>Att</v>
      </c>
      <c r="AR40" s="96" t="str">
        <f t="shared" si="23"/>
        <v>Att</v>
      </c>
      <c r="AS40" s="100" t="str">
        <f t="shared" si="23"/>
        <v>Att</v>
      </c>
      <c r="AT40" s="100"/>
      <c r="AU40" s="100"/>
      <c r="AV40" s="100">
        <f t="shared" si="17"/>
        <v>2</v>
      </c>
      <c r="AW40" s="100">
        <f t="shared" si="18"/>
        <v>6</v>
      </c>
      <c r="AX40" s="101">
        <f t="shared" si="19"/>
        <v>6</v>
      </c>
      <c r="AY40" s="101">
        <f t="shared" si="20"/>
        <v>2</v>
      </c>
      <c r="AZ40" s="101">
        <f t="shared" si="21"/>
        <v>2</v>
      </c>
      <c r="BA40" s="34"/>
    </row>
    <row r="41" spans="1:53" ht="15" x14ac:dyDescent="0.25">
      <c r="A41" s="89" t="s">
        <v>187</v>
      </c>
      <c r="B41" s="90" t="s">
        <v>188</v>
      </c>
      <c r="C41" s="92">
        <v>8</v>
      </c>
      <c r="D41" s="92">
        <v>6</v>
      </c>
      <c r="E41" s="93">
        <v>8</v>
      </c>
      <c r="F41" s="102">
        <v>8</v>
      </c>
      <c r="G41" s="102">
        <v>7</v>
      </c>
      <c r="H41" s="102">
        <v>3</v>
      </c>
      <c r="I41" s="102">
        <v>5</v>
      </c>
      <c r="J41" s="102">
        <v>5</v>
      </c>
      <c r="K41" s="102">
        <v>7</v>
      </c>
      <c r="L41" s="102">
        <v>5</v>
      </c>
      <c r="M41" s="102">
        <v>16</v>
      </c>
      <c r="N41" s="94">
        <f t="shared" si="24"/>
        <v>78</v>
      </c>
      <c r="O41" s="95">
        <v>8</v>
      </c>
      <c r="P41" s="95">
        <v>17</v>
      </c>
      <c r="Q41" s="112">
        <f t="shared" si="8"/>
        <v>25</v>
      </c>
      <c r="R41" s="96">
        <v>15</v>
      </c>
      <c r="S41" s="96">
        <v>4</v>
      </c>
      <c r="T41" s="96">
        <v>1</v>
      </c>
      <c r="U41" s="96">
        <v>1.5</v>
      </c>
      <c r="V41" s="97">
        <f t="shared" si="9"/>
        <v>46.5</v>
      </c>
      <c r="W41" s="104"/>
      <c r="X41" s="98">
        <f t="shared" si="12"/>
        <v>13</v>
      </c>
      <c r="Y41" s="98">
        <f t="shared" si="12"/>
        <v>49</v>
      </c>
      <c r="Z41" s="98">
        <f t="shared" si="12"/>
        <v>16</v>
      </c>
      <c r="AA41" s="98">
        <f t="shared" si="12"/>
        <v>46.5</v>
      </c>
      <c r="AB41" s="98"/>
      <c r="AC41" s="99"/>
      <c r="AD41" s="99">
        <f t="shared" si="13"/>
        <v>0.65</v>
      </c>
      <c r="AE41" s="99">
        <f t="shared" si="14"/>
        <v>0.61250000000000004</v>
      </c>
      <c r="AF41" s="99">
        <f t="shared" si="15"/>
        <v>0.8</v>
      </c>
      <c r="AG41" s="99">
        <f t="shared" si="16"/>
        <v>0.77500000000000002</v>
      </c>
      <c r="AH41" s="99"/>
      <c r="AI41" s="93"/>
      <c r="AJ41" s="96">
        <f t="shared" si="22"/>
        <v>2</v>
      </c>
      <c r="AK41" s="96">
        <f t="shared" si="22"/>
        <v>2</v>
      </c>
      <c r="AL41" s="96">
        <f t="shared" si="22"/>
        <v>2</v>
      </c>
      <c r="AM41" s="96">
        <f t="shared" si="22"/>
        <v>2</v>
      </c>
      <c r="AN41" s="96"/>
      <c r="AO41" s="93"/>
      <c r="AP41" s="96" t="str">
        <f t="shared" si="23"/>
        <v>Att</v>
      </c>
      <c r="AQ41" s="96" t="str">
        <f t="shared" si="23"/>
        <v>Att</v>
      </c>
      <c r="AR41" s="96" t="str">
        <f t="shared" si="23"/>
        <v>Att</v>
      </c>
      <c r="AS41" s="100" t="str">
        <f t="shared" si="23"/>
        <v>Att</v>
      </c>
      <c r="AT41" s="100"/>
      <c r="AU41" s="100"/>
      <c r="AV41" s="100">
        <f t="shared" si="17"/>
        <v>2</v>
      </c>
      <c r="AW41" s="100">
        <f t="shared" si="18"/>
        <v>6</v>
      </c>
      <c r="AX41" s="101">
        <f t="shared" si="19"/>
        <v>6</v>
      </c>
      <c r="AY41" s="101">
        <f t="shared" si="20"/>
        <v>2</v>
      </c>
      <c r="AZ41" s="101">
        <f t="shared" si="21"/>
        <v>2</v>
      </c>
      <c r="BA41" s="34"/>
    </row>
    <row r="42" spans="1:53" ht="15" x14ac:dyDescent="0.25">
      <c r="A42" s="89" t="s">
        <v>189</v>
      </c>
      <c r="B42" s="90" t="s">
        <v>190</v>
      </c>
      <c r="C42" s="91">
        <v>3</v>
      </c>
      <c r="D42" s="92"/>
      <c r="E42" s="93">
        <v>5</v>
      </c>
      <c r="F42" s="92">
        <v>5</v>
      </c>
      <c r="G42" s="92"/>
      <c r="H42" s="92"/>
      <c r="I42" s="91">
        <v>5</v>
      </c>
      <c r="J42" s="91">
        <v>5</v>
      </c>
      <c r="K42" s="92">
        <v>5</v>
      </c>
      <c r="L42" s="92">
        <v>5</v>
      </c>
      <c r="M42" s="92">
        <v>3</v>
      </c>
      <c r="N42" s="94">
        <f t="shared" si="24"/>
        <v>36</v>
      </c>
      <c r="O42" s="95">
        <v>6</v>
      </c>
      <c r="P42" s="95">
        <v>17</v>
      </c>
      <c r="Q42" s="112">
        <f t="shared" si="8"/>
        <v>23</v>
      </c>
      <c r="R42" s="96">
        <v>10</v>
      </c>
      <c r="S42" s="96">
        <v>4.5</v>
      </c>
      <c r="T42" s="96">
        <v>1</v>
      </c>
      <c r="U42" s="96">
        <v>2</v>
      </c>
      <c r="V42" s="97">
        <f t="shared" si="9"/>
        <v>40.5</v>
      </c>
      <c r="W42" s="90"/>
      <c r="X42" s="98">
        <f t="shared" si="12"/>
        <v>8</v>
      </c>
      <c r="Y42" s="98">
        <f t="shared" si="12"/>
        <v>25</v>
      </c>
      <c r="Z42" s="98">
        <f t="shared" si="12"/>
        <v>3</v>
      </c>
      <c r="AA42" s="98">
        <f t="shared" si="12"/>
        <v>40.5</v>
      </c>
      <c r="AB42" s="98"/>
      <c r="AC42" s="99"/>
      <c r="AD42" s="99">
        <f t="shared" si="13"/>
        <v>0.4</v>
      </c>
      <c r="AE42" s="99">
        <f t="shared" si="14"/>
        <v>0.3125</v>
      </c>
      <c r="AF42" s="99">
        <f t="shared" si="15"/>
        <v>0.15</v>
      </c>
      <c r="AG42" s="99">
        <f t="shared" si="16"/>
        <v>0.67500000000000004</v>
      </c>
      <c r="AH42" s="99"/>
      <c r="AI42" s="93"/>
      <c r="AJ42" s="96">
        <f t="shared" si="22"/>
        <v>1</v>
      </c>
      <c r="AK42" s="96">
        <f t="shared" si="22"/>
        <v>1</v>
      </c>
      <c r="AL42" s="96">
        <f t="shared" si="22"/>
        <v>0</v>
      </c>
      <c r="AM42" s="96">
        <f t="shared" si="22"/>
        <v>2</v>
      </c>
      <c r="AN42" s="96"/>
      <c r="AO42" s="93"/>
      <c r="AP42" s="96" t="str">
        <f t="shared" si="23"/>
        <v>Weak</v>
      </c>
      <c r="AQ42" s="96" t="str">
        <f t="shared" si="23"/>
        <v>Weak</v>
      </c>
      <c r="AR42" s="96" t="str">
        <f t="shared" si="23"/>
        <v>Not</v>
      </c>
      <c r="AS42" s="100" t="str">
        <f t="shared" si="23"/>
        <v>Att</v>
      </c>
      <c r="AT42" s="100"/>
      <c r="AU42" s="100"/>
      <c r="AV42" s="100">
        <f t="shared" si="17"/>
        <v>1</v>
      </c>
      <c r="AW42" s="100">
        <f t="shared" si="18"/>
        <v>3</v>
      </c>
      <c r="AX42" s="101">
        <f t="shared" si="19"/>
        <v>3</v>
      </c>
      <c r="AY42" s="101">
        <f t="shared" si="20"/>
        <v>2</v>
      </c>
      <c r="AZ42" s="101">
        <f t="shared" si="21"/>
        <v>2</v>
      </c>
      <c r="BA42" s="34"/>
    </row>
    <row r="43" spans="1:53" ht="15" customHeight="1" x14ac:dyDescent="0.25">
      <c r="A43" s="89" t="s">
        <v>191</v>
      </c>
      <c r="B43" s="90" t="s">
        <v>192</v>
      </c>
      <c r="C43" s="92">
        <v>9</v>
      </c>
      <c r="D43" s="92"/>
      <c r="E43" s="93">
        <v>10</v>
      </c>
      <c r="F43" s="92">
        <v>8</v>
      </c>
      <c r="G43" s="92">
        <v>8</v>
      </c>
      <c r="H43" s="92"/>
      <c r="I43" s="92"/>
      <c r="J43" s="92">
        <v>9</v>
      </c>
      <c r="K43" s="92">
        <v>10</v>
      </c>
      <c r="L43" s="92">
        <v>9</v>
      </c>
      <c r="M43" s="92">
        <v>15</v>
      </c>
      <c r="N43" s="94">
        <f t="shared" si="24"/>
        <v>78</v>
      </c>
      <c r="O43" s="95">
        <v>6</v>
      </c>
      <c r="P43" s="95">
        <v>15</v>
      </c>
      <c r="Q43" s="112">
        <f t="shared" si="8"/>
        <v>21</v>
      </c>
      <c r="R43" s="96">
        <v>10</v>
      </c>
      <c r="S43" s="95">
        <v>4.5</v>
      </c>
      <c r="T43" s="96">
        <v>0.5</v>
      </c>
      <c r="U43" s="96">
        <v>2</v>
      </c>
      <c r="V43" s="97">
        <f t="shared" si="9"/>
        <v>38</v>
      </c>
      <c r="W43" s="90"/>
      <c r="X43" s="98">
        <f t="shared" si="12"/>
        <v>18</v>
      </c>
      <c r="Y43" s="98">
        <f t="shared" si="12"/>
        <v>45</v>
      </c>
      <c r="Z43" s="98">
        <f t="shared" si="12"/>
        <v>15</v>
      </c>
      <c r="AA43" s="98">
        <f t="shared" si="12"/>
        <v>38</v>
      </c>
      <c r="AB43" s="98"/>
      <c r="AC43" s="99"/>
      <c r="AD43" s="99">
        <f t="shared" si="13"/>
        <v>0.9</v>
      </c>
      <c r="AE43" s="99">
        <f t="shared" si="14"/>
        <v>0.5625</v>
      </c>
      <c r="AF43" s="99">
        <f t="shared" si="15"/>
        <v>0.75</v>
      </c>
      <c r="AG43" s="99">
        <f t="shared" si="16"/>
        <v>0.6333333333333333</v>
      </c>
      <c r="AH43" s="99"/>
      <c r="AI43" s="93"/>
      <c r="AJ43" s="96">
        <f t="shared" si="22"/>
        <v>2</v>
      </c>
      <c r="AK43" s="96">
        <f t="shared" si="22"/>
        <v>2</v>
      </c>
      <c r="AL43" s="96">
        <f t="shared" si="22"/>
        <v>2</v>
      </c>
      <c r="AM43" s="96">
        <f t="shared" si="22"/>
        <v>2</v>
      </c>
      <c r="AN43" s="96"/>
      <c r="AO43" s="93"/>
      <c r="AP43" s="96" t="str">
        <f t="shared" si="23"/>
        <v>Att</v>
      </c>
      <c r="AQ43" s="96" t="str">
        <f t="shared" si="23"/>
        <v>Att</v>
      </c>
      <c r="AR43" s="96" t="str">
        <f t="shared" si="23"/>
        <v>Att</v>
      </c>
      <c r="AS43" s="100" t="str">
        <f t="shared" si="23"/>
        <v>Att</v>
      </c>
      <c r="AT43" s="100"/>
      <c r="AU43" s="100"/>
      <c r="AV43" s="100">
        <f t="shared" si="17"/>
        <v>2</v>
      </c>
      <c r="AW43" s="100">
        <f t="shared" si="18"/>
        <v>6</v>
      </c>
      <c r="AX43" s="101">
        <f t="shared" si="19"/>
        <v>6</v>
      </c>
      <c r="AY43" s="101">
        <f t="shared" si="20"/>
        <v>2</v>
      </c>
      <c r="AZ43" s="101">
        <f t="shared" si="21"/>
        <v>2</v>
      </c>
      <c r="BA43" s="34"/>
    </row>
    <row r="44" spans="1:53" ht="15" customHeight="1" x14ac:dyDescent="0.25">
      <c r="A44" s="89" t="s">
        <v>193</v>
      </c>
      <c r="B44" s="90" t="s">
        <v>194</v>
      </c>
      <c r="C44" s="92">
        <v>10</v>
      </c>
      <c r="D44" s="92">
        <v>5</v>
      </c>
      <c r="E44" s="93">
        <v>5</v>
      </c>
      <c r="F44" s="92">
        <v>10</v>
      </c>
      <c r="G44" s="92">
        <v>7</v>
      </c>
      <c r="H44" s="92">
        <v>8</v>
      </c>
      <c r="I44" s="92">
        <v>7</v>
      </c>
      <c r="J44" s="92">
        <v>10</v>
      </c>
      <c r="K44" s="92">
        <v>5</v>
      </c>
      <c r="L44" s="92">
        <v>7</v>
      </c>
      <c r="M44" s="92">
        <v>16</v>
      </c>
      <c r="N44" s="94">
        <f t="shared" si="24"/>
        <v>90</v>
      </c>
      <c r="O44" s="96">
        <v>9</v>
      </c>
      <c r="P44" s="96">
        <v>17</v>
      </c>
      <c r="Q44" s="112">
        <f t="shared" si="8"/>
        <v>26</v>
      </c>
      <c r="R44" s="96">
        <v>17</v>
      </c>
      <c r="S44" s="96">
        <v>5.5</v>
      </c>
      <c r="T44" s="96">
        <v>2</v>
      </c>
      <c r="U44" s="96">
        <v>2</v>
      </c>
      <c r="V44" s="97">
        <f t="shared" si="9"/>
        <v>52.5</v>
      </c>
      <c r="W44" s="90"/>
      <c r="X44" s="98">
        <f t="shared" si="12"/>
        <v>17</v>
      </c>
      <c r="Y44" s="98">
        <f t="shared" si="12"/>
        <v>57</v>
      </c>
      <c r="Z44" s="98">
        <f t="shared" si="12"/>
        <v>16</v>
      </c>
      <c r="AA44" s="98">
        <f t="shared" si="12"/>
        <v>52.5</v>
      </c>
      <c r="AB44" s="98"/>
      <c r="AC44" s="99"/>
      <c r="AD44" s="99">
        <f t="shared" si="13"/>
        <v>0.85</v>
      </c>
      <c r="AE44" s="99">
        <f t="shared" si="14"/>
        <v>0.71250000000000002</v>
      </c>
      <c r="AF44" s="99">
        <f t="shared" si="15"/>
        <v>0.8</v>
      </c>
      <c r="AG44" s="99">
        <f t="shared" si="16"/>
        <v>0.875</v>
      </c>
      <c r="AH44" s="99"/>
      <c r="AI44" s="93"/>
      <c r="AJ44" s="96">
        <f t="shared" si="22"/>
        <v>2</v>
      </c>
      <c r="AK44" s="96">
        <f t="shared" si="22"/>
        <v>2</v>
      </c>
      <c r="AL44" s="96">
        <f t="shared" si="22"/>
        <v>2</v>
      </c>
      <c r="AM44" s="96">
        <f t="shared" si="22"/>
        <v>2</v>
      </c>
      <c r="AN44" s="96"/>
      <c r="AO44" s="93"/>
      <c r="AP44" s="96" t="str">
        <f t="shared" si="23"/>
        <v>Att</v>
      </c>
      <c r="AQ44" s="96" t="str">
        <f t="shared" si="23"/>
        <v>Att</v>
      </c>
      <c r="AR44" s="96" t="str">
        <f t="shared" si="23"/>
        <v>Att</v>
      </c>
      <c r="AS44" s="100" t="str">
        <f t="shared" si="23"/>
        <v>Att</v>
      </c>
      <c r="AT44" s="100"/>
      <c r="AU44" s="100"/>
      <c r="AV44" s="100">
        <f t="shared" si="17"/>
        <v>2</v>
      </c>
      <c r="AW44" s="100">
        <f t="shared" si="18"/>
        <v>6</v>
      </c>
      <c r="AX44" s="101">
        <f t="shared" si="19"/>
        <v>6</v>
      </c>
      <c r="AY44" s="101">
        <f t="shared" si="20"/>
        <v>2</v>
      </c>
      <c r="AZ44" s="101">
        <f t="shared" si="21"/>
        <v>2</v>
      </c>
      <c r="BA44" s="34"/>
    </row>
    <row r="45" spans="1:53" ht="15" x14ac:dyDescent="0.25">
      <c r="A45" s="89" t="s">
        <v>195</v>
      </c>
      <c r="B45" s="90" t="s">
        <v>196</v>
      </c>
      <c r="C45" s="92">
        <v>7</v>
      </c>
      <c r="D45" s="92">
        <v>10</v>
      </c>
      <c r="E45" s="92">
        <v>9</v>
      </c>
      <c r="F45" s="92">
        <v>7</v>
      </c>
      <c r="G45" s="92"/>
      <c r="H45" s="92"/>
      <c r="I45" s="92">
        <v>8</v>
      </c>
      <c r="J45" s="92"/>
      <c r="K45" s="92">
        <v>7</v>
      </c>
      <c r="L45" s="114"/>
      <c r="M45" s="96"/>
      <c r="N45" s="94">
        <f t="shared" si="24"/>
        <v>48</v>
      </c>
      <c r="O45" s="113">
        <v>8</v>
      </c>
      <c r="P45" s="96">
        <v>17</v>
      </c>
      <c r="Q45" s="112">
        <f t="shared" si="8"/>
        <v>25</v>
      </c>
      <c r="R45" s="96">
        <v>12</v>
      </c>
      <c r="S45" s="96">
        <v>4.5</v>
      </c>
      <c r="T45" s="117">
        <v>0.5</v>
      </c>
      <c r="U45" s="90">
        <v>2</v>
      </c>
      <c r="V45" s="97">
        <f t="shared" si="9"/>
        <v>44</v>
      </c>
      <c r="W45" s="98"/>
      <c r="X45" s="98">
        <f t="shared" si="12"/>
        <v>7</v>
      </c>
      <c r="Y45" s="98">
        <f t="shared" si="12"/>
        <v>41</v>
      </c>
      <c r="Z45" s="98">
        <f t="shared" si="12"/>
        <v>0</v>
      </c>
      <c r="AA45" s="98">
        <f t="shared" si="12"/>
        <v>44</v>
      </c>
      <c r="AB45" s="99"/>
      <c r="AC45" s="99"/>
      <c r="AD45" s="99">
        <f t="shared" si="13"/>
        <v>0.35</v>
      </c>
      <c r="AE45" s="99">
        <f t="shared" si="14"/>
        <v>0.51249999999999996</v>
      </c>
      <c r="AF45" s="99">
        <f t="shared" si="15"/>
        <v>0</v>
      </c>
      <c r="AG45" s="99">
        <f t="shared" si="16"/>
        <v>0.73333333333333328</v>
      </c>
      <c r="AH45" s="96"/>
      <c r="AI45" s="96"/>
      <c r="AJ45" s="96">
        <f t="shared" si="22"/>
        <v>1</v>
      </c>
      <c r="AK45" s="96">
        <f t="shared" si="22"/>
        <v>2</v>
      </c>
      <c r="AL45" s="96">
        <f t="shared" si="22"/>
        <v>0</v>
      </c>
      <c r="AM45" s="96">
        <f t="shared" si="22"/>
        <v>2</v>
      </c>
      <c r="AN45" s="96"/>
      <c r="AO45" s="96"/>
      <c r="AP45" s="96" t="str">
        <f t="shared" si="23"/>
        <v>Weak</v>
      </c>
      <c r="AQ45" s="96" t="str">
        <f t="shared" si="23"/>
        <v>Att</v>
      </c>
      <c r="AR45" s="96" t="str">
        <f t="shared" si="23"/>
        <v>Not</v>
      </c>
      <c r="AS45" s="100" t="str">
        <f t="shared" si="23"/>
        <v>Att</v>
      </c>
      <c r="AT45" s="100"/>
      <c r="AU45" s="100"/>
      <c r="AV45" s="100">
        <f t="shared" si="17"/>
        <v>1</v>
      </c>
      <c r="AW45" s="100">
        <f t="shared" si="18"/>
        <v>4</v>
      </c>
      <c r="AX45" s="101">
        <f t="shared" si="19"/>
        <v>4</v>
      </c>
      <c r="AY45" s="101">
        <f t="shared" si="20"/>
        <v>2</v>
      </c>
      <c r="AZ45" s="101">
        <f t="shared" si="21"/>
        <v>2</v>
      </c>
    </row>
    <row r="46" spans="1:53" ht="15" x14ac:dyDescent="0.25">
      <c r="A46" s="89" t="s">
        <v>197</v>
      </c>
      <c r="B46" s="90" t="s">
        <v>198</v>
      </c>
      <c r="C46" s="91">
        <v>7</v>
      </c>
      <c r="D46" s="92">
        <v>7</v>
      </c>
      <c r="E46" s="92">
        <v>8</v>
      </c>
      <c r="F46" s="92">
        <v>9</v>
      </c>
      <c r="G46" s="91">
        <v>7</v>
      </c>
      <c r="H46" s="92">
        <v>8</v>
      </c>
      <c r="I46" s="92">
        <v>10</v>
      </c>
      <c r="J46" s="92">
        <v>5</v>
      </c>
      <c r="K46" s="92">
        <v>5</v>
      </c>
      <c r="L46" s="114">
        <v>5</v>
      </c>
      <c r="M46" s="95">
        <v>7</v>
      </c>
      <c r="N46" s="94">
        <f t="shared" si="24"/>
        <v>78</v>
      </c>
      <c r="O46" s="113">
        <v>5</v>
      </c>
      <c r="P46" s="96">
        <v>10</v>
      </c>
      <c r="Q46" s="112">
        <f t="shared" si="8"/>
        <v>15</v>
      </c>
      <c r="R46" s="96">
        <v>12</v>
      </c>
      <c r="S46" s="96">
        <v>4</v>
      </c>
      <c r="T46" s="117">
        <v>1</v>
      </c>
      <c r="U46" s="90">
        <v>1.5</v>
      </c>
      <c r="V46" s="97">
        <f t="shared" si="9"/>
        <v>33.5</v>
      </c>
      <c r="W46" s="98"/>
      <c r="X46" s="98">
        <f t="shared" si="12"/>
        <v>12</v>
      </c>
      <c r="Y46" s="98">
        <f t="shared" si="12"/>
        <v>59</v>
      </c>
      <c r="Z46" s="98">
        <f t="shared" si="12"/>
        <v>7</v>
      </c>
      <c r="AA46" s="98">
        <f t="shared" si="12"/>
        <v>33.5</v>
      </c>
      <c r="AB46" s="99"/>
      <c r="AC46" s="99"/>
      <c r="AD46" s="99">
        <f t="shared" si="13"/>
        <v>0.6</v>
      </c>
      <c r="AE46" s="99">
        <f t="shared" si="14"/>
        <v>0.73750000000000004</v>
      </c>
      <c r="AF46" s="99">
        <f t="shared" si="15"/>
        <v>0.35</v>
      </c>
      <c r="AG46" s="99">
        <f t="shared" si="16"/>
        <v>0.55833333333333335</v>
      </c>
      <c r="AH46" s="96"/>
      <c r="AI46" s="96"/>
      <c r="AJ46" s="96">
        <f t="shared" si="22"/>
        <v>2</v>
      </c>
      <c r="AK46" s="96">
        <f t="shared" si="22"/>
        <v>2</v>
      </c>
      <c r="AL46" s="96">
        <f t="shared" si="22"/>
        <v>1</v>
      </c>
      <c r="AM46" s="96">
        <f t="shared" si="22"/>
        <v>2</v>
      </c>
      <c r="AN46" s="96"/>
      <c r="AO46" s="96"/>
      <c r="AP46" s="96" t="str">
        <f t="shared" si="23"/>
        <v>Att</v>
      </c>
      <c r="AQ46" s="96" t="str">
        <f t="shared" si="23"/>
        <v>Att</v>
      </c>
      <c r="AR46" s="96" t="str">
        <f t="shared" si="23"/>
        <v>Weak</v>
      </c>
      <c r="AS46" s="100" t="str">
        <f t="shared" si="23"/>
        <v>Att</v>
      </c>
      <c r="AT46" s="100"/>
      <c r="AU46" s="100"/>
      <c r="AV46" s="100">
        <f t="shared" si="17"/>
        <v>2</v>
      </c>
      <c r="AW46" s="100">
        <f t="shared" si="18"/>
        <v>5</v>
      </c>
      <c r="AX46" s="101">
        <f t="shared" si="19"/>
        <v>5</v>
      </c>
      <c r="AY46" s="101">
        <f t="shared" si="20"/>
        <v>2</v>
      </c>
      <c r="AZ46" s="101">
        <f t="shared" si="21"/>
        <v>2</v>
      </c>
    </row>
    <row r="47" spans="1:53" ht="26.25" x14ac:dyDescent="0.25">
      <c r="A47" s="89" t="s">
        <v>199</v>
      </c>
      <c r="B47" s="90" t="s">
        <v>200</v>
      </c>
      <c r="C47" s="92">
        <v>9</v>
      </c>
      <c r="D47" s="92">
        <v>6</v>
      </c>
      <c r="E47" s="98">
        <v>8</v>
      </c>
      <c r="F47" s="98">
        <v>10</v>
      </c>
      <c r="G47" s="98"/>
      <c r="H47" s="98">
        <v>10</v>
      </c>
      <c r="I47" s="98">
        <v>8</v>
      </c>
      <c r="J47" s="98">
        <v>7</v>
      </c>
      <c r="K47" s="98"/>
      <c r="L47" s="114">
        <v>5</v>
      </c>
      <c r="M47" s="95">
        <v>15</v>
      </c>
      <c r="N47" s="94">
        <f t="shared" si="24"/>
        <v>78</v>
      </c>
      <c r="O47" s="113">
        <v>8</v>
      </c>
      <c r="P47" s="96">
        <v>17</v>
      </c>
      <c r="Q47" s="112">
        <f t="shared" si="8"/>
        <v>25</v>
      </c>
      <c r="R47" s="96">
        <v>12</v>
      </c>
      <c r="S47" s="96">
        <v>4</v>
      </c>
      <c r="T47" s="117">
        <v>1</v>
      </c>
      <c r="U47" s="90">
        <v>1.5</v>
      </c>
      <c r="V47" s="97">
        <f t="shared" si="9"/>
        <v>43.5</v>
      </c>
      <c r="W47" s="98"/>
      <c r="X47" s="98">
        <f t="shared" si="12"/>
        <v>14</v>
      </c>
      <c r="Y47" s="98">
        <f t="shared" si="12"/>
        <v>49</v>
      </c>
      <c r="Z47" s="98">
        <f t="shared" si="12"/>
        <v>15</v>
      </c>
      <c r="AA47" s="98">
        <f t="shared" si="12"/>
        <v>43.5</v>
      </c>
      <c r="AB47" s="99"/>
      <c r="AC47" s="99"/>
      <c r="AD47" s="99">
        <f t="shared" si="13"/>
        <v>0.7</v>
      </c>
      <c r="AE47" s="99">
        <f t="shared" si="14"/>
        <v>0.61250000000000004</v>
      </c>
      <c r="AF47" s="99">
        <f t="shared" si="15"/>
        <v>0.75</v>
      </c>
      <c r="AG47" s="99">
        <f t="shared" si="16"/>
        <v>0.72499999999999998</v>
      </c>
      <c r="AH47" s="96"/>
      <c r="AI47" s="96"/>
      <c r="AJ47" s="96">
        <f t="shared" si="22"/>
        <v>2</v>
      </c>
      <c r="AK47" s="96">
        <f t="shared" si="22"/>
        <v>2</v>
      </c>
      <c r="AL47" s="96">
        <f t="shared" si="22"/>
        <v>2</v>
      </c>
      <c r="AM47" s="96">
        <f t="shared" si="22"/>
        <v>2</v>
      </c>
      <c r="AN47" s="96"/>
      <c r="AO47" s="96"/>
      <c r="AP47" s="96" t="str">
        <f t="shared" si="23"/>
        <v>Att</v>
      </c>
      <c r="AQ47" s="96" t="str">
        <f t="shared" si="23"/>
        <v>Att</v>
      </c>
      <c r="AR47" s="96" t="str">
        <f t="shared" si="23"/>
        <v>Att</v>
      </c>
      <c r="AS47" s="100" t="str">
        <f t="shared" si="23"/>
        <v>Att</v>
      </c>
      <c r="AT47" s="100"/>
      <c r="AU47" s="100"/>
      <c r="AV47" s="100">
        <f t="shared" si="17"/>
        <v>2</v>
      </c>
      <c r="AW47" s="100">
        <f t="shared" si="18"/>
        <v>6</v>
      </c>
      <c r="AX47" s="101">
        <f t="shared" si="19"/>
        <v>6</v>
      </c>
      <c r="AY47" s="101">
        <f t="shared" si="20"/>
        <v>2</v>
      </c>
      <c r="AZ47" s="101">
        <f t="shared" si="21"/>
        <v>2</v>
      </c>
    </row>
    <row r="48" spans="1:53" ht="15.75" customHeight="1" x14ac:dyDescent="0.25">
      <c r="A48" s="89" t="s">
        <v>201</v>
      </c>
      <c r="B48" s="90" t="s">
        <v>202</v>
      </c>
      <c r="C48" s="98">
        <v>7</v>
      </c>
      <c r="D48" s="91">
        <v>7</v>
      </c>
      <c r="E48" s="98">
        <v>8</v>
      </c>
      <c r="F48" s="91">
        <v>10</v>
      </c>
      <c r="G48" s="98"/>
      <c r="H48" s="91"/>
      <c r="I48" s="98">
        <v>8</v>
      </c>
      <c r="J48" s="98">
        <v>9</v>
      </c>
      <c r="K48" s="91">
        <v>9</v>
      </c>
      <c r="L48" s="114">
        <v>8</v>
      </c>
      <c r="M48" s="95">
        <v>12</v>
      </c>
      <c r="N48" s="94">
        <f t="shared" si="24"/>
        <v>78</v>
      </c>
      <c r="O48" s="113">
        <v>7</v>
      </c>
      <c r="P48" s="96">
        <v>15</v>
      </c>
      <c r="Q48" s="112">
        <f t="shared" si="8"/>
        <v>22</v>
      </c>
      <c r="R48" s="96">
        <v>14</v>
      </c>
      <c r="S48" s="96">
        <v>4</v>
      </c>
      <c r="T48" s="117">
        <v>1</v>
      </c>
      <c r="U48" s="90">
        <v>2</v>
      </c>
      <c r="V48" s="97">
        <f t="shared" si="9"/>
        <v>43</v>
      </c>
      <c r="W48" s="98"/>
      <c r="X48" s="98">
        <f t="shared" si="12"/>
        <v>15</v>
      </c>
      <c r="Y48" s="98">
        <f t="shared" si="12"/>
        <v>51</v>
      </c>
      <c r="Z48" s="98">
        <f t="shared" si="12"/>
        <v>12</v>
      </c>
      <c r="AA48" s="98">
        <f t="shared" si="12"/>
        <v>43</v>
      </c>
      <c r="AB48" s="99"/>
      <c r="AC48" s="99"/>
      <c r="AD48" s="99">
        <f t="shared" si="13"/>
        <v>0.75</v>
      </c>
      <c r="AE48" s="99">
        <f t="shared" si="14"/>
        <v>0.63749999999999996</v>
      </c>
      <c r="AF48" s="99">
        <f t="shared" si="15"/>
        <v>0.6</v>
      </c>
      <c r="AG48" s="99">
        <f t="shared" si="16"/>
        <v>0.71666666666666667</v>
      </c>
      <c r="AH48" s="96"/>
      <c r="AI48" s="96"/>
      <c r="AJ48" s="96">
        <f t="shared" si="22"/>
        <v>2</v>
      </c>
      <c r="AK48" s="96">
        <f t="shared" si="22"/>
        <v>2</v>
      </c>
      <c r="AL48" s="96">
        <f t="shared" si="22"/>
        <v>2</v>
      </c>
      <c r="AM48" s="96">
        <f t="shared" si="22"/>
        <v>2</v>
      </c>
      <c r="AN48" s="96"/>
      <c r="AO48" s="96"/>
      <c r="AP48" s="96" t="str">
        <f t="shared" si="23"/>
        <v>Att</v>
      </c>
      <c r="AQ48" s="96" t="str">
        <f t="shared" si="23"/>
        <v>Att</v>
      </c>
      <c r="AR48" s="96" t="str">
        <f t="shared" si="23"/>
        <v>Att</v>
      </c>
      <c r="AS48" s="100" t="str">
        <f t="shared" si="23"/>
        <v>Att</v>
      </c>
      <c r="AT48" s="100"/>
      <c r="AU48" s="100"/>
      <c r="AV48" s="100">
        <f t="shared" si="17"/>
        <v>2</v>
      </c>
      <c r="AW48" s="100">
        <f t="shared" si="18"/>
        <v>6</v>
      </c>
      <c r="AX48" s="101">
        <f t="shared" si="19"/>
        <v>6</v>
      </c>
      <c r="AY48" s="101">
        <f t="shared" si="20"/>
        <v>2</v>
      </c>
      <c r="AZ48" s="101">
        <f t="shared" si="21"/>
        <v>2</v>
      </c>
      <c r="BA48" s="64"/>
    </row>
    <row r="49" spans="1:53" ht="15.75" customHeight="1" x14ac:dyDescent="0.25">
      <c r="A49" s="67"/>
      <c r="B49" s="68"/>
      <c r="C49" s="69"/>
      <c r="D49" s="69"/>
      <c r="E49" s="69"/>
      <c r="F49" s="69"/>
      <c r="G49" s="70"/>
      <c r="H49" s="69"/>
      <c r="I49" s="69"/>
      <c r="J49" s="69"/>
      <c r="K49" s="70"/>
      <c r="L49" s="71"/>
      <c r="M49" s="72"/>
      <c r="N49" s="72"/>
      <c r="O49" s="73"/>
      <c r="P49" s="72"/>
      <c r="Q49" s="72"/>
      <c r="R49" s="72"/>
      <c r="S49" s="72"/>
      <c r="T49" s="74"/>
      <c r="U49" s="68"/>
      <c r="V49" s="69"/>
      <c r="W49" s="69"/>
      <c r="X49" s="69"/>
      <c r="Y49" s="69"/>
      <c r="Z49" s="69"/>
      <c r="AA49" s="75"/>
      <c r="AB49" s="75"/>
      <c r="AC49" s="75"/>
      <c r="AD49" s="75"/>
      <c r="AE49" s="75"/>
      <c r="AF49" s="75"/>
      <c r="AG49" s="76"/>
      <c r="AH49" s="72"/>
      <c r="AI49" s="72"/>
      <c r="AJ49" s="72"/>
      <c r="AK49" s="72"/>
      <c r="AL49" s="72"/>
      <c r="AM49" s="76"/>
      <c r="AN49" s="72"/>
      <c r="AO49" s="72"/>
      <c r="AP49" s="72"/>
      <c r="AQ49" s="77"/>
      <c r="AR49" s="77"/>
      <c r="AS49" s="77"/>
      <c r="AT49" s="77"/>
      <c r="AU49" s="77"/>
      <c r="AV49" s="78"/>
      <c r="AW49" s="78"/>
      <c r="AX49" s="78"/>
      <c r="AY49" s="77"/>
      <c r="AZ49" s="76"/>
      <c r="BA49" s="64"/>
    </row>
    <row r="50" spans="1:53" ht="15.75" customHeight="1" x14ac:dyDescent="0.25">
      <c r="A50" s="67"/>
      <c r="B50" s="68"/>
      <c r="C50" s="70"/>
      <c r="D50" s="69"/>
      <c r="E50" s="69"/>
      <c r="F50" s="69"/>
      <c r="G50" s="70"/>
      <c r="H50" s="69"/>
      <c r="I50" s="69"/>
      <c r="J50" s="69"/>
      <c r="K50" s="70"/>
      <c r="L50" s="71"/>
      <c r="M50" s="72"/>
      <c r="N50" s="72"/>
      <c r="O50" s="73"/>
      <c r="P50" s="72"/>
      <c r="Q50" s="72"/>
      <c r="R50" s="72"/>
      <c r="S50" s="72"/>
      <c r="T50" s="74"/>
      <c r="U50" s="68"/>
      <c r="V50" s="69"/>
      <c r="W50" s="69"/>
      <c r="X50" s="69"/>
      <c r="Y50" s="69"/>
      <c r="Z50" s="69"/>
      <c r="AA50" s="75"/>
      <c r="AB50" s="75"/>
      <c r="AC50" s="75"/>
      <c r="AD50" s="75"/>
      <c r="AE50" s="75"/>
      <c r="AF50" s="75"/>
      <c r="AG50" s="76"/>
      <c r="AH50" s="72"/>
      <c r="AI50" s="72"/>
      <c r="AJ50" s="72"/>
      <c r="AK50" s="72"/>
      <c r="AL50" s="72"/>
      <c r="AM50" s="76"/>
      <c r="AN50" s="72"/>
      <c r="AO50" s="72"/>
      <c r="AP50" s="72"/>
      <c r="AQ50" s="77"/>
      <c r="AR50" s="77"/>
      <c r="AS50" s="77"/>
      <c r="AT50" s="77"/>
      <c r="AU50" s="77"/>
      <c r="AV50" s="78"/>
      <c r="AW50" s="78"/>
      <c r="AX50" s="78"/>
      <c r="AY50" s="77"/>
      <c r="AZ50" s="76"/>
      <c r="BA50" s="64"/>
    </row>
    <row r="51" spans="1:53" ht="15.75" customHeight="1" x14ac:dyDescent="0.25">
      <c r="A51" s="67"/>
      <c r="B51" s="68"/>
      <c r="C51" s="69"/>
      <c r="D51" s="70"/>
      <c r="E51" s="79"/>
      <c r="F51" s="70"/>
      <c r="G51" s="70"/>
      <c r="H51" s="70"/>
      <c r="I51" s="69"/>
      <c r="J51" s="69"/>
      <c r="K51" s="70"/>
      <c r="L51" s="71"/>
      <c r="M51" s="72"/>
      <c r="N51" s="72"/>
      <c r="O51" s="73"/>
      <c r="P51" s="72"/>
      <c r="Q51" s="72"/>
      <c r="R51" s="72"/>
      <c r="S51" s="72"/>
      <c r="T51" s="74"/>
      <c r="U51" s="68"/>
      <c r="V51" s="69"/>
      <c r="W51" s="69"/>
      <c r="X51" s="69"/>
      <c r="Y51" s="69"/>
      <c r="Z51" s="69"/>
      <c r="AA51" s="75"/>
      <c r="AB51" s="75"/>
      <c r="AC51" s="75"/>
      <c r="AD51" s="75"/>
      <c r="AE51" s="75"/>
      <c r="AF51" s="75"/>
      <c r="AG51" s="76"/>
      <c r="AH51" s="72"/>
      <c r="AI51" s="72"/>
      <c r="AJ51" s="72"/>
      <c r="AK51" s="72"/>
      <c r="AL51" s="72"/>
      <c r="AM51" s="76"/>
      <c r="AN51" s="72"/>
      <c r="AO51" s="72"/>
      <c r="AP51" s="72"/>
      <c r="AQ51" s="77"/>
      <c r="AR51" s="77"/>
      <c r="AS51" s="77"/>
      <c r="AT51" s="77"/>
      <c r="AU51" s="77"/>
      <c r="AV51" s="78"/>
      <c r="AW51" s="78"/>
      <c r="AX51" s="78"/>
      <c r="AY51" s="77"/>
      <c r="AZ51" s="76"/>
      <c r="BA51" s="64"/>
    </row>
    <row r="52" spans="1:53" ht="15.75" customHeight="1" x14ac:dyDescent="0.25">
      <c r="A52" s="67"/>
      <c r="B52" s="68"/>
      <c r="C52" s="69"/>
      <c r="D52" s="69"/>
      <c r="E52" s="69"/>
      <c r="F52" s="69"/>
      <c r="G52" s="69"/>
      <c r="H52" s="69"/>
      <c r="I52" s="69"/>
      <c r="J52" s="69"/>
      <c r="K52" s="69"/>
      <c r="L52" s="71"/>
      <c r="M52" s="80"/>
      <c r="N52" s="72"/>
      <c r="O52" s="73"/>
      <c r="P52" s="72"/>
      <c r="Q52" s="80"/>
      <c r="R52" s="72"/>
      <c r="S52" s="72"/>
      <c r="T52" s="74"/>
      <c r="U52" s="68"/>
      <c r="V52" s="69"/>
      <c r="W52" s="69"/>
      <c r="X52" s="129" t="s">
        <v>133</v>
      </c>
      <c r="Y52" s="122"/>
      <c r="Z52" s="122"/>
      <c r="AA52" s="122"/>
      <c r="AB52" s="122"/>
      <c r="AC52" s="123"/>
      <c r="AD52" s="6">
        <f>COUNT(X17:X48)</f>
        <v>32</v>
      </c>
      <c r="AE52" s="6">
        <f>COUNT(Y17:Y48)</f>
        <v>32</v>
      </c>
      <c r="AF52" s="6">
        <f>COUNT(Z17:Z48)</f>
        <v>32</v>
      </c>
      <c r="AG52" s="6">
        <f>COUNT(AA17:AA48)</f>
        <v>32</v>
      </c>
      <c r="AH52" s="6"/>
      <c r="AI52" s="72"/>
      <c r="AJ52" s="72"/>
      <c r="AK52" s="72"/>
      <c r="AL52" s="72"/>
      <c r="AM52" s="76"/>
      <c r="AN52" s="72"/>
      <c r="AO52" s="72"/>
      <c r="AP52" s="72"/>
      <c r="AQ52" s="77"/>
      <c r="AR52" s="77"/>
      <c r="AS52" s="77"/>
      <c r="AT52" s="77"/>
      <c r="AU52" s="77"/>
      <c r="AV52" s="78"/>
      <c r="AW52" s="78"/>
      <c r="AX52" s="78"/>
      <c r="AY52" s="77"/>
      <c r="AZ52" s="76"/>
      <c r="BA52" s="64"/>
    </row>
    <row r="53" spans="1:53" ht="15.75" customHeight="1" x14ac:dyDescent="0.25">
      <c r="A53" s="67"/>
      <c r="B53" s="68"/>
      <c r="C53" s="69"/>
      <c r="D53" s="69"/>
      <c r="E53" s="69"/>
      <c r="F53" s="69"/>
      <c r="G53" s="70"/>
      <c r="H53" s="69"/>
      <c r="I53" s="69"/>
      <c r="J53" s="69"/>
      <c r="K53" s="70"/>
      <c r="L53" s="71"/>
      <c r="M53" s="80"/>
      <c r="N53" s="80"/>
      <c r="O53" s="73"/>
      <c r="P53" s="72"/>
      <c r="Q53" s="80"/>
      <c r="R53" s="72"/>
      <c r="S53" s="72"/>
      <c r="T53" s="74"/>
      <c r="U53" s="68"/>
      <c r="V53" s="69"/>
      <c r="W53" s="69"/>
      <c r="X53" s="129" t="s">
        <v>134</v>
      </c>
      <c r="Y53" s="122"/>
      <c r="Z53" s="122"/>
      <c r="AA53" s="122"/>
      <c r="AB53" s="122"/>
      <c r="AC53" s="123"/>
      <c r="AD53" s="6">
        <f>COUNTIF(AD17:AD48,"&gt;=25%")</f>
        <v>28</v>
      </c>
      <c r="AE53" s="6">
        <f>COUNTIF(AE17:AE48,"&gt;=25%")</f>
        <v>25</v>
      </c>
      <c r="AF53" s="6">
        <f>COUNTIF(AF17:AF48,"&gt;=25%")</f>
        <v>20</v>
      </c>
      <c r="AG53" s="6">
        <f>COUNTIF(AG17:AG48,"&gt;=25%")</f>
        <v>27</v>
      </c>
      <c r="AH53" s="6"/>
      <c r="AI53" s="72"/>
      <c r="AJ53" s="72"/>
      <c r="AK53" s="72"/>
      <c r="AL53" s="72"/>
      <c r="AM53" s="76"/>
      <c r="AN53" s="72"/>
      <c r="AO53" s="72"/>
      <c r="AP53" s="72"/>
      <c r="AQ53" s="77"/>
      <c r="AR53" s="77"/>
      <c r="AS53" s="77"/>
      <c r="AT53" s="77"/>
      <c r="AU53" s="77"/>
      <c r="AV53" s="78"/>
      <c r="AW53" s="78"/>
      <c r="AX53" s="78"/>
      <c r="AY53" s="77"/>
      <c r="AZ53" s="76"/>
      <c r="BA53" s="64"/>
    </row>
    <row r="54" spans="1:53" ht="15.75" customHeight="1" x14ac:dyDescent="0.25">
      <c r="A54" s="67"/>
      <c r="B54" s="68"/>
      <c r="C54" s="69"/>
      <c r="D54" s="69"/>
      <c r="E54" s="69"/>
      <c r="F54" s="70"/>
      <c r="G54" s="69"/>
      <c r="H54" s="70"/>
      <c r="I54" s="69"/>
      <c r="J54" s="69"/>
      <c r="K54" s="70"/>
      <c r="L54" s="71"/>
      <c r="M54" s="72"/>
      <c r="N54" s="72"/>
      <c r="O54" s="73"/>
      <c r="P54" s="72"/>
      <c r="Q54" s="72"/>
      <c r="R54" s="72"/>
      <c r="S54" s="72"/>
      <c r="T54" s="74"/>
      <c r="U54" s="68"/>
      <c r="V54" s="69"/>
      <c r="W54" s="69"/>
      <c r="X54" s="129" t="s">
        <v>135</v>
      </c>
      <c r="Y54" s="122"/>
      <c r="Z54" s="122"/>
      <c r="AA54" s="122"/>
      <c r="AB54" s="122"/>
      <c r="AC54" s="123"/>
      <c r="AD54" s="11">
        <f t="shared" ref="AD54:AG54" si="25">AD53/AD52</f>
        <v>0.875</v>
      </c>
      <c r="AE54" s="11">
        <f t="shared" si="25"/>
        <v>0.78125</v>
      </c>
      <c r="AF54" s="11">
        <f t="shared" si="25"/>
        <v>0.625</v>
      </c>
      <c r="AG54" s="11">
        <f t="shared" si="25"/>
        <v>0.84375</v>
      </c>
      <c r="AH54" s="11"/>
      <c r="AI54" s="72"/>
      <c r="AJ54" s="72"/>
      <c r="AK54" s="72"/>
      <c r="AL54" s="72"/>
      <c r="AM54" s="76"/>
      <c r="AN54" s="72"/>
      <c r="AO54" s="72"/>
      <c r="AP54" s="72"/>
      <c r="AQ54" s="77"/>
      <c r="AR54" s="77"/>
      <c r="AS54" s="77"/>
      <c r="AT54" s="77"/>
      <c r="AU54" s="77"/>
      <c r="AV54" s="78"/>
      <c r="AW54" s="78"/>
      <c r="AX54" s="78"/>
      <c r="AY54" s="77"/>
      <c r="AZ54" s="76"/>
      <c r="BA54" s="64"/>
    </row>
    <row r="55" spans="1:53" ht="15.75" customHeight="1" x14ac:dyDescent="0.25">
      <c r="A55" s="67"/>
      <c r="B55" s="68"/>
      <c r="C55" s="70"/>
      <c r="D55" s="69"/>
      <c r="E55" s="69"/>
      <c r="F55" s="69"/>
      <c r="G55" s="69"/>
      <c r="H55" s="69"/>
      <c r="I55" s="69"/>
      <c r="J55" s="69"/>
      <c r="K55" s="69"/>
      <c r="L55" s="71"/>
      <c r="M55" s="80"/>
      <c r="N55" s="72"/>
      <c r="O55" s="73"/>
      <c r="P55" s="72"/>
      <c r="Q55" s="80"/>
      <c r="R55" s="72"/>
      <c r="S55" s="72"/>
      <c r="T55" s="74"/>
      <c r="U55" s="68"/>
      <c r="V55" s="69"/>
      <c r="W55" s="69"/>
      <c r="X55" s="69"/>
      <c r="Y55" s="69"/>
      <c r="Z55" s="69"/>
      <c r="AA55" s="75"/>
      <c r="AB55" s="75"/>
      <c r="AC55" s="75"/>
      <c r="AD55" s="75"/>
      <c r="AE55" s="75"/>
      <c r="AF55" s="75"/>
      <c r="AG55" s="76"/>
      <c r="AH55" s="72"/>
      <c r="AI55" s="72"/>
      <c r="AJ55" s="72"/>
      <c r="AK55" s="72"/>
      <c r="AL55" s="72"/>
      <c r="AM55" s="76"/>
      <c r="AN55" s="72"/>
      <c r="AO55" s="72"/>
      <c r="AP55" s="72"/>
      <c r="AQ55" s="77"/>
      <c r="AR55" s="77"/>
      <c r="AS55" s="77"/>
      <c r="AT55" s="77"/>
      <c r="AU55" s="77"/>
      <c r="AV55" s="78"/>
      <c r="AW55" s="78"/>
      <c r="AX55" s="78"/>
      <c r="AY55" s="77"/>
      <c r="AZ55" s="76"/>
      <c r="BA55" s="64"/>
    </row>
    <row r="56" spans="1:53" ht="15.75" customHeight="1" x14ac:dyDescent="0.25">
      <c r="A56" s="67"/>
      <c r="B56" s="68"/>
      <c r="C56" s="69"/>
      <c r="D56" s="69"/>
      <c r="E56" s="69"/>
      <c r="F56" s="69"/>
      <c r="G56" s="69"/>
      <c r="H56" s="69"/>
      <c r="I56" s="69"/>
      <c r="J56" s="69"/>
      <c r="K56" s="70"/>
      <c r="L56" s="71"/>
      <c r="M56" s="72"/>
      <c r="N56" s="72"/>
      <c r="O56" s="73"/>
      <c r="P56" s="72"/>
      <c r="Q56" s="72"/>
      <c r="R56" s="72"/>
      <c r="S56" s="72"/>
      <c r="T56" s="74"/>
      <c r="U56" s="68"/>
      <c r="V56" s="69"/>
      <c r="W56" s="69"/>
      <c r="X56" s="69"/>
      <c r="Y56" s="69"/>
      <c r="Z56" s="69"/>
      <c r="AA56" s="75"/>
      <c r="AB56" s="75"/>
      <c r="AC56" s="75"/>
      <c r="AD56" s="75"/>
      <c r="AE56" s="75"/>
      <c r="AF56" s="75"/>
      <c r="AG56" s="76"/>
      <c r="AH56" s="72"/>
      <c r="AI56" s="72"/>
      <c r="AJ56" s="72"/>
      <c r="AK56" s="72"/>
      <c r="AL56" s="72"/>
      <c r="AM56" s="76"/>
      <c r="AN56" s="72"/>
      <c r="AO56" s="72"/>
      <c r="AP56" s="72"/>
      <c r="AQ56" s="77"/>
      <c r="AR56" s="77"/>
      <c r="AS56" s="77"/>
      <c r="AT56" s="77"/>
      <c r="AU56" s="77"/>
      <c r="AV56" s="78"/>
      <c r="AW56" s="78"/>
      <c r="AX56" s="78"/>
      <c r="AY56" s="77"/>
      <c r="AZ56" s="76"/>
      <c r="BA56" s="64"/>
    </row>
    <row r="57" spans="1:53" ht="15.75" customHeight="1" x14ac:dyDescent="0.25">
      <c r="A57" s="37"/>
      <c r="B57" s="38"/>
      <c r="C57" s="39"/>
      <c r="D57" s="39"/>
      <c r="E57" s="39"/>
      <c r="F57" s="39"/>
      <c r="G57" s="40"/>
      <c r="H57" s="39"/>
      <c r="I57" s="39"/>
      <c r="J57" s="39"/>
      <c r="K57" s="40"/>
      <c r="L57" s="41"/>
      <c r="M57" s="42"/>
      <c r="N57" s="43"/>
      <c r="O57" s="44"/>
      <c r="P57" s="43"/>
      <c r="Q57" s="43"/>
      <c r="R57" s="43"/>
      <c r="S57" s="43"/>
      <c r="T57" s="44"/>
      <c r="U57" s="34"/>
      <c r="V57" s="39"/>
      <c r="W57" s="39"/>
      <c r="X57" s="39"/>
      <c r="Y57" s="39"/>
      <c r="Z57" s="39"/>
      <c r="AA57" s="31"/>
      <c r="AB57" s="31"/>
      <c r="AC57" s="31"/>
      <c r="AD57" s="31"/>
      <c r="AE57" s="31"/>
      <c r="AF57" s="31"/>
      <c r="AG57" s="34"/>
      <c r="AH57" s="43"/>
      <c r="AI57" s="43"/>
      <c r="AJ57" s="43"/>
      <c r="AK57" s="43"/>
      <c r="AL57" s="43"/>
      <c r="AM57" s="34"/>
      <c r="AN57" s="43"/>
      <c r="AO57" s="43"/>
      <c r="AP57" s="43"/>
      <c r="AQ57" s="34"/>
      <c r="AR57" s="34"/>
      <c r="AS57" s="34"/>
      <c r="AT57" s="34"/>
      <c r="AU57" s="34"/>
      <c r="AV57" s="34"/>
      <c r="AW57" s="34"/>
      <c r="AX57" s="34"/>
      <c r="AY57" s="34"/>
    </row>
    <row r="58" spans="1:53" ht="15.75" customHeight="1" x14ac:dyDescent="0.25">
      <c r="A58" s="37"/>
      <c r="B58" s="38"/>
      <c r="C58" s="39"/>
      <c r="D58" s="39"/>
      <c r="E58" s="45"/>
      <c r="F58" s="39"/>
      <c r="G58" s="39"/>
      <c r="H58" s="39"/>
      <c r="I58" s="39"/>
      <c r="J58" s="39"/>
      <c r="K58" s="40"/>
      <c r="L58" s="41"/>
      <c r="M58" s="42"/>
      <c r="N58" s="42"/>
      <c r="O58" s="44"/>
      <c r="P58" s="43"/>
      <c r="Q58" s="43"/>
      <c r="R58" s="43"/>
      <c r="S58" s="43"/>
      <c r="T58" s="44"/>
      <c r="U58" s="34"/>
      <c r="V58" s="39"/>
      <c r="W58" s="39"/>
      <c r="X58" s="39"/>
      <c r="Y58" s="39"/>
      <c r="Z58" s="39"/>
      <c r="AA58" s="31"/>
      <c r="AB58" s="31"/>
      <c r="AC58" s="31"/>
      <c r="AD58" s="31"/>
      <c r="AE58" s="31"/>
      <c r="AF58" s="31"/>
      <c r="AG58" s="34"/>
      <c r="AH58" s="43"/>
      <c r="AI58" s="43"/>
      <c r="AJ58" s="43"/>
      <c r="AK58" s="43"/>
      <c r="AL58" s="43"/>
      <c r="AM58" s="34"/>
      <c r="AN58" s="43"/>
      <c r="AO58" s="43"/>
      <c r="AP58" s="43"/>
      <c r="AQ58" s="34"/>
      <c r="AR58" s="34"/>
      <c r="AS58" s="34"/>
      <c r="AT58" s="34"/>
      <c r="AU58" s="34"/>
      <c r="AV58" s="34"/>
      <c r="AW58" s="34"/>
      <c r="AX58" s="34"/>
      <c r="AY58" s="34"/>
    </row>
    <row r="59" spans="1:53" ht="15.75" customHeight="1" x14ac:dyDescent="0.25">
      <c r="A59" s="37"/>
      <c r="B59" s="38"/>
      <c r="C59" s="39"/>
      <c r="D59" s="39"/>
      <c r="E59" s="39"/>
      <c r="F59" s="39"/>
      <c r="G59" s="39"/>
      <c r="H59" s="39"/>
      <c r="I59" s="39"/>
      <c r="J59" s="39"/>
      <c r="K59" s="39"/>
      <c r="L59" s="41"/>
      <c r="M59" s="42"/>
      <c r="N59" s="42"/>
      <c r="O59" s="44"/>
      <c r="P59" s="43"/>
      <c r="Q59" s="42"/>
      <c r="R59" s="43"/>
      <c r="S59" s="43"/>
      <c r="T59" s="44"/>
      <c r="U59" s="34"/>
      <c r="V59" s="39"/>
      <c r="W59" s="39"/>
      <c r="X59" s="39"/>
      <c r="Y59" s="39"/>
      <c r="Z59" s="39"/>
      <c r="AA59" s="31"/>
      <c r="AB59" s="31"/>
      <c r="AC59" s="31"/>
      <c r="AD59" s="31"/>
      <c r="AE59" s="31"/>
      <c r="AF59" s="31"/>
      <c r="AG59" s="34"/>
      <c r="AH59" s="43"/>
      <c r="AI59" s="43"/>
      <c r="AJ59" s="43"/>
      <c r="AK59" s="43"/>
      <c r="AL59" s="43"/>
      <c r="AM59" s="34"/>
      <c r="AN59" s="43"/>
      <c r="AO59" s="43"/>
      <c r="AP59" s="43"/>
      <c r="AQ59" s="34"/>
      <c r="AR59" s="34"/>
      <c r="AS59" s="34"/>
      <c r="AT59" s="34"/>
      <c r="AU59" s="34"/>
      <c r="AV59" s="34"/>
      <c r="AW59" s="34"/>
      <c r="AX59" s="34"/>
      <c r="AY59" s="34"/>
    </row>
    <row r="60" spans="1:53" ht="15.75" customHeight="1" x14ac:dyDescent="0.25">
      <c r="A60" s="37"/>
      <c r="B60" s="38"/>
      <c r="C60" s="39"/>
      <c r="D60" s="39"/>
      <c r="E60" s="39"/>
      <c r="F60" s="39"/>
      <c r="G60" s="39"/>
      <c r="H60" s="39"/>
      <c r="I60" s="39"/>
      <c r="J60" s="39"/>
      <c r="K60" s="39"/>
      <c r="L60" s="41"/>
      <c r="M60" s="42"/>
      <c r="N60" s="42"/>
      <c r="O60" s="44"/>
      <c r="P60" s="43"/>
      <c r="Q60" s="42"/>
      <c r="R60" s="43"/>
      <c r="S60" s="43"/>
      <c r="T60" s="44"/>
      <c r="U60" s="34"/>
      <c r="V60" s="39"/>
      <c r="W60" s="39"/>
      <c r="X60" s="39"/>
      <c r="Y60" s="39"/>
      <c r="Z60" s="39"/>
      <c r="AA60" s="31"/>
      <c r="AB60" s="31"/>
      <c r="AC60" s="31"/>
      <c r="AD60" s="31"/>
      <c r="AE60" s="31"/>
      <c r="AF60" s="31"/>
      <c r="AG60" s="34"/>
      <c r="AH60" s="43"/>
      <c r="AI60" s="43"/>
      <c r="AJ60" s="43"/>
      <c r="AK60" s="43"/>
      <c r="AL60" s="43"/>
      <c r="AM60" s="34"/>
      <c r="AN60" s="43"/>
      <c r="AO60" s="43"/>
      <c r="AP60" s="43"/>
      <c r="AQ60" s="34"/>
      <c r="AR60" s="34"/>
      <c r="AS60" s="34"/>
      <c r="AT60" s="34"/>
      <c r="AU60" s="34"/>
      <c r="AV60" s="34"/>
      <c r="AW60" s="34"/>
      <c r="AX60" s="34"/>
      <c r="AY60" s="34"/>
    </row>
    <row r="61" spans="1:53" ht="15.75" customHeight="1" x14ac:dyDescent="0.25">
      <c r="A61" s="37"/>
      <c r="B61" s="38"/>
      <c r="C61" s="39"/>
      <c r="D61" s="39"/>
      <c r="E61" s="39"/>
      <c r="F61" s="39"/>
      <c r="G61" s="39"/>
      <c r="H61" s="39"/>
      <c r="I61" s="39"/>
      <c r="J61" s="39"/>
      <c r="K61" s="39"/>
      <c r="L61" s="41"/>
      <c r="M61" s="43"/>
      <c r="N61" s="43"/>
      <c r="O61" s="44"/>
      <c r="P61" s="43"/>
      <c r="Q61" s="42"/>
      <c r="R61" s="43"/>
      <c r="S61" s="43"/>
      <c r="T61" s="44"/>
      <c r="U61" s="34"/>
      <c r="V61" s="39"/>
      <c r="W61" s="39"/>
      <c r="X61" s="39"/>
      <c r="Y61" s="39"/>
      <c r="Z61" s="39"/>
      <c r="AA61" s="31"/>
      <c r="AB61" s="31"/>
      <c r="AC61" s="31"/>
      <c r="AD61" s="31"/>
      <c r="AE61" s="31"/>
      <c r="AF61" s="31"/>
      <c r="AG61" s="34"/>
      <c r="AH61" s="43"/>
      <c r="AI61" s="43"/>
      <c r="AJ61" s="43"/>
      <c r="AK61" s="43"/>
      <c r="AL61" s="43"/>
      <c r="AM61" s="34"/>
      <c r="AN61" s="43"/>
      <c r="AO61" s="43"/>
      <c r="AP61" s="43"/>
      <c r="AQ61" s="34"/>
      <c r="AR61" s="34"/>
      <c r="AS61" s="34"/>
      <c r="AT61" s="34"/>
      <c r="AU61" s="34"/>
      <c r="AV61" s="34"/>
      <c r="AW61" s="34"/>
      <c r="AX61" s="34"/>
      <c r="AY61" s="34"/>
    </row>
    <row r="62" spans="1:53" ht="15.75" customHeight="1" x14ac:dyDescent="0.25">
      <c r="A62" s="37"/>
      <c r="B62" s="38"/>
      <c r="C62" s="39"/>
      <c r="D62" s="39"/>
      <c r="E62" s="39"/>
      <c r="F62" s="39"/>
      <c r="G62" s="39"/>
      <c r="H62" s="39"/>
      <c r="I62" s="39"/>
      <c r="J62" s="39"/>
      <c r="K62" s="39"/>
      <c r="L62" s="41"/>
      <c r="M62" s="42"/>
      <c r="N62" s="42"/>
      <c r="O62" s="44"/>
      <c r="P62" s="43"/>
      <c r="Q62" s="42"/>
      <c r="R62" s="43"/>
      <c r="S62" s="43"/>
      <c r="T62" s="44"/>
      <c r="U62" s="34"/>
      <c r="V62" s="39"/>
      <c r="W62" s="39"/>
      <c r="X62" s="39"/>
      <c r="Y62" s="39"/>
      <c r="Z62" s="39"/>
      <c r="AA62" s="31"/>
      <c r="AB62" s="31"/>
      <c r="AC62" s="31"/>
      <c r="AD62" s="31"/>
      <c r="AE62" s="31"/>
      <c r="AF62" s="31"/>
      <c r="AG62" s="34"/>
      <c r="AH62" s="43"/>
      <c r="AI62" s="43"/>
      <c r="AJ62" s="43"/>
      <c r="AK62" s="43"/>
      <c r="AL62" s="43"/>
      <c r="AM62" s="34"/>
      <c r="AN62" s="43"/>
      <c r="AO62" s="43"/>
      <c r="AP62" s="43"/>
      <c r="AQ62" s="34"/>
      <c r="AR62" s="34"/>
      <c r="AS62" s="34"/>
      <c r="AT62" s="34"/>
      <c r="AU62" s="34"/>
      <c r="AV62" s="34"/>
      <c r="AW62" s="34"/>
      <c r="AX62" s="34"/>
      <c r="AY62" s="34"/>
    </row>
  </sheetData>
  <mergeCells count="19">
    <mergeCell ref="X54:AC54"/>
    <mergeCell ref="B12:B14"/>
    <mergeCell ref="A15:B15"/>
    <mergeCell ref="A16:B16"/>
    <mergeCell ref="S13:U13"/>
    <mergeCell ref="A12:A14"/>
    <mergeCell ref="C12:M12"/>
    <mergeCell ref="O12:P12"/>
    <mergeCell ref="AV12:AZ13"/>
    <mergeCell ref="AP12:AT13"/>
    <mergeCell ref="AJ12:AN13"/>
    <mergeCell ref="X52:AC52"/>
    <mergeCell ref="X53:AC53"/>
    <mergeCell ref="H1:O1"/>
    <mergeCell ref="V1:AH1"/>
    <mergeCell ref="AD12:AH13"/>
    <mergeCell ref="X12:AB13"/>
    <mergeCell ref="V12:V15"/>
    <mergeCell ref="S12:U12"/>
  </mergeCells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48"/>
  <sheetViews>
    <sheetView workbookViewId="0"/>
  </sheetViews>
  <sheetFormatPr defaultColWidth="12.7109375" defaultRowHeight="15.75" customHeight="1" x14ac:dyDescent="0.2"/>
  <cols>
    <col min="1" max="1" width="16.7109375" customWidth="1"/>
    <col min="2" max="2" width="23.42578125" customWidth="1"/>
    <col min="3" max="3" width="6.28515625" customWidth="1"/>
    <col min="4" max="4" width="5.7109375" customWidth="1"/>
    <col min="5" max="5" width="6.140625" customWidth="1"/>
    <col min="6" max="6" width="7.140625" customWidth="1"/>
    <col min="7" max="7" width="4.7109375" customWidth="1"/>
    <col min="8" max="8" width="6" customWidth="1"/>
    <col min="9" max="9" width="4.28515625" customWidth="1"/>
    <col min="10" max="10" width="5" customWidth="1"/>
    <col min="11" max="11" width="4.85546875" customWidth="1"/>
    <col min="12" max="12" width="5.7109375" customWidth="1"/>
    <col min="13" max="13" width="4.28515625" customWidth="1"/>
    <col min="14" max="14" width="5.28515625" customWidth="1"/>
    <col min="15" max="15" width="3.28515625" customWidth="1"/>
    <col min="16" max="16" width="3.42578125" customWidth="1"/>
  </cols>
  <sheetData>
    <row r="1" spans="1:16" x14ac:dyDescent="0.25">
      <c r="A1" s="142" t="s">
        <v>136</v>
      </c>
      <c r="B1" s="122"/>
      <c r="C1" s="122"/>
      <c r="D1" s="122"/>
      <c r="E1" s="122"/>
      <c r="F1" s="122"/>
      <c r="G1" s="122"/>
      <c r="H1" s="122"/>
      <c r="I1" s="122"/>
      <c r="J1" s="122"/>
      <c r="K1" s="123"/>
      <c r="L1" s="46"/>
      <c r="M1" s="46"/>
      <c r="N1" s="46"/>
      <c r="O1" s="46"/>
      <c r="P1" s="47"/>
    </row>
    <row r="2" spans="1:16" ht="15.75" customHeight="1" x14ac:dyDescent="0.2">
      <c r="A2" s="143" t="s">
        <v>34</v>
      </c>
      <c r="B2" s="143" t="s">
        <v>35</v>
      </c>
      <c r="C2" s="144" t="s">
        <v>37</v>
      </c>
      <c r="D2" s="122"/>
      <c r="E2" s="122"/>
      <c r="F2" s="123"/>
      <c r="G2" s="145" t="s">
        <v>38</v>
      </c>
      <c r="H2" s="122"/>
      <c r="I2" s="122"/>
      <c r="J2" s="122"/>
      <c r="K2" s="123"/>
      <c r="L2" s="139" t="s">
        <v>38</v>
      </c>
      <c r="M2" s="122"/>
      <c r="N2" s="122"/>
      <c r="O2" s="122"/>
      <c r="P2" s="123"/>
    </row>
    <row r="3" spans="1:16" ht="15.75" customHeight="1" x14ac:dyDescent="0.2">
      <c r="A3" s="131"/>
      <c r="B3" s="131"/>
      <c r="C3" s="48" t="s">
        <v>25</v>
      </c>
      <c r="D3" s="48" t="s">
        <v>28</v>
      </c>
      <c r="E3" s="48" t="s">
        <v>30</v>
      </c>
      <c r="F3" s="48" t="s">
        <v>31</v>
      </c>
      <c r="G3" s="49" t="s">
        <v>12</v>
      </c>
      <c r="H3" s="49" t="s">
        <v>14</v>
      </c>
      <c r="I3" s="49" t="s">
        <v>16</v>
      </c>
      <c r="J3" s="49" t="s">
        <v>20</v>
      </c>
      <c r="K3" s="49" t="s">
        <v>21</v>
      </c>
      <c r="L3" s="50" t="s">
        <v>12</v>
      </c>
      <c r="M3" s="50" t="s">
        <v>14</v>
      </c>
      <c r="N3" s="50" t="s">
        <v>16</v>
      </c>
      <c r="O3" s="50" t="s">
        <v>20</v>
      </c>
      <c r="P3" s="50" t="s">
        <v>21</v>
      </c>
    </row>
    <row r="4" spans="1:16" ht="15.75" customHeight="1" x14ac:dyDescent="0.2">
      <c r="A4" s="141"/>
      <c r="B4" s="141"/>
      <c r="C4" s="49"/>
      <c r="D4" s="49"/>
      <c r="E4" s="49"/>
      <c r="F4" s="51"/>
      <c r="G4" s="49"/>
      <c r="H4" s="49"/>
      <c r="I4" s="49"/>
      <c r="J4" s="49"/>
      <c r="K4" s="49"/>
      <c r="L4" s="32"/>
      <c r="M4" s="32"/>
      <c r="N4" s="32"/>
      <c r="O4" s="32"/>
      <c r="P4" s="32"/>
    </row>
    <row r="5" spans="1:16" ht="15.75" customHeight="1" x14ac:dyDescent="0.2">
      <c r="A5" s="35" t="s">
        <v>53</v>
      </c>
      <c r="B5" s="36" t="s">
        <v>54</v>
      </c>
      <c r="C5" s="52">
        <v>0.5</v>
      </c>
      <c r="D5" s="52">
        <v>0.62857142857142856</v>
      </c>
      <c r="E5" s="52">
        <v>0.5</v>
      </c>
      <c r="F5" s="52">
        <v>0.78</v>
      </c>
      <c r="G5" s="53">
        <v>2</v>
      </c>
      <c r="H5" s="53">
        <v>6</v>
      </c>
      <c r="I5" s="53">
        <v>6</v>
      </c>
      <c r="J5" s="53">
        <v>2</v>
      </c>
      <c r="K5" s="53">
        <v>2</v>
      </c>
      <c r="L5" s="32" t="b">
        <f t="shared" ref="L5:L44" si="0">IF(G6&gt;2,"Att", (IF(G6=0,"Not")))</f>
        <v>0</v>
      </c>
      <c r="M5" s="32" t="str">
        <f t="shared" ref="M5:N5" si="1">IF(H5&gt;3,"Att", (IF(3&gt;=H5&gt;0,"Weak",IF(H5=0,"Not"))))</f>
        <v>Att</v>
      </c>
      <c r="N5" s="32" t="str">
        <f t="shared" si="1"/>
        <v>Att</v>
      </c>
      <c r="O5" s="32"/>
      <c r="P5" s="32"/>
    </row>
    <row r="6" spans="1:16" ht="15.75" customHeight="1" x14ac:dyDescent="0.2">
      <c r="A6" s="35" t="s">
        <v>55</v>
      </c>
      <c r="B6" s="36" t="s">
        <v>56</v>
      </c>
      <c r="C6" s="52">
        <v>0.5</v>
      </c>
      <c r="D6" s="52">
        <v>0.41428571428571431</v>
      </c>
      <c r="E6" s="52">
        <v>0.46666666666666667</v>
      </c>
      <c r="F6" s="52">
        <v>0.54</v>
      </c>
      <c r="G6" s="53">
        <v>2</v>
      </c>
      <c r="H6" s="53">
        <v>4</v>
      </c>
      <c r="I6" s="53">
        <v>4</v>
      </c>
      <c r="J6" s="53">
        <v>2</v>
      </c>
      <c r="K6" s="53">
        <v>2</v>
      </c>
      <c r="L6" s="32" t="b">
        <f t="shared" si="0"/>
        <v>0</v>
      </c>
      <c r="M6" s="32" t="str">
        <f t="shared" ref="M6:N6" si="2">IF(H6&gt;3,"Att", (IF(3&gt;=H6&gt;0,"Weak",IF(H6=0,"Not"))))</f>
        <v>Att</v>
      </c>
      <c r="N6" s="32" t="str">
        <f t="shared" si="2"/>
        <v>Att</v>
      </c>
      <c r="O6" s="32"/>
      <c r="P6" s="32"/>
    </row>
    <row r="7" spans="1:16" ht="15.75" customHeight="1" x14ac:dyDescent="0.2">
      <c r="A7" s="35" t="s">
        <v>57</v>
      </c>
      <c r="B7" s="36" t="s">
        <v>58</v>
      </c>
      <c r="C7" s="52">
        <v>0.6</v>
      </c>
      <c r="D7" s="52">
        <v>0.56428571428571428</v>
      </c>
      <c r="E7" s="52">
        <v>0.43333333333333335</v>
      </c>
      <c r="F7" s="52">
        <v>0.74</v>
      </c>
      <c r="G7" s="53">
        <v>2</v>
      </c>
      <c r="H7" s="53">
        <v>5</v>
      </c>
      <c r="I7" s="53">
        <v>5</v>
      </c>
      <c r="J7" s="53">
        <v>2</v>
      </c>
      <c r="K7" s="53">
        <v>2</v>
      </c>
      <c r="L7" s="32" t="b">
        <f t="shared" si="0"/>
        <v>0</v>
      </c>
      <c r="M7" s="32" t="str">
        <f t="shared" ref="M7:N7" si="3">IF(H7&gt;3,"Att", (IF(3&gt;=H7&gt;0,"Weak",IF(H7=0,"Not"))))</f>
        <v>Att</v>
      </c>
      <c r="N7" s="32" t="str">
        <f t="shared" si="3"/>
        <v>Att</v>
      </c>
      <c r="O7" s="32"/>
      <c r="P7" s="32"/>
    </row>
    <row r="8" spans="1:16" ht="15.75" customHeight="1" x14ac:dyDescent="0.2">
      <c r="A8" s="35" t="s">
        <v>59</v>
      </c>
      <c r="B8" s="36" t="s">
        <v>60</v>
      </c>
      <c r="C8" s="52">
        <v>0.45</v>
      </c>
      <c r="D8" s="52">
        <v>0.59285714285714286</v>
      </c>
      <c r="E8" s="52">
        <v>0.56666666666666665</v>
      </c>
      <c r="F8" s="52">
        <v>0.74</v>
      </c>
      <c r="G8" s="53">
        <v>1</v>
      </c>
      <c r="H8" s="53">
        <v>6</v>
      </c>
      <c r="I8" s="53">
        <v>6</v>
      </c>
      <c r="J8" s="53">
        <v>2</v>
      </c>
      <c r="K8" s="53">
        <v>2</v>
      </c>
      <c r="L8" s="32" t="b">
        <f t="shared" si="0"/>
        <v>0</v>
      </c>
      <c r="M8" s="32" t="str">
        <f t="shared" ref="M8:N8" si="4">IF(H8&gt;3,"Att", (IF(3&gt;=H8&gt;0,"Weak",IF(H8=0,"Not"))))</f>
        <v>Att</v>
      </c>
      <c r="N8" s="32" t="str">
        <f t="shared" si="4"/>
        <v>Att</v>
      </c>
      <c r="O8" s="32"/>
      <c r="P8" s="32"/>
    </row>
    <row r="9" spans="1:16" ht="15.75" customHeight="1" x14ac:dyDescent="0.2">
      <c r="A9" s="35" t="s">
        <v>61</v>
      </c>
      <c r="B9" s="36" t="s">
        <v>62</v>
      </c>
      <c r="C9" s="52">
        <v>0.6</v>
      </c>
      <c r="D9" s="52">
        <v>0.42857142857142855</v>
      </c>
      <c r="E9" s="52">
        <v>0.3</v>
      </c>
      <c r="F9" s="52">
        <v>0.82</v>
      </c>
      <c r="G9" s="53">
        <v>2</v>
      </c>
      <c r="H9" s="53">
        <v>4</v>
      </c>
      <c r="I9" s="53">
        <v>4</v>
      </c>
      <c r="J9" s="53">
        <v>2</v>
      </c>
      <c r="K9" s="53">
        <v>2</v>
      </c>
      <c r="L9" s="32" t="b">
        <f t="shared" si="0"/>
        <v>0</v>
      </c>
      <c r="M9" s="32" t="str">
        <f t="shared" ref="M9:N9" si="5">IF(H9&gt;3,"Att", (IF(3&gt;=H9&gt;0,"Weak",IF(H9=0,"Not"))))</f>
        <v>Att</v>
      </c>
      <c r="N9" s="32" t="str">
        <f t="shared" si="5"/>
        <v>Att</v>
      </c>
      <c r="O9" s="32"/>
      <c r="P9" s="32"/>
    </row>
    <row r="10" spans="1:16" ht="15.75" customHeight="1" x14ac:dyDescent="0.2">
      <c r="A10" s="35" t="s">
        <v>63</v>
      </c>
      <c r="B10" s="36" t="s">
        <v>64</v>
      </c>
      <c r="C10" s="52">
        <v>0.75</v>
      </c>
      <c r="D10" s="52">
        <v>0.75</v>
      </c>
      <c r="E10" s="52">
        <v>0.9</v>
      </c>
      <c r="F10" s="52">
        <v>0.62</v>
      </c>
      <c r="G10" s="53">
        <v>2</v>
      </c>
      <c r="H10" s="53">
        <v>6</v>
      </c>
      <c r="I10" s="53">
        <v>6</v>
      </c>
      <c r="J10" s="53">
        <v>2</v>
      </c>
      <c r="K10" s="53">
        <v>2</v>
      </c>
      <c r="L10" s="32" t="b">
        <f t="shared" si="0"/>
        <v>0</v>
      </c>
      <c r="M10" s="32" t="str">
        <f t="shared" ref="M10:N10" si="6">IF(H10&gt;3,"Att", (IF(3&gt;=H10&gt;0,"Weak",IF(H10=0,"Not"))))</f>
        <v>Att</v>
      </c>
      <c r="N10" s="32" t="str">
        <f t="shared" si="6"/>
        <v>Att</v>
      </c>
      <c r="O10" s="32"/>
      <c r="P10" s="32"/>
    </row>
    <row r="11" spans="1:16" ht="15.75" customHeight="1" x14ac:dyDescent="0.2">
      <c r="A11" s="35" t="s">
        <v>65</v>
      </c>
      <c r="B11" s="36" t="s">
        <v>66</v>
      </c>
      <c r="C11" s="52">
        <v>0.55000000000000004</v>
      </c>
      <c r="D11" s="52">
        <v>0.2857142857142857</v>
      </c>
      <c r="E11" s="52">
        <v>0.3</v>
      </c>
      <c r="F11" s="52">
        <v>0.5</v>
      </c>
      <c r="G11" s="53">
        <v>2</v>
      </c>
      <c r="H11" s="53">
        <v>4</v>
      </c>
      <c r="I11" s="53">
        <v>4</v>
      </c>
      <c r="J11" s="53">
        <v>2</v>
      </c>
      <c r="K11" s="53">
        <v>2</v>
      </c>
      <c r="L11" s="32" t="b">
        <f t="shared" si="0"/>
        <v>0</v>
      </c>
      <c r="M11" s="32" t="str">
        <f t="shared" ref="M11:N11" si="7">IF(H11&gt;3,"Att", (IF(3&gt;=H11&gt;0,"Weak",IF(H11=0,"Not"))))</f>
        <v>Att</v>
      </c>
      <c r="N11" s="32" t="str">
        <f t="shared" si="7"/>
        <v>Att</v>
      </c>
      <c r="O11" s="32"/>
      <c r="P11" s="32"/>
    </row>
    <row r="12" spans="1:16" ht="15.75" customHeight="1" x14ac:dyDescent="0.2">
      <c r="A12" s="35" t="s">
        <v>67</v>
      </c>
      <c r="B12" s="36" t="s">
        <v>68</v>
      </c>
      <c r="C12" s="52">
        <v>0.55000000000000004</v>
      </c>
      <c r="D12" s="52">
        <v>0.51428571428571423</v>
      </c>
      <c r="E12" s="52">
        <v>0.26666666666666666</v>
      </c>
      <c r="F12" s="52">
        <v>0.5</v>
      </c>
      <c r="G12" s="53">
        <v>2</v>
      </c>
      <c r="H12" s="53">
        <v>5</v>
      </c>
      <c r="I12" s="53">
        <v>5</v>
      </c>
      <c r="J12" s="53">
        <v>2</v>
      </c>
      <c r="K12" s="53">
        <v>2</v>
      </c>
      <c r="L12" s="32" t="b">
        <f t="shared" si="0"/>
        <v>0</v>
      </c>
      <c r="M12" s="32" t="str">
        <f t="shared" ref="M12:N12" si="8">IF(H12&gt;3,"Att", (IF(3&gt;=H12&gt;0,"Weak",IF(H12=0,"Not"))))</f>
        <v>Att</v>
      </c>
      <c r="N12" s="32" t="str">
        <f t="shared" si="8"/>
        <v>Att</v>
      </c>
      <c r="O12" s="32"/>
      <c r="P12" s="32"/>
    </row>
    <row r="13" spans="1:16" ht="15.75" customHeight="1" x14ac:dyDescent="0.2">
      <c r="A13" s="35" t="s">
        <v>69</v>
      </c>
      <c r="B13" s="36" t="s">
        <v>70</v>
      </c>
      <c r="C13" s="52">
        <v>0.55000000000000004</v>
      </c>
      <c r="D13" s="52">
        <v>0.54285714285714282</v>
      </c>
      <c r="E13" s="52">
        <v>0.33333333333333331</v>
      </c>
      <c r="F13" s="52">
        <v>0.81</v>
      </c>
      <c r="G13" s="53">
        <v>2</v>
      </c>
      <c r="H13" s="53">
        <v>5</v>
      </c>
      <c r="I13" s="53">
        <v>5</v>
      </c>
      <c r="J13" s="53">
        <v>2</v>
      </c>
      <c r="K13" s="53">
        <v>2</v>
      </c>
      <c r="L13" s="32" t="b">
        <f t="shared" si="0"/>
        <v>0</v>
      </c>
      <c r="M13" s="32" t="str">
        <f t="shared" ref="M13:N13" si="9">IF(H13&gt;3,"Att", (IF(3&gt;=H13&gt;0,"Weak",IF(H13=0,"Not"))))</f>
        <v>Att</v>
      </c>
      <c r="N13" s="32" t="str">
        <f t="shared" si="9"/>
        <v>Att</v>
      </c>
      <c r="O13" s="32"/>
      <c r="P13" s="32"/>
    </row>
    <row r="14" spans="1:16" ht="15.75" customHeight="1" x14ac:dyDescent="0.2">
      <c r="A14" s="35" t="s">
        <v>71</v>
      </c>
      <c r="B14" s="36" t="s">
        <v>72</v>
      </c>
      <c r="C14" s="52">
        <v>0.45</v>
      </c>
      <c r="D14" s="52">
        <v>0.5357142857142857</v>
      </c>
      <c r="E14" s="52">
        <v>0.3</v>
      </c>
      <c r="F14" s="52">
        <v>0.81</v>
      </c>
      <c r="G14" s="53">
        <v>1</v>
      </c>
      <c r="H14" s="53">
        <v>5</v>
      </c>
      <c r="I14" s="53">
        <v>5</v>
      </c>
      <c r="J14" s="53">
        <v>2</v>
      </c>
      <c r="K14" s="53">
        <v>2</v>
      </c>
      <c r="L14" s="32" t="b">
        <f t="shared" si="0"/>
        <v>0</v>
      </c>
      <c r="M14" s="32" t="str">
        <f t="shared" ref="M14:N14" si="10">IF(H14&gt;3,"Att", (IF(3&gt;=H14&gt;0,"Weak",IF(H14=0,"Not"))))</f>
        <v>Att</v>
      </c>
      <c r="N14" s="32" t="str">
        <f t="shared" si="10"/>
        <v>Att</v>
      </c>
      <c r="O14" s="32"/>
      <c r="P14" s="32"/>
    </row>
    <row r="15" spans="1:16" ht="15.75" customHeight="1" x14ac:dyDescent="0.2">
      <c r="A15" s="35" t="s">
        <v>73</v>
      </c>
      <c r="B15" s="36" t="s">
        <v>74</v>
      </c>
      <c r="C15" s="52">
        <v>0.6</v>
      </c>
      <c r="D15" s="52">
        <v>0.58571428571428574</v>
      </c>
      <c r="E15" s="52">
        <v>0.66666666666666663</v>
      </c>
      <c r="F15" s="52">
        <v>0.56000000000000005</v>
      </c>
      <c r="G15" s="53">
        <v>2</v>
      </c>
      <c r="H15" s="53">
        <v>6</v>
      </c>
      <c r="I15" s="53">
        <v>6</v>
      </c>
      <c r="J15" s="53">
        <v>2</v>
      </c>
      <c r="K15" s="53">
        <v>2</v>
      </c>
      <c r="L15" s="32" t="b">
        <f t="shared" si="0"/>
        <v>0</v>
      </c>
      <c r="M15" s="32" t="str">
        <f t="shared" ref="M15:N15" si="11">IF(H15&gt;3,"Att", (IF(3&gt;=H15&gt;0,"Weak",IF(H15=0,"Not"))))</f>
        <v>Att</v>
      </c>
      <c r="N15" s="32" t="str">
        <f t="shared" si="11"/>
        <v>Att</v>
      </c>
      <c r="O15" s="32"/>
      <c r="P15" s="32"/>
    </row>
    <row r="16" spans="1:16" ht="15.75" customHeight="1" x14ac:dyDescent="0.2">
      <c r="A16" s="35" t="s">
        <v>75</v>
      </c>
      <c r="B16" s="36" t="s">
        <v>76</v>
      </c>
      <c r="C16" s="52">
        <v>0.35</v>
      </c>
      <c r="D16" s="52">
        <v>0.52142857142857146</v>
      </c>
      <c r="E16" s="52">
        <v>0.4</v>
      </c>
      <c r="F16" s="52">
        <v>0.5</v>
      </c>
      <c r="G16" s="53">
        <v>1</v>
      </c>
      <c r="H16" s="53">
        <v>5</v>
      </c>
      <c r="I16" s="53">
        <v>5</v>
      </c>
      <c r="J16" s="53">
        <v>2</v>
      </c>
      <c r="K16" s="53">
        <v>2</v>
      </c>
      <c r="L16" s="32" t="b">
        <f t="shared" si="0"/>
        <v>0</v>
      </c>
      <c r="M16" s="32" t="str">
        <f t="shared" ref="M16:N16" si="12">IF(H16&gt;3,"Att", (IF(3&gt;=H16&gt;0,"Weak",IF(H16=0,"Not"))))</f>
        <v>Att</v>
      </c>
      <c r="N16" s="32" t="str">
        <f t="shared" si="12"/>
        <v>Att</v>
      </c>
      <c r="O16" s="32"/>
      <c r="P16" s="32"/>
    </row>
    <row r="17" spans="1:16" ht="15.75" customHeight="1" x14ac:dyDescent="0.2">
      <c r="A17" s="35" t="s">
        <v>77</v>
      </c>
      <c r="B17" s="36" t="s">
        <v>78</v>
      </c>
      <c r="C17" s="52">
        <v>0.3</v>
      </c>
      <c r="D17" s="52">
        <v>0.6071428571428571</v>
      </c>
      <c r="E17" s="52">
        <v>0.23333333333333334</v>
      </c>
      <c r="F17" s="52">
        <v>0.6</v>
      </c>
      <c r="G17" s="53">
        <v>1</v>
      </c>
      <c r="H17" s="53">
        <v>4</v>
      </c>
      <c r="I17" s="53">
        <v>4</v>
      </c>
      <c r="J17" s="53">
        <v>2</v>
      </c>
      <c r="K17" s="53">
        <v>2</v>
      </c>
      <c r="L17" s="32" t="b">
        <f t="shared" si="0"/>
        <v>0</v>
      </c>
      <c r="M17" s="32" t="str">
        <f t="shared" ref="M17:N17" si="13">IF(H17&gt;3,"Att", (IF(3&gt;=H17&gt;0,"Weak",IF(H17=0,"Not"))))</f>
        <v>Att</v>
      </c>
      <c r="N17" s="32" t="str">
        <f t="shared" si="13"/>
        <v>Att</v>
      </c>
      <c r="O17" s="32"/>
      <c r="P17" s="32"/>
    </row>
    <row r="18" spans="1:16" ht="15.75" customHeight="1" x14ac:dyDescent="0.2">
      <c r="A18" s="35" t="s">
        <v>79</v>
      </c>
      <c r="B18" s="36" t="s">
        <v>80</v>
      </c>
      <c r="C18" s="52">
        <v>0.35</v>
      </c>
      <c r="D18" s="52">
        <v>0.75</v>
      </c>
      <c r="E18" s="52">
        <v>0.6</v>
      </c>
      <c r="F18" s="52">
        <v>0.5</v>
      </c>
      <c r="G18" s="53">
        <v>1</v>
      </c>
      <c r="H18" s="53">
        <v>6</v>
      </c>
      <c r="I18" s="53">
        <v>6</v>
      </c>
      <c r="J18" s="53">
        <v>2</v>
      </c>
      <c r="K18" s="53">
        <v>2</v>
      </c>
      <c r="L18" s="32" t="b">
        <f t="shared" si="0"/>
        <v>0</v>
      </c>
      <c r="M18" s="32" t="str">
        <f t="shared" ref="M18:N18" si="14">IF(H18&gt;3,"Att", (IF(3&gt;=H18&gt;0,"Weak",IF(H18=0,"Not"))))</f>
        <v>Att</v>
      </c>
      <c r="N18" s="32" t="str">
        <f t="shared" si="14"/>
        <v>Att</v>
      </c>
      <c r="O18" s="32"/>
      <c r="P18" s="32"/>
    </row>
    <row r="19" spans="1:16" ht="15.75" customHeight="1" x14ac:dyDescent="0.2">
      <c r="A19" s="35" t="s">
        <v>81</v>
      </c>
      <c r="B19" s="36" t="s">
        <v>82</v>
      </c>
      <c r="C19" s="52">
        <v>0.5</v>
      </c>
      <c r="D19" s="52">
        <v>0.63571428571428568</v>
      </c>
      <c r="E19" s="52">
        <v>0.5</v>
      </c>
      <c r="F19" s="52">
        <v>0.92</v>
      </c>
      <c r="G19" s="53">
        <v>2</v>
      </c>
      <c r="H19" s="53">
        <v>6</v>
      </c>
      <c r="I19" s="53">
        <v>6</v>
      </c>
      <c r="J19" s="53">
        <v>2</v>
      </c>
      <c r="K19" s="53">
        <v>2</v>
      </c>
      <c r="L19" s="32" t="b">
        <f t="shared" si="0"/>
        <v>0</v>
      </c>
      <c r="M19" s="32" t="str">
        <f t="shared" ref="M19:N19" si="15">IF(H19&gt;3,"Att", (IF(3&gt;=H19&gt;0,"Weak",IF(H19=0,"Not"))))</f>
        <v>Att</v>
      </c>
      <c r="N19" s="32" t="str">
        <f t="shared" si="15"/>
        <v>Att</v>
      </c>
      <c r="O19" s="32"/>
      <c r="P19" s="32"/>
    </row>
    <row r="20" spans="1:16" ht="15.75" customHeight="1" x14ac:dyDescent="0.2">
      <c r="A20" s="35" t="s">
        <v>83</v>
      </c>
      <c r="B20" s="36" t="s">
        <v>84</v>
      </c>
      <c r="C20" s="52">
        <v>0.3</v>
      </c>
      <c r="D20" s="52">
        <v>0.58571428571428574</v>
      </c>
      <c r="E20" s="52">
        <v>0.3</v>
      </c>
      <c r="F20" s="52">
        <v>0.7</v>
      </c>
      <c r="G20" s="53">
        <v>1</v>
      </c>
      <c r="H20" s="53">
        <v>5</v>
      </c>
      <c r="I20" s="53">
        <v>5</v>
      </c>
      <c r="J20" s="53">
        <v>2</v>
      </c>
      <c r="K20" s="53">
        <v>2</v>
      </c>
      <c r="L20" s="32" t="b">
        <f t="shared" si="0"/>
        <v>0</v>
      </c>
      <c r="M20" s="32" t="str">
        <f t="shared" ref="M20:N20" si="16">IF(H20&gt;3,"Att", (IF(3&gt;=H20&gt;0,"Weak",IF(H20=0,"Not"))))</f>
        <v>Att</v>
      </c>
      <c r="N20" s="32" t="str">
        <f t="shared" si="16"/>
        <v>Att</v>
      </c>
      <c r="O20" s="32"/>
      <c r="P20" s="32"/>
    </row>
    <row r="21" spans="1:16" ht="15.75" customHeight="1" x14ac:dyDescent="0.2">
      <c r="A21" s="35" t="s">
        <v>85</v>
      </c>
      <c r="B21" s="36" t="s">
        <v>86</v>
      </c>
      <c r="C21" s="52">
        <v>0.35</v>
      </c>
      <c r="D21" s="52">
        <v>0.50714285714285712</v>
      </c>
      <c r="E21" s="52">
        <v>0.4</v>
      </c>
      <c r="F21" s="52">
        <v>0.63</v>
      </c>
      <c r="G21" s="53">
        <v>1</v>
      </c>
      <c r="H21" s="53">
        <v>5</v>
      </c>
      <c r="I21" s="53">
        <v>5</v>
      </c>
      <c r="J21" s="53">
        <v>2</v>
      </c>
      <c r="K21" s="53">
        <v>2</v>
      </c>
      <c r="L21" s="32" t="b">
        <f t="shared" si="0"/>
        <v>0</v>
      </c>
      <c r="M21" s="32" t="str">
        <f t="shared" ref="M21:N21" si="17">IF(H21&gt;3,"Att", (IF(3&gt;=H21&gt;0,"Weak",IF(H21=0,"Not"))))</f>
        <v>Att</v>
      </c>
      <c r="N21" s="32" t="str">
        <f t="shared" si="17"/>
        <v>Att</v>
      </c>
      <c r="O21" s="32"/>
      <c r="P21" s="32"/>
    </row>
    <row r="22" spans="1:16" ht="12.75" x14ac:dyDescent="0.2">
      <c r="A22" s="35" t="s">
        <v>87</v>
      </c>
      <c r="B22" s="36" t="s">
        <v>88</v>
      </c>
      <c r="C22" s="52">
        <v>0.3</v>
      </c>
      <c r="D22" s="52">
        <v>0.57857142857142863</v>
      </c>
      <c r="E22" s="52">
        <v>0.4</v>
      </c>
      <c r="F22" s="52">
        <v>0.9</v>
      </c>
      <c r="G22" s="53">
        <v>1</v>
      </c>
      <c r="H22" s="53">
        <v>5</v>
      </c>
      <c r="I22" s="53">
        <v>5</v>
      </c>
      <c r="J22" s="53">
        <v>2</v>
      </c>
      <c r="K22" s="53">
        <v>2</v>
      </c>
      <c r="L22" s="32" t="b">
        <f t="shared" si="0"/>
        <v>0</v>
      </c>
      <c r="M22" s="32" t="str">
        <f t="shared" ref="M22:N22" si="18">IF(H22&gt;3,"Att", (IF(3&gt;=H22&gt;0,"Weak",IF(H22=0,"Not"))))</f>
        <v>Att</v>
      </c>
      <c r="N22" s="32" t="str">
        <f t="shared" si="18"/>
        <v>Att</v>
      </c>
      <c r="O22" s="32"/>
      <c r="P22" s="32"/>
    </row>
    <row r="23" spans="1:16" ht="12.75" x14ac:dyDescent="0.2">
      <c r="A23" s="35" t="s">
        <v>89</v>
      </c>
      <c r="B23" s="36" t="s">
        <v>90</v>
      </c>
      <c r="C23" s="52">
        <v>0.4</v>
      </c>
      <c r="D23" s="52">
        <v>0.47857142857142859</v>
      </c>
      <c r="E23" s="52">
        <v>0.4</v>
      </c>
      <c r="F23" s="52">
        <v>0.75</v>
      </c>
      <c r="G23" s="53">
        <v>1</v>
      </c>
      <c r="H23" s="53">
        <v>4</v>
      </c>
      <c r="I23" s="53">
        <v>4</v>
      </c>
      <c r="J23" s="53">
        <v>2</v>
      </c>
      <c r="K23" s="53">
        <v>2</v>
      </c>
      <c r="L23" s="32" t="b">
        <f t="shared" si="0"/>
        <v>0</v>
      </c>
      <c r="M23" s="32" t="str">
        <f t="shared" ref="M23:N23" si="19">IF(H23&gt;3,"Att", (IF(3&gt;=H23&gt;0,"Weak",IF(H23=0,"Not"))))</f>
        <v>Att</v>
      </c>
      <c r="N23" s="32" t="str">
        <f t="shared" si="19"/>
        <v>Att</v>
      </c>
      <c r="O23" s="32"/>
      <c r="P23" s="32"/>
    </row>
    <row r="24" spans="1:16" ht="12.75" x14ac:dyDescent="0.2">
      <c r="A24" s="35" t="s">
        <v>91</v>
      </c>
      <c r="B24" s="36" t="s">
        <v>92</v>
      </c>
      <c r="C24" s="52">
        <v>0.75</v>
      </c>
      <c r="D24" s="52">
        <v>0.8571428571428571</v>
      </c>
      <c r="E24" s="52">
        <v>0.9</v>
      </c>
      <c r="F24" s="52">
        <v>0.86</v>
      </c>
      <c r="G24" s="53">
        <v>2</v>
      </c>
      <c r="H24" s="53">
        <v>6</v>
      </c>
      <c r="I24" s="53">
        <v>6</v>
      </c>
      <c r="J24" s="53">
        <v>2</v>
      </c>
      <c r="K24" s="53">
        <v>2</v>
      </c>
      <c r="L24" s="32" t="b">
        <f t="shared" si="0"/>
        <v>0</v>
      </c>
      <c r="M24" s="32" t="str">
        <f t="shared" ref="M24:N24" si="20">IF(H24&gt;3,"Att", (IF(3&gt;=H24&gt;0,"Weak",IF(H24=0,"Not"))))</f>
        <v>Att</v>
      </c>
      <c r="N24" s="32" t="str">
        <f t="shared" si="20"/>
        <v>Att</v>
      </c>
      <c r="O24" s="32"/>
      <c r="P24" s="32"/>
    </row>
    <row r="25" spans="1:16" ht="12.75" x14ac:dyDescent="0.2">
      <c r="A25" s="35" t="s">
        <v>93</v>
      </c>
      <c r="B25" s="36" t="s">
        <v>94</v>
      </c>
      <c r="C25" s="52">
        <v>0.35</v>
      </c>
      <c r="D25" s="52">
        <v>0.47142857142857142</v>
      </c>
      <c r="E25" s="52">
        <v>0.46666666666666667</v>
      </c>
      <c r="F25" s="52">
        <v>0.88</v>
      </c>
      <c r="G25" s="53">
        <v>1</v>
      </c>
      <c r="H25" s="53">
        <v>4</v>
      </c>
      <c r="I25" s="53">
        <v>4</v>
      </c>
      <c r="J25" s="53">
        <v>2</v>
      </c>
      <c r="K25" s="53">
        <v>2</v>
      </c>
      <c r="L25" s="32" t="b">
        <f t="shared" si="0"/>
        <v>0</v>
      </c>
      <c r="M25" s="32" t="str">
        <f t="shared" ref="M25:N25" si="21">IF(H25&gt;3,"Att", (IF(3&gt;=H25&gt;0,"Weak",IF(H25=0,"Not"))))</f>
        <v>Att</v>
      </c>
      <c r="N25" s="32" t="str">
        <f t="shared" si="21"/>
        <v>Att</v>
      </c>
      <c r="O25" s="32"/>
      <c r="P25" s="32"/>
    </row>
    <row r="26" spans="1:16" ht="12.75" x14ac:dyDescent="0.2">
      <c r="A26" s="35" t="s">
        <v>95</v>
      </c>
      <c r="B26" s="36" t="s">
        <v>96</v>
      </c>
      <c r="C26" s="52">
        <v>0.65</v>
      </c>
      <c r="D26" s="52">
        <v>0.84285714285714286</v>
      </c>
      <c r="E26" s="52">
        <v>0.83333333333333337</v>
      </c>
      <c r="F26" s="52">
        <v>0.67</v>
      </c>
      <c r="G26" s="53">
        <v>2</v>
      </c>
      <c r="H26" s="53">
        <v>6</v>
      </c>
      <c r="I26" s="53">
        <v>6</v>
      </c>
      <c r="J26" s="53">
        <v>2</v>
      </c>
      <c r="K26" s="53">
        <v>2</v>
      </c>
      <c r="L26" s="32" t="b">
        <f t="shared" si="0"/>
        <v>0</v>
      </c>
      <c r="M26" s="32" t="str">
        <f t="shared" ref="M26:N26" si="22">IF(H26&gt;3,"Att", (IF(3&gt;=H26&gt;0,"Weak",IF(H26=0,"Not"))))</f>
        <v>Att</v>
      </c>
      <c r="N26" s="32" t="str">
        <f t="shared" si="22"/>
        <v>Att</v>
      </c>
      <c r="O26" s="32"/>
      <c r="P26" s="32"/>
    </row>
    <row r="27" spans="1:16" ht="12.75" x14ac:dyDescent="0.2">
      <c r="A27" s="35" t="s">
        <v>97</v>
      </c>
      <c r="B27" s="36" t="s">
        <v>98</v>
      </c>
      <c r="C27" s="52">
        <v>0.5</v>
      </c>
      <c r="D27" s="52">
        <v>0.55000000000000004</v>
      </c>
      <c r="E27" s="52">
        <v>0.36666666666666664</v>
      </c>
      <c r="F27" s="52">
        <v>0.68</v>
      </c>
      <c r="G27" s="53">
        <v>2</v>
      </c>
      <c r="H27" s="53">
        <v>5</v>
      </c>
      <c r="I27" s="53">
        <v>5</v>
      </c>
      <c r="J27" s="53">
        <v>2</v>
      </c>
      <c r="K27" s="53">
        <v>2</v>
      </c>
      <c r="L27" s="32" t="b">
        <f t="shared" si="0"/>
        <v>0</v>
      </c>
      <c r="M27" s="32" t="str">
        <f t="shared" ref="M27:N27" si="23">IF(H27&gt;3,"Att", (IF(3&gt;=H27&gt;0,"Weak",IF(H27=0,"Not"))))</f>
        <v>Att</v>
      </c>
      <c r="N27" s="32" t="str">
        <f t="shared" si="23"/>
        <v>Att</v>
      </c>
      <c r="O27" s="32"/>
      <c r="P27" s="32"/>
    </row>
    <row r="28" spans="1:16" ht="12.75" x14ac:dyDescent="0.2">
      <c r="A28" s="35" t="s">
        <v>99</v>
      </c>
      <c r="B28" s="36" t="s">
        <v>100</v>
      </c>
      <c r="C28" s="52">
        <v>0.7</v>
      </c>
      <c r="D28" s="52">
        <v>0.88571428571428568</v>
      </c>
      <c r="E28" s="52">
        <v>0.76666666666666672</v>
      </c>
      <c r="F28" s="52">
        <v>0.72</v>
      </c>
      <c r="G28" s="53">
        <v>2</v>
      </c>
      <c r="H28" s="53">
        <v>6</v>
      </c>
      <c r="I28" s="53">
        <v>6</v>
      </c>
      <c r="J28" s="53">
        <v>2</v>
      </c>
      <c r="K28" s="53">
        <v>2</v>
      </c>
      <c r="L28" s="32" t="b">
        <f t="shared" si="0"/>
        <v>0</v>
      </c>
      <c r="M28" s="32" t="str">
        <f t="shared" ref="M28:N28" si="24">IF(H28&gt;3,"Att", (IF(3&gt;=H28&gt;0,"Weak",IF(H28=0,"Not"))))</f>
        <v>Att</v>
      </c>
      <c r="N28" s="32" t="str">
        <f t="shared" si="24"/>
        <v>Att</v>
      </c>
      <c r="O28" s="32"/>
      <c r="P28" s="32"/>
    </row>
    <row r="29" spans="1:16" ht="12.75" x14ac:dyDescent="0.2">
      <c r="A29" s="35" t="s">
        <v>101</v>
      </c>
      <c r="B29" s="36" t="s">
        <v>102</v>
      </c>
      <c r="C29" s="52">
        <v>0.35</v>
      </c>
      <c r="D29" s="52">
        <v>0.50714285714285712</v>
      </c>
      <c r="E29" s="52">
        <v>0.4</v>
      </c>
      <c r="F29" s="52">
        <v>0.7</v>
      </c>
      <c r="G29" s="53">
        <v>1</v>
      </c>
      <c r="H29" s="53">
        <v>5</v>
      </c>
      <c r="I29" s="53">
        <v>5</v>
      </c>
      <c r="J29" s="53">
        <v>2</v>
      </c>
      <c r="K29" s="53">
        <v>2</v>
      </c>
      <c r="L29" s="32" t="b">
        <f t="shared" si="0"/>
        <v>0</v>
      </c>
      <c r="M29" s="32" t="str">
        <f t="shared" ref="M29:N29" si="25">IF(H29&gt;3,"Att", (IF(3&gt;=H29&gt;0,"Weak",IF(H29=0,"Not"))))</f>
        <v>Att</v>
      </c>
      <c r="N29" s="32" t="str">
        <f t="shared" si="25"/>
        <v>Att</v>
      </c>
      <c r="O29" s="32"/>
      <c r="P29" s="32"/>
    </row>
    <row r="30" spans="1:16" ht="12.75" x14ac:dyDescent="0.2">
      <c r="A30" s="35" t="s">
        <v>103</v>
      </c>
      <c r="B30" s="36" t="s">
        <v>104</v>
      </c>
      <c r="C30" s="52">
        <v>0.3</v>
      </c>
      <c r="D30" s="52">
        <v>0.55000000000000004</v>
      </c>
      <c r="E30" s="52">
        <v>0.43333333333333335</v>
      </c>
      <c r="F30" s="52">
        <v>0.82</v>
      </c>
      <c r="G30" s="53">
        <v>1</v>
      </c>
      <c r="H30" s="53">
        <v>5</v>
      </c>
      <c r="I30" s="53">
        <v>5</v>
      </c>
      <c r="J30" s="53">
        <v>2</v>
      </c>
      <c r="K30" s="53">
        <v>2</v>
      </c>
      <c r="L30" s="32" t="b">
        <f t="shared" si="0"/>
        <v>0</v>
      </c>
      <c r="M30" s="32" t="str">
        <f t="shared" ref="M30:N30" si="26">IF(H30&gt;3,"Att", (IF(3&gt;=H30&gt;0,"Weak",IF(H30=0,"Not"))))</f>
        <v>Att</v>
      </c>
      <c r="N30" s="32" t="str">
        <f t="shared" si="26"/>
        <v>Att</v>
      </c>
      <c r="O30" s="32"/>
      <c r="P30" s="32"/>
    </row>
    <row r="31" spans="1:16" ht="25.5" x14ac:dyDescent="0.2">
      <c r="A31" s="35" t="s">
        <v>105</v>
      </c>
      <c r="B31" s="36" t="s">
        <v>106</v>
      </c>
      <c r="C31" s="52">
        <v>0.4</v>
      </c>
      <c r="D31" s="52">
        <v>0.8214285714285714</v>
      </c>
      <c r="E31" s="52">
        <v>0.46666666666666667</v>
      </c>
      <c r="F31" s="52">
        <v>0.84</v>
      </c>
      <c r="G31" s="53">
        <v>1</v>
      </c>
      <c r="H31" s="53">
        <v>5</v>
      </c>
      <c r="I31" s="53">
        <v>5</v>
      </c>
      <c r="J31" s="53">
        <v>2</v>
      </c>
      <c r="K31" s="53">
        <v>2</v>
      </c>
      <c r="L31" s="32" t="b">
        <f t="shared" si="0"/>
        <v>0</v>
      </c>
      <c r="M31" s="32" t="str">
        <f t="shared" ref="M31:N31" si="27">IF(H31&gt;3,"Att", (IF(3&gt;=H31&gt;0,"Weak",IF(H31=0,"Not"))))</f>
        <v>Att</v>
      </c>
      <c r="N31" s="32" t="str">
        <f t="shared" si="27"/>
        <v>Att</v>
      </c>
      <c r="O31" s="32"/>
      <c r="P31" s="32"/>
    </row>
    <row r="32" spans="1:16" ht="12.75" x14ac:dyDescent="0.2">
      <c r="A32" s="35" t="s">
        <v>107</v>
      </c>
      <c r="B32" s="36" t="s">
        <v>108</v>
      </c>
      <c r="C32" s="52">
        <v>0.25</v>
      </c>
      <c r="D32" s="52">
        <v>0.58571428571428574</v>
      </c>
      <c r="E32" s="52">
        <v>0.3</v>
      </c>
      <c r="F32" s="52">
        <v>0.5</v>
      </c>
      <c r="G32" s="53">
        <v>1</v>
      </c>
      <c r="H32" s="53">
        <v>5</v>
      </c>
      <c r="I32" s="53">
        <v>5</v>
      </c>
      <c r="J32" s="53">
        <v>2</v>
      </c>
      <c r="K32" s="53">
        <v>2</v>
      </c>
      <c r="L32" s="32" t="b">
        <f t="shared" si="0"/>
        <v>0</v>
      </c>
      <c r="M32" s="32" t="str">
        <f t="shared" ref="M32:N32" si="28">IF(H32&gt;3,"Att", (IF(3&gt;=H32&gt;0,"Weak",IF(H32=0,"Not"))))</f>
        <v>Att</v>
      </c>
      <c r="N32" s="32" t="str">
        <f t="shared" si="28"/>
        <v>Att</v>
      </c>
      <c r="O32" s="32"/>
      <c r="P32" s="32"/>
    </row>
    <row r="33" spans="1:16" ht="12.75" x14ac:dyDescent="0.2">
      <c r="A33" s="35" t="s">
        <v>109</v>
      </c>
      <c r="B33" s="36" t="s">
        <v>110</v>
      </c>
      <c r="C33" s="52">
        <v>0.5</v>
      </c>
      <c r="D33" s="52">
        <v>0.8</v>
      </c>
      <c r="E33" s="52">
        <v>0.9</v>
      </c>
      <c r="F33" s="52">
        <v>0.94</v>
      </c>
      <c r="G33" s="53">
        <v>2</v>
      </c>
      <c r="H33" s="53">
        <v>6</v>
      </c>
      <c r="I33" s="53">
        <v>6</v>
      </c>
      <c r="J33" s="53">
        <v>2</v>
      </c>
      <c r="K33" s="53">
        <v>2</v>
      </c>
      <c r="L33" s="32" t="b">
        <f t="shared" si="0"/>
        <v>0</v>
      </c>
      <c r="M33" s="32" t="str">
        <f t="shared" ref="M33:N33" si="29">IF(H33&gt;3,"Att", (IF(3&gt;=H33&gt;0,"Weak",IF(H33=0,"Not"))))</f>
        <v>Att</v>
      </c>
      <c r="N33" s="32" t="str">
        <f t="shared" si="29"/>
        <v>Att</v>
      </c>
      <c r="O33" s="32"/>
      <c r="P33" s="32"/>
    </row>
    <row r="34" spans="1:16" ht="25.5" x14ac:dyDescent="0.2">
      <c r="A34" s="35" t="s">
        <v>111</v>
      </c>
      <c r="B34" s="36" t="s">
        <v>112</v>
      </c>
      <c r="C34" s="52">
        <v>0.7</v>
      </c>
      <c r="D34" s="52">
        <v>0.92142857142857137</v>
      </c>
      <c r="E34" s="52">
        <v>0.6333333333333333</v>
      </c>
      <c r="F34" s="52">
        <v>0.85</v>
      </c>
      <c r="G34" s="53">
        <v>2</v>
      </c>
      <c r="H34" s="53">
        <v>6</v>
      </c>
      <c r="I34" s="53">
        <v>6</v>
      </c>
      <c r="J34" s="53">
        <v>2</v>
      </c>
      <c r="K34" s="53">
        <v>2</v>
      </c>
      <c r="L34" s="32" t="b">
        <f t="shared" si="0"/>
        <v>0</v>
      </c>
      <c r="M34" s="32" t="str">
        <f t="shared" ref="M34:N34" si="30">IF(H34&gt;3,"Att", (IF(3&gt;=H34&gt;0,"Weak",IF(H34=0,"Not"))))</f>
        <v>Att</v>
      </c>
      <c r="N34" s="32" t="str">
        <f t="shared" si="30"/>
        <v>Att</v>
      </c>
      <c r="O34" s="32"/>
      <c r="P34" s="32"/>
    </row>
    <row r="35" spans="1:16" ht="12.75" x14ac:dyDescent="0.2">
      <c r="A35" s="35" t="s">
        <v>113</v>
      </c>
      <c r="B35" s="36" t="s">
        <v>114</v>
      </c>
      <c r="C35" s="52">
        <v>0.65</v>
      </c>
      <c r="D35" s="52">
        <v>0.9285714285714286</v>
      </c>
      <c r="E35" s="52">
        <v>0.76666666666666672</v>
      </c>
      <c r="F35" s="52">
        <v>0.93</v>
      </c>
      <c r="G35" s="53">
        <v>2</v>
      </c>
      <c r="H35" s="53">
        <v>6</v>
      </c>
      <c r="I35" s="53">
        <v>6</v>
      </c>
      <c r="J35" s="53">
        <v>2</v>
      </c>
      <c r="K35" s="53">
        <v>2</v>
      </c>
      <c r="L35" s="32" t="b">
        <f t="shared" si="0"/>
        <v>0</v>
      </c>
      <c r="M35" s="32" t="str">
        <f t="shared" ref="M35:N35" si="31">IF(H35&gt;3,"Att", (IF(3&gt;=H35&gt;0,"Weak",IF(H35=0,"Not"))))</f>
        <v>Att</v>
      </c>
      <c r="N35" s="32" t="str">
        <f t="shared" si="31"/>
        <v>Att</v>
      </c>
      <c r="O35" s="32"/>
      <c r="P35" s="32"/>
    </row>
    <row r="36" spans="1:16" ht="12.75" x14ac:dyDescent="0.2">
      <c r="A36" s="35" t="s">
        <v>115</v>
      </c>
      <c r="B36" s="36" t="s">
        <v>116</v>
      </c>
      <c r="C36" s="52">
        <v>0.6</v>
      </c>
      <c r="D36" s="52">
        <v>0.8</v>
      </c>
      <c r="E36" s="52">
        <v>0.9</v>
      </c>
      <c r="F36" s="52">
        <v>0.95</v>
      </c>
      <c r="G36" s="53">
        <v>2</v>
      </c>
      <c r="H36" s="53">
        <v>6</v>
      </c>
      <c r="I36" s="53">
        <v>6</v>
      </c>
      <c r="J36" s="53">
        <v>2</v>
      </c>
      <c r="K36" s="53">
        <v>2</v>
      </c>
      <c r="L36" s="32" t="b">
        <f t="shared" si="0"/>
        <v>0</v>
      </c>
      <c r="M36" s="32" t="str">
        <f t="shared" ref="M36:N36" si="32">IF(H36&gt;3,"Att", (IF(3&gt;=H36&gt;0,"Weak",IF(H36=0,"Not"))))</f>
        <v>Att</v>
      </c>
      <c r="N36" s="32" t="str">
        <f t="shared" si="32"/>
        <v>Att</v>
      </c>
      <c r="O36" s="32"/>
      <c r="P36" s="32"/>
    </row>
    <row r="37" spans="1:16" ht="25.5" x14ac:dyDescent="0.2">
      <c r="A37" s="35" t="s">
        <v>117</v>
      </c>
      <c r="B37" s="36" t="s">
        <v>118</v>
      </c>
      <c r="C37" s="52">
        <v>0.5</v>
      </c>
      <c r="D37" s="52">
        <v>0.56428571428571428</v>
      </c>
      <c r="E37" s="52">
        <v>0.4</v>
      </c>
      <c r="F37" s="52">
        <v>0.86</v>
      </c>
      <c r="G37" s="53">
        <v>2</v>
      </c>
      <c r="H37" s="53">
        <v>5</v>
      </c>
      <c r="I37" s="53">
        <v>5</v>
      </c>
      <c r="J37" s="53">
        <v>2</v>
      </c>
      <c r="K37" s="53">
        <v>2</v>
      </c>
      <c r="L37" s="32" t="b">
        <f t="shared" si="0"/>
        <v>0</v>
      </c>
      <c r="M37" s="32" t="str">
        <f t="shared" ref="M37:N37" si="33">IF(H37&gt;3,"Att", (IF(3&gt;=H37&gt;0,"Weak",IF(H37=0,"Not"))))</f>
        <v>Att</v>
      </c>
      <c r="N37" s="32" t="str">
        <f t="shared" si="33"/>
        <v>Att</v>
      </c>
      <c r="O37" s="32"/>
      <c r="P37" s="32"/>
    </row>
    <row r="38" spans="1:16" ht="12.75" x14ac:dyDescent="0.2">
      <c r="A38" s="35" t="s">
        <v>119</v>
      </c>
      <c r="B38" s="36" t="s">
        <v>120</v>
      </c>
      <c r="C38" s="52">
        <v>0.4</v>
      </c>
      <c r="D38" s="52">
        <v>0.48571428571428571</v>
      </c>
      <c r="E38" s="52">
        <v>0.4</v>
      </c>
      <c r="F38" s="52">
        <v>0.73</v>
      </c>
      <c r="G38" s="53">
        <v>1</v>
      </c>
      <c r="H38" s="53">
        <v>4</v>
      </c>
      <c r="I38" s="53">
        <v>4</v>
      </c>
      <c r="J38" s="53">
        <v>2</v>
      </c>
      <c r="K38" s="53">
        <v>2</v>
      </c>
      <c r="L38" s="32" t="b">
        <f t="shared" si="0"/>
        <v>0</v>
      </c>
      <c r="M38" s="32" t="str">
        <f t="shared" ref="M38:N38" si="34">IF(H38&gt;3,"Att", (IF(3&gt;=H38&gt;0,"Weak",IF(H38=0,"Not"))))</f>
        <v>Att</v>
      </c>
      <c r="N38" s="32" t="str">
        <f t="shared" si="34"/>
        <v>Att</v>
      </c>
      <c r="O38" s="32"/>
      <c r="P38" s="32"/>
    </row>
    <row r="39" spans="1:16" ht="12.75" x14ac:dyDescent="0.2">
      <c r="A39" s="35" t="s">
        <v>121</v>
      </c>
      <c r="B39" s="36" t="s">
        <v>122</v>
      </c>
      <c r="C39" s="52">
        <v>0.35</v>
      </c>
      <c r="D39" s="52">
        <v>0.68571428571428572</v>
      </c>
      <c r="E39" s="52">
        <v>0.5</v>
      </c>
      <c r="F39" s="52">
        <v>0.77</v>
      </c>
      <c r="G39" s="53">
        <v>1</v>
      </c>
      <c r="H39" s="53">
        <v>6</v>
      </c>
      <c r="I39" s="53">
        <v>6</v>
      </c>
      <c r="J39" s="53">
        <v>2</v>
      </c>
      <c r="K39" s="53">
        <v>2</v>
      </c>
      <c r="L39" s="32" t="b">
        <f t="shared" si="0"/>
        <v>0</v>
      </c>
      <c r="M39" s="32" t="str">
        <f t="shared" ref="M39:N39" si="35">IF(H39&gt;3,"Att", (IF(3&gt;=H39&gt;0,"Weak",IF(H39=0,"Not"))))</f>
        <v>Att</v>
      </c>
      <c r="N39" s="32" t="str">
        <f t="shared" si="35"/>
        <v>Att</v>
      </c>
      <c r="O39" s="32"/>
      <c r="P39" s="32"/>
    </row>
    <row r="40" spans="1:16" ht="12.75" x14ac:dyDescent="0.2">
      <c r="A40" s="35" t="s">
        <v>123</v>
      </c>
      <c r="B40" s="36" t="s">
        <v>124</v>
      </c>
      <c r="C40" s="52">
        <v>0.5</v>
      </c>
      <c r="D40" s="52">
        <v>0.61428571428571432</v>
      </c>
      <c r="E40" s="52">
        <v>0.7</v>
      </c>
      <c r="F40" s="52">
        <v>0.88</v>
      </c>
      <c r="G40" s="53">
        <v>2</v>
      </c>
      <c r="H40" s="53">
        <v>6</v>
      </c>
      <c r="I40" s="53">
        <v>6</v>
      </c>
      <c r="J40" s="53">
        <v>2</v>
      </c>
      <c r="K40" s="53">
        <v>2</v>
      </c>
      <c r="L40" s="32" t="b">
        <f t="shared" si="0"/>
        <v>0</v>
      </c>
      <c r="M40" s="32" t="str">
        <f t="shared" ref="M40:N40" si="36">IF(H40&gt;3,"Att", (IF(3&gt;=H40&gt;0,"Weak",IF(H40=0,"Not"))))</f>
        <v>Att</v>
      </c>
      <c r="N40" s="32" t="str">
        <f t="shared" si="36"/>
        <v>Att</v>
      </c>
      <c r="O40" s="32"/>
      <c r="P40" s="32"/>
    </row>
    <row r="41" spans="1:16" ht="12.75" x14ac:dyDescent="0.2">
      <c r="A41" s="35" t="s">
        <v>125</v>
      </c>
      <c r="B41" s="36" t="s">
        <v>126</v>
      </c>
      <c r="C41" s="52">
        <v>0.65</v>
      </c>
      <c r="D41" s="52">
        <v>0.74285714285714288</v>
      </c>
      <c r="E41" s="52">
        <v>0.7</v>
      </c>
      <c r="F41" s="52">
        <v>0.87</v>
      </c>
      <c r="G41" s="53">
        <v>2</v>
      </c>
      <c r="H41" s="53">
        <v>6</v>
      </c>
      <c r="I41" s="53">
        <v>6</v>
      </c>
      <c r="J41" s="53">
        <v>2</v>
      </c>
      <c r="K41" s="53">
        <v>2</v>
      </c>
      <c r="L41" s="32" t="b">
        <f t="shared" si="0"/>
        <v>0</v>
      </c>
      <c r="M41" s="32" t="str">
        <f t="shared" ref="M41:N41" si="37">IF(H41&gt;3,"Att", (IF(3&gt;=H41&gt;0,"Weak",IF(H41=0,"Not"))))</f>
        <v>Att</v>
      </c>
      <c r="N41" s="32" t="str">
        <f t="shared" si="37"/>
        <v>Att</v>
      </c>
      <c r="O41" s="32"/>
      <c r="P41" s="32"/>
    </row>
    <row r="42" spans="1:16" ht="12.75" x14ac:dyDescent="0.2">
      <c r="A42" s="35" t="s">
        <v>127</v>
      </c>
      <c r="B42" s="36" t="s">
        <v>128</v>
      </c>
      <c r="C42" s="52">
        <v>0.65</v>
      </c>
      <c r="D42" s="52">
        <v>0.73571428571428577</v>
      </c>
      <c r="E42" s="52">
        <v>0.5</v>
      </c>
      <c r="F42" s="52">
        <v>0.82</v>
      </c>
      <c r="G42" s="53">
        <v>2</v>
      </c>
      <c r="H42" s="53">
        <v>6</v>
      </c>
      <c r="I42" s="53">
        <v>6</v>
      </c>
      <c r="J42" s="53">
        <v>2</v>
      </c>
      <c r="K42" s="53">
        <v>2</v>
      </c>
      <c r="L42" s="32" t="b">
        <f t="shared" si="0"/>
        <v>0</v>
      </c>
      <c r="M42" s="32" t="str">
        <f t="shared" ref="M42:N42" si="38">IF(H42&gt;3,"Att", (IF(3&gt;=H42&gt;0,"Weak",IF(H42=0,"Not"))))</f>
        <v>Att</v>
      </c>
      <c r="N42" s="32" t="str">
        <f t="shared" si="38"/>
        <v>Att</v>
      </c>
      <c r="O42" s="32"/>
      <c r="P42" s="32"/>
    </row>
    <row r="43" spans="1:16" ht="12.75" x14ac:dyDescent="0.2">
      <c r="A43" s="35" t="s">
        <v>129</v>
      </c>
      <c r="B43" s="36" t="s">
        <v>130</v>
      </c>
      <c r="C43" s="52">
        <v>0.3</v>
      </c>
      <c r="D43" s="52">
        <v>0.51428571428571423</v>
      </c>
      <c r="E43" s="52">
        <v>0.5</v>
      </c>
      <c r="F43" s="52">
        <v>0.94</v>
      </c>
      <c r="G43" s="53">
        <v>1</v>
      </c>
      <c r="H43" s="53">
        <v>6</v>
      </c>
      <c r="I43" s="53">
        <v>6</v>
      </c>
      <c r="J43" s="53">
        <v>2</v>
      </c>
      <c r="K43" s="53">
        <v>2</v>
      </c>
      <c r="L43" s="32" t="b">
        <f t="shared" si="0"/>
        <v>0</v>
      </c>
      <c r="M43" s="32" t="str">
        <f t="shared" ref="M43:N43" si="39">IF(H43&gt;3,"Att", (IF(3&gt;=H43&gt;0,"Weak",IF(H43=0,"Not"))))</f>
        <v>Att</v>
      </c>
      <c r="N43" s="32" t="str">
        <f t="shared" si="39"/>
        <v>Att</v>
      </c>
      <c r="O43" s="32"/>
      <c r="P43" s="32"/>
    </row>
    <row r="44" spans="1:16" ht="25.5" x14ac:dyDescent="0.2">
      <c r="A44" s="35" t="s">
        <v>131</v>
      </c>
      <c r="B44" s="36" t="s">
        <v>132</v>
      </c>
      <c r="C44" s="52">
        <v>0.45</v>
      </c>
      <c r="D44" s="52">
        <v>0.5</v>
      </c>
      <c r="E44" s="52">
        <v>0.6</v>
      </c>
      <c r="F44" s="52">
        <v>0.66</v>
      </c>
      <c r="G44" s="53">
        <v>1</v>
      </c>
      <c r="H44" s="53">
        <v>6</v>
      </c>
      <c r="I44" s="53">
        <v>6</v>
      </c>
      <c r="J44" s="53">
        <v>2</v>
      </c>
      <c r="K44" s="53">
        <v>2</v>
      </c>
      <c r="L44" s="54" t="str">
        <f t="shared" si="0"/>
        <v>Not</v>
      </c>
      <c r="M44" s="54" t="str">
        <f t="shared" ref="M44:N44" si="40">IF(H44&gt;3,"Att", (IF(3&gt;=H44&gt;0,"Weak",IF(H44=0,"Not"))))</f>
        <v>Att</v>
      </c>
      <c r="N44" s="54" t="str">
        <f t="shared" si="40"/>
        <v>Att</v>
      </c>
      <c r="O44" s="54"/>
      <c r="P44" s="54"/>
    </row>
    <row r="45" spans="1:16" ht="12.75" x14ac:dyDescent="0.2">
      <c r="A45" s="140"/>
      <c r="B45" s="32" t="s">
        <v>137</v>
      </c>
      <c r="C45" s="32">
        <v>40</v>
      </c>
      <c r="D45" s="32">
        <v>40</v>
      </c>
      <c r="E45" s="32">
        <v>40</v>
      </c>
      <c r="F45" s="32">
        <v>40</v>
      </c>
      <c r="G45" s="32"/>
      <c r="H45" s="32"/>
      <c r="I45" s="32"/>
      <c r="J45" s="32"/>
      <c r="K45" s="32"/>
      <c r="L45" s="55"/>
      <c r="M45" s="55"/>
      <c r="N45" s="55"/>
      <c r="O45" s="55"/>
      <c r="P45" s="55"/>
    </row>
    <row r="46" spans="1:16" ht="12.75" x14ac:dyDescent="0.2">
      <c r="A46" s="131"/>
      <c r="B46" s="32" t="s">
        <v>138</v>
      </c>
      <c r="C46" s="32">
        <v>22</v>
      </c>
      <c r="D46" s="32">
        <v>34</v>
      </c>
      <c r="E46" s="32">
        <v>19</v>
      </c>
      <c r="F46" s="32">
        <v>40</v>
      </c>
      <c r="G46" s="32"/>
      <c r="H46" s="32"/>
      <c r="I46" s="32"/>
      <c r="J46" s="32"/>
      <c r="K46" s="32"/>
    </row>
    <row r="47" spans="1:16" ht="12.75" x14ac:dyDescent="0.2">
      <c r="A47" s="141"/>
      <c r="B47" s="32" t="s">
        <v>135</v>
      </c>
      <c r="C47" s="56">
        <v>0.55000000000000004</v>
      </c>
      <c r="D47" s="56">
        <v>0.85</v>
      </c>
      <c r="E47" s="56">
        <v>0.47499999999999998</v>
      </c>
      <c r="F47" s="56">
        <v>1</v>
      </c>
      <c r="G47" s="56"/>
      <c r="H47" s="56"/>
      <c r="I47" s="56"/>
      <c r="J47" s="56"/>
      <c r="K47" s="32"/>
    </row>
    <row r="48" spans="1:16" ht="12.75" x14ac:dyDescent="0.2">
      <c r="B48" s="55"/>
      <c r="C48" s="55"/>
      <c r="D48" s="55"/>
      <c r="E48" s="55"/>
      <c r="F48" s="55"/>
    </row>
  </sheetData>
  <mergeCells count="7">
    <mergeCell ref="L2:P2"/>
    <mergeCell ref="A45:A47"/>
    <mergeCell ref="A1:K1"/>
    <mergeCell ref="A2:A4"/>
    <mergeCell ref="B2:B4"/>
    <mergeCell ref="C2:F2"/>
    <mergeCell ref="G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MML_A2_FALL2022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Minhaj</dc:creator>
  <cp:lastModifiedBy>533</cp:lastModifiedBy>
  <dcterms:created xsi:type="dcterms:W3CDTF">2022-12-27T13:03:05Z</dcterms:created>
  <dcterms:modified xsi:type="dcterms:W3CDTF">2024-04-21T17:54:47Z</dcterms:modified>
</cp:coreProperties>
</file>