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4.ADA 40\"/>
    </mc:Choice>
  </mc:AlternateContent>
  <xr:revisionPtr revIDLastSave="0" documentId="13_ncr:1_{985A069F-4921-4C57-B68B-EA9767C8846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1" r:id="rId1"/>
    <sheet name="Sheet3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i5fRGNkz3HcITGawfyRF4wkc6IqJP4sk/0IkXy0b+Q="/>
    </ext>
  </extLst>
</workbook>
</file>

<file path=xl/calcChain.xml><?xml version="1.0" encoding="utf-8"?>
<calcChain xmlns="http://schemas.openxmlformats.org/spreadsheetml/2006/main">
  <c r="BJ17" i="2" l="1"/>
  <c r="BK17" i="2"/>
  <c r="BJ18" i="2"/>
  <c r="BK18" i="2"/>
  <c r="BJ19" i="2"/>
  <c r="BK19" i="2"/>
  <c r="BJ20" i="2"/>
  <c r="BK20" i="2"/>
  <c r="BJ21" i="2"/>
  <c r="BK21" i="2"/>
  <c r="BJ22" i="2"/>
  <c r="BK22" i="2"/>
  <c r="BJ23" i="2"/>
  <c r="BK23" i="2"/>
  <c r="BJ24" i="2"/>
  <c r="BK24" i="2"/>
  <c r="BJ25" i="2"/>
  <c r="BK25" i="2"/>
  <c r="BJ26" i="2"/>
  <c r="BK26" i="2"/>
  <c r="BJ27" i="2"/>
  <c r="BK27" i="2"/>
  <c r="BJ28" i="2"/>
  <c r="BK28" i="2"/>
  <c r="BJ29" i="2"/>
  <c r="BK29" i="2"/>
  <c r="BJ30" i="2"/>
  <c r="BK30" i="2"/>
  <c r="BJ31" i="2"/>
  <c r="BK31" i="2"/>
  <c r="BJ32" i="2"/>
  <c r="BK32" i="2"/>
  <c r="BJ33" i="2"/>
  <c r="BK33" i="2"/>
  <c r="BJ34" i="2"/>
  <c r="BK34" i="2"/>
  <c r="BJ35" i="2"/>
  <c r="BK35" i="2"/>
  <c r="BJ36" i="2"/>
  <c r="BK36" i="2"/>
  <c r="BJ37" i="2"/>
  <c r="BK37" i="2"/>
  <c r="BJ38" i="2"/>
  <c r="BK38" i="2"/>
  <c r="BJ39" i="2"/>
  <c r="BK39" i="2"/>
  <c r="BJ40" i="2"/>
  <c r="BK40" i="2"/>
  <c r="BJ41" i="2"/>
  <c r="BK41" i="2"/>
  <c r="BJ42" i="2"/>
  <c r="BK42" i="2"/>
  <c r="BJ43" i="2"/>
  <c r="BK43" i="2"/>
  <c r="BJ44" i="2"/>
  <c r="BK44" i="2"/>
  <c r="BJ45" i="2"/>
  <c r="BK45" i="2"/>
  <c r="BJ46" i="2"/>
  <c r="BK46" i="2"/>
  <c r="BJ47" i="2"/>
  <c r="BK47" i="2"/>
  <c r="BJ48" i="2"/>
  <c r="BK48" i="2"/>
  <c r="BJ49" i="2"/>
  <c r="BK49" i="2"/>
  <c r="BJ50" i="2"/>
  <c r="BK50" i="2"/>
  <c r="BJ51" i="2"/>
  <c r="BK51" i="2"/>
  <c r="BJ17" i="3"/>
  <c r="BK17" i="3"/>
  <c r="BJ18" i="3"/>
  <c r="BK18" i="3"/>
  <c r="BJ19" i="3"/>
  <c r="BK19" i="3"/>
  <c r="BJ20" i="3"/>
  <c r="BK20" i="3"/>
  <c r="BJ21" i="3"/>
  <c r="BK21" i="3"/>
  <c r="BJ22" i="3"/>
  <c r="BK22" i="3"/>
  <c r="BJ23" i="3"/>
  <c r="BK23" i="3"/>
  <c r="BJ24" i="3"/>
  <c r="BK24" i="3"/>
  <c r="BJ25" i="3"/>
  <c r="BK25" i="3"/>
  <c r="BJ26" i="3"/>
  <c r="BK26" i="3"/>
  <c r="BJ27" i="3"/>
  <c r="BK27" i="3"/>
  <c r="BJ28" i="3"/>
  <c r="BK28" i="3"/>
  <c r="BJ29" i="3"/>
  <c r="BK29" i="3"/>
  <c r="BJ30" i="3"/>
  <c r="BK30" i="3"/>
  <c r="BJ31" i="3"/>
  <c r="BK31" i="3"/>
  <c r="BJ32" i="3"/>
  <c r="BK32" i="3"/>
  <c r="BJ33" i="3"/>
  <c r="BK33" i="3"/>
  <c r="BJ34" i="3"/>
  <c r="BK34" i="3"/>
  <c r="BJ35" i="3"/>
  <c r="BK35" i="3"/>
  <c r="BJ36" i="3"/>
  <c r="BK36" i="3"/>
  <c r="BJ37" i="3"/>
  <c r="BK37" i="3"/>
  <c r="BJ38" i="3"/>
  <c r="BK38" i="3"/>
  <c r="BJ39" i="3"/>
  <c r="BK39" i="3"/>
  <c r="BJ40" i="3"/>
  <c r="BK40" i="3"/>
  <c r="BJ41" i="3"/>
  <c r="BK41" i="3"/>
  <c r="BJ42" i="3"/>
  <c r="BK42" i="3"/>
  <c r="BJ43" i="3"/>
  <c r="BK43" i="3"/>
  <c r="BJ44" i="3"/>
  <c r="BK44" i="3"/>
  <c r="BJ45" i="3"/>
  <c r="BK45" i="3"/>
  <c r="BJ46" i="3"/>
  <c r="BK46" i="3"/>
  <c r="BJ47" i="3"/>
  <c r="BK47" i="3"/>
  <c r="BK16" i="3"/>
  <c r="BJ16" i="3"/>
  <c r="BK16" i="2"/>
  <c r="BJ16" i="2"/>
  <c r="BK17" i="1"/>
  <c r="BL17" i="1"/>
  <c r="BK18" i="1"/>
  <c r="BL18" i="1"/>
  <c r="BK19" i="1"/>
  <c r="BL19" i="1"/>
  <c r="BK20" i="1"/>
  <c r="BL20" i="1"/>
  <c r="BK21" i="1"/>
  <c r="BL21" i="1"/>
  <c r="BK22" i="1"/>
  <c r="BL22" i="1"/>
  <c r="BK23" i="1"/>
  <c r="BL23" i="1"/>
  <c r="BK24" i="1"/>
  <c r="BL24" i="1"/>
  <c r="BK25" i="1"/>
  <c r="BL25" i="1"/>
  <c r="BK26" i="1"/>
  <c r="BL26" i="1"/>
  <c r="BK27" i="1"/>
  <c r="BL27" i="1"/>
  <c r="BK28" i="1"/>
  <c r="BL28" i="1"/>
  <c r="BK29" i="1"/>
  <c r="BL29" i="1"/>
  <c r="BK30" i="1"/>
  <c r="BL30" i="1"/>
  <c r="BK31" i="1"/>
  <c r="BL31" i="1"/>
  <c r="BK32" i="1"/>
  <c r="BL32" i="1"/>
  <c r="BK33" i="1"/>
  <c r="BL33" i="1"/>
  <c r="BK34" i="1"/>
  <c r="BL34" i="1"/>
  <c r="BK35" i="1"/>
  <c r="BL35" i="1"/>
  <c r="BK36" i="1"/>
  <c r="BL36" i="1"/>
  <c r="BK37" i="1"/>
  <c r="BL37" i="1"/>
  <c r="BK38" i="1"/>
  <c r="BL38" i="1"/>
  <c r="BK39" i="1"/>
  <c r="BL39" i="1"/>
  <c r="BK40" i="1"/>
  <c r="BL40" i="1"/>
  <c r="BK41" i="1"/>
  <c r="BL41" i="1"/>
  <c r="BK42" i="1"/>
  <c r="BL42" i="1"/>
  <c r="BK43" i="1"/>
  <c r="BL43" i="1"/>
  <c r="BK44" i="1"/>
  <c r="BL44" i="1"/>
  <c r="BK45" i="1"/>
  <c r="BL45" i="1"/>
  <c r="BK46" i="1"/>
  <c r="BL46" i="1"/>
  <c r="BK47" i="1"/>
  <c r="BL47" i="1"/>
  <c r="BK48" i="1"/>
  <c r="BL48" i="1"/>
  <c r="BK49" i="1"/>
  <c r="BL49" i="1"/>
  <c r="BK50" i="1"/>
  <c r="BL50" i="1"/>
  <c r="BK51" i="1"/>
  <c r="BL51" i="1"/>
  <c r="BK52" i="1"/>
  <c r="BL52" i="1"/>
  <c r="BK53" i="1"/>
  <c r="BL53" i="1"/>
  <c r="BL16" i="1"/>
  <c r="BK16" i="1"/>
  <c r="AV47" i="3"/>
  <c r="AU47" i="3"/>
  <c r="AT47" i="3"/>
  <c r="AQ47" i="3"/>
  <c r="R47" i="3"/>
  <c r="AR47" i="3" s="1"/>
  <c r="G47" i="3"/>
  <c r="AV46" i="3"/>
  <c r="AU46" i="3"/>
  <c r="AT46" i="3"/>
  <c r="AQ46" i="3"/>
  <c r="R46" i="3"/>
  <c r="AR46" i="3" s="1"/>
  <c r="G46" i="3"/>
  <c r="AV45" i="3"/>
  <c r="AU45" i="3"/>
  <c r="AT45" i="3"/>
  <c r="AR45" i="3"/>
  <c r="AQ45" i="3"/>
  <c r="R45" i="3"/>
  <c r="G45" i="3"/>
  <c r="AV44" i="3"/>
  <c r="AU44" i="3"/>
  <c r="AT44" i="3"/>
  <c r="AR44" i="3"/>
  <c r="AQ44" i="3"/>
  <c r="R44" i="3"/>
  <c r="G44" i="3"/>
  <c r="AV43" i="3"/>
  <c r="AU43" i="3"/>
  <c r="AT43" i="3"/>
  <c r="AR43" i="3"/>
  <c r="AQ43" i="3"/>
  <c r="R43" i="3"/>
  <c r="G43" i="3"/>
  <c r="AV42" i="3"/>
  <c r="AU42" i="3"/>
  <c r="AT42" i="3"/>
  <c r="AR42" i="3"/>
  <c r="AQ42" i="3"/>
  <c r="R42" i="3"/>
  <c r="G42" i="3"/>
  <c r="AV41" i="3"/>
  <c r="AU41" i="3"/>
  <c r="AT41" i="3"/>
  <c r="AR41" i="3"/>
  <c r="AQ41" i="3"/>
  <c r="R41" i="3"/>
  <c r="G41" i="3"/>
  <c r="AV40" i="3"/>
  <c r="AU40" i="3"/>
  <c r="AT40" i="3"/>
  <c r="AR40" i="3"/>
  <c r="AQ40" i="3"/>
  <c r="R40" i="3"/>
  <c r="G40" i="3"/>
  <c r="AV39" i="3"/>
  <c r="AU39" i="3"/>
  <c r="AT39" i="3"/>
  <c r="AR39" i="3"/>
  <c r="AQ39" i="3"/>
  <c r="R39" i="3"/>
  <c r="G39" i="3"/>
  <c r="AV38" i="3"/>
  <c r="AU38" i="3"/>
  <c r="AT38" i="3"/>
  <c r="AR38" i="3"/>
  <c r="AQ38" i="3"/>
  <c r="R38" i="3"/>
  <c r="G38" i="3"/>
  <c r="AV37" i="3"/>
  <c r="AU37" i="3"/>
  <c r="AT37" i="3"/>
  <c r="AR37" i="3"/>
  <c r="AQ37" i="3"/>
  <c r="R37" i="3"/>
  <c r="G37" i="3"/>
  <c r="AV36" i="3"/>
  <c r="AU36" i="3"/>
  <c r="AT36" i="3"/>
  <c r="AR36" i="3"/>
  <c r="AQ36" i="3"/>
  <c r="R36" i="3"/>
  <c r="G36" i="3"/>
  <c r="AV35" i="3"/>
  <c r="AU35" i="3"/>
  <c r="AT35" i="3"/>
  <c r="AR35" i="3"/>
  <c r="AQ35" i="3"/>
  <c r="R35" i="3"/>
  <c r="G35" i="3"/>
  <c r="AV34" i="3"/>
  <c r="AU34" i="3"/>
  <c r="AT34" i="3"/>
  <c r="AR34" i="3"/>
  <c r="AQ34" i="3"/>
  <c r="R34" i="3"/>
  <c r="G34" i="3"/>
  <c r="AV33" i="3"/>
  <c r="AU33" i="3"/>
  <c r="AT33" i="3"/>
  <c r="AR33" i="3"/>
  <c r="AQ33" i="3"/>
  <c r="R33" i="3"/>
  <c r="G33" i="3"/>
  <c r="AV32" i="3"/>
  <c r="AU32" i="3"/>
  <c r="AT32" i="3"/>
  <c r="AR32" i="3"/>
  <c r="AQ32" i="3"/>
  <c r="R32" i="3"/>
  <c r="G32" i="3"/>
  <c r="AV31" i="3"/>
  <c r="AU31" i="3"/>
  <c r="AT31" i="3"/>
  <c r="AR31" i="3"/>
  <c r="AQ31" i="3"/>
  <c r="R31" i="3"/>
  <c r="G31" i="3"/>
  <c r="AV30" i="3"/>
  <c r="AU30" i="3"/>
  <c r="AT30" i="3"/>
  <c r="AR30" i="3"/>
  <c r="AQ30" i="3"/>
  <c r="R30" i="3"/>
  <c r="G30" i="3"/>
  <c r="AV29" i="3"/>
  <c r="AU29" i="3"/>
  <c r="AT29" i="3"/>
  <c r="AR29" i="3"/>
  <c r="AQ29" i="3"/>
  <c r="R29" i="3"/>
  <c r="G29" i="3"/>
  <c r="AV28" i="3"/>
  <c r="AU28" i="3"/>
  <c r="AT28" i="3"/>
  <c r="AR28" i="3"/>
  <c r="AQ28" i="3"/>
  <c r="R28" i="3"/>
  <c r="G28" i="3"/>
  <c r="AV27" i="3"/>
  <c r="AU27" i="3"/>
  <c r="AT27" i="3"/>
  <c r="AR27" i="3"/>
  <c r="AQ27" i="3"/>
  <c r="R27" i="3"/>
  <c r="G27" i="3"/>
  <c r="AV26" i="3"/>
  <c r="AU26" i="3"/>
  <c r="AT26" i="3"/>
  <c r="AR26" i="3"/>
  <c r="AQ26" i="3"/>
  <c r="R26" i="3"/>
  <c r="G26" i="3"/>
  <c r="AV25" i="3"/>
  <c r="AU25" i="3"/>
  <c r="AT25" i="3"/>
  <c r="AR25" i="3"/>
  <c r="AQ25" i="3"/>
  <c r="R25" i="3"/>
  <c r="G25" i="3"/>
  <c r="AV24" i="3"/>
  <c r="AU24" i="3"/>
  <c r="AT24" i="3"/>
  <c r="AR24" i="3"/>
  <c r="AQ24" i="3"/>
  <c r="R24" i="3"/>
  <c r="G24" i="3"/>
  <c r="AV23" i="3"/>
  <c r="AU23" i="3"/>
  <c r="AT23" i="3"/>
  <c r="AR23" i="3"/>
  <c r="AQ23" i="3"/>
  <c r="R23" i="3"/>
  <c r="G23" i="3"/>
  <c r="AV22" i="3"/>
  <c r="AU22" i="3"/>
  <c r="AT22" i="3"/>
  <c r="AR22" i="3"/>
  <c r="AQ22" i="3"/>
  <c r="R22" i="3"/>
  <c r="G22" i="3"/>
  <c r="AV21" i="3"/>
  <c r="AU21" i="3"/>
  <c r="AT21" i="3"/>
  <c r="AR21" i="3"/>
  <c r="AQ21" i="3"/>
  <c r="R21" i="3"/>
  <c r="G21" i="3"/>
  <c r="AV20" i="3"/>
  <c r="AU20" i="3"/>
  <c r="AT20" i="3"/>
  <c r="AR20" i="3"/>
  <c r="AQ20" i="3"/>
  <c r="R20" i="3"/>
  <c r="G20" i="3"/>
  <c r="AV19" i="3"/>
  <c r="AU19" i="3"/>
  <c r="AT19" i="3"/>
  <c r="AR19" i="3"/>
  <c r="AQ19" i="3"/>
  <c r="R19" i="3"/>
  <c r="G19" i="3"/>
  <c r="AV18" i="3"/>
  <c r="AU18" i="3"/>
  <c r="AT18" i="3"/>
  <c r="AR18" i="3"/>
  <c r="AQ18" i="3"/>
  <c r="R18" i="3"/>
  <c r="G18" i="3"/>
  <c r="AV17" i="3"/>
  <c r="AU17" i="3"/>
  <c r="AT17" i="3"/>
  <c r="AR17" i="3"/>
  <c r="AQ17" i="3"/>
  <c r="R17" i="3"/>
  <c r="G17" i="3"/>
  <c r="AV16" i="3"/>
  <c r="AU16" i="3"/>
  <c r="AT16" i="3"/>
  <c r="AR16" i="3"/>
  <c r="AQ16" i="3"/>
  <c r="R16" i="3"/>
  <c r="G16" i="3"/>
  <c r="BG15" i="3"/>
  <c r="BF15" i="3"/>
  <c r="BD15" i="3"/>
  <c r="AZ15" i="3"/>
  <c r="AZ47" i="3" s="1"/>
  <c r="BD47" i="3" s="1"/>
  <c r="BH47" i="3" s="1"/>
  <c r="AV15" i="3"/>
  <c r="AT15" i="3"/>
  <c r="R5" i="3"/>
  <c r="Q5" i="3"/>
  <c r="BH15" i="3" s="1"/>
  <c r="N5" i="3"/>
  <c r="R4" i="3"/>
  <c r="Q4" i="3"/>
  <c r="AU15" i="3" s="1"/>
  <c r="N4" i="3"/>
  <c r="R3" i="3"/>
  <c r="Q3" i="3"/>
  <c r="AX15" i="3" s="1"/>
  <c r="N3" i="3"/>
  <c r="AX51" i="2"/>
  <c r="BB51" i="2" s="1"/>
  <c r="BF51" i="2" s="1"/>
  <c r="AV51" i="2"/>
  <c r="AU51" i="2"/>
  <c r="AT51" i="2"/>
  <c r="AQ51" i="2"/>
  <c r="R51" i="2"/>
  <c r="AR51" i="2" s="1"/>
  <c r="AY50" i="2"/>
  <c r="BC50" i="2" s="1"/>
  <c r="BG50" i="2" s="1"/>
  <c r="AV50" i="2"/>
  <c r="AU50" i="2"/>
  <c r="AT50" i="2"/>
  <c r="AR50" i="2"/>
  <c r="AQ50" i="2"/>
  <c r="R50" i="2"/>
  <c r="AV49" i="2"/>
  <c r="AU49" i="2"/>
  <c r="AT49" i="2"/>
  <c r="AR49" i="2"/>
  <c r="AQ49" i="2"/>
  <c r="R49" i="2"/>
  <c r="AV48" i="2"/>
  <c r="AU48" i="2"/>
  <c r="AT48" i="2"/>
  <c r="AQ48" i="2"/>
  <c r="AR48" i="2" s="1"/>
  <c r="R48" i="2"/>
  <c r="AV47" i="2"/>
  <c r="AU47" i="2"/>
  <c r="AT47" i="2"/>
  <c r="AR47" i="2"/>
  <c r="AQ47" i="2"/>
  <c r="R47" i="2"/>
  <c r="AY46" i="2"/>
  <c r="BC46" i="2" s="1"/>
  <c r="BG46" i="2" s="1"/>
  <c r="AV46" i="2"/>
  <c r="AU46" i="2"/>
  <c r="AT46" i="2"/>
  <c r="AQ46" i="2"/>
  <c r="AR46" i="2" s="1"/>
  <c r="R46" i="2"/>
  <c r="AX45" i="2"/>
  <c r="BB45" i="2" s="1"/>
  <c r="BF45" i="2" s="1"/>
  <c r="AV45" i="2"/>
  <c r="AU45" i="2"/>
  <c r="AT45" i="2"/>
  <c r="AR45" i="2"/>
  <c r="AQ45" i="2"/>
  <c r="R45" i="2"/>
  <c r="AV44" i="2"/>
  <c r="AU44" i="2"/>
  <c r="AT44" i="2"/>
  <c r="AR44" i="2"/>
  <c r="AQ44" i="2"/>
  <c r="R44" i="2"/>
  <c r="AY43" i="2"/>
  <c r="BC43" i="2" s="1"/>
  <c r="BG43" i="2" s="1"/>
  <c r="AX43" i="2"/>
  <c r="BB43" i="2" s="1"/>
  <c r="BF43" i="2" s="1"/>
  <c r="AV43" i="2"/>
  <c r="AU43" i="2"/>
  <c r="AT43" i="2"/>
  <c r="AQ43" i="2"/>
  <c r="R43" i="2"/>
  <c r="AR43" i="2" s="1"/>
  <c r="AV42" i="2"/>
  <c r="AU42" i="2"/>
  <c r="AT42" i="2"/>
  <c r="AQ42" i="2"/>
  <c r="R42" i="2"/>
  <c r="AR42" i="2" s="1"/>
  <c r="AY41" i="2"/>
  <c r="BC41" i="2" s="1"/>
  <c r="BG41" i="2" s="1"/>
  <c r="AV41" i="2"/>
  <c r="AU41" i="2"/>
  <c r="AT41" i="2"/>
  <c r="AQ41" i="2"/>
  <c r="R41" i="2"/>
  <c r="AR41" i="2" s="1"/>
  <c r="AV40" i="2"/>
  <c r="AU40" i="2"/>
  <c r="AT40" i="2"/>
  <c r="AQ40" i="2"/>
  <c r="AR40" i="2" s="1"/>
  <c r="R40" i="2"/>
  <c r="AX39" i="2"/>
  <c r="BB39" i="2" s="1"/>
  <c r="BF39" i="2" s="1"/>
  <c r="AV39" i="2"/>
  <c r="AU39" i="2"/>
  <c r="AT39" i="2"/>
  <c r="AQ39" i="2"/>
  <c r="R39" i="2"/>
  <c r="AR39" i="2" s="1"/>
  <c r="AV38" i="2"/>
  <c r="AU38" i="2"/>
  <c r="AT38" i="2"/>
  <c r="AR38" i="2"/>
  <c r="AQ38" i="2"/>
  <c r="R38" i="2"/>
  <c r="AX37" i="2"/>
  <c r="BB37" i="2" s="1"/>
  <c r="BF37" i="2" s="1"/>
  <c r="AV37" i="2"/>
  <c r="AU37" i="2"/>
  <c r="AT37" i="2"/>
  <c r="AR37" i="2"/>
  <c r="AQ37" i="2"/>
  <c r="R37" i="2"/>
  <c r="AY36" i="2"/>
  <c r="BC36" i="2" s="1"/>
  <c r="BG36" i="2" s="1"/>
  <c r="AV36" i="2"/>
  <c r="AU36" i="2"/>
  <c r="AT36" i="2"/>
  <c r="AR36" i="2"/>
  <c r="AQ36" i="2"/>
  <c r="R36" i="2"/>
  <c r="AV35" i="2"/>
  <c r="AU35" i="2"/>
  <c r="AT35" i="2"/>
  <c r="AR35" i="2"/>
  <c r="AQ35" i="2"/>
  <c r="R35" i="2"/>
  <c r="AY34" i="2"/>
  <c r="BC34" i="2" s="1"/>
  <c r="BG34" i="2" s="1"/>
  <c r="AV34" i="2"/>
  <c r="AU34" i="2"/>
  <c r="AT34" i="2"/>
  <c r="AQ34" i="2"/>
  <c r="R34" i="2"/>
  <c r="AR34" i="2" s="1"/>
  <c r="AV33" i="2"/>
  <c r="AU33" i="2"/>
  <c r="AT33" i="2"/>
  <c r="AQ33" i="2"/>
  <c r="R33" i="2"/>
  <c r="AR33" i="2" s="1"/>
  <c r="AX32" i="2"/>
  <c r="BB32" i="2" s="1"/>
  <c r="BF32" i="2" s="1"/>
  <c r="AV32" i="2"/>
  <c r="AU32" i="2"/>
  <c r="AT32" i="2"/>
  <c r="AQ32" i="2"/>
  <c r="AR32" i="2" s="1"/>
  <c r="R32" i="2"/>
  <c r="AV31" i="2"/>
  <c r="AU31" i="2"/>
  <c r="AT31" i="2"/>
  <c r="AR31" i="2"/>
  <c r="AQ31" i="2"/>
  <c r="R31" i="2"/>
  <c r="AY30" i="2"/>
  <c r="BC30" i="2" s="1"/>
  <c r="BG30" i="2" s="1"/>
  <c r="AV30" i="2"/>
  <c r="AU30" i="2"/>
  <c r="AT30" i="2"/>
  <c r="AQ30" i="2"/>
  <c r="AR30" i="2" s="1"/>
  <c r="R30" i="2"/>
  <c r="AX29" i="2"/>
  <c r="BB29" i="2" s="1"/>
  <c r="BF29" i="2" s="1"/>
  <c r="AV29" i="2"/>
  <c r="AU29" i="2"/>
  <c r="AT29" i="2"/>
  <c r="AR29" i="2"/>
  <c r="AQ29" i="2"/>
  <c r="R29" i="2"/>
  <c r="BC28" i="2"/>
  <c r="BG28" i="2" s="1"/>
  <c r="AY28" i="2"/>
  <c r="AV28" i="2"/>
  <c r="AU28" i="2"/>
  <c r="AT28" i="2"/>
  <c r="AR28" i="2"/>
  <c r="AQ28" i="2"/>
  <c r="R28" i="2"/>
  <c r="AY27" i="2"/>
  <c r="BC27" i="2" s="1"/>
  <c r="BG27" i="2" s="1"/>
  <c r="AX27" i="2"/>
  <c r="BB27" i="2" s="1"/>
  <c r="BF27" i="2" s="1"/>
  <c r="AV27" i="2"/>
  <c r="AU27" i="2"/>
  <c r="AT27" i="2"/>
  <c r="AQ27" i="2"/>
  <c r="R27" i="2"/>
  <c r="AR27" i="2" s="1"/>
  <c r="AV26" i="2"/>
  <c r="AU26" i="2"/>
  <c r="AT26" i="2"/>
  <c r="AQ26" i="2"/>
  <c r="R26" i="2"/>
  <c r="AR26" i="2" s="1"/>
  <c r="AY25" i="2"/>
  <c r="BC25" i="2" s="1"/>
  <c r="BG25" i="2" s="1"/>
  <c r="AV25" i="2"/>
  <c r="AU25" i="2"/>
  <c r="AT25" i="2"/>
  <c r="AQ25" i="2"/>
  <c r="R25" i="2"/>
  <c r="AR25" i="2" s="1"/>
  <c r="AV24" i="2"/>
  <c r="AU24" i="2"/>
  <c r="AT24" i="2"/>
  <c r="AQ24" i="2"/>
  <c r="AR24" i="2" s="1"/>
  <c r="R24" i="2"/>
  <c r="AX23" i="2"/>
  <c r="BB23" i="2" s="1"/>
  <c r="BF23" i="2" s="1"/>
  <c r="AV23" i="2"/>
  <c r="AU23" i="2"/>
  <c r="AT23" i="2"/>
  <c r="AQ23" i="2"/>
  <c r="R23" i="2"/>
  <c r="AR23" i="2" s="1"/>
  <c r="AV22" i="2"/>
  <c r="AU22" i="2"/>
  <c r="AT22" i="2"/>
  <c r="AR22" i="2"/>
  <c r="AQ22" i="2"/>
  <c r="R22" i="2"/>
  <c r="AX21" i="2"/>
  <c r="BB21" i="2" s="1"/>
  <c r="BF21" i="2" s="1"/>
  <c r="AV21" i="2"/>
  <c r="AU21" i="2"/>
  <c r="AT21" i="2"/>
  <c r="AR21" i="2"/>
  <c r="AQ21" i="2"/>
  <c r="R21" i="2"/>
  <c r="AY20" i="2"/>
  <c r="BC20" i="2" s="1"/>
  <c r="BG20" i="2" s="1"/>
  <c r="AV20" i="2"/>
  <c r="AU20" i="2"/>
  <c r="AT20" i="2"/>
  <c r="AR20" i="2"/>
  <c r="AQ20" i="2"/>
  <c r="R20" i="2"/>
  <c r="BC19" i="2"/>
  <c r="BG19" i="2" s="1"/>
  <c r="AZ19" i="2"/>
  <c r="BD19" i="2" s="1"/>
  <c r="BH19" i="2" s="1"/>
  <c r="AY19" i="2"/>
  <c r="AV19" i="2"/>
  <c r="AU19" i="2"/>
  <c r="AT19" i="2"/>
  <c r="AQ19" i="2"/>
  <c r="R19" i="2"/>
  <c r="AR19" i="2" s="1"/>
  <c r="AZ18" i="2"/>
  <c r="BD18" i="2" s="1"/>
  <c r="BH18" i="2" s="1"/>
  <c r="AY18" i="2"/>
  <c r="BC18" i="2" s="1"/>
  <c r="BG18" i="2" s="1"/>
  <c r="AV18" i="2"/>
  <c r="AU18" i="2"/>
  <c r="AT18" i="2"/>
  <c r="AQ18" i="2"/>
  <c r="R18" i="2"/>
  <c r="AR18" i="2" s="1"/>
  <c r="AV17" i="2"/>
  <c r="AU17" i="2"/>
  <c r="AT17" i="2"/>
  <c r="AQ17" i="2"/>
  <c r="R17" i="2"/>
  <c r="AR17" i="2" s="1"/>
  <c r="AY16" i="2"/>
  <c r="AX16" i="2"/>
  <c r="BB16" i="2" s="1"/>
  <c r="BF16" i="2" s="1"/>
  <c r="AV16" i="2"/>
  <c r="AU16" i="2"/>
  <c r="AT16" i="2"/>
  <c r="AQ16" i="2"/>
  <c r="AR16" i="2" s="1"/>
  <c r="R16" i="2"/>
  <c r="BH15" i="2"/>
  <c r="BG15" i="2"/>
  <c r="BF15" i="2"/>
  <c r="BD15" i="2"/>
  <c r="BC15" i="2"/>
  <c r="BB15" i="2"/>
  <c r="AZ15" i="2"/>
  <c r="AX15" i="2"/>
  <c r="AV15" i="2"/>
  <c r="AU15" i="2"/>
  <c r="AT15" i="2"/>
  <c r="R5" i="2"/>
  <c r="Q5" i="2"/>
  <c r="N5" i="2"/>
  <c r="R4" i="2"/>
  <c r="Q4" i="2"/>
  <c r="AY15" i="2" s="1"/>
  <c r="AY40" i="2" s="1"/>
  <c r="BC40" i="2" s="1"/>
  <c r="BG40" i="2" s="1"/>
  <c r="N4" i="2"/>
  <c r="R3" i="2"/>
  <c r="Q3" i="2"/>
  <c r="N3" i="2"/>
  <c r="AW53" i="1"/>
  <c r="AV53" i="1"/>
  <c r="AU53" i="1"/>
  <c r="AR53" i="1"/>
  <c r="AS53" i="1" s="1"/>
  <c r="AW52" i="1"/>
  <c r="AV52" i="1"/>
  <c r="AU52" i="1"/>
  <c r="AR52" i="1"/>
  <c r="AS52" i="1" s="1"/>
  <c r="AW51" i="1"/>
  <c r="AV51" i="1"/>
  <c r="AU51" i="1"/>
  <c r="AR51" i="1"/>
  <c r="AS51" i="1" s="1"/>
  <c r="AW50" i="1"/>
  <c r="AV50" i="1"/>
  <c r="AU50" i="1"/>
  <c r="AS50" i="1"/>
  <c r="AR50" i="1"/>
  <c r="AW49" i="1"/>
  <c r="AV49" i="1"/>
  <c r="AU49" i="1"/>
  <c r="AS49" i="1"/>
  <c r="AR49" i="1"/>
  <c r="AW48" i="1"/>
  <c r="AV48" i="1"/>
  <c r="AU48" i="1"/>
  <c r="AS48" i="1"/>
  <c r="AR48" i="1"/>
  <c r="AW47" i="1"/>
  <c r="AV47" i="1"/>
  <c r="AU47" i="1"/>
  <c r="AR47" i="1"/>
  <c r="AS47" i="1" s="1"/>
  <c r="AW46" i="1"/>
  <c r="AV46" i="1"/>
  <c r="AU46" i="1"/>
  <c r="AS46" i="1"/>
  <c r="AR46" i="1"/>
  <c r="AW45" i="1"/>
  <c r="AV45" i="1"/>
  <c r="AU45" i="1"/>
  <c r="AR45" i="1"/>
  <c r="AS45" i="1" s="1"/>
  <c r="AW44" i="1"/>
  <c r="AV44" i="1"/>
  <c r="AU44" i="1"/>
  <c r="AS44" i="1"/>
  <c r="AR44" i="1"/>
  <c r="AW43" i="1"/>
  <c r="AV43" i="1"/>
  <c r="AU43" i="1"/>
  <c r="AR43" i="1"/>
  <c r="AS43" i="1" s="1"/>
  <c r="AW42" i="1"/>
  <c r="AV42" i="1"/>
  <c r="AU42" i="1"/>
  <c r="AS42" i="1"/>
  <c r="AR42" i="1"/>
  <c r="AW41" i="1"/>
  <c r="AV41" i="1"/>
  <c r="AU41" i="1"/>
  <c r="AS41" i="1"/>
  <c r="AR41" i="1"/>
  <c r="AW40" i="1"/>
  <c r="AV40" i="1"/>
  <c r="AU40" i="1"/>
  <c r="AS40" i="1"/>
  <c r="AR40" i="1"/>
  <c r="AW39" i="1"/>
  <c r="AV39" i="1"/>
  <c r="AU39" i="1"/>
  <c r="AR39" i="1"/>
  <c r="AS39" i="1" s="1"/>
  <c r="AW38" i="1"/>
  <c r="AV38" i="1"/>
  <c r="AU38" i="1"/>
  <c r="AS38" i="1"/>
  <c r="AR38" i="1"/>
  <c r="AW37" i="1"/>
  <c r="AV37" i="1"/>
  <c r="AU37" i="1"/>
  <c r="AR37" i="1"/>
  <c r="AS37" i="1" s="1"/>
  <c r="AW36" i="1"/>
  <c r="AV36" i="1"/>
  <c r="AU36" i="1"/>
  <c r="AS36" i="1"/>
  <c r="AR36" i="1"/>
  <c r="AW35" i="1"/>
  <c r="AV35" i="1"/>
  <c r="AU35" i="1"/>
  <c r="AS35" i="1"/>
  <c r="AR35" i="1"/>
  <c r="AW34" i="1"/>
  <c r="AV34" i="1"/>
  <c r="AU34" i="1"/>
  <c r="AS34" i="1"/>
  <c r="AR34" i="1"/>
  <c r="AW33" i="1"/>
  <c r="AV33" i="1"/>
  <c r="AU33" i="1"/>
  <c r="AS33" i="1"/>
  <c r="AR33" i="1"/>
  <c r="AW32" i="1"/>
  <c r="AV32" i="1"/>
  <c r="AU32" i="1"/>
  <c r="AS32" i="1"/>
  <c r="AR32" i="1"/>
  <c r="AW31" i="1"/>
  <c r="AV31" i="1"/>
  <c r="AU31" i="1"/>
  <c r="AR31" i="1"/>
  <c r="AS31" i="1" s="1"/>
  <c r="AW30" i="1"/>
  <c r="AV30" i="1"/>
  <c r="AU30" i="1"/>
  <c r="AS30" i="1"/>
  <c r="AR30" i="1"/>
  <c r="AW29" i="1"/>
  <c r="AV29" i="1"/>
  <c r="AU29" i="1"/>
  <c r="AR29" i="1"/>
  <c r="AS29" i="1" s="1"/>
  <c r="AW28" i="1"/>
  <c r="AV28" i="1"/>
  <c r="AU28" i="1"/>
  <c r="AS28" i="1"/>
  <c r="AR28" i="1"/>
  <c r="AS27" i="1"/>
  <c r="AW26" i="1"/>
  <c r="AV26" i="1"/>
  <c r="AU26" i="1"/>
  <c r="AS26" i="1"/>
  <c r="AW25" i="1"/>
  <c r="AV25" i="1"/>
  <c r="AU25" i="1"/>
  <c r="AS25" i="1"/>
  <c r="AW24" i="1"/>
  <c r="AV24" i="1"/>
  <c r="AU24" i="1"/>
  <c r="AR24" i="1"/>
  <c r="AS24" i="1" s="1"/>
  <c r="AW23" i="1"/>
  <c r="AV23" i="1"/>
  <c r="AU23" i="1"/>
  <c r="AR23" i="1"/>
  <c r="AS23" i="1" s="1"/>
  <c r="AW22" i="1"/>
  <c r="AV22" i="1"/>
  <c r="AU22" i="1"/>
  <c r="AS22" i="1"/>
  <c r="AW21" i="1"/>
  <c r="AV21" i="1"/>
  <c r="AU21" i="1"/>
  <c r="AS21" i="1"/>
  <c r="AW20" i="1"/>
  <c r="AV20" i="1"/>
  <c r="AU20" i="1"/>
  <c r="AS20" i="1"/>
  <c r="AW19" i="1"/>
  <c r="AV19" i="1"/>
  <c r="AU19" i="1"/>
  <c r="AS19" i="1"/>
  <c r="AR19" i="1"/>
  <c r="AW18" i="1"/>
  <c r="AV18" i="1"/>
  <c r="AU18" i="1"/>
  <c r="AS18" i="1"/>
  <c r="AR18" i="1"/>
  <c r="AS17" i="1"/>
  <c r="AW16" i="1"/>
  <c r="AV16" i="1"/>
  <c r="AU16" i="1"/>
  <c r="AR16" i="1"/>
  <c r="AS16" i="1" s="1"/>
  <c r="BD15" i="1"/>
  <c r="BC15" i="1"/>
  <c r="Q5" i="1"/>
  <c r="BI15" i="1" s="1"/>
  <c r="N5" i="1"/>
  <c r="Q4" i="1"/>
  <c r="N4" i="1"/>
  <c r="Q3" i="1"/>
  <c r="N3" i="1"/>
  <c r="N8" i="3" l="1"/>
  <c r="O4" i="3" s="1"/>
  <c r="N8" i="1"/>
  <c r="O4" i="1" s="1"/>
  <c r="AZ49" i="2"/>
  <c r="BD49" i="2" s="1"/>
  <c r="BH49" i="2" s="1"/>
  <c r="AZ50" i="2"/>
  <c r="BD50" i="2" s="1"/>
  <c r="BH50" i="2" s="1"/>
  <c r="AZ46" i="2"/>
  <c r="BD46" i="2" s="1"/>
  <c r="BH46" i="2" s="1"/>
  <c r="AZ38" i="2"/>
  <c r="BD38" i="2" s="1"/>
  <c r="BH38" i="2" s="1"/>
  <c r="AZ30" i="2"/>
  <c r="BD30" i="2" s="1"/>
  <c r="BH30" i="2" s="1"/>
  <c r="AZ22" i="2"/>
  <c r="BD22" i="2" s="1"/>
  <c r="BH22" i="2" s="1"/>
  <c r="AZ48" i="2"/>
  <c r="BD48" i="2" s="1"/>
  <c r="BH48" i="2" s="1"/>
  <c r="AZ40" i="2"/>
  <c r="BD40" i="2" s="1"/>
  <c r="BH40" i="2" s="1"/>
  <c r="AZ32" i="2"/>
  <c r="BD32" i="2" s="1"/>
  <c r="BH32" i="2" s="1"/>
  <c r="AZ24" i="2"/>
  <c r="BD24" i="2" s="1"/>
  <c r="BH24" i="2" s="1"/>
  <c r="AZ16" i="2"/>
  <c r="AZ42" i="2"/>
  <c r="BD42" i="2" s="1"/>
  <c r="BH42" i="2" s="1"/>
  <c r="AZ33" i="2"/>
  <c r="BD33" i="2" s="1"/>
  <c r="BH33" i="2" s="1"/>
  <c r="AZ26" i="2"/>
  <c r="BD26" i="2" s="1"/>
  <c r="BH26" i="2" s="1"/>
  <c r="AZ17" i="2"/>
  <c r="BD17" i="2" s="1"/>
  <c r="BH17" i="2" s="1"/>
  <c r="AZ51" i="2"/>
  <c r="BD51" i="2" s="1"/>
  <c r="BH51" i="2" s="1"/>
  <c r="AZ31" i="2"/>
  <c r="BD31" i="2" s="1"/>
  <c r="BH31" i="2" s="1"/>
  <c r="AZ45" i="2"/>
  <c r="BD45" i="2" s="1"/>
  <c r="BH45" i="2" s="1"/>
  <c r="AZ43" i="2"/>
  <c r="BD43" i="2" s="1"/>
  <c r="BH43" i="2" s="1"/>
  <c r="AZ36" i="2"/>
  <c r="BD36" i="2" s="1"/>
  <c r="BH36" i="2" s="1"/>
  <c r="AZ29" i="2"/>
  <c r="BD29" i="2" s="1"/>
  <c r="BH29" i="2" s="1"/>
  <c r="AZ27" i="2"/>
  <c r="BD27" i="2" s="1"/>
  <c r="BH27" i="2" s="1"/>
  <c r="AZ20" i="2"/>
  <c r="BD20" i="2" s="1"/>
  <c r="BH20" i="2" s="1"/>
  <c r="AZ39" i="2"/>
  <c r="BD39" i="2" s="1"/>
  <c r="BH39" i="2" s="1"/>
  <c r="AZ23" i="2"/>
  <c r="BD23" i="2" s="1"/>
  <c r="BH23" i="2" s="1"/>
  <c r="BG15" i="1"/>
  <c r="R3" i="1"/>
  <c r="O5" i="2"/>
  <c r="AZ21" i="2"/>
  <c r="BD21" i="2" s="1"/>
  <c r="BH21" i="2" s="1"/>
  <c r="AZ34" i="2"/>
  <c r="BD34" i="2" s="1"/>
  <c r="BH34" i="2" s="1"/>
  <c r="AZ41" i="2"/>
  <c r="BD41" i="2" s="1"/>
  <c r="BH41" i="2" s="1"/>
  <c r="AZ47" i="2"/>
  <c r="BD47" i="2" s="1"/>
  <c r="BH47" i="2" s="1"/>
  <c r="O4" i="2"/>
  <c r="AW15" i="1"/>
  <c r="BA15" i="1"/>
  <c r="R5" i="1"/>
  <c r="BE15" i="1"/>
  <c r="BC16" i="2"/>
  <c r="BG16" i="2" s="1"/>
  <c r="AZ25" i="2"/>
  <c r="BD25" i="2" s="1"/>
  <c r="BH25" i="2" s="1"/>
  <c r="AZ28" i="2"/>
  <c r="BD28" i="2" s="1"/>
  <c r="BH28" i="2" s="1"/>
  <c r="AZ35" i="2"/>
  <c r="BD35" i="2" s="1"/>
  <c r="BH35" i="2" s="1"/>
  <c r="AU15" i="1"/>
  <c r="AZ37" i="2"/>
  <c r="BD37" i="2" s="1"/>
  <c r="BH37" i="2" s="1"/>
  <c r="AZ44" i="2"/>
  <c r="BD44" i="2" s="1"/>
  <c r="BH44" i="2" s="1"/>
  <c r="AY15" i="1"/>
  <c r="N8" i="2"/>
  <c r="O3" i="2"/>
  <c r="BH15" i="1"/>
  <c r="AV15" i="1"/>
  <c r="R4" i="1"/>
  <c r="AZ15" i="1"/>
  <c r="AX47" i="2"/>
  <c r="BB47" i="2" s="1"/>
  <c r="BF47" i="2" s="1"/>
  <c r="AX48" i="2"/>
  <c r="BB48" i="2" s="1"/>
  <c r="BF48" i="2" s="1"/>
  <c r="AX44" i="2"/>
  <c r="BB44" i="2" s="1"/>
  <c r="BF44" i="2" s="1"/>
  <c r="AX36" i="2"/>
  <c r="BB36" i="2" s="1"/>
  <c r="BF36" i="2" s="1"/>
  <c r="AX28" i="2"/>
  <c r="BB28" i="2" s="1"/>
  <c r="BF28" i="2" s="1"/>
  <c r="AX20" i="2"/>
  <c r="BB20" i="2" s="1"/>
  <c r="BF20" i="2" s="1"/>
  <c r="AX46" i="2"/>
  <c r="BB46" i="2" s="1"/>
  <c r="BF46" i="2" s="1"/>
  <c r="AX38" i="2"/>
  <c r="BB38" i="2" s="1"/>
  <c r="BF38" i="2" s="1"/>
  <c r="AX30" i="2"/>
  <c r="BB30" i="2" s="1"/>
  <c r="BF30" i="2" s="1"/>
  <c r="AX22" i="2"/>
  <c r="BB22" i="2" s="1"/>
  <c r="BF22" i="2" s="1"/>
  <c r="AX18" i="2"/>
  <c r="BB18" i="2" s="1"/>
  <c r="BF18" i="2" s="1"/>
  <c r="AX25" i="2"/>
  <c r="BB25" i="2" s="1"/>
  <c r="BF25" i="2" s="1"/>
  <c r="AY32" i="2"/>
  <c r="BC32" i="2" s="1"/>
  <c r="BG32" i="2" s="1"/>
  <c r="AX34" i="2"/>
  <c r="BB34" i="2" s="1"/>
  <c r="BF34" i="2" s="1"/>
  <c r="AX41" i="2"/>
  <c r="BB41" i="2" s="1"/>
  <c r="BF41" i="2" s="1"/>
  <c r="AX50" i="2"/>
  <c r="BB50" i="2" s="1"/>
  <c r="BF50" i="2" s="1"/>
  <c r="AY22" i="2"/>
  <c r="BC22" i="2" s="1"/>
  <c r="BG22" i="2" s="1"/>
  <c r="AX24" i="2"/>
  <c r="BB24" i="2" s="1"/>
  <c r="BF24" i="2" s="1"/>
  <c r="AX31" i="2"/>
  <c r="BB31" i="2" s="1"/>
  <c r="BF31" i="2" s="1"/>
  <c r="AY38" i="2"/>
  <c r="BC38" i="2" s="1"/>
  <c r="BG38" i="2" s="1"/>
  <c r="AX40" i="2"/>
  <c r="BB40" i="2" s="1"/>
  <c r="BF40" i="2" s="1"/>
  <c r="AY51" i="2"/>
  <c r="BC51" i="2" s="1"/>
  <c r="BG51" i="2" s="1"/>
  <c r="AX47" i="3"/>
  <c r="BB47" i="3" s="1"/>
  <c r="BF47" i="3" s="1"/>
  <c r="AX46" i="3"/>
  <c r="BB46" i="3" s="1"/>
  <c r="BF46" i="3" s="1"/>
  <c r="AX45" i="3"/>
  <c r="BB45" i="3" s="1"/>
  <c r="BF45" i="3" s="1"/>
  <c r="AX44" i="3"/>
  <c r="BB44" i="3" s="1"/>
  <c r="BF44" i="3" s="1"/>
  <c r="AX43" i="3"/>
  <c r="BB43" i="3" s="1"/>
  <c r="BF43" i="3" s="1"/>
  <c r="AX42" i="3"/>
  <c r="BB42" i="3" s="1"/>
  <c r="BF42" i="3" s="1"/>
  <c r="AX41" i="3"/>
  <c r="BB41" i="3" s="1"/>
  <c r="BF41" i="3" s="1"/>
  <c r="AX40" i="3"/>
  <c r="BB40" i="3" s="1"/>
  <c r="BF40" i="3" s="1"/>
  <c r="AX39" i="3"/>
  <c r="BB39" i="3" s="1"/>
  <c r="BF39" i="3" s="1"/>
  <c r="AX38" i="3"/>
  <c r="BB38" i="3" s="1"/>
  <c r="BF38" i="3" s="1"/>
  <c r="AX37" i="3"/>
  <c r="BB37" i="3" s="1"/>
  <c r="BF37" i="3" s="1"/>
  <c r="AX36" i="3"/>
  <c r="BB36" i="3" s="1"/>
  <c r="BF36" i="3" s="1"/>
  <c r="AX35" i="3"/>
  <c r="BB35" i="3" s="1"/>
  <c r="BF35" i="3" s="1"/>
  <c r="AX34" i="3"/>
  <c r="BB34" i="3" s="1"/>
  <c r="BF34" i="3" s="1"/>
  <c r="AX33" i="3"/>
  <c r="BB33" i="3" s="1"/>
  <c r="BF33" i="3" s="1"/>
  <c r="AX32" i="3"/>
  <c r="BB32" i="3" s="1"/>
  <c r="BF32" i="3" s="1"/>
  <c r="AX31" i="3"/>
  <c r="BB31" i="3" s="1"/>
  <c r="BF31" i="3" s="1"/>
  <c r="AX30" i="3"/>
  <c r="BB30" i="3" s="1"/>
  <c r="BF30" i="3" s="1"/>
  <c r="AX29" i="3"/>
  <c r="BB29" i="3" s="1"/>
  <c r="BF29" i="3" s="1"/>
  <c r="AX28" i="3"/>
  <c r="BB28" i="3" s="1"/>
  <c r="BF28" i="3" s="1"/>
  <c r="AX27" i="3"/>
  <c r="BB27" i="3" s="1"/>
  <c r="BF27" i="3" s="1"/>
  <c r="AX26" i="3"/>
  <c r="BB26" i="3" s="1"/>
  <c r="BF26" i="3" s="1"/>
  <c r="AX25" i="3"/>
  <c r="BB25" i="3" s="1"/>
  <c r="BF25" i="3" s="1"/>
  <c r="AX24" i="3"/>
  <c r="BB24" i="3" s="1"/>
  <c r="BF24" i="3" s="1"/>
  <c r="AX23" i="3"/>
  <c r="BB23" i="3" s="1"/>
  <c r="BF23" i="3" s="1"/>
  <c r="AX22" i="3"/>
  <c r="BB22" i="3" s="1"/>
  <c r="BF22" i="3" s="1"/>
  <c r="AX21" i="3"/>
  <c r="BB21" i="3" s="1"/>
  <c r="BF21" i="3" s="1"/>
  <c r="AX20" i="3"/>
  <c r="BB20" i="3" s="1"/>
  <c r="BF20" i="3" s="1"/>
  <c r="AX19" i="3"/>
  <c r="BB19" i="3" s="1"/>
  <c r="BF19" i="3" s="1"/>
  <c r="AX18" i="3"/>
  <c r="BB18" i="3" s="1"/>
  <c r="BF18" i="3" s="1"/>
  <c r="AX17" i="3"/>
  <c r="BB17" i="3" s="1"/>
  <c r="BF17" i="3" s="1"/>
  <c r="AX16" i="3"/>
  <c r="AX17" i="2"/>
  <c r="BB17" i="2" s="1"/>
  <c r="BF17" i="2" s="1"/>
  <c r="AY24" i="2"/>
  <c r="BC24" i="2" s="1"/>
  <c r="BG24" i="2" s="1"/>
  <c r="AX26" i="2"/>
  <c r="BB26" i="2" s="1"/>
  <c r="BF26" i="2" s="1"/>
  <c r="AX33" i="2"/>
  <c r="BB33" i="2" s="1"/>
  <c r="BF33" i="2" s="1"/>
  <c r="AX42" i="2"/>
  <c r="BB42" i="2" s="1"/>
  <c r="BF42" i="2" s="1"/>
  <c r="AY48" i="2"/>
  <c r="BC48" i="2" s="1"/>
  <c r="BG48" i="2" s="1"/>
  <c r="AY49" i="2"/>
  <c r="BC49" i="2" s="1"/>
  <c r="BG49" i="2" s="1"/>
  <c r="AY45" i="2"/>
  <c r="BC45" i="2" s="1"/>
  <c r="BG45" i="2" s="1"/>
  <c r="AY37" i="2"/>
  <c r="BC37" i="2" s="1"/>
  <c r="BG37" i="2" s="1"/>
  <c r="AY29" i="2"/>
  <c r="BC29" i="2" s="1"/>
  <c r="BG29" i="2" s="1"/>
  <c r="AY21" i="2"/>
  <c r="BC21" i="2" s="1"/>
  <c r="BG21" i="2" s="1"/>
  <c r="AY47" i="2"/>
  <c r="BC47" i="2" s="1"/>
  <c r="BG47" i="2" s="1"/>
  <c r="AY39" i="2"/>
  <c r="BC39" i="2" s="1"/>
  <c r="BG39" i="2" s="1"/>
  <c r="AY31" i="2"/>
  <c r="BC31" i="2" s="1"/>
  <c r="BG31" i="2" s="1"/>
  <c r="AY23" i="2"/>
  <c r="BC23" i="2" s="1"/>
  <c r="BG23" i="2" s="1"/>
  <c r="AY17" i="2"/>
  <c r="AX19" i="2"/>
  <c r="BB19" i="2" s="1"/>
  <c r="BF19" i="2" s="1"/>
  <c r="AY26" i="2"/>
  <c r="BC26" i="2" s="1"/>
  <c r="BG26" i="2" s="1"/>
  <c r="AY33" i="2"/>
  <c r="BC33" i="2" s="1"/>
  <c r="BG33" i="2" s="1"/>
  <c r="AX35" i="2"/>
  <c r="BB35" i="2" s="1"/>
  <c r="BF35" i="2" s="1"/>
  <c r="AY42" i="2"/>
  <c r="BC42" i="2" s="1"/>
  <c r="BG42" i="2" s="1"/>
  <c r="AX49" i="2"/>
  <c r="BB49" i="2" s="1"/>
  <c r="BF49" i="2" s="1"/>
  <c r="AY35" i="2"/>
  <c r="BC35" i="2" s="1"/>
  <c r="BG35" i="2" s="1"/>
  <c r="AY44" i="2"/>
  <c r="BC44" i="2" s="1"/>
  <c r="BG44" i="2" s="1"/>
  <c r="AY15" i="3"/>
  <c r="BC15" i="3"/>
  <c r="AZ16" i="3"/>
  <c r="AZ17" i="3"/>
  <c r="BD17" i="3" s="1"/>
  <c r="BH17" i="3" s="1"/>
  <c r="AZ18" i="3"/>
  <c r="BD18" i="3" s="1"/>
  <c r="BH18" i="3" s="1"/>
  <c r="AZ19" i="3"/>
  <c r="BD19" i="3" s="1"/>
  <c r="BH19" i="3" s="1"/>
  <c r="AZ20" i="3"/>
  <c r="BD20" i="3" s="1"/>
  <c r="BH20" i="3" s="1"/>
  <c r="AZ21" i="3"/>
  <c r="BD21" i="3" s="1"/>
  <c r="BH21" i="3" s="1"/>
  <c r="AZ22" i="3"/>
  <c r="BD22" i="3" s="1"/>
  <c r="BH22" i="3" s="1"/>
  <c r="AZ23" i="3"/>
  <c r="BD23" i="3" s="1"/>
  <c r="BH23" i="3" s="1"/>
  <c r="AZ24" i="3"/>
  <c r="BD24" i="3" s="1"/>
  <c r="BH24" i="3" s="1"/>
  <c r="AZ25" i="3"/>
  <c r="BD25" i="3" s="1"/>
  <c r="BH25" i="3" s="1"/>
  <c r="AZ26" i="3"/>
  <c r="BD26" i="3" s="1"/>
  <c r="BH26" i="3" s="1"/>
  <c r="AZ27" i="3"/>
  <c r="BD27" i="3" s="1"/>
  <c r="BH27" i="3" s="1"/>
  <c r="AZ28" i="3"/>
  <c r="BD28" i="3" s="1"/>
  <c r="BH28" i="3" s="1"/>
  <c r="AZ29" i="3"/>
  <c r="BD29" i="3" s="1"/>
  <c r="BH29" i="3" s="1"/>
  <c r="AZ30" i="3"/>
  <c r="BD30" i="3" s="1"/>
  <c r="BH30" i="3" s="1"/>
  <c r="AZ31" i="3"/>
  <c r="BD31" i="3" s="1"/>
  <c r="BH31" i="3" s="1"/>
  <c r="AZ32" i="3"/>
  <c r="BD32" i="3" s="1"/>
  <c r="BH32" i="3" s="1"/>
  <c r="AZ33" i="3"/>
  <c r="BD33" i="3" s="1"/>
  <c r="BH33" i="3" s="1"/>
  <c r="AZ34" i="3"/>
  <c r="BD34" i="3" s="1"/>
  <c r="BH34" i="3" s="1"/>
  <c r="AZ35" i="3"/>
  <c r="BD35" i="3" s="1"/>
  <c r="BH35" i="3" s="1"/>
  <c r="AZ36" i="3"/>
  <c r="BD36" i="3" s="1"/>
  <c r="BH36" i="3" s="1"/>
  <c r="AZ37" i="3"/>
  <c r="BD37" i="3" s="1"/>
  <c r="BH37" i="3" s="1"/>
  <c r="AZ38" i="3"/>
  <c r="BD38" i="3" s="1"/>
  <c r="BH38" i="3" s="1"/>
  <c r="AZ39" i="3"/>
  <c r="BD39" i="3" s="1"/>
  <c r="BH39" i="3" s="1"/>
  <c r="AZ40" i="3"/>
  <c r="BD40" i="3" s="1"/>
  <c r="BH40" i="3" s="1"/>
  <c r="AZ41" i="3"/>
  <c r="BD41" i="3" s="1"/>
  <c r="BH41" i="3" s="1"/>
  <c r="AZ42" i="3"/>
  <c r="BD42" i="3" s="1"/>
  <c r="BH42" i="3" s="1"/>
  <c r="AZ43" i="3"/>
  <c r="BD43" i="3" s="1"/>
  <c r="BH43" i="3" s="1"/>
  <c r="AZ44" i="3"/>
  <c r="BD44" i="3" s="1"/>
  <c r="BH44" i="3" s="1"/>
  <c r="AZ45" i="3"/>
  <c r="BD45" i="3" s="1"/>
  <c r="BH45" i="3" s="1"/>
  <c r="AZ46" i="3"/>
  <c r="BD46" i="3" s="1"/>
  <c r="BH46" i="3" s="1"/>
  <c r="BB15" i="3"/>
  <c r="AX66" i="3" l="1"/>
  <c r="AX67" i="3"/>
  <c r="AX68" i="3" s="1"/>
  <c r="BB16" i="3"/>
  <c r="BF16" i="3" s="1"/>
  <c r="AX67" i="2"/>
  <c r="AX68" i="2" s="1"/>
  <c r="O3" i="3"/>
  <c r="BC17" i="2"/>
  <c r="BG17" i="2" s="1"/>
  <c r="AY66" i="2"/>
  <c r="O8" i="2"/>
  <c r="AY47" i="3"/>
  <c r="BC47" i="3" s="1"/>
  <c r="BG47" i="3" s="1"/>
  <c r="AY46" i="3"/>
  <c r="BC46" i="3" s="1"/>
  <c r="BG46" i="3" s="1"/>
  <c r="AY45" i="3"/>
  <c r="BC45" i="3" s="1"/>
  <c r="BG45" i="3" s="1"/>
  <c r="AY44" i="3"/>
  <c r="BC44" i="3" s="1"/>
  <c r="BG44" i="3" s="1"/>
  <c r="AY43" i="3"/>
  <c r="BC43" i="3" s="1"/>
  <c r="BG43" i="3" s="1"/>
  <c r="AY42" i="3"/>
  <c r="BC42" i="3" s="1"/>
  <c r="BG42" i="3" s="1"/>
  <c r="AY41" i="3"/>
  <c r="BC41" i="3" s="1"/>
  <c r="BG41" i="3" s="1"/>
  <c r="AY40" i="3"/>
  <c r="BC40" i="3" s="1"/>
  <c r="BG40" i="3" s="1"/>
  <c r="AY39" i="3"/>
  <c r="BC39" i="3" s="1"/>
  <c r="BG39" i="3" s="1"/>
  <c r="AY38" i="3"/>
  <c r="BC38" i="3" s="1"/>
  <c r="BG38" i="3" s="1"/>
  <c r="AY37" i="3"/>
  <c r="BC37" i="3" s="1"/>
  <c r="BG37" i="3" s="1"/>
  <c r="AY36" i="3"/>
  <c r="BC36" i="3" s="1"/>
  <c r="BG36" i="3" s="1"/>
  <c r="AY35" i="3"/>
  <c r="BC35" i="3" s="1"/>
  <c r="BG35" i="3" s="1"/>
  <c r="AY34" i="3"/>
  <c r="BC34" i="3" s="1"/>
  <c r="BG34" i="3" s="1"/>
  <c r="AY33" i="3"/>
  <c r="BC33" i="3" s="1"/>
  <c r="BG33" i="3" s="1"/>
  <c r="AY32" i="3"/>
  <c r="BC32" i="3" s="1"/>
  <c r="BG32" i="3" s="1"/>
  <c r="AY31" i="3"/>
  <c r="BC31" i="3" s="1"/>
  <c r="BG31" i="3" s="1"/>
  <c r="AY30" i="3"/>
  <c r="BC30" i="3" s="1"/>
  <c r="BG30" i="3" s="1"/>
  <c r="AY29" i="3"/>
  <c r="BC29" i="3" s="1"/>
  <c r="BG29" i="3" s="1"/>
  <c r="AY28" i="3"/>
  <c r="BC28" i="3" s="1"/>
  <c r="BG28" i="3" s="1"/>
  <c r="AY27" i="3"/>
  <c r="BC27" i="3" s="1"/>
  <c r="BG27" i="3" s="1"/>
  <c r="AY26" i="3"/>
  <c r="BC26" i="3" s="1"/>
  <c r="BG26" i="3" s="1"/>
  <c r="AY25" i="3"/>
  <c r="BC25" i="3" s="1"/>
  <c r="BG25" i="3" s="1"/>
  <c r="AY24" i="3"/>
  <c r="BC24" i="3" s="1"/>
  <c r="BG24" i="3" s="1"/>
  <c r="AY23" i="3"/>
  <c r="BC23" i="3" s="1"/>
  <c r="BG23" i="3" s="1"/>
  <c r="AY22" i="3"/>
  <c r="BC22" i="3" s="1"/>
  <c r="BG22" i="3" s="1"/>
  <c r="AY21" i="3"/>
  <c r="BC21" i="3" s="1"/>
  <c r="BG21" i="3" s="1"/>
  <c r="AY20" i="3"/>
  <c r="BC20" i="3" s="1"/>
  <c r="BG20" i="3" s="1"/>
  <c r="AY19" i="3"/>
  <c r="BC19" i="3" s="1"/>
  <c r="BG19" i="3" s="1"/>
  <c r="AY18" i="3"/>
  <c r="BC18" i="3" s="1"/>
  <c r="BG18" i="3" s="1"/>
  <c r="AY17" i="3"/>
  <c r="BC17" i="3" s="1"/>
  <c r="BG17" i="3" s="1"/>
  <c r="AY16" i="3"/>
  <c r="AY51" i="1"/>
  <c r="BC51" i="1" s="1"/>
  <c r="BG51" i="1" s="1"/>
  <c r="AY48" i="1"/>
  <c r="BC48" i="1" s="1"/>
  <c r="BG48" i="1" s="1"/>
  <c r="AY44" i="1"/>
  <c r="BC44" i="1" s="1"/>
  <c r="BG44" i="1" s="1"/>
  <c r="AY40" i="1"/>
  <c r="BC40" i="1" s="1"/>
  <c r="BG40" i="1" s="1"/>
  <c r="AY36" i="1"/>
  <c r="BC36" i="1" s="1"/>
  <c r="BG36" i="1" s="1"/>
  <c r="AY32" i="1"/>
  <c r="BC32" i="1" s="1"/>
  <c r="BG32" i="1" s="1"/>
  <c r="AY28" i="1"/>
  <c r="BC28" i="1" s="1"/>
  <c r="BG28" i="1" s="1"/>
  <c r="AY24" i="1"/>
  <c r="BC24" i="1" s="1"/>
  <c r="BG24" i="1" s="1"/>
  <c r="AY16" i="1"/>
  <c r="AY41" i="1"/>
  <c r="BC41" i="1" s="1"/>
  <c r="BG41" i="1" s="1"/>
  <c r="AY52" i="1"/>
  <c r="BC52" i="1" s="1"/>
  <c r="BG52" i="1" s="1"/>
  <c r="AY49" i="1"/>
  <c r="BC49" i="1" s="1"/>
  <c r="BG49" i="1" s="1"/>
  <c r="AY45" i="1"/>
  <c r="BC45" i="1" s="1"/>
  <c r="BG45" i="1" s="1"/>
  <c r="AY37" i="1"/>
  <c r="BC37" i="1" s="1"/>
  <c r="BG37" i="1" s="1"/>
  <c r="AY22" i="1"/>
  <c r="BC22" i="1" s="1"/>
  <c r="BG22" i="1" s="1"/>
  <c r="AY39" i="1"/>
  <c r="BC39" i="1" s="1"/>
  <c r="BG39" i="1" s="1"/>
  <c r="AY34" i="1"/>
  <c r="BC34" i="1" s="1"/>
  <c r="BG34" i="1" s="1"/>
  <c r="AY31" i="1"/>
  <c r="BC31" i="1" s="1"/>
  <c r="BG31" i="1" s="1"/>
  <c r="AY26" i="1"/>
  <c r="BC26" i="1" s="1"/>
  <c r="BG26" i="1" s="1"/>
  <c r="AY53" i="1"/>
  <c r="BC53" i="1" s="1"/>
  <c r="BG53" i="1" s="1"/>
  <c r="AY38" i="1"/>
  <c r="BC38" i="1" s="1"/>
  <c r="BG38" i="1" s="1"/>
  <c r="AY23" i="1"/>
  <c r="BC23" i="1" s="1"/>
  <c r="BG23" i="1" s="1"/>
  <c r="AY19" i="1"/>
  <c r="BC19" i="1" s="1"/>
  <c r="BG19" i="1" s="1"/>
  <c r="AY46" i="1"/>
  <c r="BC46" i="1" s="1"/>
  <c r="BG46" i="1" s="1"/>
  <c r="AY50" i="1"/>
  <c r="BC50" i="1" s="1"/>
  <c r="BG50" i="1" s="1"/>
  <c r="AY35" i="1"/>
  <c r="BC35" i="1" s="1"/>
  <c r="BG35" i="1" s="1"/>
  <c r="AY21" i="1"/>
  <c r="BC21" i="1" s="1"/>
  <c r="BG21" i="1" s="1"/>
  <c r="AY47" i="1"/>
  <c r="BC47" i="1" s="1"/>
  <c r="BG47" i="1" s="1"/>
  <c r="AY43" i="1"/>
  <c r="BC43" i="1" s="1"/>
  <c r="BG43" i="1" s="1"/>
  <c r="AY33" i="1"/>
  <c r="BC33" i="1" s="1"/>
  <c r="BG33" i="1" s="1"/>
  <c r="AY30" i="1"/>
  <c r="BC30" i="1" s="1"/>
  <c r="BG30" i="1" s="1"/>
  <c r="AY42" i="1"/>
  <c r="BC42" i="1" s="1"/>
  <c r="BG42" i="1" s="1"/>
  <c r="AY18" i="1"/>
  <c r="BC18" i="1" s="1"/>
  <c r="BG18" i="1" s="1"/>
  <c r="AY29" i="1"/>
  <c r="BC29" i="1" s="1"/>
  <c r="BG29" i="1" s="1"/>
  <c r="AY25" i="1"/>
  <c r="BC25" i="1" s="1"/>
  <c r="BG25" i="1" s="1"/>
  <c r="AY20" i="1"/>
  <c r="BC20" i="1" s="1"/>
  <c r="BG20" i="1" s="1"/>
  <c r="AY67" i="2"/>
  <c r="AZ67" i="3"/>
  <c r="AZ66" i="3"/>
  <c r="BD16" i="3"/>
  <c r="BH16" i="3" s="1"/>
  <c r="AX66" i="2"/>
  <c r="O5" i="3"/>
  <c r="O3" i="1"/>
  <c r="AZ24" i="1"/>
  <c r="BD24" i="1" s="1"/>
  <c r="BH24" i="1" s="1"/>
  <c r="AZ16" i="1"/>
  <c r="AZ52" i="1"/>
  <c r="BD52" i="1" s="1"/>
  <c r="BH52" i="1" s="1"/>
  <c r="AZ49" i="1"/>
  <c r="BD49" i="1" s="1"/>
  <c r="BH49" i="1" s="1"/>
  <c r="AZ45" i="1"/>
  <c r="BD45" i="1" s="1"/>
  <c r="BH45" i="1" s="1"/>
  <c r="AZ41" i="1"/>
  <c r="BD41" i="1" s="1"/>
  <c r="BH41" i="1" s="1"/>
  <c r="AZ37" i="1"/>
  <c r="BD37" i="1" s="1"/>
  <c r="BH37" i="1" s="1"/>
  <c r="AZ33" i="1"/>
  <c r="BD33" i="1" s="1"/>
  <c r="BH33" i="1" s="1"/>
  <c r="AZ29" i="1"/>
  <c r="BD29" i="1" s="1"/>
  <c r="BH29" i="1" s="1"/>
  <c r="AZ21" i="1"/>
  <c r="BD21" i="1" s="1"/>
  <c r="BH21" i="1" s="1"/>
  <c r="AZ18" i="1"/>
  <c r="BD18" i="1" s="1"/>
  <c r="BH18" i="1" s="1"/>
  <c r="AZ53" i="1"/>
  <c r="BD53" i="1" s="1"/>
  <c r="BH53" i="1" s="1"/>
  <c r="AZ47" i="1"/>
  <c r="BD47" i="1" s="1"/>
  <c r="BH47" i="1" s="1"/>
  <c r="AZ43" i="1"/>
  <c r="BD43" i="1" s="1"/>
  <c r="BH43" i="1" s="1"/>
  <c r="AZ39" i="1"/>
  <c r="BD39" i="1" s="1"/>
  <c r="BH39" i="1" s="1"/>
  <c r="AZ35" i="1"/>
  <c r="BD35" i="1" s="1"/>
  <c r="BH35" i="1" s="1"/>
  <c r="AZ31" i="1"/>
  <c r="BD31" i="1" s="1"/>
  <c r="BH31" i="1" s="1"/>
  <c r="AZ38" i="1"/>
  <c r="BD38" i="1" s="1"/>
  <c r="BH38" i="1" s="1"/>
  <c r="AZ28" i="1"/>
  <c r="BD28" i="1" s="1"/>
  <c r="BH28" i="1" s="1"/>
  <c r="AZ23" i="1"/>
  <c r="BD23" i="1" s="1"/>
  <c r="BH23" i="1" s="1"/>
  <c r="AZ19" i="1"/>
  <c r="BD19" i="1" s="1"/>
  <c r="BH19" i="1" s="1"/>
  <c r="AZ48" i="1"/>
  <c r="BD48" i="1" s="1"/>
  <c r="BH48" i="1" s="1"/>
  <c r="AZ51" i="1"/>
  <c r="BD51" i="1" s="1"/>
  <c r="BH51" i="1" s="1"/>
  <c r="AZ50" i="1"/>
  <c r="BD50" i="1" s="1"/>
  <c r="BH50" i="1" s="1"/>
  <c r="AZ44" i="1"/>
  <c r="BD44" i="1" s="1"/>
  <c r="BH44" i="1" s="1"/>
  <c r="AZ40" i="1"/>
  <c r="BD40" i="1" s="1"/>
  <c r="BH40" i="1" s="1"/>
  <c r="AZ20" i="1"/>
  <c r="BD20" i="1" s="1"/>
  <c r="BH20" i="1" s="1"/>
  <c r="AZ30" i="1"/>
  <c r="BD30" i="1" s="1"/>
  <c r="BH30" i="1" s="1"/>
  <c r="AZ36" i="1"/>
  <c r="BD36" i="1" s="1"/>
  <c r="BH36" i="1" s="1"/>
  <c r="AZ26" i="1"/>
  <c r="BD26" i="1" s="1"/>
  <c r="BH26" i="1" s="1"/>
  <c r="AZ42" i="1"/>
  <c r="BD42" i="1" s="1"/>
  <c r="BH42" i="1" s="1"/>
  <c r="AZ22" i="1"/>
  <c r="BD22" i="1" s="1"/>
  <c r="BH22" i="1" s="1"/>
  <c r="AZ32" i="1"/>
  <c r="BD32" i="1" s="1"/>
  <c r="BH32" i="1" s="1"/>
  <c r="AZ25" i="1"/>
  <c r="BD25" i="1" s="1"/>
  <c r="BH25" i="1" s="1"/>
  <c r="AZ46" i="1"/>
  <c r="BD46" i="1" s="1"/>
  <c r="BH46" i="1" s="1"/>
  <c r="AZ34" i="1"/>
  <c r="BD34" i="1" s="1"/>
  <c r="BH34" i="1" s="1"/>
  <c r="BA52" i="1"/>
  <c r="BE52" i="1" s="1"/>
  <c r="BI52" i="1" s="1"/>
  <c r="BA49" i="1"/>
  <c r="BE49" i="1" s="1"/>
  <c r="BI49" i="1" s="1"/>
  <c r="BA45" i="1"/>
  <c r="BE45" i="1" s="1"/>
  <c r="BI45" i="1" s="1"/>
  <c r="BA41" i="1"/>
  <c r="BE41" i="1" s="1"/>
  <c r="BI41" i="1" s="1"/>
  <c r="BA37" i="1"/>
  <c r="BE37" i="1" s="1"/>
  <c r="BI37" i="1" s="1"/>
  <c r="BA33" i="1"/>
  <c r="BE33" i="1" s="1"/>
  <c r="BI33" i="1" s="1"/>
  <c r="BA29" i="1"/>
  <c r="BE29" i="1" s="1"/>
  <c r="BI29" i="1" s="1"/>
  <c r="BA21" i="1"/>
  <c r="BE21" i="1" s="1"/>
  <c r="BI21" i="1" s="1"/>
  <c r="BA18" i="1"/>
  <c r="BE18" i="1" s="1"/>
  <c r="BI18" i="1" s="1"/>
  <c r="BA42" i="1"/>
  <c r="BE42" i="1" s="1"/>
  <c r="BI42" i="1" s="1"/>
  <c r="BA50" i="1"/>
  <c r="BE50" i="1" s="1"/>
  <c r="BI50" i="1" s="1"/>
  <c r="BA46" i="1"/>
  <c r="BE46" i="1" s="1"/>
  <c r="BI46" i="1" s="1"/>
  <c r="BA38" i="1"/>
  <c r="BE38" i="1" s="1"/>
  <c r="BI38" i="1" s="1"/>
  <c r="BA51" i="1"/>
  <c r="BE51" i="1" s="1"/>
  <c r="BI51" i="1" s="1"/>
  <c r="BA26" i="1"/>
  <c r="BE26" i="1" s="1"/>
  <c r="BI26" i="1" s="1"/>
  <c r="BA23" i="1"/>
  <c r="BE23" i="1" s="1"/>
  <c r="BI23" i="1" s="1"/>
  <c r="BA20" i="1"/>
  <c r="BE20" i="1" s="1"/>
  <c r="BI20" i="1" s="1"/>
  <c r="BA53" i="1"/>
  <c r="BE53" i="1" s="1"/>
  <c r="BI53" i="1" s="1"/>
  <c r="BA44" i="1"/>
  <c r="BE44" i="1" s="1"/>
  <c r="BI44" i="1" s="1"/>
  <c r="BA25" i="1"/>
  <c r="BE25" i="1" s="1"/>
  <c r="BI25" i="1" s="1"/>
  <c r="BA47" i="1"/>
  <c r="BE47" i="1" s="1"/>
  <c r="BI47" i="1" s="1"/>
  <c r="BA30" i="1"/>
  <c r="BE30" i="1" s="1"/>
  <c r="BI30" i="1" s="1"/>
  <c r="BA43" i="1"/>
  <c r="BE43" i="1" s="1"/>
  <c r="BI43" i="1" s="1"/>
  <c r="BA36" i="1"/>
  <c r="BE36" i="1" s="1"/>
  <c r="BI36" i="1" s="1"/>
  <c r="BA22" i="1"/>
  <c r="BE22" i="1" s="1"/>
  <c r="BI22" i="1" s="1"/>
  <c r="BA40" i="1"/>
  <c r="BE40" i="1" s="1"/>
  <c r="BI40" i="1" s="1"/>
  <c r="BA34" i="1"/>
  <c r="BE34" i="1" s="1"/>
  <c r="BI34" i="1" s="1"/>
  <c r="BA39" i="1"/>
  <c r="BE39" i="1" s="1"/>
  <c r="BI39" i="1" s="1"/>
  <c r="BA48" i="1"/>
  <c r="BE48" i="1" s="1"/>
  <c r="BI48" i="1" s="1"/>
  <c r="BA35" i="1"/>
  <c r="BE35" i="1" s="1"/>
  <c r="BI35" i="1" s="1"/>
  <c r="BA32" i="1"/>
  <c r="BE32" i="1" s="1"/>
  <c r="BI32" i="1" s="1"/>
  <c r="BA31" i="1"/>
  <c r="BE31" i="1" s="1"/>
  <c r="BI31" i="1" s="1"/>
  <c r="BA16" i="1"/>
  <c r="BA24" i="1"/>
  <c r="BE24" i="1" s="1"/>
  <c r="BI24" i="1" s="1"/>
  <c r="BA19" i="1"/>
  <c r="BE19" i="1" s="1"/>
  <c r="BI19" i="1" s="1"/>
  <c r="BA28" i="1"/>
  <c r="BE28" i="1" s="1"/>
  <c r="BI28" i="1" s="1"/>
  <c r="AZ66" i="2"/>
  <c r="AZ67" i="2"/>
  <c r="AZ68" i="2" s="1"/>
  <c r="BD16" i="2"/>
  <c r="BH16" i="2" s="1"/>
  <c r="O5" i="1"/>
  <c r="AY67" i="3" l="1"/>
  <c r="AY68" i="3" s="1"/>
  <c r="BC16" i="3"/>
  <c r="BG16" i="3" s="1"/>
  <c r="AY66" i="3"/>
  <c r="AZ68" i="1"/>
  <c r="BD16" i="1"/>
  <c r="BH16" i="1" s="1"/>
  <c r="AZ69" i="1"/>
  <c r="AZ70" i="1" s="1"/>
  <c r="AY68" i="2"/>
  <c r="O8" i="3"/>
  <c r="AZ68" i="3"/>
  <c r="O8" i="1"/>
  <c r="BA69" i="1"/>
  <c r="BA70" i="1" s="1"/>
  <c r="BA68" i="1"/>
  <c r="BE16" i="1"/>
  <c r="BI16" i="1" s="1"/>
  <c r="AY69" i="1"/>
  <c r="AY70" i="1" s="1"/>
  <c r="AY68" i="1"/>
  <c r="BC16" i="1"/>
  <c r="BG16" i="1" s="1"/>
</calcChain>
</file>

<file path=xl/sharedStrings.xml><?xml version="1.0" encoding="utf-8"?>
<sst xmlns="http://schemas.openxmlformats.org/spreadsheetml/2006/main" count="528" uniqueCount="170">
  <si>
    <t>Course Code</t>
  </si>
  <si>
    <t>CSE 225</t>
  </si>
  <si>
    <t xml:space="preserve">        CO-Question Matrix</t>
  </si>
  <si>
    <t>Mapping of Course Outcomes to Program Outcomes</t>
  </si>
  <si>
    <t>Course Title</t>
  </si>
  <si>
    <t>Algorithm Design and Analysis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</si>
  <si>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</si>
  <si>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</si>
  <si>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</si>
  <si>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</si>
  <si>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</si>
  <si>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</si>
  <si>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</si>
  <si>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</si>
  <si>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</si>
  <si>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</si>
  <si>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</si>
  <si>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</si>
  <si>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</si>
  <si>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</si>
  <si>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</si>
  <si>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</si>
  <si>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</si>
  <si>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</si>
  <si>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</si>
  <si>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</si>
  <si>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</si>
  <si>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</si>
  <si>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</si>
  <si>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</si>
  <si>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Spring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</si>
  <si>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</si>
  <si>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</si>
  <si>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</si>
  <si>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</si>
  <si>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</si>
  <si>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</si>
  <si>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</si>
  <si>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</si>
  <si>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</si>
  <si>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</si>
  <si>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</si>
  <si>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</si>
  <si>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</si>
  <si>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</si>
  <si>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</si>
  <si>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</si>
  <si>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</si>
  <si>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</si>
  <si>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</si>
  <si>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</si>
  <si>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</si>
  <si>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</si>
  <si>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</si>
  <si>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</si>
  <si>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</si>
  <si>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</si>
  <si>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</si>
  <si>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</si>
  <si>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r>
      <rPr>
        <sz val="10"/>
        <color rgb="FF000000"/>
        <rFont val="Calibri"/>
      </rPr>
      <t>Rimpy Akter &lt;R&gt;</t>
    </r>
  </si>
  <si>
    <t>Mohammad Jafar Imam &lt;R&gt;</t>
  </si>
  <si>
    <r>
      <rPr>
        <sz val="10"/>
        <color rgb="FF000000"/>
        <rFont val="Calibri"/>
      </rPr>
      <t>Mohammad Nesar Ahmed</t>
    </r>
  </si>
  <si>
    <r>
      <rPr>
        <sz val="10"/>
        <color rgb="FF000000"/>
        <rFont val="Calibri"/>
      </rPr>
      <t>Mohammad Yahya Khalid</t>
    </r>
  </si>
  <si>
    <r>
      <rPr>
        <sz val="10"/>
        <color rgb="FF000000"/>
        <rFont val="Calibri"/>
      </rPr>
      <t>Rifa Nanjiba &lt;R&gt;</t>
    </r>
  </si>
  <si>
    <r>
      <rPr>
        <sz val="10"/>
        <color rgb="FF000000"/>
        <rFont val="Calibri"/>
      </rPr>
      <t>Firoze Nimra Binte Haroon &lt;R&gt;</t>
    </r>
  </si>
  <si>
    <r>
      <rPr>
        <sz val="10"/>
        <color rgb="FF000000"/>
        <rFont val="Calibri"/>
      </rPr>
      <t>Rafia Rahman &lt;R&gt;</t>
    </r>
  </si>
  <si>
    <r>
      <rPr>
        <sz val="10"/>
        <color rgb="FF000000"/>
        <rFont val="Calibri"/>
      </rPr>
      <t>Fahad Bin Kalam &lt;R&gt;</t>
    </r>
  </si>
  <si>
    <r>
      <rPr>
        <sz val="10"/>
        <color rgb="FF000000"/>
        <rFont val="Calibri"/>
      </rPr>
      <t>Sourav Das &lt;R&gt;</t>
    </r>
  </si>
  <si>
    <r>
      <rPr>
        <sz val="10"/>
        <color rgb="FF000000"/>
        <rFont val="Calibri"/>
      </rPr>
      <t>MD. Sanaullah &lt;R&gt;</t>
    </r>
  </si>
  <si>
    <r>
      <rPr>
        <sz val="10"/>
        <color rgb="FF000000"/>
        <rFont val="Calibri"/>
      </rPr>
      <t>Rithika Saha &lt;R&gt;</t>
    </r>
  </si>
  <si>
    <t>Tonmoy Bose &lt;R&gt;</t>
  </si>
  <si>
    <r>
      <rPr>
        <sz val="10"/>
        <color rgb="FF000000"/>
        <rFont val="Calibri"/>
      </rPr>
      <t>A M Wakibuddin</t>
    </r>
  </si>
  <si>
    <r>
      <rPr>
        <sz val="10"/>
        <color rgb="FF000000"/>
        <rFont val="Calibri"/>
      </rPr>
      <t>Miraj Uddin</t>
    </r>
  </si>
  <si>
    <r>
      <rPr>
        <sz val="10"/>
        <color rgb="FF000000"/>
        <rFont val="Calibri"/>
      </rPr>
      <t>Abdul Kayum</t>
    </r>
  </si>
  <si>
    <r>
      <rPr>
        <sz val="10"/>
        <color rgb="FF000000"/>
        <rFont val="Calibri"/>
      </rPr>
      <t>MOHAMMAD OSMAN GANI</t>
    </r>
  </si>
  <si>
    <r>
      <rPr>
        <sz val="10"/>
        <color rgb="FF000000"/>
        <rFont val="Calibri"/>
      </rPr>
      <t>NUSRAT NOWSHIN</t>
    </r>
  </si>
  <si>
    <r>
      <rPr>
        <sz val="10"/>
        <color rgb="FF000000"/>
        <rFont val="Calibri"/>
      </rPr>
      <t>Achintha Sen Tuhin</t>
    </r>
  </si>
  <si>
    <r>
      <rPr>
        <sz val="10"/>
        <color rgb="FF000000"/>
        <rFont val="Calibri"/>
      </rPr>
      <t>Mehedi Hassan</t>
    </r>
  </si>
  <si>
    <r>
      <rPr>
        <sz val="10"/>
        <color rgb="FF000000"/>
        <rFont val="Calibri"/>
      </rPr>
      <t>Aurpita Barua</t>
    </r>
  </si>
  <si>
    <r>
      <rPr>
        <sz val="10"/>
        <color rgb="FF000000"/>
        <rFont val="Calibri"/>
      </rPr>
      <t>Fariha Ibnat</t>
    </r>
  </si>
  <si>
    <r>
      <rPr>
        <sz val="10"/>
        <color rgb="FF000000"/>
        <rFont val="Calibri"/>
      </rPr>
      <t>RAYANUL KADER CHOWDHURY</t>
    </r>
  </si>
  <si>
    <r>
      <rPr>
        <sz val="10"/>
        <color rgb="FF000000"/>
        <rFont val="Calibri"/>
      </rPr>
      <t>Nusrat Warida Saima</t>
    </r>
  </si>
  <si>
    <r>
      <rPr>
        <sz val="10"/>
        <color rgb="FF000000"/>
        <rFont val="Calibri"/>
      </rPr>
      <t>Sandipon Das Gupta</t>
    </r>
  </si>
  <si>
    <r>
      <rPr>
        <sz val="10"/>
        <color rgb="FF000000"/>
        <rFont val="Calibri"/>
      </rPr>
      <t>Bobi Barua</t>
    </r>
  </si>
  <si>
    <r>
      <rPr>
        <sz val="10"/>
        <color rgb="FF000000"/>
        <rFont val="Calibri"/>
      </rPr>
      <t>Shajibul Hasan Soaib</t>
    </r>
  </si>
  <si>
    <r>
      <rPr>
        <sz val="10"/>
        <color rgb="FF000000"/>
        <rFont val="Calibri"/>
      </rPr>
      <t>Joy Chakma</t>
    </r>
  </si>
  <si>
    <r>
      <rPr>
        <sz val="10"/>
        <color rgb="FF000000"/>
        <rFont val="Calibri"/>
      </rPr>
      <t>Md. Samian Rashid</t>
    </r>
  </si>
  <si>
    <r>
      <rPr>
        <sz val="10"/>
        <color rgb="FF000000"/>
        <rFont val="Calibri"/>
      </rPr>
      <t>Meherun Nesa Mumu</t>
    </r>
  </si>
  <si>
    <r>
      <rPr>
        <sz val="10"/>
        <color rgb="FF000000"/>
        <rFont val="Calibri"/>
      </rPr>
      <t>Umme Salma Mumu</t>
    </r>
  </si>
  <si>
    <r>
      <rPr>
        <sz val="10"/>
        <color rgb="FF000000"/>
        <rFont val="Calibri"/>
      </rPr>
      <t>Md. Hasibul Hossain</t>
    </r>
  </si>
  <si>
    <r>
      <rPr>
        <sz val="10"/>
        <color rgb="FF000000"/>
        <rFont val="Calibri"/>
      </rPr>
      <t>Abdul Mutaleb</t>
    </r>
  </si>
  <si>
    <r>
      <rPr>
        <sz val="10"/>
        <color rgb="FF000000"/>
        <rFont val="Calibri"/>
      </rPr>
      <t>Pranta Chowdhury</t>
    </r>
  </si>
  <si>
    <r>
      <rPr>
        <sz val="10"/>
        <color rgb="FF000000"/>
        <rFont val="Calibri"/>
      </rPr>
      <t>Tasnim Akter Sumaiya</t>
    </r>
  </si>
  <si>
    <r>
      <rPr>
        <sz val="10"/>
        <color rgb="FF000000"/>
        <rFont val="Calibri"/>
      </rPr>
      <t>Rinve Barua Babla</t>
    </r>
  </si>
  <si>
    <r>
      <rPr>
        <sz val="10"/>
        <color rgb="FF000000"/>
        <rFont val="Calibri"/>
      </rPr>
      <t>Borsha Das</t>
    </r>
  </si>
  <si>
    <r>
      <rPr>
        <sz val="10"/>
        <color rgb="FF000000"/>
        <rFont val="Calibri"/>
      </rPr>
      <t>Tanjina Tabassum Chowdhury Jehan</t>
    </r>
  </si>
  <si>
    <r>
      <rPr>
        <sz val="10"/>
        <color rgb="FF000000"/>
        <rFont val="Calibri"/>
      </rPr>
      <t>Punam Bara Onni</t>
    </r>
  </si>
  <si>
    <t># Students Attempted CO</t>
  </si>
  <si>
    <t># Students Achieved CO</t>
  </si>
  <si>
    <t>% Students Achieved CO</t>
  </si>
  <si>
    <t>B</t>
  </si>
  <si>
    <r>
      <rPr>
        <sz val="10"/>
        <color rgb="FF000000"/>
        <rFont val="Calibri"/>
      </rPr>
      <t>Ethon Nath</t>
    </r>
  </si>
  <si>
    <r>
      <rPr>
        <sz val="10"/>
        <color rgb="FF000000"/>
        <rFont val="Calibri"/>
      </rPr>
      <t>Sayeada Safia Ismail</t>
    </r>
  </si>
  <si>
    <r>
      <rPr>
        <sz val="10"/>
        <color rgb="FF000000"/>
        <rFont val="Calibri"/>
      </rPr>
      <t>Ovi Das</t>
    </r>
  </si>
  <si>
    <r>
      <rPr>
        <sz val="10"/>
        <color rgb="FF000000"/>
        <rFont val="Calibri"/>
      </rPr>
      <t>Refatul Islam</t>
    </r>
  </si>
  <si>
    <r>
      <rPr>
        <sz val="10"/>
        <color rgb="FF000000"/>
        <rFont val="Calibri"/>
      </rPr>
      <t>Mahabobur Rahman Chowdhury</t>
    </r>
  </si>
  <si>
    <r>
      <rPr>
        <sz val="10"/>
        <color rgb="FF000000"/>
        <rFont val="Calibri"/>
      </rPr>
      <t>TAMIM RAHMAN KHAN</t>
    </r>
  </si>
  <si>
    <r>
      <rPr>
        <sz val="10"/>
        <color rgb="FF000000"/>
        <rFont val="Calibri"/>
      </rPr>
      <t>Jannatur- Noor Taspia</t>
    </r>
  </si>
  <si>
    <r>
      <rPr>
        <sz val="10"/>
        <color rgb="FF000000"/>
        <rFont val="Calibri"/>
      </rPr>
      <t>Jui Wadadar</t>
    </r>
  </si>
  <si>
    <r>
      <rPr>
        <sz val="10"/>
        <color rgb="FF000000"/>
        <rFont val="Calibri"/>
      </rPr>
      <t>Saikat Barua</t>
    </r>
  </si>
  <si>
    <r>
      <rPr>
        <sz val="10"/>
        <color rgb="FF000000"/>
        <rFont val="Calibri"/>
      </rPr>
      <t>Sohela Showrin</t>
    </r>
  </si>
  <si>
    <r>
      <rPr>
        <sz val="10"/>
        <color rgb="FF000000"/>
        <rFont val="Calibri"/>
      </rPr>
      <t>Mohammad Adnan Hassan Nadim</t>
    </r>
  </si>
  <si>
    <r>
      <rPr>
        <sz val="10"/>
        <color rgb="FF000000"/>
        <rFont val="Calibri"/>
      </rPr>
      <t>Minhaj Uddin Akif</t>
    </r>
  </si>
  <si>
    <r>
      <rPr>
        <sz val="10"/>
        <color rgb="FF000000"/>
        <rFont val="Calibri"/>
      </rPr>
      <t>Khalid Ahamed Rahi</t>
    </r>
  </si>
  <si>
    <r>
      <rPr>
        <sz val="10"/>
        <color rgb="FF000000"/>
        <rFont val="Calibri"/>
      </rPr>
      <t>Tanbir Ahamed</t>
    </r>
  </si>
  <si>
    <r>
      <rPr>
        <sz val="10"/>
        <color rgb="FF000000"/>
        <rFont val="Calibri"/>
      </rPr>
      <t>Rahin Toshmi Ohee</t>
    </r>
  </si>
  <si>
    <r>
      <rPr>
        <sz val="10"/>
        <color rgb="FF000000"/>
        <rFont val="Calibri"/>
      </rPr>
      <t>Binoy Chakraborty</t>
    </r>
  </si>
  <si>
    <r>
      <rPr>
        <sz val="10"/>
        <color rgb="FF000000"/>
        <rFont val="Calibri"/>
      </rPr>
      <t>JANNATUN NESA CHOWDHURY</t>
    </r>
  </si>
  <si>
    <r>
      <rPr>
        <sz val="10"/>
        <color rgb="FF000000"/>
        <rFont val="Calibri"/>
      </rPr>
      <t>JAHIRUL ISLAM</t>
    </r>
  </si>
  <si>
    <r>
      <rPr>
        <sz val="10"/>
        <color rgb="FF000000"/>
        <rFont val="Calibri"/>
      </rPr>
      <t>Md Ismail Hossain</t>
    </r>
  </si>
  <si>
    <r>
      <rPr>
        <sz val="10"/>
        <color rgb="FF000000"/>
        <rFont val="Calibri"/>
      </rPr>
      <t>Minhaj Uddin Hassan</t>
    </r>
  </si>
  <si>
    <r>
      <rPr>
        <sz val="10"/>
        <color rgb="FF000000"/>
        <rFont val="Calibri"/>
      </rPr>
      <t>Nowshin Fathema Nisho</t>
    </r>
  </si>
  <si>
    <r>
      <rPr>
        <sz val="10"/>
        <color rgb="FF000000"/>
        <rFont val="Calibri"/>
      </rPr>
      <t>Md Mostafa Jaman Taif</t>
    </r>
  </si>
  <si>
    <r>
      <rPr>
        <sz val="10"/>
        <color rgb="FF000000"/>
        <rFont val="Calibri"/>
      </rPr>
      <t>Md. Imtiaz Uddin</t>
    </r>
  </si>
  <si>
    <r>
      <rPr>
        <sz val="10"/>
        <color rgb="FF000000"/>
        <rFont val="Calibri"/>
      </rPr>
      <t>Musrat Jahan Lija</t>
    </r>
  </si>
  <si>
    <r>
      <rPr>
        <sz val="10"/>
        <color rgb="FF000000"/>
        <rFont val="Calibri"/>
      </rPr>
      <t>Nayan Day</t>
    </r>
  </si>
  <si>
    <r>
      <rPr>
        <sz val="10"/>
        <color rgb="FF000000"/>
        <rFont val="Calibri"/>
      </rPr>
      <t>Sajia Akter</t>
    </r>
  </si>
  <si>
    <r>
      <rPr>
        <sz val="10"/>
        <color rgb="FF000000"/>
        <rFont val="Calibri"/>
      </rPr>
      <t>Brishty Saha</t>
    </r>
  </si>
  <si>
    <r>
      <rPr>
        <sz val="10"/>
        <color rgb="FF000000"/>
        <rFont val="Calibri"/>
      </rPr>
      <t>Shafayet Ullah Ramim</t>
    </r>
  </si>
  <si>
    <r>
      <rPr>
        <sz val="10"/>
        <color rgb="FF000000"/>
        <rFont val="Calibri"/>
      </rPr>
      <t>Rubaiya Islam Sadrin</t>
    </r>
  </si>
  <si>
    <r>
      <rPr>
        <sz val="10"/>
        <color rgb="FF000000"/>
        <rFont val="Calibri"/>
      </rPr>
      <t>Shihabul Alam Sakib</t>
    </r>
  </si>
  <si>
    <r>
      <rPr>
        <sz val="10"/>
        <color rgb="FF000000"/>
        <rFont val="Calibri"/>
      </rPr>
      <t>Durjoy Nath</t>
    </r>
  </si>
  <si>
    <r>
      <rPr>
        <sz val="10"/>
        <color rgb="FF000000"/>
        <rFont val="Calibri"/>
      </rPr>
      <t>Md Arafat Hossen Rabby</t>
    </r>
  </si>
  <si>
    <r>
      <rPr>
        <sz val="10"/>
        <color rgb="FF000000"/>
        <rFont val="Calibri"/>
      </rPr>
      <t>Umme Habiba</t>
    </r>
  </si>
  <si>
    <r>
      <rPr>
        <sz val="10"/>
        <color rgb="FF000000"/>
        <rFont val="Calibri"/>
      </rPr>
      <t>Tahsina Tanvin</t>
    </r>
  </si>
  <si>
    <r>
      <rPr>
        <sz val="10"/>
        <color rgb="FF000000"/>
        <rFont val="Calibri"/>
      </rPr>
      <t>Avirup Rakshit</t>
    </r>
  </si>
  <si>
    <r>
      <rPr>
        <sz val="10"/>
        <color rgb="FF000000"/>
        <rFont val="Calibri"/>
      </rPr>
      <t>Ismita Sukkur Tasin</t>
    </r>
  </si>
  <si>
    <t>E</t>
  </si>
  <si>
    <r>
      <rPr>
        <sz val="10"/>
        <color rgb="FF000000"/>
        <rFont val="Calibri"/>
      </rPr>
      <t>Siblo Mohammad Badhon</t>
    </r>
  </si>
  <si>
    <r>
      <rPr>
        <sz val="10"/>
        <color rgb="FF000000"/>
        <rFont val="Calibri"/>
      </rPr>
      <t>Shanto chowdhury</t>
    </r>
  </si>
  <si>
    <r>
      <rPr>
        <sz val="10"/>
        <color rgb="FF000000"/>
        <rFont val="Calibri"/>
      </rPr>
      <t>Fahmida Nizam Faria</t>
    </r>
  </si>
  <si>
    <r>
      <rPr>
        <sz val="10"/>
        <color rgb="FF000000"/>
        <rFont val="Calibri"/>
      </rPr>
      <t>Aditya Sankar Das</t>
    </r>
  </si>
  <si>
    <r>
      <rPr>
        <sz val="10"/>
        <color rgb="FF000000"/>
        <rFont val="Calibri"/>
      </rPr>
      <t>Tahmim Ahmed Bhuiyan</t>
    </r>
  </si>
  <si>
    <r>
      <rPr>
        <sz val="10"/>
        <color rgb="FF000000"/>
        <rFont val="Calibri"/>
      </rPr>
      <t>Anisul Alam</t>
    </r>
  </si>
  <si>
    <r>
      <rPr>
        <sz val="10"/>
        <color rgb="FF000000"/>
        <rFont val="Calibri"/>
      </rPr>
      <t>NOOR TANVIR HOSSAIN</t>
    </r>
  </si>
  <si>
    <r>
      <rPr>
        <sz val="10"/>
        <color rgb="FF000000"/>
        <rFont val="Calibri"/>
      </rPr>
      <t>Tasdik Kaiser</t>
    </r>
  </si>
  <si>
    <r>
      <rPr>
        <sz val="10"/>
        <color rgb="FF000000"/>
        <rFont val="Calibri"/>
      </rPr>
      <t>MD. Masru Ul Islam</t>
    </r>
  </si>
  <si>
    <r>
      <rPr>
        <sz val="10"/>
        <color rgb="FF000000"/>
        <rFont val="Calibri"/>
      </rPr>
      <t>Israt Jahan Shible</t>
    </r>
  </si>
  <si>
    <r>
      <rPr>
        <sz val="10"/>
        <color rgb="FF000000"/>
        <rFont val="Calibri"/>
      </rPr>
      <t>Rakibul Hoque</t>
    </r>
  </si>
  <si>
    <r>
      <rPr>
        <sz val="10"/>
        <color rgb="FF000000"/>
        <rFont val="Calibri"/>
      </rPr>
      <t>Md. Eftakhar Alam</t>
    </r>
  </si>
  <si>
    <r>
      <rPr>
        <sz val="10"/>
        <color rgb="FF000000"/>
        <rFont val="Calibri"/>
      </rPr>
      <t>Mojahidul Islam</t>
    </r>
  </si>
  <si>
    <r>
      <rPr>
        <sz val="10"/>
        <color rgb="FF000000"/>
        <rFont val="Calibri"/>
      </rPr>
      <t>Bijeta Chowdhury</t>
    </r>
  </si>
  <si>
    <r>
      <rPr>
        <sz val="10"/>
        <color rgb="FF000000"/>
        <rFont val="Calibri"/>
      </rPr>
      <t>Md. Mehraj</t>
    </r>
  </si>
  <si>
    <r>
      <rPr>
        <sz val="10"/>
        <color rgb="FF000000"/>
        <rFont val="Calibri"/>
      </rPr>
      <t>Md. Arman Uddin</t>
    </r>
  </si>
  <si>
    <r>
      <rPr>
        <sz val="10"/>
        <color rgb="FF000000"/>
        <rFont val="Calibri"/>
      </rPr>
      <t>Md. Ajmal Hossain</t>
    </r>
  </si>
  <si>
    <r>
      <rPr>
        <sz val="10"/>
        <color rgb="FF000000"/>
        <rFont val="Calibri"/>
      </rPr>
      <t>Mosammat Ajma Khatun Sampa</t>
    </r>
  </si>
  <si>
    <r>
      <rPr>
        <sz val="10"/>
        <color rgb="FF000000"/>
        <rFont val="Calibri"/>
      </rPr>
      <t>Ayon Das Gupta</t>
    </r>
  </si>
  <si>
    <r>
      <rPr>
        <sz val="10"/>
        <color rgb="FF000000"/>
        <rFont val="Calibri"/>
      </rPr>
      <t>Mahadir Mohammad Chowdhury Fahim</t>
    </r>
  </si>
  <si>
    <r>
      <rPr>
        <sz val="10"/>
        <color rgb="FF000000"/>
        <rFont val="Calibri"/>
      </rPr>
      <t>Paromita Saha</t>
    </r>
  </si>
  <si>
    <r>
      <rPr>
        <sz val="10"/>
        <color rgb="FF000000"/>
        <rFont val="Calibri"/>
      </rPr>
      <t>Mohammad Tanvirul Islam</t>
    </r>
  </si>
  <si>
    <r>
      <rPr>
        <sz val="10"/>
        <color rgb="FF000000"/>
        <rFont val="Calibri"/>
      </rPr>
      <t>Susmoy Barua</t>
    </r>
  </si>
  <si>
    <r>
      <rPr>
        <sz val="10"/>
        <color rgb="FF000000"/>
        <rFont val="Calibri"/>
      </rPr>
      <t>Sumaiya Nasrin</t>
    </r>
  </si>
  <si>
    <r>
      <rPr>
        <sz val="10"/>
        <color rgb="FF000000"/>
        <rFont val="Calibri"/>
      </rPr>
      <t>Debjani Sen Gupta</t>
    </r>
  </si>
  <si>
    <r>
      <rPr>
        <sz val="10"/>
        <color rgb="FF000000"/>
        <rFont val="Calibri"/>
      </rPr>
      <t>Farhana Afsar</t>
    </r>
  </si>
  <si>
    <r>
      <rPr>
        <sz val="10"/>
        <color rgb="FF000000"/>
        <rFont val="Calibri"/>
      </rPr>
      <t>Rimbe Dey</t>
    </r>
  </si>
  <si>
    <r>
      <rPr>
        <sz val="10"/>
        <color rgb="FF000000"/>
        <rFont val="Calibri"/>
      </rPr>
      <t>Akkhar Barua</t>
    </r>
  </si>
  <si>
    <r>
      <rPr>
        <sz val="10"/>
        <color rgb="FF000000"/>
        <rFont val="Calibri"/>
      </rPr>
      <t>Imtiaz Siddique Mahim</t>
    </r>
  </si>
  <si>
    <r>
      <rPr>
        <sz val="10"/>
        <color rgb="FF000000"/>
        <rFont val="Calibri"/>
      </rPr>
      <t>Abdullah Mohammad Sayed</t>
    </r>
  </si>
  <si>
    <r>
      <rPr>
        <sz val="10"/>
        <color rgb="FF000000"/>
        <rFont val="Calibri"/>
      </rPr>
      <t>MD MASUM BILLHA</t>
    </r>
  </si>
  <si>
    <r>
      <rPr>
        <sz val="10"/>
        <color rgb="FF000000"/>
        <rFont val="Calibri"/>
      </rPr>
      <t>RAHAT IMROZ AHMED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</si>
</sst>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0"/>
      <color rgb="FF000000"/>
      <name val="Calibri"/>
    </font>
    <font>
      <b/>
      <i/>
      <sz val="10"/>
      <color rgb="FF000000"/>
      <name val="Calibri"/>
    </font>
    <font>
      <sz val="11"/>
      <color theme="1"/>
      <name val="Calibri"/>
    </font>
    <font>
      <sz val="8"/>
      <color rgb="FF333333"/>
      <name val="Verdana"/>
    </font>
    <font>
      <sz val="11"/>
      <color rgb="FF000000"/>
      <name val="Calibri"/>
    </font>
    <font>
      <sz val="10"/>
      <color rgb="FFFF0000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sz val="10"/>
      <color rgb="FFFFF2CC"/>
      <name val="Calibri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BF00"/>
        <bgColor rgb="FFFFBF00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BE5D6"/>
        <bgColor rgb="FFFBE5D6"/>
      </patternFill>
    </fill>
    <fill>
      <patternFill patternType="solid">
        <fgColor rgb="FFE2F0D9"/>
        <bgColor rgb="FFE2F0D9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3EAEB"/>
        <bgColor rgb="FFE3EAEB"/>
      </patternFill>
    </fill>
    <fill>
      <patternFill patternType="solid">
        <fgColor rgb="FFFF0000"/>
        <bgColor rgb="FFFF0000"/>
      </patternFill>
    </fill>
    <fill>
      <patternFill patternType="solid">
        <fgColor rgb="FFFFFFD7"/>
        <bgColor rgb="FFFFFFD7"/>
      </patternFill>
    </fill>
    <fill>
      <patternFill patternType="solid">
        <fgColor rgb="FFDEE6EF"/>
        <bgColor rgb="FFDEE6EF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left" wrapText="1"/>
    </xf>
    <xf numFmtId="0" fontId="1" fillId="4" borderId="1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6" fillId="7" borderId="1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/>
    </xf>
    <xf numFmtId="2" fontId="1" fillId="0" borderId="5" xfId="0" applyNumberFormat="1" applyFont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right" wrapText="1"/>
    </xf>
    <xf numFmtId="0" fontId="6" fillId="6" borderId="15" xfId="0" applyFont="1" applyFill="1" applyBorder="1" applyAlignment="1">
      <alignment horizontal="right" wrapText="1"/>
    </xf>
    <xf numFmtId="0" fontId="6" fillId="6" borderId="16" xfId="0" applyFont="1" applyFill="1" applyBorder="1" applyAlignment="1">
      <alignment horizontal="center" vertical="top" wrapText="1"/>
    </xf>
    <xf numFmtId="0" fontId="7" fillId="6" borderId="13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vertical="center"/>
    </xf>
    <xf numFmtId="0" fontId="8" fillId="6" borderId="20" xfId="0" applyFont="1" applyFill="1" applyBorder="1" applyAlignment="1">
      <alignment horizontal="center" vertical="center" wrapText="1"/>
    </xf>
    <xf numFmtId="2" fontId="1" fillId="5" borderId="5" xfId="0" applyNumberFormat="1" applyFont="1" applyFill="1" applyBorder="1" applyAlignment="1">
      <alignment horizontal="center" vertical="center"/>
    </xf>
    <xf numFmtId="9" fontId="1" fillId="5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6" fillId="0" borderId="16" xfId="0" applyFont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/>
    </xf>
    <xf numFmtId="0" fontId="6" fillId="8" borderId="13" xfId="0" applyFont="1" applyFill="1" applyBorder="1" applyAlignment="1">
      <alignment horizontal="center" vertical="center" wrapText="1"/>
    </xf>
    <xf numFmtId="2" fontId="1" fillId="5" borderId="11" xfId="0" applyNumberFormat="1" applyFont="1" applyFill="1" applyBorder="1" applyAlignment="1">
      <alignment horizontal="center" vertical="center"/>
    </xf>
    <xf numFmtId="9" fontId="1" fillId="5" borderId="11" xfId="0" applyNumberFormat="1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wrapText="1"/>
    </xf>
    <xf numFmtId="0" fontId="1" fillId="0" borderId="21" xfId="0" applyFont="1" applyBorder="1" applyAlignment="1">
      <alignment vertical="center"/>
    </xf>
    <xf numFmtId="0" fontId="6" fillId="0" borderId="2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6" fillId="9" borderId="23" xfId="0" applyFont="1" applyFill="1" applyBorder="1" applyAlignment="1">
      <alignment horizontal="center" wrapText="1"/>
    </xf>
    <xf numFmtId="0" fontId="1" fillId="9" borderId="23" xfId="0" applyFont="1" applyFill="1" applyBorder="1" applyAlignment="1">
      <alignment vertical="center"/>
    </xf>
    <xf numFmtId="0" fontId="6" fillId="0" borderId="20" xfId="0" applyFont="1" applyBorder="1" applyAlignment="1">
      <alignment horizontal="center" wrapText="1"/>
    </xf>
    <xf numFmtId="0" fontId="1" fillId="4" borderId="1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vertical="center"/>
    </xf>
    <xf numFmtId="0" fontId="8" fillId="5" borderId="20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5" borderId="20" xfId="0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wrapText="1"/>
    </xf>
    <xf numFmtId="0" fontId="1" fillId="9" borderId="13" xfId="0" applyFont="1" applyFill="1" applyBorder="1" applyAlignment="1">
      <alignment vertical="center"/>
    </xf>
    <xf numFmtId="0" fontId="6" fillId="0" borderId="13" xfId="0" applyFont="1" applyBorder="1" applyAlignment="1">
      <alignment horizontal="right" wrapText="1"/>
    </xf>
    <xf numFmtId="0" fontId="11" fillId="3" borderId="1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13" xfId="0" applyFont="1" applyFill="1" applyBorder="1" applyAlignment="1">
      <alignment horizontal="center" wrapText="1"/>
    </xf>
    <xf numFmtId="0" fontId="6" fillId="3" borderId="2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9" fontId="1" fillId="5" borderId="11" xfId="0" applyNumberFormat="1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2" fillId="3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11" borderId="11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164" fontId="13" fillId="10" borderId="27" xfId="0" applyNumberFormat="1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4" fillId="10" borderId="27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wrapText="1"/>
    </xf>
    <xf numFmtId="0" fontId="6" fillId="14" borderId="28" xfId="0" applyFont="1" applyFill="1" applyBorder="1" applyAlignment="1">
      <alignment horizontal="left" wrapText="1"/>
    </xf>
    <xf numFmtId="0" fontId="6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15" borderId="13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 wrapText="1"/>
    </xf>
    <xf numFmtId="0" fontId="6" fillId="3" borderId="28" xfId="0" applyFont="1" applyFill="1" applyBorder="1" applyAlignment="1">
      <alignment horizontal="left" wrapText="1"/>
    </xf>
    <xf numFmtId="0" fontId="1" fillId="16" borderId="13" xfId="0" applyFont="1" applyFill="1" applyBorder="1" applyAlignment="1">
      <alignment vertical="center"/>
    </xf>
    <xf numFmtId="0" fontId="6" fillId="16" borderId="1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6" fillId="3" borderId="23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wrapText="1"/>
    </xf>
    <xf numFmtId="0" fontId="15" fillId="7" borderId="13" xfId="0" applyFont="1" applyFill="1" applyBorder="1" applyAlignment="1">
      <alignment horizontal="center" wrapText="1"/>
    </xf>
    <xf numFmtId="0" fontId="6" fillId="0" borderId="0" xfId="0" applyFont="1"/>
    <xf numFmtId="0" fontId="2" fillId="11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wrapText="1"/>
    </xf>
    <xf numFmtId="0" fontId="1" fillId="1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vertical="center"/>
    </xf>
    <xf numFmtId="0" fontId="6" fillId="17" borderId="13" xfId="0" applyFont="1" applyFill="1" applyBorder="1" applyAlignment="1">
      <alignment horizontal="center" vertical="center" wrapText="1"/>
    </xf>
    <xf numFmtId="0" fontId="6" fillId="16" borderId="23" xfId="0" applyFont="1" applyFill="1" applyBorder="1" applyAlignment="1">
      <alignment horizontal="center" vertical="center" wrapText="1"/>
    </xf>
    <xf numFmtId="0" fontId="6" fillId="16" borderId="23" xfId="0" applyFont="1" applyFill="1" applyBorder="1" applyAlignment="1">
      <alignment horizont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3" xfId="0" applyFont="1" applyFill="1" applyBorder="1" applyAlignment="1">
      <alignment horizontal="center" wrapText="1"/>
    </xf>
    <xf numFmtId="0" fontId="6" fillId="16" borderId="13" xfId="0" applyFont="1" applyFill="1" applyBorder="1" applyAlignment="1">
      <alignment horizontal="center" wrapText="1"/>
    </xf>
    <xf numFmtId="0" fontId="6" fillId="16" borderId="24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wrapText="1"/>
    </xf>
    <xf numFmtId="0" fontId="1" fillId="3" borderId="30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6" fillId="0" borderId="0" xfId="0" applyFont="1" applyAlignment="1">
      <alignment horizontal="right" wrapText="1"/>
    </xf>
    <xf numFmtId="0" fontId="2" fillId="12" borderId="11" xfId="0" applyFont="1" applyFill="1" applyBorder="1" applyAlignment="1">
      <alignment horizontal="center"/>
    </xf>
    <xf numFmtId="9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3" fillId="1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9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1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9" fontId="2" fillId="0" borderId="32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33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CSE 225: Agorithm Design and Analysis (ADA) Section A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6A16-4B22-948A-9460165653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Sheet2!$AY$13:$BA$13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Sheet2!$AY$70:$BA$70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6-4B22-948A-94601656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CSE 225: Agorithm Design and Analysis (ADA) Section B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99C7-4BC1-B13D-424FCFA3163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Sheet3!$AX$13:$AZ$13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Sheet3!$AX$68:$AZ$68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0.83333333333333337</c:v>
                </c:pt>
                <c:pt idx="2">
                  <c:v>0.86111111111111116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7-4BC1-B13D-424FCFA3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CSE 225: Agorithm Design and Analysis (ADA) Section E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40D8-49A0-BFC5-B091AF03533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Sheet1!$AX$13:$AZ$13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Sheet1!$AX$68:$AZ$68</c:f>
              <c:numCache>
                <c:formatCode>0%</c:formatCode>
                <c:ptCount val="3"/>
                <c:pt idx="0">
                  <c:v>0.4375</c:v>
                </c:pt>
                <c:pt idx="1">
                  <c:v>0.75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D8-49A0-BFC5-B091AF03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723900</xdr:colOff>
      <xdr:row>69</xdr:row>
      <xdr:rowOff>0</xdr:rowOff>
    </xdr:from>
    <xdr:ext cx="5715000" cy="3533775"/>
    <xdr:graphicFrame macro="">
      <xdr:nvGraphicFramePr>
        <xdr:cNvPr id="1420232805" name="Chart 1" title="Chart">
          <a:extLst>
            <a:ext uri="{FF2B5EF4-FFF2-40B4-BE49-F238E27FC236}">
              <a16:creationId xmlns:a16="http://schemas.microsoft.com/office/drawing/2014/main" id="{00000000-0008-0000-0000-00006508A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54</xdr:col>
      <xdr:colOff>723900</xdr:colOff>
      <xdr:row>67</xdr:row>
      <xdr:rowOff>0</xdr:rowOff>
    </xdr:from>
    <xdr:ext cx="5715000" cy="3533775"/>
    <xdr:graphicFrame macro="">
      <xdr:nvGraphicFramePr>
        <xdr:cNvPr id="894795358" name="Chart 2" title="Chart">
          <a:extLst>
            <a:ext uri="{FF2B5EF4-FFF2-40B4-BE49-F238E27FC236}">
              <a16:creationId xmlns:a16="http://schemas.microsoft.com/office/drawing/2014/main" id="{00000000-0008-0000-0100-00005E7E5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53</xdr:col>
      <xdr:colOff>723900</xdr:colOff>
      <xdr:row>66</xdr:row>
      <xdr:rowOff>0</xdr:rowOff>
    </xdr:from>
    <xdr:ext cx="5715000" cy="3533775"/>
    <xdr:graphicFrame macro="">
      <xdr:nvGraphicFramePr>
        <xdr:cNvPr id="923913325" name="Chart 3" title="Chart">
          <a:extLst>
            <a:ext uri="{FF2B5EF4-FFF2-40B4-BE49-F238E27FC236}">
              <a16:creationId xmlns:a16="http://schemas.microsoft.com/office/drawing/2014/main" id="{00000000-0008-0000-0200-00006DCC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topLeftCell="BB4" workbookViewId="0">
      <selection activeCell="BK11" sqref="BK11:BL16"/>
    </sheetView>
  </sheetViews>
  <sheetFormatPr defaultColWidth="14.42578125" defaultRowHeight="15" customHeight="1"/>
  <cols>
    <col min="1" max="1" width="14.28515625" customWidth="1"/>
    <col min="2" max="2" width="27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43" width="5.42578125" customWidth="1"/>
    <col min="44" max="44" width="5.140625" customWidth="1"/>
    <col min="45" max="58" width="12.5703125" customWidth="1"/>
    <col min="59" max="60" width="7.140625" customWidth="1"/>
    <col min="61" max="61" width="6.85546875" customWidth="1"/>
    <col min="62" max="65" width="12.5703125" customWidth="1"/>
  </cols>
  <sheetData>
    <row r="1" spans="1:65" ht="21.75" customHeight="1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177" t="s">
        <v>2</v>
      </c>
      <c r="J1" s="178"/>
      <c r="K1" s="178"/>
      <c r="L1" s="178"/>
      <c r="M1" s="178"/>
      <c r="N1" s="178"/>
      <c r="O1" s="179"/>
      <c r="P1" s="2"/>
      <c r="Q1" s="5"/>
      <c r="R1" s="6"/>
      <c r="S1" s="6"/>
      <c r="T1" s="2"/>
      <c r="U1" s="2"/>
      <c r="V1" s="2"/>
      <c r="W1" s="2"/>
      <c r="X1" s="2"/>
      <c r="Y1" s="2"/>
      <c r="Z1" s="2"/>
      <c r="AA1" s="2"/>
      <c r="AB1" s="2"/>
      <c r="AC1" s="4"/>
      <c r="AD1" s="177" t="s">
        <v>3</v>
      </c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9"/>
      <c r="AQ1" s="2"/>
      <c r="AR1" s="2"/>
      <c r="AS1" s="2"/>
      <c r="AT1" s="2"/>
      <c r="AU1" s="2"/>
      <c r="AV1" s="2"/>
      <c r="AW1" s="2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2"/>
    </row>
    <row r="2" spans="1:65" ht="30" customHeight="1">
      <c r="A2" s="1" t="s">
        <v>4</v>
      </c>
      <c r="B2" s="2" t="s">
        <v>5</v>
      </c>
      <c r="C2" s="2"/>
      <c r="D2" s="2"/>
      <c r="E2" s="2"/>
      <c r="F2" s="2"/>
      <c r="G2" s="3"/>
      <c r="H2" s="4"/>
      <c r="I2" s="8"/>
      <c r="J2" s="8" t="s">
        <v>6</v>
      </c>
      <c r="K2" s="9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9" t="s">
        <v>12</v>
      </c>
      <c r="R2" s="8" t="s">
        <v>10</v>
      </c>
      <c r="T2" s="2"/>
      <c r="U2" s="2"/>
      <c r="V2" s="2"/>
      <c r="W2" s="2"/>
      <c r="X2" s="2"/>
      <c r="Y2" s="2"/>
      <c r="Z2" s="2"/>
      <c r="AA2" s="2"/>
      <c r="AB2" s="2"/>
      <c r="AC2" s="4"/>
      <c r="AD2" s="8"/>
      <c r="AE2" s="8" t="s">
        <v>13</v>
      </c>
      <c r="AF2" s="8" t="s">
        <v>14</v>
      </c>
      <c r="AG2" s="8" t="s">
        <v>15</v>
      </c>
      <c r="AH2" s="8" t="s">
        <v>16</v>
      </c>
      <c r="AI2" s="10" t="s">
        <v>17</v>
      </c>
      <c r="AJ2" s="10" t="s">
        <v>18</v>
      </c>
      <c r="AK2" s="10" t="s">
        <v>19</v>
      </c>
      <c r="AL2" s="8" t="s">
        <v>20</v>
      </c>
      <c r="AM2" s="8" t="s">
        <v>21</v>
      </c>
      <c r="AN2" s="8" t="s">
        <v>22</v>
      </c>
      <c r="AO2" s="8" t="s">
        <v>23</v>
      </c>
      <c r="AP2" s="8" t="s">
        <v>24</v>
      </c>
      <c r="AQ2" s="2"/>
      <c r="AR2" s="2"/>
      <c r="AS2" s="2"/>
      <c r="AT2" s="2"/>
      <c r="AU2" s="2"/>
      <c r="AV2" s="2"/>
      <c r="AW2" s="2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2"/>
    </row>
    <row r="3" spans="1:65" ht="15.75" customHeight="1">
      <c r="A3" s="1" t="s">
        <v>25</v>
      </c>
      <c r="B3" s="2" t="s">
        <v>26</v>
      </c>
      <c r="C3" s="2"/>
      <c r="D3" s="2"/>
      <c r="E3" s="2"/>
      <c r="F3" s="2"/>
      <c r="G3" s="3"/>
      <c r="H3" s="4"/>
      <c r="I3" s="8" t="s">
        <v>27</v>
      </c>
      <c r="J3" s="8"/>
      <c r="K3" s="8"/>
      <c r="L3" s="8">
        <v>12</v>
      </c>
      <c r="M3" s="8">
        <v>13</v>
      </c>
      <c r="N3" s="8">
        <f t="shared" ref="N3:N5" si="0">SUM(J3:M3)</f>
        <v>25</v>
      </c>
      <c r="O3" s="10">
        <f t="shared" ref="O3:O5" si="1">N3/N$8</f>
        <v>0.20833333333333334</v>
      </c>
      <c r="P3" s="4"/>
      <c r="Q3" s="11">
        <f t="shared" ref="Q3:Q5" si="2">(M3*66.67)/100</f>
        <v>8.6670999999999996</v>
      </c>
      <c r="R3" s="11">
        <f t="shared" ref="R3:R5" si="3">(J3+K3+L3+Q3)</f>
        <v>20.667099999999998</v>
      </c>
      <c r="T3" s="2"/>
      <c r="U3" s="2"/>
      <c r="V3" s="2"/>
      <c r="W3" s="2"/>
      <c r="X3" s="2"/>
      <c r="Y3" s="2"/>
      <c r="Z3" s="2"/>
      <c r="AA3" s="2"/>
      <c r="AB3" s="2"/>
      <c r="AC3" s="4"/>
      <c r="AD3" s="8" t="s">
        <v>27</v>
      </c>
      <c r="AE3" s="8" t="s">
        <v>28</v>
      </c>
      <c r="AF3" s="8"/>
      <c r="AG3" s="8"/>
      <c r="AH3" s="8"/>
      <c r="AI3" s="10"/>
      <c r="AJ3" s="10"/>
      <c r="AK3" s="10"/>
      <c r="AL3" s="8"/>
      <c r="AM3" s="8"/>
      <c r="AN3" s="8"/>
      <c r="AO3" s="8"/>
      <c r="AP3" s="8"/>
      <c r="AQ3" s="2"/>
      <c r="AR3" s="2"/>
      <c r="AS3" s="2"/>
      <c r="AT3" s="2"/>
      <c r="AU3" s="2"/>
      <c r="AV3" s="2"/>
      <c r="AW3" s="2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"/>
    </row>
    <row r="4" spans="1:65" ht="15.75" customHeight="1">
      <c r="A4" s="1" t="s">
        <v>29</v>
      </c>
      <c r="B4" s="2" t="s">
        <v>30</v>
      </c>
      <c r="C4" s="2"/>
      <c r="D4" s="2"/>
      <c r="E4" s="2"/>
      <c r="F4" s="2"/>
      <c r="G4" s="3"/>
      <c r="H4" s="4"/>
      <c r="I4" s="8" t="s">
        <v>31</v>
      </c>
      <c r="J4" s="8">
        <v>20</v>
      </c>
      <c r="K4" s="8"/>
      <c r="L4" s="8">
        <v>18</v>
      </c>
      <c r="M4" s="8"/>
      <c r="N4" s="8">
        <f t="shared" si="0"/>
        <v>38</v>
      </c>
      <c r="O4" s="10">
        <f t="shared" si="1"/>
        <v>0.31666666666666665</v>
      </c>
      <c r="P4" s="4"/>
      <c r="Q4" s="11">
        <f t="shared" si="2"/>
        <v>0</v>
      </c>
      <c r="R4" s="11">
        <f t="shared" si="3"/>
        <v>38</v>
      </c>
      <c r="T4" s="2"/>
      <c r="U4" s="2"/>
      <c r="V4" s="2"/>
      <c r="W4" s="2"/>
      <c r="X4" s="2"/>
      <c r="Y4" s="2"/>
      <c r="Z4" s="2"/>
      <c r="AA4" s="2"/>
      <c r="AB4" s="2"/>
      <c r="AC4" s="4"/>
      <c r="AD4" s="8" t="s">
        <v>31</v>
      </c>
      <c r="AE4" s="8"/>
      <c r="AF4" s="8"/>
      <c r="AG4" s="8" t="s">
        <v>28</v>
      </c>
      <c r="AH4" s="8"/>
      <c r="AI4" s="10"/>
      <c r="AJ4" s="10"/>
      <c r="AK4" s="10"/>
      <c r="AL4" s="8"/>
      <c r="AM4" s="8"/>
      <c r="AN4" s="8"/>
      <c r="AO4" s="8"/>
      <c r="AP4" s="8"/>
      <c r="AQ4" s="2"/>
      <c r="AR4" s="2"/>
      <c r="AS4" s="2"/>
      <c r="AT4" s="2"/>
      <c r="AU4" s="2"/>
      <c r="AV4" s="2"/>
      <c r="AW4" s="2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2"/>
    </row>
    <row r="5" spans="1:65" ht="15.75" customHeight="1">
      <c r="A5" s="1" t="s">
        <v>32</v>
      </c>
      <c r="B5" s="2">
        <v>36</v>
      </c>
      <c r="C5" s="7"/>
      <c r="D5" s="2"/>
      <c r="E5" s="2"/>
      <c r="F5" s="2"/>
      <c r="G5" s="3"/>
      <c r="H5" s="4"/>
      <c r="I5" s="8" t="s">
        <v>33</v>
      </c>
      <c r="J5" s="8"/>
      <c r="K5" s="8">
        <v>10</v>
      </c>
      <c r="L5" s="8"/>
      <c r="M5" s="8">
        <v>47</v>
      </c>
      <c r="N5" s="8">
        <f t="shared" si="0"/>
        <v>57</v>
      </c>
      <c r="O5" s="10">
        <f t="shared" si="1"/>
        <v>0.47499999999999998</v>
      </c>
      <c r="P5" s="4"/>
      <c r="Q5" s="11">
        <f t="shared" si="2"/>
        <v>31.334900000000001</v>
      </c>
      <c r="R5" s="11">
        <f t="shared" si="3"/>
        <v>41.334900000000005</v>
      </c>
      <c r="T5" s="2"/>
      <c r="U5" s="2"/>
      <c r="V5" s="2"/>
      <c r="W5" s="2"/>
      <c r="X5" s="2"/>
      <c r="Y5" s="2"/>
      <c r="Z5" s="2"/>
      <c r="AA5" s="2"/>
      <c r="AB5" s="2"/>
      <c r="AC5" s="4"/>
      <c r="AD5" s="8" t="s">
        <v>33</v>
      </c>
      <c r="AE5" s="8"/>
      <c r="AF5" s="8"/>
      <c r="AG5" s="8" t="s">
        <v>28</v>
      </c>
      <c r="AH5" s="8"/>
      <c r="AI5" s="10"/>
      <c r="AJ5" s="10"/>
      <c r="AK5" s="10"/>
      <c r="AL5" s="8"/>
      <c r="AM5" s="8"/>
      <c r="AN5" s="8"/>
      <c r="AO5" s="8"/>
      <c r="AP5" s="8"/>
      <c r="AQ5" s="2"/>
      <c r="AR5" s="2"/>
      <c r="AS5" s="2"/>
      <c r="AT5" s="2"/>
      <c r="AU5" s="2"/>
      <c r="AV5" s="2"/>
      <c r="AW5" s="2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2"/>
      <c r="BK5" s="2"/>
      <c r="BL5" s="2"/>
      <c r="BM5" s="2"/>
    </row>
    <row r="6" spans="1:65" ht="15.75" customHeight="1">
      <c r="A6" s="1"/>
      <c r="B6" s="7"/>
      <c r="C6" s="7"/>
      <c r="D6" s="2"/>
      <c r="E6" s="2"/>
      <c r="F6" s="2"/>
      <c r="G6" s="3"/>
      <c r="H6" s="4"/>
      <c r="I6" s="8"/>
      <c r="J6" s="8"/>
      <c r="K6" s="8"/>
      <c r="L6" s="8"/>
      <c r="M6" s="8"/>
      <c r="N6" s="8"/>
      <c r="O6" s="10"/>
      <c r="P6" s="4"/>
      <c r="Q6" s="11"/>
      <c r="R6" s="11"/>
      <c r="S6" s="11"/>
      <c r="T6" s="2"/>
      <c r="U6" s="2"/>
      <c r="V6" s="2"/>
      <c r="W6" s="2"/>
      <c r="X6" s="2"/>
      <c r="Y6" s="2"/>
      <c r="Z6" s="2"/>
      <c r="AA6" s="2"/>
      <c r="AB6" s="2"/>
      <c r="AC6" s="4"/>
      <c r="AD6" s="8"/>
      <c r="AE6" s="8"/>
      <c r="AF6" s="8"/>
      <c r="AG6" s="8"/>
      <c r="AH6" s="8"/>
      <c r="AI6" s="10"/>
      <c r="AJ6" s="10"/>
      <c r="AK6" s="10"/>
      <c r="AL6" s="8"/>
      <c r="AM6" s="8"/>
      <c r="AN6" s="8"/>
      <c r="AO6" s="8"/>
      <c r="AP6" s="8"/>
      <c r="AQ6" s="2"/>
      <c r="AR6" s="2"/>
      <c r="AS6" s="2"/>
      <c r="AT6" s="2"/>
      <c r="AU6" s="2"/>
      <c r="AV6" s="2"/>
      <c r="AW6" s="2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2"/>
      <c r="BK6" s="2"/>
      <c r="BL6" s="2"/>
      <c r="BM6" s="2"/>
    </row>
    <row r="7" spans="1:65" ht="15.75" customHeight="1">
      <c r="A7" s="1"/>
      <c r="B7" s="7"/>
      <c r="C7" s="7"/>
      <c r="D7" s="2"/>
      <c r="E7" s="2"/>
      <c r="F7" s="2"/>
      <c r="G7" s="3"/>
      <c r="H7" s="4"/>
      <c r="I7" s="8"/>
      <c r="J7" s="8"/>
      <c r="K7" s="8"/>
      <c r="L7" s="8"/>
      <c r="M7" s="8"/>
      <c r="N7" s="8"/>
      <c r="O7" s="10"/>
      <c r="P7" s="4"/>
      <c r="Q7" s="11"/>
      <c r="R7" s="11"/>
      <c r="S7" s="11"/>
      <c r="T7" s="2"/>
      <c r="U7" s="2"/>
      <c r="V7" s="2"/>
      <c r="W7" s="2"/>
      <c r="X7" s="2"/>
      <c r="Y7" s="2"/>
      <c r="Z7" s="2"/>
      <c r="AA7" s="2"/>
      <c r="AB7" s="2"/>
      <c r="AC7" s="4"/>
      <c r="AD7" s="10"/>
      <c r="AE7" s="8"/>
      <c r="AF7" s="8"/>
      <c r="AG7" s="8"/>
      <c r="AH7" s="8"/>
      <c r="AI7" s="10"/>
      <c r="AJ7" s="10"/>
      <c r="AK7" s="10"/>
      <c r="AL7" s="8"/>
      <c r="AM7" s="8"/>
      <c r="AN7" s="8"/>
      <c r="AO7" s="8"/>
      <c r="AP7" s="8"/>
      <c r="AQ7" s="2"/>
      <c r="AR7" s="2"/>
      <c r="AS7" s="2"/>
      <c r="AT7" s="2"/>
      <c r="AU7" s="2"/>
      <c r="AV7" s="2"/>
      <c r="AW7" s="2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2"/>
      <c r="BK7" s="2"/>
      <c r="BL7" s="2"/>
      <c r="BM7" s="2"/>
    </row>
    <row r="8" spans="1:65" ht="15.75" customHeight="1">
      <c r="A8" s="1"/>
      <c r="B8" s="2"/>
      <c r="C8" s="2"/>
      <c r="D8" s="2"/>
      <c r="E8" s="2"/>
      <c r="F8" s="2"/>
      <c r="G8" s="3"/>
      <c r="H8" s="4"/>
      <c r="I8" s="8"/>
      <c r="J8" s="8"/>
      <c r="K8" s="8"/>
      <c r="L8" s="8"/>
      <c r="M8" s="8"/>
      <c r="N8" s="8">
        <f>SUM(N3:N6)</f>
        <v>120</v>
      </c>
      <c r="O8" s="10">
        <f>SUM(O3:O5)</f>
        <v>1</v>
      </c>
      <c r="P8" s="4"/>
      <c r="Q8" s="8"/>
      <c r="R8" s="8"/>
      <c r="S8" s="8"/>
      <c r="T8" s="2"/>
      <c r="U8" s="2"/>
      <c r="V8" s="2"/>
      <c r="W8" s="2"/>
      <c r="X8" s="2"/>
      <c r="Y8" s="2"/>
      <c r="Z8" s="2"/>
      <c r="AA8" s="2"/>
      <c r="AB8" s="2"/>
      <c r="AC8" s="4"/>
      <c r="AD8" s="10"/>
      <c r="AE8" s="10"/>
      <c r="AF8" s="10"/>
      <c r="AG8" s="8"/>
      <c r="AH8" s="8"/>
      <c r="AI8" s="8"/>
      <c r="AJ8" s="8"/>
      <c r="AK8" s="8"/>
      <c r="AL8" s="8"/>
      <c r="AM8" s="8"/>
      <c r="AN8" s="8"/>
      <c r="AO8" s="8"/>
      <c r="AP8" s="8"/>
      <c r="AQ8" s="2"/>
      <c r="AR8" s="2"/>
      <c r="AS8" s="2"/>
      <c r="AT8" s="2"/>
      <c r="AU8" s="2"/>
      <c r="AV8" s="2"/>
      <c r="AW8" s="2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2"/>
      <c r="BK8" s="2"/>
      <c r="BL8" s="2"/>
      <c r="BM8" s="2"/>
    </row>
    <row r="9" spans="1:65" ht="15.75" customHeight="1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7"/>
      <c r="AF9" s="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2"/>
      <c r="BK9" s="2"/>
      <c r="BL9" s="2"/>
      <c r="BM9" s="2"/>
    </row>
    <row r="10" spans="1:65" ht="15.75" customHeight="1">
      <c r="A10" s="12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2"/>
      <c r="AU10" s="5"/>
      <c r="AV10" s="5"/>
      <c r="AW10" s="5"/>
      <c r="AX10" s="7"/>
      <c r="AY10" s="13"/>
      <c r="AZ10" s="13"/>
      <c r="BA10" s="13"/>
      <c r="BB10" s="7"/>
      <c r="BC10" s="13"/>
      <c r="BD10" s="13"/>
      <c r="BE10" s="13"/>
      <c r="BF10" s="7"/>
      <c r="BG10" s="13"/>
      <c r="BH10" s="13"/>
      <c r="BI10" s="13"/>
      <c r="BJ10" s="2"/>
      <c r="BK10" s="2"/>
      <c r="BL10" s="2"/>
      <c r="BM10" s="2"/>
    </row>
    <row r="11" spans="1:65" ht="15.75" customHeight="1">
      <c r="A11" s="180" t="s">
        <v>34</v>
      </c>
      <c r="B11" s="183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41</v>
      </c>
      <c r="I11" s="184" t="s">
        <v>42</v>
      </c>
      <c r="J11" s="178"/>
      <c r="K11" s="178"/>
      <c r="L11" s="178"/>
      <c r="M11" s="178"/>
      <c r="N11" s="178"/>
      <c r="O11" s="178"/>
      <c r="P11" s="178"/>
      <c r="Q11" s="178"/>
      <c r="R11" s="178"/>
      <c r="S11" s="179"/>
      <c r="T11" s="184" t="s">
        <v>9</v>
      </c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9"/>
      <c r="AS11" s="185" t="s">
        <v>10</v>
      </c>
      <c r="AT11" s="4"/>
      <c r="AU11" s="167" t="s">
        <v>43</v>
      </c>
      <c r="AV11" s="168"/>
      <c r="AW11" s="168"/>
      <c r="AX11" s="15"/>
      <c r="AY11" s="167" t="s">
        <v>43</v>
      </c>
      <c r="AZ11" s="168"/>
      <c r="BA11" s="168"/>
      <c r="BB11" s="15"/>
      <c r="BC11" s="167" t="s">
        <v>43</v>
      </c>
      <c r="BD11" s="168"/>
      <c r="BE11" s="168"/>
      <c r="BF11" s="15"/>
      <c r="BG11" s="167" t="s">
        <v>43</v>
      </c>
      <c r="BH11" s="168"/>
      <c r="BI11" s="168"/>
      <c r="BJ11" s="7"/>
      <c r="BK11" s="187" t="s">
        <v>43</v>
      </c>
      <c r="BL11" s="188"/>
      <c r="BM11" s="186"/>
    </row>
    <row r="12" spans="1:65" ht="15.75" customHeight="1">
      <c r="A12" s="181"/>
      <c r="B12" s="175"/>
      <c r="C12" s="8"/>
      <c r="D12" s="8"/>
      <c r="E12" s="8"/>
      <c r="F12" s="8"/>
      <c r="G12" s="16"/>
      <c r="H12" s="8"/>
      <c r="I12" s="170" t="s">
        <v>44</v>
      </c>
      <c r="J12" s="169"/>
      <c r="K12" s="171"/>
      <c r="L12" s="170" t="s">
        <v>45</v>
      </c>
      <c r="M12" s="169"/>
      <c r="N12" s="171"/>
      <c r="O12" s="170" t="s">
        <v>46</v>
      </c>
      <c r="P12" s="169"/>
      <c r="Q12" s="171"/>
      <c r="R12" s="17"/>
      <c r="S12" s="174" t="s">
        <v>47</v>
      </c>
      <c r="T12" s="170" t="s">
        <v>44</v>
      </c>
      <c r="U12" s="169"/>
      <c r="V12" s="169"/>
      <c r="W12" s="171"/>
      <c r="X12" s="170" t="s">
        <v>45</v>
      </c>
      <c r="Y12" s="169"/>
      <c r="Z12" s="169"/>
      <c r="AA12" s="171"/>
      <c r="AB12" s="170" t="s">
        <v>46</v>
      </c>
      <c r="AC12" s="169"/>
      <c r="AD12" s="169"/>
      <c r="AE12" s="171"/>
      <c r="AF12" s="170" t="s">
        <v>48</v>
      </c>
      <c r="AG12" s="169"/>
      <c r="AH12" s="169"/>
      <c r="AI12" s="171"/>
      <c r="AJ12" s="170" t="s">
        <v>49</v>
      </c>
      <c r="AK12" s="169"/>
      <c r="AL12" s="169"/>
      <c r="AM12" s="6"/>
      <c r="AN12" s="170" t="s">
        <v>50</v>
      </c>
      <c r="AO12" s="169"/>
      <c r="AP12" s="169"/>
      <c r="AQ12" s="171"/>
      <c r="AR12" s="174" t="s">
        <v>51</v>
      </c>
      <c r="AS12" s="175"/>
      <c r="AT12" s="4"/>
      <c r="AU12" s="169"/>
      <c r="AV12" s="169"/>
      <c r="AW12" s="169"/>
      <c r="AX12" s="15"/>
      <c r="AY12" s="169"/>
      <c r="AZ12" s="169"/>
      <c r="BA12" s="169"/>
      <c r="BB12" s="15"/>
      <c r="BC12" s="169"/>
      <c r="BD12" s="169"/>
      <c r="BE12" s="169"/>
      <c r="BF12" s="15"/>
      <c r="BG12" s="169"/>
      <c r="BH12" s="169"/>
      <c r="BI12" s="169"/>
      <c r="BJ12" s="7"/>
      <c r="BK12" s="189"/>
      <c r="BL12" s="190"/>
      <c r="BM12" s="186"/>
    </row>
    <row r="13" spans="1:65" ht="15.75" customHeight="1">
      <c r="A13" s="181"/>
      <c r="B13" s="175"/>
      <c r="C13" s="8"/>
      <c r="D13" s="8"/>
      <c r="E13" s="8"/>
      <c r="F13" s="8"/>
      <c r="G13" s="16"/>
      <c r="H13" s="8"/>
      <c r="I13" s="8" t="s">
        <v>52</v>
      </c>
      <c r="J13" s="8" t="s">
        <v>53</v>
      </c>
      <c r="K13" s="8" t="s">
        <v>54</v>
      </c>
      <c r="L13" s="8" t="s">
        <v>52</v>
      </c>
      <c r="M13" s="8" t="s">
        <v>53</v>
      </c>
      <c r="N13" s="8" t="s">
        <v>54</v>
      </c>
      <c r="O13" s="8" t="s">
        <v>52</v>
      </c>
      <c r="P13" s="8" t="s">
        <v>53</v>
      </c>
      <c r="Q13" s="8" t="s">
        <v>54</v>
      </c>
      <c r="R13" s="17"/>
      <c r="S13" s="175"/>
      <c r="T13" s="8" t="s">
        <v>52</v>
      </c>
      <c r="U13" s="8" t="s">
        <v>53</v>
      </c>
      <c r="V13" s="8" t="s">
        <v>54</v>
      </c>
      <c r="W13" s="8" t="s">
        <v>55</v>
      </c>
      <c r="X13" s="8" t="s">
        <v>52</v>
      </c>
      <c r="Y13" s="8" t="s">
        <v>53</v>
      </c>
      <c r="Z13" s="8" t="s">
        <v>54</v>
      </c>
      <c r="AA13" s="8" t="s">
        <v>55</v>
      </c>
      <c r="AB13" s="8" t="s">
        <v>52</v>
      </c>
      <c r="AC13" s="8" t="s">
        <v>53</v>
      </c>
      <c r="AD13" s="8" t="s">
        <v>54</v>
      </c>
      <c r="AE13" s="8" t="s">
        <v>55</v>
      </c>
      <c r="AF13" s="8" t="s">
        <v>52</v>
      </c>
      <c r="AG13" s="8" t="s">
        <v>53</v>
      </c>
      <c r="AH13" s="8" t="s">
        <v>54</v>
      </c>
      <c r="AI13" s="8" t="s">
        <v>55</v>
      </c>
      <c r="AJ13" s="8" t="s">
        <v>52</v>
      </c>
      <c r="AK13" s="8" t="s">
        <v>53</v>
      </c>
      <c r="AL13" s="8" t="s">
        <v>54</v>
      </c>
      <c r="AM13" s="8" t="s">
        <v>55</v>
      </c>
      <c r="AN13" s="8" t="s">
        <v>52</v>
      </c>
      <c r="AO13" s="8" t="s">
        <v>53</v>
      </c>
      <c r="AP13" s="8" t="s">
        <v>54</v>
      </c>
      <c r="AQ13" s="8" t="s">
        <v>55</v>
      </c>
      <c r="AR13" s="175"/>
      <c r="AS13" s="175"/>
      <c r="AT13" s="4"/>
      <c r="AU13" s="18" t="s">
        <v>56</v>
      </c>
      <c r="AV13" s="18" t="s">
        <v>57</v>
      </c>
      <c r="AW13" s="18" t="s">
        <v>58</v>
      </c>
      <c r="AX13" s="15"/>
      <c r="AY13" s="18" t="s">
        <v>56</v>
      </c>
      <c r="AZ13" s="18" t="s">
        <v>57</v>
      </c>
      <c r="BA13" s="18" t="s">
        <v>58</v>
      </c>
      <c r="BB13" s="15"/>
      <c r="BC13" s="10" t="s">
        <v>56</v>
      </c>
      <c r="BD13" s="10" t="s">
        <v>31</v>
      </c>
      <c r="BE13" s="10" t="s">
        <v>58</v>
      </c>
      <c r="BF13" s="15"/>
      <c r="BG13" s="10" t="s">
        <v>56</v>
      </c>
      <c r="BH13" s="10" t="s">
        <v>31</v>
      </c>
      <c r="BI13" s="10" t="s">
        <v>58</v>
      </c>
      <c r="BJ13" s="7"/>
      <c r="BK13" s="191" t="s">
        <v>13</v>
      </c>
      <c r="BL13" s="191" t="s">
        <v>15</v>
      </c>
      <c r="BM13" s="2"/>
    </row>
    <row r="14" spans="1:65" ht="15.75" customHeight="1">
      <c r="A14" s="181"/>
      <c r="B14" s="175"/>
      <c r="C14" s="8"/>
      <c r="D14" s="19" t="s">
        <v>31</v>
      </c>
      <c r="E14" s="8" t="s">
        <v>31</v>
      </c>
      <c r="F14" s="8"/>
      <c r="G14" s="16"/>
      <c r="H14" s="8" t="s">
        <v>33</v>
      </c>
      <c r="I14" s="8" t="s">
        <v>27</v>
      </c>
      <c r="J14" s="8" t="s">
        <v>33</v>
      </c>
      <c r="K14" s="8"/>
      <c r="L14" s="8" t="s">
        <v>27</v>
      </c>
      <c r="M14" s="8" t="s">
        <v>33</v>
      </c>
      <c r="N14" s="8"/>
      <c r="O14" s="8" t="s">
        <v>27</v>
      </c>
      <c r="P14" s="8" t="s">
        <v>31</v>
      </c>
      <c r="Q14" s="8"/>
      <c r="R14" s="17"/>
      <c r="S14" s="171"/>
      <c r="T14" s="8" t="s">
        <v>33</v>
      </c>
      <c r="U14" s="8" t="s">
        <v>33</v>
      </c>
      <c r="V14" s="8"/>
      <c r="W14" s="8"/>
      <c r="X14" s="8" t="s">
        <v>27</v>
      </c>
      <c r="Y14" s="8" t="s">
        <v>33</v>
      </c>
      <c r="Z14" s="8"/>
      <c r="AA14" s="8"/>
      <c r="AB14" s="8" t="s">
        <v>33</v>
      </c>
      <c r="AC14" s="8" t="s">
        <v>33</v>
      </c>
      <c r="AD14" s="8"/>
      <c r="AE14" s="8"/>
      <c r="AF14" s="8" t="s">
        <v>27</v>
      </c>
      <c r="AG14" s="8" t="s">
        <v>33</v>
      </c>
      <c r="AH14" s="8"/>
      <c r="AI14" s="8"/>
      <c r="AJ14" s="8" t="s">
        <v>33</v>
      </c>
      <c r="AK14" s="8" t="s">
        <v>33</v>
      </c>
      <c r="AL14" s="8"/>
      <c r="AM14" s="8"/>
      <c r="AN14" s="8" t="s">
        <v>27</v>
      </c>
      <c r="AO14" s="8" t="s">
        <v>33</v>
      </c>
      <c r="AP14" s="8" t="s">
        <v>27</v>
      </c>
      <c r="AQ14" s="8"/>
      <c r="AR14" s="171"/>
      <c r="AS14" s="171"/>
      <c r="AT14" s="4"/>
      <c r="AU14" s="8"/>
      <c r="AV14" s="8"/>
      <c r="AW14" s="8"/>
      <c r="AX14" s="15"/>
      <c r="AY14" s="8"/>
      <c r="AZ14" s="8"/>
      <c r="BA14" s="8"/>
      <c r="BB14" s="15"/>
      <c r="BC14" s="10"/>
      <c r="BD14" s="10"/>
      <c r="BE14" s="10"/>
      <c r="BF14" s="15"/>
      <c r="BG14" s="10"/>
      <c r="BH14" s="10"/>
      <c r="BI14" s="10"/>
      <c r="BJ14" s="2"/>
      <c r="BK14" s="2"/>
      <c r="BL14" s="2"/>
      <c r="BM14" s="2"/>
    </row>
    <row r="15" spans="1:65" ht="15.75" customHeight="1">
      <c r="A15" s="182"/>
      <c r="B15" s="171"/>
      <c r="C15" s="20">
        <v>10</v>
      </c>
      <c r="D15" s="20">
        <v>10</v>
      </c>
      <c r="E15" s="20">
        <v>10</v>
      </c>
      <c r="F15" s="20"/>
      <c r="G15" s="20">
        <v>20</v>
      </c>
      <c r="H15" s="20">
        <v>10</v>
      </c>
      <c r="I15" s="20">
        <v>4</v>
      </c>
      <c r="J15" s="21">
        <v>6</v>
      </c>
      <c r="K15" s="21"/>
      <c r="L15" s="20">
        <v>4</v>
      </c>
      <c r="M15" s="21">
        <v>6</v>
      </c>
      <c r="N15" s="21"/>
      <c r="O15" s="20">
        <v>4</v>
      </c>
      <c r="P15" s="21">
        <v>6</v>
      </c>
      <c r="Q15" s="21"/>
      <c r="R15" s="20"/>
      <c r="S15" s="20">
        <v>20</v>
      </c>
      <c r="T15" s="20">
        <v>5</v>
      </c>
      <c r="U15" s="20">
        <v>5</v>
      </c>
      <c r="V15" s="20"/>
      <c r="W15" s="21"/>
      <c r="X15" s="21">
        <v>3</v>
      </c>
      <c r="Y15" s="21">
        <v>7</v>
      </c>
      <c r="Z15" s="21"/>
      <c r="AA15" s="21"/>
      <c r="AB15" s="21">
        <v>5</v>
      </c>
      <c r="AC15" s="21">
        <v>5</v>
      </c>
      <c r="AD15" s="21"/>
      <c r="AE15" s="21"/>
      <c r="AF15" s="21">
        <v>4</v>
      </c>
      <c r="AG15" s="21">
        <v>6</v>
      </c>
      <c r="AH15" s="21"/>
      <c r="AI15" s="21"/>
      <c r="AJ15" s="21">
        <v>6</v>
      </c>
      <c r="AK15" s="21">
        <v>4</v>
      </c>
      <c r="AL15" s="21"/>
      <c r="AM15" s="21"/>
      <c r="AN15" s="21">
        <v>3</v>
      </c>
      <c r="AO15" s="21">
        <v>5</v>
      </c>
      <c r="AP15" s="21">
        <v>2</v>
      </c>
      <c r="AQ15" s="21"/>
      <c r="AR15" s="21">
        <v>40</v>
      </c>
      <c r="AS15" s="16">
        <v>100</v>
      </c>
      <c r="AT15" s="22"/>
      <c r="AU15" s="23">
        <f>SUMIF($D$14:$AQ$14,I$3,$D15:$AQ15)-M$3+Q$3</f>
        <v>19.667099999999998</v>
      </c>
      <c r="AV15" s="23">
        <f>SUMIF($D$14:$AQ$14,I$4,$D15:$AQ15)-M$4+Q$4</f>
        <v>26</v>
      </c>
      <c r="AW15" s="23">
        <f>SUMIF($D$14:$AQ$14,I$5,$D15:$AQ15)-M$5+Q$5</f>
        <v>54.334900000000005</v>
      </c>
      <c r="AX15" s="24"/>
      <c r="AY15" s="23">
        <f>SUMIF($D$14:$AQ$14,I$3,$D15:$AQ15)-M$3+Q$3</f>
        <v>19.667099999999998</v>
      </c>
      <c r="AZ15" s="23">
        <f>SUMIF($D$14:$AQ$14,I$4,$D15:$AQ15)-M$4+Q$4</f>
        <v>26</v>
      </c>
      <c r="BA15" s="23">
        <f>SUMIF($D$14:$AQ$14,I$5,$D15:$AQ15)-M$5+Q$5</f>
        <v>54.334900000000005</v>
      </c>
      <c r="BB15" s="25"/>
      <c r="BC15" s="23">
        <f>SUMIF($D$14:$AQ$14,I$3,$D15:$AQ15)-M$3+Q$3</f>
        <v>19.667099999999998</v>
      </c>
      <c r="BD15" s="23">
        <f>SUMIF($D$14:$AQ$14,I$4,$D15:$AQ15)-M$4+Q$4</f>
        <v>26</v>
      </c>
      <c r="BE15" s="23">
        <f>SUMIF($D$14:$AQ$14,I$5,$D15:$AQ15)-M$5+Q$5</f>
        <v>54.334900000000005</v>
      </c>
      <c r="BF15" s="25"/>
      <c r="BG15" s="23">
        <f>SUMIF($D$14:$AQ$14,I$3,$D15:$AQ15)-M$3+Q$3</f>
        <v>19.667099999999998</v>
      </c>
      <c r="BH15" s="23">
        <f>SUMIF($D$14:$AQ$14,I$4,$D15:$AQ15)-M$4+Q$4</f>
        <v>26</v>
      </c>
      <c r="BI15" s="23">
        <f>SUMIF($D$14:$AQ$14,I$5,$D15:$AQ15)-M$5+Q$5</f>
        <v>54.334900000000005</v>
      </c>
      <c r="BJ15" s="2"/>
      <c r="BK15" s="2">
        <v>2</v>
      </c>
      <c r="BL15" s="2">
        <v>4</v>
      </c>
      <c r="BM15" s="2"/>
    </row>
    <row r="16" spans="1:65" ht="15.75" customHeight="1">
      <c r="A16" s="26">
        <v>1703210201327</v>
      </c>
      <c r="B16" s="27" t="s">
        <v>59</v>
      </c>
      <c r="C16" s="28"/>
      <c r="D16" s="29"/>
      <c r="E16" s="30"/>
      <c r="F16" s="3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>
        <v>27.5</v>
      </c>
      <c r="S16" s="35"/>
      <c r="T16" s="36">
        <v>0</v>
      </c>
      <c r="U16" s="36">
        <v>0</v>
      </c>
      <c r="V16" s="37"/>
      <c r="W16" s="37"/>
      <c r="X16" s="38">
        <v>0</v>
      </c>
      <c r="Y16" s="38">
        <v>0</v>
      </c>
      <c r="Z16" s="39"/>
      <c r="AA16" s="39"/>
      <c r="AB16" s="37"/>
      <c r="AC16" s="37"/>
      <c r="AD16" s="37"/>
      <c r="AE16" s="37"/>
      <c r="AF16" s="38">
        <v>0</v>
      </c>
      <c r="AG16" s="39"/>
      <c r="AH16" s="39"/>
      <c r="AI16" s="39"/>
      <c r="AJ16" s="36">
        <v>0</v>
      </c>
      <c r="AK16" s="36">
        <v>0</v>
      </c>
      <c r="AL16" s="37"/>
      <c r="AM16" s="37"/>
      <c r="AN16" s="39"/>
      <c r="AO16" s="39"/>
      <c r="AP16" s="39"/>
      <c r="AQ16" s="39"/>
      <c r="AR16" s="8">
        <f>SUM(T16:AQ16)</f>
        <v>0</v>
      </c>
      <c r="AS16" s="8">
        <f t="shared" ref="AS16:AS17" si="4">SUM(C16,G16,H16,R16,AR16)</f>
        <v>27.5</v>
      </c>
      <c r="AT16" s="4"/>
      <c r="AU16" s="40">
        <f>MIN(SUMIF($D$14:$AQ$14,I$3,$D16:$AQ16),100)</f>
        <v>0</v>
      </c>
      <c r="AV16" s="40">
        <f>MIN(SUMIF($D$14:$AQ$14,I$4,$D16:$AQ16),100)</f>
        <v>0</v>
      </c>
      <c r="AW16" s="40">
        <f>MIN(SUMIF($D$14:$AQ$14,I$5,$D16:$AQ16),100)</f>
        <v>0</v>
      </c>
      <c r="AX16" s="15"/>
      <c r="AY16" s="10">
        <f>MIN(SUMIF($D$14:$AQ$14,I$3,$D16:$AQ16)/AY$15,100%)</f>
        <v>0</v>
      </c>
      <c r="AZ16" s="10">
        <f>MIN(SUMIF($D$14:$AQ$14,I$4,$D16:$AQ16)/AZ$15,100%)</f>
        <v>0</v>
      </c>
      <c r="BA16" s="10">
        <f>MIN(SUMIF($D$14:$AQ$14,I$5,$D16:$AQ16)/BA$15,100%)</f>
        <v>0</v>
      </c>
      <c r="BB16" s="15"/>
      <c r="BC16" s="8">
        <f t="shared" ref="BC16:BE16" si="5">IF((AY16)&gt;=50%,2,(IF((AY16)&lt;25%,0,1)))</f>
        <v>0</v>
      </c>
      <c r="BD16" s="8">
        <f t="shared" si="5"/>
        <v>0</v>
      </c>
      <c r="BE16" s="8">
        <f t="shared" si="5"/>
        <v>0</v>
      </c>
      <c r="BF16" s="4"/>
      <c r="BG16" s="8" t="str">
        <f t="shared" ref="BG16:BI16" si="6">IF(BC16=2,"Att",(IF(BC16=0,"Not","Weak")))</f>
        <v>Not</v>
      </c>
      <c r="BH16" s="8" t="str">
        <f t="shared" si="6"/>
        <v>Not</v>
      </c>
      <c r="BI16" s="8" t="str">
        <f t="shared" si="6"/>
        <v>Not</v>
      </c>
      <c r="BJ16" s="2"/>
      <c r="BK16" s="2">
        <f>BC16</f>
        <v>0</v>
      </c>
      <c r="BL16" s="2">
        <f>BD16+BE16</f>
        <v>0</v>
      </c>
      <c r="BM16" s="2"/>
    </row>
    <row r="17" spans="1:65" ht="15.75" customHeight="1">
      <c r="A17" s="41">
        <v>1703310201509</v>
      </c>
      <c r="B17" s="42" t="s">
        <v>60</v>
      </c>
      <c r="C17" s="43"/>
      <c r="D17" s="44"/>
      <c r="E17" s="45"/>
      <c r="F17" s="46"/>
      <c r="G17" s="47"/>
      <c r="H17" s="48"/>
      <c r="I17" s="49"/>
      <c r="J17" s="49"/>
      <c r="K17" s="50"/>
      <c r="L17" s="49"/>
      <c r="M17" s="49"/>
      <c r="N17" s="50"/>
      <c r="O17" s="49"/>
      <c r="P17" s="49"/>
      <c r="Q17" s="50"/>
      <c r="R17" s="51">
        <v>38</v>
      </c>
      <c r="S17" s="35"/>
      <c r="T17" s="36"/>
      <c r="U17" s="36"/>
      <c r="V17" s="37"/>
      <c r="W17" s="37"/>
      <c r="X17" s="39"/>
      <c r="Y17" s="39"/>
      <c r="Z17" s="39"/>
      <c r="AA17" s="39"/>
      <c r="AB17" s="36"/>
      <c r="AC17" s="36"/>
      <c r="AD17" s="37"/>
      <c r="AE17" s="37"/>
      <c r="AF17" s="38"/>
      <c r="AG17" s="39"/>
      <c r="AH17" s="39"/>
      <c r="AI17" s="39"/>
      <c r="AJ17" s="36"/>
      <c r="AK17" s="36"/>
      <c r="AL17" s="37"/>
      <c r="AM17" s="37"/>
      <c r="AN17" s="39"/>
      <c r="AO17" s="39"/>
      <c r="AP17" s="39"/>
      <c r="AQ17" s="39"/>
      <c r="AR17" s="8" t="s">
        <v>26</v>
      </c>
      <c r="AS17" s="8">
        <f t="shared" si="4"/>
        <v>38</v>
      </c>
      <c r="AT17" s="4"/>
      <c r="AU17" s="52"/>
      <c r="AV17" s="52"/>
      <c r="AW17" s="52"/>
      <c r="AX17" s="15"/>
      <c r="AY17" s="53"/>
      <c r="AZ17" s="53"/>
      <c r="BA17" s="53"/>
      <c r="BB17" s="15"/>
      <c r="BC17" s="54"/>
      <c r="BD17" s="54"/>
      <c r="BE17" s="54"/>
      <c r="BF17" s="4"/>
      <c r="BG17" s="54"/>
      <c r="BH17" s="54"/>
      <c r="BI17" s="8"/>
      <c r="BJ17" s="2"/>
      <c r="BK17" s="2">
        <f t="shared" ref="BK17:BK53" si="7">BC17</f>
        <v>0</v>
      </c>
      <c r="BL17" s="2">
        <f t="shared" ref="BL17:BL53" si="8">BD17+BE17</f>
        <v>0</v>
      </c>
      <c r="BM17" s="2"/>
    </row>
    <row r="18" spans="1:65" ht="15.75" customHeight="1">
      <c r="A18" s="26">
        <v>1703310201522</v>
      </c>
      <c r="B18" s="27" t="s">
        <v>61</v>
      </c>
      <c r="C18" s="55">
        <v>9</v>
      </c>
      <c r="D18" s="56">
        <v>3</v>
      </c>
      <c r="E18" s="57">
        <v>1</v>
      </c>
      <c r="F18" s="58">
        <v>1</v>
      </c>
      <c r="G18" s="32">
        <v>4</v>
      </c>
      <c r="H18" s="59" t="s">
        <v>26</v>
      </c>
      <c r="I18" s="60">
        <v>0</v>
      </c>
      <c r="J18" s="60">
        <v>1</v>
      </c>
      <c r="K18" s="61"/>
      <c r="L18" s="60">
        <v>0</v>
      </c>
      <c r="M18" s="60">
        <v>2</v>
      </c>
      <c r="N18" s="61"/>
      <c r="O18" s="60">
        <v>0</v>
      </c>
      <c r="P18" s="60">
        <v>0</v>
      </c>
      <c r="Q18" s="61"/>
      <c r="S18" s="62">
        <v>3</v>
      </c>
      <c r="T18" s="36">
        <v>0</v>
      </c>
      <c r="U18" s="36">
        <v>1</v>
      </c>
      <c r="V18" s="37"/>
      <c r="W18" s="37"/>
      <c r="X18" s="39"/>
      <c r="Y18" s="39"/>
      <c r="Z18" s="39"/>
      <c r="AA18" s="39"/>
      <c r="AB18" s="36">
        <v>1</v>
      </c>
      <c r="AC18" s="36">
        <v>0</v>
      </c>
      <c r="AD18" s="37"/>
      <c r="AE18" s="37"/>
      <c r="AF18" s="38">
        <v>1</v>
      </c>
      <c r="AG18" s="39"/>
      <c r="AH18" s="39"/>
      <c r="AI18" s="39"/>
      <c r="AJ18" s="36">
        <v>0</v>
      </c>
      <c r="AK18" s="36">
        <v>0</v>
      </c>
      <c r="AL18" s="37"/>
      <c r="AM18" s="37"/>
      <c r="AN18" s="39"/>
      <c r="AO18" s="39"/>
      <c r="AP18" s="39"/>
      <c r="AQ18" s="39"/>
      <c r="AR18" s="8">
        <f t="shared" ref="AR18:AR19" si="9">SUM(T18:AQ18)</f>
        <v>3</v>
      </c>
      <c r="AS18" s="8">
        <f t="shared" ref="AS18:AS19" si="10">SUM(C18,G18,H18,S18,AR18)</f>
        <v>19</v>
      </c>
      <c r="AT18" s="4"/>
      <c r="AU18" s="63">
        <f t="shared" ref="AU18:AU26" si="11">MIN(SUMIF($D$14:$AQ$14,I$3,$D18:$AQ18),100)</f>
        <v>1</v>
      </c>
      <c r="AV18" s="63">
        <f t="shared" ref="AV18:AV26" si="12">MIN(SUMIF($D$14:$AQ$14,I$4,$D18:$AQ18),100)</f>
        <v>4</v>
      </c>
      <c r="AW18" s="63">
        <f t="shared" ref="AW18:AW26" si="13">MIN(SUMIF($D$14:$AQ$14,I$5,$D18:$AQ18),100)</f>
        <v>5</v>
      </c>
      <c r="AX18" s="15"/>
      <c r="AY18" s="64">
        <f t="shared" ref="AY18:AY26" si="14">MIN(SUMIF($D$14:$AQ$14,I$3,$D18:$AQ18)/AY$15,100%)</f>
        <v>5.0846337284093747E-2</v>
      </c>
      <c r="AZ18" s="64">
        <f t="shared" ref="AZ18:AZ26" si="15">MIN(SUMIF($D$14:$AQ$14,I$4,$D18:$AQ18)/AZ$15,100%)</f>
        <v>0.15384615384615385</v>
      </c>
      <c r="BA18" s="64">
        <f t="shared" ref="BA18:BA26" si="16">MIN(SUMIF($D$14:$AQ$14,I$5,$D18:$AQ18)/BA$15,100%)</f>
        <v>9.2021886485481694E-2</v>
      </c>
      <c r="BB18" s="15"/>
      <c r="BC18" s="65">
        <f t="shared" ref="BC18:BE18" si="17">IF((AY18)&gt;=50%,2,(IF((AY18)&lt;25%,0,1)))</f>
        <v>0</v>
      </c>
      <c r="BD18" s="65">
        <f t="shared" si="17"/>
        <v>0</v>
      </c>
      <c r="BE18" s="65">
        <f t="shared" si="17"/>
        <v>0</v>
      </c>
      <c r="BF18" s="4"/>
      <c r="BG18" s="65" t="str">
        <f t="shared" ref="BG18:BI18" si="18">IF(BC18=2,"Att",(IF(BC18=0,"Not","Weak")))</f>
        <v>Not</v>
      </c>
      <c r="BH18" s="65" t="str">
        <f t="shared" si="18"/>
        <v>Not</v>
      </c>
      <c r="BI18" s="8" t="str">
        <f t="shared" si="18"/>
        <v>Not</v>
      </c>
      <c r="BJ18" s="2"/>
      <c r="BK18" s="2">
        <f t="shared" si="7"/>
        <v>0</v>
      </c>
      <c r="BL18" s="2">
        <f t="shared" si="8"/>
        <v>0</v>
      </c>
      <c r="BM18" s="2"/>
    </row>
    <row r="19" spans="1:65" ht="15.75" customHeight="1">
      <c r="A19" s="26">
        <v>1803410201596</v>
      </c>
      <c r="B19" s="27" t="s">
        <v>62</v>
      </c>
      <c r="C19" s="66">
        <v>9</v>
      </c>
      <c r="D19" s="67"/>
      <c r="E19" s="57">
        <v>3</v>
      </c>
      <c r="F19" s="68">
        <v>1</v>
      </c>
      <c r="G19" s="32">
        <v>4</v>
      </c>
      <c r="H19" s="69" t="s">
        <v>26</v>
      </c>
      <c r="I19" s="70">
        <v>0</v>
      </c>
      <c r="J19" s="71">
        <v>0</v>
      </c>
      <c r="K19" s="72"/>
      <c r="L19" s="73">
        <v>4</v>
      </c>
      <c r="M19" s="73">
        <v>1</v>
      </c>
      <c r="N19" s="74"/>
      <c r="O19" s="75">
        <v>3</v>
      </c>
      <c r="P19" s="75">
        <v>0</v>
      </c>
      <c r="Q19" s="72"/>
      <c r="S19" s="36">
        <v>8</v>
      </c>
      <c r="T19" s="36">
        <v>0</v>
      </c>
      <c r="U19" s="37"/>
      <c r="V19" s="37"/>
      <c r="W19" s="37"/>
      <c r="X19" s="38">
        <v>0</v>
      </c>
      <c r="Y19" s="39"/>
      <c r="Z19" s="39"/>
      <c r="AA19" s="39"/>
      <c r="AB19" s="37"/>
      <c r="AC19" s="36">
        <v>1</v>
      </c>
      <c r="AD19" s="37"/>
      <c r="AE19" s="37"/>
      <c r="AF19" s="38">
        <v>0</v>
      </c>
      <c r="AG19" s="39"/>
      <c r="AH19" s="39"/>
      <c r="AI19" s="39"/>
      <c r="AJ19" s="36">
        <v>0</v>
      </c>
      <c r="AK19" s="36">
        <v>0</v>
      </c>
      <c r="AL19" s="37"/>
      <c r="AM19" s="37"/>
      <c r="AN19" s="39"/>
      <c r="AO19" s="39"/>
      <c r="AP19" s="39"/>
      <c r="AQ19" s="39"/>
      <c r="AR19" s="8">
        <f t="shared" si="9"/>
        <v>1</v>
      </c>
      <c r="AS19" s="8">
        <f t="shared" si="10"/>
        <v>22</v>
      </c>
      <c r="AT19" s="4"/>
      <c r="AU19" s="63">
        <f t="shared" si="11"/>
        <v>7</v>
      </c>
      <c r="AV19" s="63">
        <f t="shared" si="12"/>
        <v>3</v>
      </c>
      <c r="AW19" s="63">
        <f t="shared" si="13"/>
        <v>2</v>
      </c>
      <c r="AX19" s="15"/>
      <c r="AY19" s="64">
        <f t="shared" si="14"/>
        <v>0.35592436098865621</v>
      </c>
      <c r="AZ19" s="64">
        <f t="shared" si="15"/>
        <v>0.11538461538461539</v>
      </c>
      <c r="BA19" s="64">
        <f t="shared" si="16"/>
        <v>3.680875459419268E-2</v>
      </c>
      <c r="BB19" s="15"/>
      <c r="BC19" s="65">
        <f t="shared" ref="BC19:BE19" si="19">IF((AY19)&gt;=50%,2,(IF((AY19)&lt;25%,0,1)))</f>
        <v>1</v>
      </c>
      <c r="BD19" s="65">
        <f t="shared" si="19"/>
        <v>0</v>
      </c>
      <c r="BE19" s="65">
        <f t="shared" si="19"/>
        <v>0</v>
      </c>
      <c r="BF19" s="4"/>
      <c r="BG19" s="65" t="str">
        <f t="shared" ref="BG19:BI19" si="20">IF(BC19=2,"Att",(IF(BC19=0,"Not","Weak")))</f>
        <v>Weak</v>
      </c>
      <c r="BH19" s="65" t="str">
        <f t="shared" si="20"/>
        <v>Not</v>
      </c>
      <c r="BI19" s="8" t="str">
        <f t="shared" si="20"/>
        <v>Not</v>
      </c>
      <c r="BJ19" s="2"/>
      <c r="BK19" s="2">
        <f t="shared" si="7"/>
        <v>1</v>
      </c>
      <c r="BL19" s="2">
        <f t="shared" si="8"/>
        <v>0</v>
      </c>
      <c r="BM19" s="2"/>
    </row>
    <row r="20" spans="1:65" ht="15.75" customHeight="1">
      <c r="A20" s="26">
        <v>1803510201622</v>
      </c>
      <c r="B20" s="27" t="s">
        <v>63</v>
      </c>
      <c r="C20" s="28"/>
      <c r="D20" s="29"/>
      <c r="E20" s="30"/>
      <c r="F20" s="31"/>
      <c r="G20" s="32">
        <v>0</v>
      </c>
      <c r="H20" s="76"/>
      <c r="I20" s="77"/>
      <c r="J20" s="28"/>
      <c r="K20" s="28"/>
      <c r="L20" s="28"/>
      <c r="M20" s="28"/>
      <c r="N20" s="28"/>
      <c r="O20" s="28"/>
      <c r="P20" s="28"/>
      <c r="Q20" s="28"/>
      <c r="R20" s="78">
        <v>43</v>
      </c>
      <c r="S20" s="35"/>
      <c r="T20" s="36">
        <v>5</v>
      </c>
      <c r="U20" s="36">
        <v>4</v>
      </c>
      <c r="V20" s="37"/>
      <c r="W20" s="37"/>
      <c r="X20" s="39"/>
      <c r="Y20" s="39"/>
      <c r="Z20" s="39"/>
      <c r="AA20" s="39"/>
      <c r="AB20" s="36">
        <v>2</v>
      </c>
      <c r="AC20" s="36">
        <v>1</v>
      </c>
      <c r="AD20" s="37"/>
      <c r="AE20" s="37"/>
      <c r="AF20" s="39"/>
      <c r="AG20" s="39"/>
      <c r="AH20" s="39"/>
      <c r="AI20" s="39"/>
      <c r="AJ20" s="36">
        <v>1</v>
      </c>
      <c r="AK20" s="36">
        <v>2</v>
      </c>
      <c r="AL20" s="37"/>
      <c r="AM20" s="37"/>
      <c r="AN20" s="38">
        <v>3</v>
      </c>
      <c r="AO20" s="38">
        <v>3</v>
      </c>
      <c r="AP20" s="38">
        <v>1</v>
      </c>
      <c r="AQ20" s="39"/>
      <c r="AR20" s="8">
        <v>27.5</v>
      </c>
      <c r="AS20" s="8">
        <f t="shared" ref="AS20:AS27" si="21">SUM(C20,G20,H20,R20,AR20)</f>
        <v>70.5</v>
      </c>
      <c r="AT20" s="4"/>
      <c r="AU20" s="40">
        <f t="shared" si="11"/>
        <v>4</v>
      </c>
      <c r="AV20" s="40">
        <f t="shared" si="12"/>
        <v>0</v>
      </c>
      <c r="AW20" s="40">
        <f t="shared" si="13"/>
        <v>18</v>
      </c>
      <c r="AX20" s="15"/>
      <c r="AY20" s="10">
        <f t="shared" si="14"/>
        <v>0.20338534913637499</v>
      </c>
      <c r="AZ20" s="10">
        <f t="shared" si="15"/>
        <v>0</v>
      </c>
      <c r="BA20" s="10">
        <f t="shared" si="16"/>
        <v>0.33127879134773414</v>
      </c>
      <c r="BB20" s="15"/>
      <c r="BC20" s="8">
        <f t="shared" ref="BC20:BE20" si="22">IF((AY20)&gt;=50%,2,(IF((AY20)&lt;25%,0,1)))</f>
        <v>0</v>
      </c>
      <c r="BD20" s="8">
        <f t="shared" si="22"/>
        <v>0</v>
      </c>
      <c r="BE20" s="8">
        <f t="shared" si="22"/>
        <v>1</v>
      </c>
      <c r="BF20" s="4"/>
      <c r="BG20" s="8" t="str">
        <f t="shared" ref="BG20:BI20" si="23">IF(BC20=2,"Att",(IF(BC20=0,"Not","Weak")))</f>
        <v>Not</v>
      </c>
      <c r="BH20" s="8" t="str">
        <f t="shared" si="23"/>
        <v>Not</v>
      </c>
      <c r="BI20" s="8" t="str">
        <f t="shared" si="23"/>
        <v>Weak</v>
      </c>
      <c r="BJ20" s="2"/>
      <c r="BK20" s="2">
        <f t="shared" si="7"/>
        <v>0</v>
      </c>
      <c r="BL20" s="2">
        <f t="shared" si="8"/>
        <v>1</v>
      </c>
      <c r="BM20" s="2"/>
    </row>
    <row r="21" spans="1:65" ht="15.75" customHeight="1">
      <c r="A21" s="26">
        <v>1803510201633</v>
      </c>
      <c r="B21" s="27" t="s">
        <v>64</v>
      </c>
      <c r="C21" s="28"/>
      <c r="D21" s="79"/>
      <c r="E21" s="80"/>
      <c r="F21" s="79"/>
      <c r="G21" s="32">
        <v>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78">
        <v>43</v>
      </c>
      <c r="S21" s="35"/>
      <c r="T21" s="36">
        <v>5</v>
      </c>
      <c r="U21" s="36">
        <v>4</v>
      </c>
      <c r="V21" s="37"/>
      <c r="W21" s="37"/>
      <c r="X21" s="39"/>
      <c r="Y21" s="39"/>
      <c r="Z21" s="39"/>
      <c r="AA21" s="39"/>
      <c r="AB21" s="36">
        <v>3</v>
      </c>
      <c r="AC21" s="36">
        <v>1</v>
      </c>
      <c r="AD21" s="37"/>
      <c r="AE21" s="37"/>
      <c r="AF21" s="39"/>
      <c r="AG21" s="39"/>
      <c r="AH21" s="39"/>
      <c r="AI21" s="39"/>
      <c r="AJ21" s="36">
        <v>1</v>
      </c>
      <c r="AK21" s="36">
        <v>0</v>
      </c>
      <c r="AL21" s="37"/>
      <c r="AM21" s="37"/>
      <c r="AN21" s="38">
        <v>1</v>
      </c>
      <c r="AO21" s="38">
        <v>0</v>
      </c>
      <c r="AP21" s="38">
        <v>1</v>
      </c>
      <c r="AQ21" s="39"/>
      <c r="AR21" s="8">
        <v>22</v>
      </c>
      <c r="AS21" s="8">
        <f t="shared" si="21"/>
        <v>65</v>
      </c>
      <c r="AT21" s="4"/>
      <c r="AU21" s="40">
        <f t="shared" si="11"/>
        <v>2</v>
      </c>
      <c r="AV21" s="40">
        <f t="shared" si="12"/>
        <v>0</v>
      </c>
      <c r="AW21" s="40">
        <f t="shared" si="13"/>
        <v>14</v>
      </c>
      <c r="AX21" s="15"/>
      <c r="AY21" s="10">
        <f t="shared" si="14"/>
        <v>0.10169267456818749</v>
      </c>
      <c r="AZ21" s="10">
        <f t="shared" si="15"/>
        <v>0</v>
      </c>
      <c r="BA21" s="10">
        <f t="shared" si="16"/>
        <v>0.25766128215934875</v>
      </c>
      <c r="BB21" s="15"/>
      <c r="BC21" s="8">
        <f t="shared" ref="BC21:BE21" si="24">IF((AY21)&gt;=50%,2,(IF((AY21)&lt;25%,0,1)))</f>
        <v>0</v>
      </c>
      <c r="BD21" s="8">
        <f t="shared" si="24"/>
        <v>0</v>
      </c>
      <c r="BE21" s="8">
        <f t="shared" si="24"/>
        <v>1</v>
      </c>
      <c r="BF21" s="4"/>
      <c r="BG21" s="8" t="str">
        <f t="shared" ref="BG21:BI21" si="25">IF(BC21=2,"Att",(IF(BC21=0,"Not","Weak")))</f>
        <v>Not</v>
      </c>
      <c r="BH21" s="8" t="str">
        <f t="shared" si="25"/>
        <v>Not</v>
      </c>
      <c r="BI21" s="8" t="str">
        <f t="shared" si="25"/>
        <v>Weak</v>
      </c>
      <c r="BJ21" s="2"/>
      <c r="BK21" s="2">
        <f t="shared" si="7"/>
        <v>0</v>
      </c>
      <c r="BL21" s="2">
        <f t="shared" si="8"/>
        <v>1</v>
      </c>
      <c r="BM21" s="2"/>
    </row>
    <row r="22" spans="1:65" ht="15.75" customHeight="1">
      <c r="A22" s="26">
        <v>1803510201636</v>
      </c>
      <c r="B22" s="27" t="s">
        <v>65</v>
      </c>
      <c r="C22" s="28"/>
      <c r="D22" s="28"/>
      <c r="E22" s="77"/>
      <c r="F22" s="28"/>
      <c r="G22" s="32">
        <v>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78">
        <v>43</v>
      </c>
      <c r="S22" s="35"/>
      <c r="T22" s="36">
        <v>4</v>
      </c>
      <c r="U22" s="36">
        <v>0</v>
      </c>
      <c r="V22" s="37"/>
      <c r="W22" s="37"/>
      <c r="X22" s="38">
        <v>1</v>
      </c>
      <c r="Y22" s="39"/>
      <c r="Z22" s="39"/>
      <c r="AA22" s="39"/>
      <c r="AB22" s="36">
        <v>0</v>
      </c>
      <c r="AC22" s="36">
        <v>1</v>
      </c>
      <c r="AD22" s="37"/>
      <c r="AE22" s="37"/>
      <c r="AF22" s="38">
        <v>1</v>
      </c>
      <c r="AG22" s="39"/>
      <c r="AH22" s="39"/>
      <c r="AI22" s="39"/>
      <c r="AJ22" s="37"/>
      <c r="AK22" s="37"/>
      <c r="AL22" s="37"/>
      <c r="AM22" s="37"/>
      <c r="AN22" s="39"/>
      <c r="AO22" s="39"/>
      <c r="AP22" s="39"/>
      <c r="AQ22" s="39"/>
      <c r="AR22" s="8">
        <v>8</v>
      </c>
      <c r="AS22" s="8">
        <f t="shared" si="21"/>
        <v>51</v>
      </c>
      <c r="AT22" s="4"/>
      <c r="AU22" s="63">
        <f t="shared" si="11"/>
        <v>2</v>
      </c>
      <c r="AV22" s="63">
        <f t="shared" si="12"/>
        <v>0</v>
      </c>
      <c r="AW22" s="63">
        <f t="shared" si="13"/>
        <v>5</v>
      </c>
      <c r="AX22" s="15"/>
      <c r="AY22" s="64">
        <f t="shared" si="14"/>
        <v>0.10169267456818749</v>
      </c>
      <c r="AZ22" s="64">
        <f t="shared" si="15"/>
        <v>0</v>
      </c>
      <c r="BA22" s="64">
        <f t="shared" si="16"/>
        <v>9.2021886485481694E-2</v>
      </c>
      <c r="BB22" s="15"/>
      <c r="BC22" s="65">
        <f t="shared" ref="BC22:BE22" si="26">IF((AY22)&gt;=50%,2,(IF((AY22)&lt;25%,0,1)))</f>
        <v>0</v>
      </c>
      <c r="BD22" s="65">
        <f t="shared" si="26"/>
        <v>0</v>
      </c>
      <c r="BE22" s="65">
        <f t="shared" si="26"/>
        <v>0</v>
      </c>
      <c r="BF22" s="4"/>
      <c r="BG22" s="65" t="str">
        <f t="shared" ref="BG22:BI22" si="27">IF(BC22=2,"Att",(IF(BC22=0,"Not","Weak")))</f>
        <v>Not</v>
      </c>
      <c r="BH22" s="65" t="str">
        <f t="shared" si="27"/>
        <v>Not</v>
      </c>
      <c r="BI22" s="8" t="str">
        <f t="shared" si="27"/>
        <v>Not</v>
      </c>
      <c r="BJ22" s="2"/>
      <c r="BK22" s="2">
        <f t="shared" si="7"/>
        <v>0</v>
      </c>
      <c r="BL22" s="2">
        <f t="shared" si="8"/>
        <v>0</v>
      </c>
      <c r="BM22" s="2"/>
    </row>
    <row r="23" spans="1:65" ht="15.75" customHeight="1">
      <c r="A23" s="26">
        <v>1903610201769</v>
      </c>
      <c r="B23" s="27" t="s">
        <v>66</v>
      </c>
      <c r="C23" s="28"/>
      <c r="D23" s="28"/>
      <c r="E23" s="77"/>
      <c r="F23" s="28"/>
      <c r="G23" s="32"/>
      <c r="H23" s="28"/>
      <c r="I23" s="77"/>
      <c r="J23" s="28"/>
      <c r="K23" s="28"/>
      <c r="L23" s="28"/>
      <c r="M23" s="28"/>
      <c r="N23" s="28"/>
      <c r="O23" s="28"/>
      <c r="P23" s="28"/>
      <c r="Q23" s="28"/>
      <c r="R23" s="78">
        <v>34.5</v>
      </c>
      <c r="S23" s="35"/>
      <c r="T23" s="36">
        <v>4</v>
      </c>
      <c r="U23" s="36">
        <v>0</v>
      </c>
      <c r="V23" s="37"/>
      <c r="W23" s="37"/>
      <c r="X23" s="38">
        <v>0</v>
      </c>
      <c r="Y23" s="39"/>
      <c r="Z23" s="39"/>
      <c r="AA23" s="39"/>
      <c r="AB23" s="37"/>
      <c r="AC23" s="37"/>
      <c r="AD23" s="37"/>
      <c r="AE23" s="37"/>
      <c r="AF23" s="38">
        <v>0</v>
      </c>
      <c r="AG23" s="39"/>
      <c r="AH23" s="39"/>
      <c r="AI23" s="39"/>
      <c r="AJ23" s="36">
        <v>0</v>
      </c>
      <c r="AK23" s="36">
        <v>1</v>
      </c>
      <c r="AL23" s="37"/>
      <c r="AM23" s="37"/>
      <c r="AN23" s="39"/>
      <c r="AO23" s="39"/>
      <c r="AP23" s="39"/>
      <c r="AQ23" s="39"/>
      <c r="AR23" s="8">
        <f t="shared" ref="AR23:AR24" si="28">SUM(T23:AQ23)</f>
        <v>5</v>
      </c>
      <c r="AS23" s="8">
        <f t="shared" si="21"/>
        <v>39.5</v>
      </c>
      <c r="AT23" s="4"/>
      <c r="AU23" s="40">
        <f t="shared" si="11"/>
        <v>0</v>
      </c>
      <c r="AV23" s="40">
        <f t="shared" si="12"/>
        <v>0</v>
      </c>
      <c r="AW23" s="40">
        <f t="shared" si="13"/>
        <v>5</v>
      </c>
      <c r="AX23" s="15"/>
      <c r="AY23" s="10">
        <f t="shared" si="14"/>
        <v>0</v>
      </c>
      <c r="AZ23" s="10">
        <f t="shared" si="15"/>
        <v>0</v>
      </c>
      <c r="BA23" s="10">
        <f t="shared" si="16"/>
        <v>9.2021886485481694E-2</v>
      </c>
      <c r="BB23" s="15"/>
      <c r="BC23" s="8">
        <f t="shared" ref="BC23:BE23" si="29">IF((AY23)&gt;=50%,2,(IF((AY23)&lt;25%,0,1)))</f>
        <v>0</v>
      </c>
      <c r="BD23" s="8">
        <f t="shared" si="29"/>
        <v>0</v>
      </c>
      <c r="BE23" s="8">
        <f t="shared" si="29"/>
        <v>0</v>
      </c>
      <c r="BF23" s="4"/>
      <c r="BG23" s="8" t="str">
        <f t="shared" ref="BG23:BI23" si="30">IF(BC23=2,"Att",(IF(BC23=0,"Not","Weak")))</f>
        <v>Not</v>
      </c>
      <c r="BH23" s="8" t="str">
        <f t="shared" si="30"/>
        <v>Not</v>
      </c>
      <c r="BI23" s="8" t="str">
        <f t="shared" si="30"/>
        <v>Not</v>
      </c>
      <c r="BJ23" s="2"/>
      <c r="BK23" s="2">
        <f t="shared" si="7"/>
        <v>0</v>
      </c>
      <c r="BL23" s="2">
        <f t="shared" si="8"/>
        <v>0</v>
      </c>
      <c r="BM23" s="2"/>
    </row>
    <row r="24" spans="1:65" ht="15.75" customHeight="1">
      <c r="A24" s="26">
        <v>1903610201807</v>
      </c>
      <c r="B24" s="27" t="s">
        <v>67</v>
      </c>
      <c r="C24" s="28"/>
      <c r="D24" s="79"/>
      <c r="E24" s="79"/>
      <c r="F24" s="79"/>
      <c r="G24" s="32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78">
        <v>31</v>
      </c>
      <c r="S24" s="35"/>
      <c r="T24" s="36">
        <v>0</v>
      </c>
      <c r="U24" s="36">
        <v>1</v>
      </c>
      <c r="V24" s="37"/>
      <c r="W24" s="37"/>
      <c r="X24" s="38">
        <v>2</v>
      </c>
      <c r="Y24" s="39"/>
      <c r="Z24" s="39"/>
      <c r="AA24" s="39"/>
      <c r="AB24" s="37"/>
      <c r="AC24" s="36">
        <v>0</v>
      </c>
      <c r="AD24" s="37"/>
      <c r="AE24" s="37"/>
      <c r="AF24" s="39"/>
      <c r="AG24" s="39"/>
      <c r="AH24" s="39"/>
      <c r="AI24" s="39"/>
      <c r="AJ24" s="36">
        <v>0</v>
      </c>
      <c r="AK24" s="36">
        <v>0</v>
      </c>
      <c r="AL24" s="37"/>
      <c r="AM24" s="37"/>
      <c r="AN24" s="39"/>
      <c r="AO24" s="39"/>
      <c r="AP24" s="39"/>
      <c r="AQ24" s="39"/>
      <c r="AR24" s="8">
        <f t="shared" si="28"/>
        <v>3</v>
      </c>
      <c r="AS24" s="8">
        <f t="shared" si="21"/>
        <v>34</v>
      </c>
      <c r="AT24" s="4"/>
      <c r="AU24" s="40">
        <f t="shared" si="11"/>
        <v>2</v>
      </c>
      <c r="AV24" s="40">
        <f t="shared" si="12"/>
        <v>0</v>
      </c>
      <c r="AW24" s="40">
        <f t="shared" si="13"/>
        <v>1</v>
      </c>
      <c r="AX24" s="15"/>
      <c r="AY24" s="10">
        <f t="shared" si="14"/>
        <v>0.10169267456818749</v>
      </c>
      <c r="AZ24" s="10">
        <f t="shared" si="15"/>
        <v>0</v>
      </c>
      <c r="BA24" s="10">
        <f t="shared" si="16"/>
        <v>1.840437729709634E-2</v>
      </c>
      <c r="BB24" s="15"/>
      <c r="BC24" s="8">
        <f t="shared" ref="BC24:BE24" si="31">IF((AY24)&gt;=50%,2,(IF((AY24)&lt;25%,0,1)))</f>
        <v>0</v>
      </c>
      <c r="BD24" s="8">
        <f t="shared" si="31"/>
        <v>0</v>
      </c>
      <c r="BE24" s="8">
        <f t="shared" si="31"/>
        <v>0</v>
      </c>
      <c r="BF24" s="4"/>
      <c r="BG24" s="8" t="str">
        <f t="shared" ref="BG24:BI24" si="32">IF(BC24=2,"Att",(IF(BC24=0,"Not","Weak")))</f>
        <v>Not</v>
      </c>
      <c r="BH24" s="8" t="str">
        <f t="shared" si="32"/>
        <v>Not</v>
      </c>
      <c r="BI24" s="8" t="str">
        <f t="shared" si="32"/>
        <v>Not</v>
      </c>
      <c r="BJ24" s="2"/>
      <c r="BK24" s="2">
        <f t="shared" si="7"/>
        <v>0</v>
      </c>
      <c r="BL24" s="2">
        <f t="shared" si="8"/>
        <v>0</v>
      </c>
      <c r="BM24" s="2"/>
    </row>
    <row r="25" spans="1:65" ht="15.75" customHeight="1">
      <c r="A25" s="26">
        <v>1903710201841</v>
      </c>
      <c r="B25" s="27" t="s">
        <v>68</v>
      </c>
      <c r="C25" s="28"/>
      <c r="D25" s="79"/>
      <c r="E25" s="79"/>
      <c r="F25" s="79"/>
      <c r="G25" s="32">
        <v>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78">
        <v>37</v>
      </c>
      <c r="S25" s="35"/>
      <c r="T25" s="37"/>
      <c r="U25" s="37"/>
      <c r="V25" s="37"/>
      <c r="W25" s="37"/>
      <c r="X25" s="39"/>
      <c r="Y25" s="39"/>
      <c r="Z25" s="39"/>
      <c r="AA25" s="39"/>
      <c r="AB25" s="37"/>
      <c r="AC25" s="37"/>
      <c r="AD25" s="37"/>
      <c r="AE25" s="37"/>
      <c r="AF25" s="39"/>
      <c r="AG25" s="39"/>
      <c r="AH25" s="39"/>
      <c r="AI25" s="39"/>
      <c r="AJ25" s="37"/>
      <c r="AK25" s="37"/>
      <c r="AL25" s="37"/>
      <c r="AM25" s="37"/>
      <c r="AN25" s="39"/>
      <c r="AO25" s="39"/>
      <c r="AP25" s="39"/>
      <c r="AQ25" s="39"/>
      <c r="AR25" s="8" t="s">
        <v>26</v>
      </c>
      <c r="AS25" s="8">
        <f t="shared" si="21"/>
        <v>37</v>
      </c>
      <c r="AT25" s="4"/>
      <c r="AU25" s="63">
        <f t="shared" si="11"/>
        <v>0</v>
      </c>
      <c r="AV25" s="63">
        <f t="shared" si="12"/>
        <v>0</v>
      </c>
      <c r="AW25" s="63">
        <f t="shared" si="13"/>
        <v>0</v>
      </c>
      <c r="AX25" s="15"/>
      <c r="AY25" s="64">
        <f t="shared" si="14"/>
        <v>0</v>
      </c>
      <c r="AZ25" s="64">
        <f t="shared" si="15"/>
        <v>0</v>
      </c>
      <c r="BA25" s="64">
        <f t="shared" si="16"/>
        <v>0</v>
      </c>
      <c r="BB25" s="15"/>
      <c r="BC25" s="65">
        <f t="shared" ref="BC25:BE25" si="33">IF((AY25)&gt;=50%,2,(IF((AY25)&lt;25%,0,1)))</f>
        <v>0</v>
      </c>
      <c r="BD25" s="65">
        <f t="shared" si="33"/>
        <v>0</v>
      </c>
      <c r="BE25" s="65">
        <f t="shared" si="33"/>
        <v>0</v>
      </c>
      <c r="BF25" s="4"/>
      <c r="BG25" s="65" t="str">
        <f t="shared" ref="BG25:BI25" si="34">IF(BC25=2,"Att",(IF(BC25=0,"Not","Weak")))</f>
        <v>Not</v>
      </c>
      <c r="BH25" s="65" t="str">
        <f t="shared" si="34"/>
        <v>Not</v>
      </c>
      <c r="BI25" s="8" t="str">
        <f t="shared" si="34"/>
        <v>Not</v>
      </c>
      <c r="BJ25" s="2"/>
      <c r="BK25" s="2">
        <f t="shared" si="7"/>
        <v>0</v>
      </c>
      <c r="BL25" s="2">
        <f t="shared" si="8"/>
        <v>0</v>
      </c>
      <c r="BM25" s="2"/>
    </row>
    <row r="26" spans="1:65" ht="15.75" customHeight="1">
      <c r="A26" s="26">
        <v>1903710201883</v>
      </c>
      <c r="B26" s="27" t="s">
        <v>69</v>
      </c>
      <c r="C26" s="28"/>
      <c r="D26" s="28"/>
      <c r="E26" s="77"/>
      <c r="F26" s="28"/>
      <c r="G26" s="32">
        <v>0</v>
      </c>
      <c r="H26" s="28"/>
      <c r="I26" s="77"/>
      <c r="J26" s="28"/>
      <c r="K26" s="28"/>
      <c r="L26" s="28"/>
      <c r="M26" s="28"/>
      <c r="N26" s="28"/>
      <c r="O26" s="28"/>
      <c r="P26" s="28"/>
      <c r="Q26" s="28"/>
      <c r="R26" s="78">
        <v>28</v>
      </c>
      <c r="S26" s="35"/>
      <c r="T26" s="36">
        <v>5</v>
      </c>
      <c r="U26" s="36">
        <v>4</v>
      </c>
      <c r="V26" s="37"/>
      <c r="W26" s="37"/>
      <c r="X26" s="39"/>
      <c r="Y26" s="39"/>
      <c r="Z26" s="39"/>
      <c r="AA26" s="39"/>
      <c r="AB26" s="37"/>
      <c r="AC26" s="36">
        <v>1</v>
      </c>
      <c r="AD26" s="37"/>
      <c r="AE26" s="37"/>
      <c r="AF26" s="39"/>
      <c r="AG26" s="39"/>
      <c r="AH26" s="39"/>
      <c r="AI26" s="39"/>
      <c r="AJ26" s="37"/>
      <c r="AK26" s="37"/>
      <c r="AL26" s="37"/>
      <c r="AM26" s="37"/>
      <c r="AN26" s="38">
        <v>1</v>
      </c>
      <c r="AO26" s="38">
        <v>1</v>
      </c>
      <c r="AP26" s="38">
        <v>0</v>
      </c>
      <c r="AQ26" s="39"/>
      <c r="AR26" s="8">
        <v>15</v>
      </c>
      <c r="AS26" s="8">
        <f t="shared" si="21"/>
        <v>43</v>
      </c>
      <c r="AT26" s="4"/>
      <c r="AU26" s="63">
        <f t="shared" si="11"/>
        <v>1</v>
      </c>
      <c r="AV26" s="63">
        <f t="shared" si="12"/>
        <v>0</v>
      </c>
      <c r="AW26" s="63">
        <f t="shared" si="13"/>
        <v>11</v>
      </c>
      <c r="AX26" s="15"/>
      <c r="AY26" s="64">
        <f t="shared" si="14"/>
        <v>5.0846337284093747E-2</v>
      </c>
      <c r="AZ26" s="64">
        <f t="shared" si="15"/>
        <v>0</v>
      </c>
      <c r="BA26" s="64">
        <f t="shared" si="16"/>
        <v>0.20244815026805973</v>
      </c>
      <c r="BB26" s="15"/>
      <c r="BC26" s="65">
        <f t="shared" ref="BC26:BE26" si="35">IF((AY26)&gt;=50%,2,(IF((AY26)&lt;25%,0,1)))</f>
        <v>0</v>
      </c>
      <c r="BD26" s="65">
        <f t="shared" si="35"/>
        <v>0</v>
      </c>
      <c r="BE26" s="65">
        <f t="shared" si="35"/>
        <v>0</v>
      </c>
      <c r="BF26" s="4"/>
      <c r="BG26" s="65" t="str">
        <f t="shared" ref="BG26:BI26" si="36">IF(BC26=2,"Att",(IF(BC26=0,"Not","Weak")))</f>
        <v>Not</v>
      </c>
      <c r="BH26" s="65" t="str">
        <f t="shared" si="36"/>
        <v>Not</v>
      </c>
      <c r="BI26" s="8" t="str">
        <f t="shared" si="36"/>
        <v>Not</v>
      </c>
      <c r="BJ26" s="2"/>
      <c r="BK26" s="2">
        <f t="shared" si="7"/>
        <v>0</v>
      </c>
      <c r="BL26" s="2">
        <f t="shared" si="8"/>
        <v>0</v>
      </c>
      <c r="BM26" s="2"/>
    </row>
    <row r="27" spans="1:65" ht="15.75" customHeight="1">
      <c r="A27" s="41">
        <v>1903710202010</v>
      </c>
      <c r="B27" s="42" t="s">
        <v>70</v>
      </c>
      <c r="C27" s="81"/>
      <c r="D27" s="79"/>
      <c r="E27" s="82"/>
      <c r="F27" s="83"/>
      <c r="G27" s="84"/>
      <c r="H27" s="81"/>
      <c r="I27" s="82"/>
      <c r="J27" s="83"/>
      <c r="K27" s="79"/>
      <c r="L27" s="81"/>
      <c r="M27" s="81"/>
      <c r="N27" s="79"/>
      <c r="O27" s="81"/>
      <c r="P27" s="81"/>
      <c r="Q27" s="79"/>
      <c r="R27" s="78">
        <v>40</v>
      </c>
      <c r="S27" s="35"/>
      <c r="T27" s="36"/>
      <c r="U27" s="36"/>
      <c r="V27" s="37"/>
      <c r="W27" s="37"/>
      <c r="X27" s="38"/>
      <c r="Y27" s="39"/>
      <c r="Z27" s="39"/>
      <c r="AA27" s="39"/>
      <c r="AB27" s="36"/>
      <c r="AC27" s="36"/>
      <c r="AD27" s="37"/>
      <c r="AE27" s="37"/>
      <c r="AF27" s="39"/>
      <c r="AG27" s="39"/>
      <c r="AH27" s="39"/>
      <c r="AI27" s="39"/>
      <c r="AJ27" s="36"/>
      <c r="AK27" s="36"/>
      <c r="AL27" s="37"/>
      <c r="AM27" s="37"/>
      <c r="AN27" s="39"/>
      <c r="AO27" s="39"/>
      <c r="AP27" s="39"/>
      <c r="AQ27" s="39"/>
      <c r="AR27" s="8" t="s">
        <v>26</v>
      </c>
      <c r="AS27" s="8">
        <f t="shared" si="21"/>
        <v>40</v>
      </c>
      <c r="AT27" s="4"/>
      <c r="AU27" s="40"/>
      <c r="AV27" s="40"/>
      <c r="AW27" s="40"/>
      <c r="AX27" s="15"/>
      <c r="AY27" s="10"/>
      <c r="AZ27" s="10"/>
      <c r="BA27" s="10"/>
      <c r="BB27" s="15"/>
      <c r="BC27" s="8"/>
      <c r="BD27" s="8"/>
      <c r="BE27" s="8"/>
      <c r="BF27" s="4"/>
      <c r="BG27" s="8"/>
      <c r="BH27" s="8"/>
      <c r="BI27" s="8"/>
      <c r="BJ27" s="2"/>
      <c r="BK27" s="2">
        <f t="shared" si="7"/>
        <v>0</v>
      </c>
      <c r="BL27" s="2">
        <f t="shared" si="8"/>
        <v>0</v>
      </c>
      <c r="BM27" s="2"/>
    </row>
    <row r="28" spans="1:65" ht="15.75" customHeight="1">
      <c r="A28" s="26">
        <v>1903710201950</v>
      </c>
      <c r="B28" s="27" t="s">
        <v>71</v>
      </c>
      <c r="C28" s="66">
        <v>10</v>
      </c>
      <c r="D28" s="37"/>
      <c r="E28" s="85">
        <v>2</v>
      </c>
      <c r="F28" s="36">
        <v>2</v>
      </c>
      <c r="G28" s="32">
        <v>4</v>
      </c>
      <c r="H28" s="66">
        <v>9</v>
      </c>
      <c r="I28" s="85">
        <v>0</v>
      </c>
      <c r="J28" s="36">
        <v>0</v>
      </c>
      <c r="K28" s="37"/>
      <c r="L28" s="86">
        <v>0</v>
      </c>
      <c r="M28" s="86">
        <v>1</v>
      </c>
      <c r="N28" s="87"/>
      <c r="O28" s="66">
        <v>0</v>
      </c>
      <c r="P28" s="66">
        <v>0</v>
      </c>
      <c r="Q28" s="37"/>
      <c r="R28" s="36"/>
      <c r="S28" s="36">
        <v>1</v>
      </c>
      <c r="T28" s="36">
        <v>2</v>
      </c>
      <c r="U28" s="36">
        <v>4</v>
      </c>
      <c r="V28" s="37"/>
      <c r="W28" s="37"/>
      <c r="X28" s="38">
        <v>0</v>
      </c>
      <c r="Y28" s="39"/>
      <c r="Z28" s="39"/>
      <c r="AA28" s="39"/>
      <c r="AB28" s="36">
        <v>0</v>
      </c>
      <c r="AC28" s="36">
        <v>1</v>
      </c>
      <c r="AD28" s="37"/>
      <c r="AE28" s="37"/>
      <c r="AF28" s="39"/>
      <c r="AG28" s="39"/>
      <c r="AH28" s="39"/>
      <c r="AI28" s="39"/>
      <c r="AJ28" s="36">
        <v>1</v>
      </c>
      <c r="AK28" s="36">
        <v>3</v>
      </c>
      <c r="AL28" s="37"/>
      <c r="AM28" s="37"/>
      <c r="AN28" s="39"/>
      <c r="AO28" s="39"/>
      <c r="AP28" s="39"/>
      <c r="AQ28" s="39"/>
      <c r="AR28" s="8">
        <f t="shared" ref="AR28:AR53" si="37">SUM(T28:AQ28)</f>
        <v>11</v>
      </c>
      <c r="AS28" s="8">
        <f t="shared" ref="AS28:AS53" si="38">SUM(C28,G28,H28,S28,AR28)</f>
        <v>35</v>
      </c>
      <c r="AT28" s="4"/>
      <c r="AU28" s="40">
        <f t="shared" ref="AU28:AU53" si="39">MIN(SUMIF($D$14:$AQ$14,I$3,$D28:$AQ28),100)</f>
        <v>0</v>
      </c>
      <c r="AV28" s="40">
        <f t="shared" ref="AV28:AV53" si="40">MIN(SUMIF($D$14:$AQ$14,I$4,$D28:$AQ28),100)</f>
        <v>2</v>
      </c>
      <c r="AW28" s="40">
        <f t="shared" ref="AW28:AW53" si="41">MIN(SUMIF($D$14:$AQ$14,I$5,$D28:$AQ28),100)</f>
        <v>21</v>
      </c>
      <c r="AX28" s="15"/>
      <c r="AY28" s="10">
        <f t="shared" ref="AY28:AY53" si="42">MIN(SUMIF($D$14:$AQ$14,I$3,$D28:$AQ28)/AY$15,100%)</f>
        <v>0</v>
      </c>
      <c r="AZ28" s="10">
        <f t="shared" ref="AZ28:AZ53" si="43">MIN(SUMIF($D$14:$AQ$14,I$4,$D28:$AQ28)/AZ$15,100%)</f>
        <v>7.6923076923076927E-2</v>
      </c>
      <c r="BA28" s="10">
        <f t="shared" ref="BA28:BA53" si="44">MIN(SUMIF($D$14:$AQ$14,I$5,$D28:$AQ28)/BA$15,100%)</f>
        <v>0.38649192323902315</v>
      </c>
      <c r="BB28" s="15"/>
      <c r="BC28" s="8">
        <f t="shared" ref="BC28:BE28" si="45">IF((AY28)&gt;=50%,2,(IF((AY28)&lt;25%,0,1)))</f>
        <v>0</v>
      </c>
      <c r="BD28" s="8">
        <f t="shared" si="45"/>
        <v>0</v>
      </c>
      <c r="BE28" s="8">
        <f t="shared" si="45"/>
        <v>1</v>
      </c>
      <c r="BF28" s="4"/>
      <c r="BG28" s="8" t="str">
        <f t="shared" ref="BG28:BI28" si="46">IF(BC28=2,"Att",(IF(BC28=0,"Not","Weak")))</f>
        <v>Not</v>
      </c>
      <c r="BH28" s="8" t="str">
        <f t="shared" si="46"/>
        <v>Not</v>
      </c>
      <c r="BI28" s="8" t="str">
        <f t="shared" si="46"/>
        <v>Weak</v>
      </c>
      <c r="BJ28" s="2"/>
      <c r="BK28" s="2">
        <f t="shared" si="7"/>
        <v>0</v>
      </c>
      <c r="BL28" s="2">
        <f t="shared" si="8"/>
        <v>1</v>
      </c>
      <c r="BM28" s="2"/>
    </row>
    <row r="29" spans="1:65" ht="15.75" customHeight="1">
      <c r="A29" s="26">
        <v>1903710202036</v>
      </c>
      <c r="B29" s="27" t="s">
        <v>72</v>
      </c>
      <c r="C29" s="66">
        <v>9</v>
      </c>
      <c r="D29" s="37"/>
      <c r="E29" s="88">
        <v>6</v>
      </c>
      <c r="F29" s="37"/>
      <c r="G29" s="32">
        <v>6</v>
      </c>
      <c r="H29" s="37"/>
      <c r="I29" s="85">
        <v>0</v>
      </c>
      <c r="J29" s="36">
        <v>0</v>
      </c>
      <c r="K29" s="37"/>
      <c r="L29" s="86">
        <v>0</v>
      </c>
      <c r="M29" s="86">
        <v>1</v>
      </c>
      <c r="N29" s="87"/>
      <c r="O29" s="66">
        <v>0</v>
      </c>
      <c r="P29" s="66">
        <v>0</v>
      </c>
      <c r="Q29" s="37"/>
      <c r="R29" s="36"/>
      <c r="S29" s="36">
        <v>1</v>
      </c>
      <c r="T29" s="37"/>
      <c r="U29" s="37"/>
      <c r="V29" s="37"/>
      <c r="W29" s="37"/>
      <c r="X29" s="39"/>
      <c r="Y29" s="39"/>
      <c r="Z29" s="39"/>
      <c r="AA29" s="39"/>
      <c r="AB29" s="37"/>
      <c r="AC29" s="37"/>
      <c r="AD29" s="37"/>
      <c r="AE29" s="37"/>
      <c r="AF29" s="39"/>
      <c r="AG29" s="39"/>
      <c r="AH29" s="39"/>
      <c r="AI29" s="39"/>
      <c r="AJ29" s="37"/>
      <c r="AK29" s="37"/>
      <c r="AL29" s="37"/>
      <c r="AM29" s="37"/>
      <c r="AN29" s="39"/>
      <c r="AO29" s="39"/>
      <c r="AP29" s="39"/>
      <c r="AQ29" s="39"/>
      <c r="AR29" s="8">
        <f t="shared" si="37"/>
        <v>0</v>
      </c>
      <c r="AS29" s="8">
        <f t="shared" si="38"/>
        <v>16</v>
      </c>
      <c r="AT29" s="4"/>
      <c r="AU29" s="40">
        <f t="shared" si="39"/>
        <v>0</v>
      </c>
      <c r="AV29" s="40">
        <f t="shared" si="40"/>
        <v>6</v>
      </c>
      <c r="AW29" s="40">
        <f t="shared" si="41"/>
        <v>1</v>
      </c>
      <c r="AX29" s="15"/>
      <c r="AY29" s="10">
        <f t="shared" si="42"/>
        <v>0</v>
      </c>
      <c r="AZ29" s="10">
        <f t="shared" si="43"/>
        <v>0.23076923076923078</v>
      </c>
      <c r="BA29" s="10">
        <f t="shared" si="44"/>
        <v>1.840437729709634E-2</v>
      </c>
      <c r="BB29" s="15"/>
      <c r="BC29" s="8">
        <f t="shared" ref="BC29:BE29" si="47">IF((AY29)&gt;=50%,2,(IF((AY29)&lt;25%,0,1)))</f>
        <v>0</v>
      </c>
      <c r="BD29" s="8">
        <f t="shared" si="47"/>
        <v>0</v>
      </c>
      <c r="BE29" s="8">
        <f t="shared" si="47"/>
        <v>0</v>
      </c>
      <c r="BF29" s="4"/>
      <c r="BG29" s="8" t="str">
        <f t="shared" ref="BG29:BI29" si="48">IF(BC29=2,"Att",(IF(BC29=0,"Not","Weak")))</f>
        <v>Not</v>
      </c>
      <c r="BH29" s="8" t="str">
        <f t="shared" si="48"/>
        <v>Not</v>
      </c>
      <c r="BI29" s="8" t="str">
        <f t="shared" si="48"/>
        <v>Not</v>
      </c>
      <c r="BJ29" s="2"/>
      <c r="BK29" s="2">
        <f t="shared" si="7"/>
        <v>0</v>
      </c>
      <c r="BL29" s="2">
        <f t="shared" si="8"/>
        <v>0</v>
      </c>
      <c r="BM29" s="2"/>
    </row>
    <row r="30" spans="1:65" ht="15.75" customHeight="1">
      <c r="A30" s="26">
        <v>2103910202102</v>
      </c>
      <c r="B30" s="27" t="s">
        <v>73</v>
      </c>
      <c r="C30" s="66">
        <v>8</v>
      </c>
      <c r="D30" s="37"/>
      <c r="E30" s="88">
        <v>7</v>
      </c>
      <c r="F30" s="37"/>
      <c r="G30" s="32">
        <v>7</v>
      </c>
      <c r="H30" s="66">
        <v>8</v>
      </c>
      <c r="I30" s="85">
        <v>0</v>
      </c>
      <c r="J30" s="36">
        <v>0</v>
      </c>
      <c r="K30" s="37"/>
      <c r="L30" s="86">
        <v>0</v>
      </c>
      <c r="M30" s="86">
        <v>4</v>
      </c>
      <c r="N30" s="87"/>
      <c r="O30" s="66">
        <v>0</v>
      </c>
      <c r="P30" s="66">
        <v>5</v>
      </c>
      <c r="Q30" s="37"/>
      <c r="R30" s="36"/>
      <c r="S30" s="36">
        <v>9</v>
      </c>
      <c r="T30" s="36">
        <v>1</v>
      </c>
      <c r="U30" s="37"/>
      <c r="V30" s="37"/>
      <c r="W30" s="37"/>
      <c r="X30" s="39"/>
      <c r="Y30" s="39"/>
      <c r="Z30" s="39"/>
      <c r="AA30" s="39"/>
      <c r="AB30" s="36">
        <v>4</v>
      </c>
      <c r="AC30" s="36">
        <v>1</v>
      </c>
      <c r="AD30" s="37"/>
      <c r="AE30" s="37"/>
      <c r="AF30" s="39"/>
      <c r="AG30" s="39"/>
      <c r="AH30" s="39"/>
      <c r="AI30" s="39"/>
      <c r="AJ30" s="36">
        <v>1</v>
      </c>
      <c r="AK30" s="37"/>
      <c r="AL30" s="37"/>
      <c r="AM30" s="37"/>
      <c r="AN30" s="39"/>
      <c r="AO30" s="39"/>
      <c r="AP30" s="39"/>
      <c r="AQ30" s="39"/>
      <c r="AR30" s="8">
        <f t="shared" si="37"/>
        <v>7</v>
      </c>
      <c r="AS30" s="8">
        <f t="shared" si="38"/>
        <v>39</v>
      </c>
      <c r="AT30" s="4"/>
      <c r="AU30" s="63">
        <f t="shared" si="39"/>
        <v>0</v>
      </c>
      <c r="AV30" s="63">
        <f t="shared" si="40"/>
        <v>12</v>
      </c>
      <c r="AW30" s="63">
        <f t="shared" si="41"/>
        <v>19</v>
      </c>
      <c r="AX30" s="15"/>
      <c r="AY30" s="64">
        <f t="shared" si="42"/>
        <v>0</v>
      </c>
      <c r="AZ30" s="64">
        <f t="shared" si="43"/>
        <v>0.46153846153846156</v>
      </c>
      <c r="BA30" s="64">
        <f t="shared" si="44"/>
        <v>0.34968316864483046</v>
      </c>
      <c r="BB30" s="15"/>
      <c r="BC30" s="65">
        <f t="shared" ref="BC30:BE30" si="49">IF((AY30)&gt;=50%,2,(IF((AY30)&lt;25%,0,1)))</f>
        <v>0</v>
      </c>
      <c r="BD30" s="65">
        <f t="shared" si="49"/>
        <v>1</v>
      </c>
      <c r="BE30" s="65">
        <f t="shared" si="49"/>
        <v>1</v>
      </c>
      <c r="BF30" s="4"/>
      <c r="BG30" s="65" t="str">
        <f t="shared" ref="BG30:BI30" si="50">IF(BC30=2,"Att",(IF(BC30=0,"Not","Weak")))</f>
        <v>Not</v>
      </c>
      <c r="BH30" s="65" t="str">
        <f t="shared" si="50"/>
        <v>Weak</v>
      </c>
      <c r="BI30" s="8" t="str">
        <f t="shared" si="50"/>
        <v>Weak</v>
      </c>
      <c r="BJ30" s="2"/>
      <c r="BK30" s="2">
        <f t="shared" si="7"/>
        <v>0</v>
      </c>
      <c r="BL30" s="2">
        <f t="shared" si="8"/>
        <v>2</v>
      </c>
      <c r="BM30" s="2"/>
    </row>
    <row r="31" spans="1:65" ht="15.75" customHeight="1">
      <c r="A31" s="26">
        <v>2103910202127</v>
      </c>
      <c r="B31" s="27" t="s">
        <v>74</v>
      </c>
      <c r="C31" s="66">
        <v>7</v>
      </c>
      <c r="D31" s="36">
        <v>1</v>
      </c>
      <c r="E31" s="88">
        <v>3</v>
      </c>
      <c r="F31" s="36">
        <v>0</v>
      </c>
      <c r="G31" s="32">
        <v>4</v>
      </c>
      <c r="H31" s="66">
        <v>7</v>
      </c>
      <c r="I31" s="85">
        <v>0</v>
      </c>
      <c r="J31" s="36">
        <v>0</v>
      </c>
      <c r="K31" s="37"/>
      <c r="L31" s="86">
        <v>2</v>
      </c>
      <c r="M31" s="86">
        <v>2</v>
      </c>
      <c r="N31" s="87"/>
      <c r="O31" s="66">
        <v>0</v>
      </c>
      <c r="P31" s="66">
        <v>0</v>
      </c>
      <c r="Q31" s="37"/>
      <c r="R31" s="36"/>
      <c r="S31" s="36">
        <v>4</v>
      </c>
      <c r="T31" s="36">
        <v>4</v>
      </c>
      <c r="U31" s="36">
        <v>4</v>
      </c>
      <c r="V31" s="37"/>
      <c r="W31" s="37"/>
      <c r="X31" s="39"/>
      <c r="Y31" s="39"/>
      <c r="Z31" s="39"/>
      <c r="AA31" s="39"/>
      <c r="AB31" s="36">
        <v>3</v>
      </c>
      <c r="AC31" s="36">
        <v>3</v>
      </c>
      <c r="AD31" s="37"/>
      <c r="AE31" s="37"/>
      <c r="AF31" s="39"/>
      <c r="AG31" s="39"/>
      <c r="AH31" s="39"/>
      <c r="AI31" s="39"/>
      <c r="AJ31" s="37"/>
      <c r="AK31" s="36">
        <v>3</v>
      </c>
      <c r="AL31" s="37"/>
      <c r="AM31" s="37"/>
      <c r="AN31" s="39"/>
      <c r="AO31" s="38">
        <v>1</v>
      </c>
      <c r="AP31" s="39"/>
      <c r="AQ31" s="39"/>
      <c r="AR31" s="8">
        <f t="shared" si="37"/>
        <v>18</v>
      </c>
      <c r="AS31" s="8">
        <f t="shared" si="38"/>
        <v>40</v>
      </c>
      <c r="AT31" s="4"/>
      <c r="AU31" s="40">
        <f t="shared" si="39"/>
        <v>2</v>
      </c>
      <c r="AV31" s="40">
        <f t="shared" si="40"/>
        <v>4</v>
      </c>
      <c r="AW31" s="40">
        <f t="shared" si="41"/>
        <v>27</v>
      </c>
      <c r="AX31" s="15"/>
      <c r="AY31" s="10">
        <f t="shared" si="42"/>
        <v>0.10169267456818749</v>
      </c>
      <c r="AZ31" s="10">
        <f t="shared" si="43"/>
        <v>0.15384615384615385</v>
      </c>
      <c r="BA31" s="10">
        <f t="shared" si="44"/>
        <v>0.49691818702160118</v>
      </c>
      <c r="BB31" s="15"/>
      <c r="BC31" s="8">
        <f t="shared" ref="BC31:BE31" si="51">IF((AY31)&gt;=50%,2,(IF((AY31)&lt;25%,0,1)))</f>
        <v>0</v>
      </c>
      <c r="BD31" s="8">
        <f t="shared" si="51"/>
        <v>0</v>
      </c>
      <c r="BE31" s="8">
        <f t="shared" si="51"/>
        <v>1</v>
      </c>
      <c r="BF31" s="4"/>
      <c r="BG31" s="8" t="str">
        <f t="shared" ref="BG31:BI31" si="52">IF(BC31=2,"Att",(IF(BC31=0,"Not","Weak")))</f>
        <v>Not</v>
      </c>
      <c r="BH31" s="8" t="str">
        <f t="shared" si="52"/>
        <v>Not</v>
      </c>
      <c r="BI31" s="8" t="str">
        <f t="shared" si="52"/>
        <v>Weak</v>
      </c>
      <c r="BJ31" s="2"/>
      <c r="BK31" s="2">
        <f t="shared" si="7"/>
        <v>0</v>
      </c>
      <c r="BL31" s="2">
        <f t="shared" si="8"/>
        <v>1</v>
      </c>
      <c r="BM31" s="2"/>
    </row>
    <row r="32" spans="1:65" ht="15.75" customHeight="1">
      <c r="A32" s="26">
        <v>2104010202153</v>
      </c>
      <c r="B32" s="27" t="s">
        <v>75</v>
      </c>
      <c r="C32" s="66">
        <v>9</v>
      </c>
      <c r="D32" s="36">
        <v>6</v>
      </c>
      <c r="E32" s="88">
        <v>7</v>
      </c>
      <c r="F32" s="36">
        <v>7</v>
      </c>
      <c r="G32" s="32">
        <v>14</v>
      </c>
      <c r="H32" s="66">
        <v>8</v>
      </c>
      <c r="I32" s="85">
        <v>0</v>
      </c>
      <c r="J32" s="36">
        <v>0</v>
      </c>
      <c r="K32" s="37"/>
      <c r="L32" s="86">
        <v>4</v>
      </c>
      <c r="M32" s="86">
        <v>0</v>
      </c>
      <c r="N32" s="87"/>
      <c r="O32" s="66">
        <v>3</v>
      </c>
      <c r="P32" s="66">
        <v>2</v>
      </c>
      <c r="Q32" s="37"/>
      <c r="R32" s="36"/>
      <c r="S32" s="36">
        <v>9</v>
      </c>
      <c r="T32" s="36">
        <v>5</v>
      </c>
      <c r="U32" s="36">
        <v>5</v>
      </c>
      <c r="V32" s="37"/>
      <c r="W32" s="37"/>
      <c r="X32" s="38">
        <v>2</v>
      </c>
      <c r="Y32" s="38">
        <v>5</v>
      </c>
      <c r="Z32" s="39"/>
      <c r="AA32" s="39"/>
      <c r="AB32" s="36">
        <v>2</v>
      </c>
      <c r="AC32" s="36">
        <v>2</v>
      </c>
      <c r="AD32" s="37"/>
      <c r="AE32" s="37"/>
      <c r="AF32" s="39"/>
      <c r="AG32" s="39"/>
      <c r="AH32" s="39"/>
      <c r="AI32" s="39"/>
      <c r="AJ32" s="36">
        <v>4</v>
      </c>
      <c r="AK32" s="36">
        <v>3</v>
      </c>
      <c r="AL32" s="37"/>
      <c r="AM32" s="37"/>
      <c r="AN32" s="39"/>
      <c r="AO32" s="39"/>
      <c r="AP32" s="39"/>
      <c r="AQ32" s="39"/>
      <c r="AR32" s="8">
        <f t="shared" si="37"/>
        <v>28</v>
      </c>
      <c r="AS32" s="8">
        <f t="shared" si="38"/>
        <v>68</v>
      </c>
      <c r="AT32" s="4"/>
      <c r="AU32" s="40">
        <f t="shared" si="39"/>
        <v>9</v>
      </c>
      <c r="AV32" s="40">
        <f t="shared" si="40"/>
        <v>15</v>
      </c>
      <c r="AW32" s="40">
        <f t="shared" si="41"/>
        <v>34</v>
      </c>
      <c r="AX32" s="15"/>
      <c r="AY32" s="10">
        <f t="shared" si="42"/>
        <v>0.45761703555684369</v>
      </c>
      <c r="AZ32" s="10">
        <f t="shared" si="43"/>
        <v>0.57692307692307687</v>
      </c>
      <c r="BA32" s="10">
        <f t="shared" si="44"/>
        <v>0.62574882810127552</v>
      </c>
      <c r="BB32" s="15"/>
      <c r="BC32" s="8">
        <f t="shared" ref="BC32:BE32" si="53">IF((AY32)&gt;=50%,2,(IF((AY32)&lt;25%,0,1)))</f>
        <v>1</v>
      </c>
      <c r="BD32" s="8">
        <f t="shared" si="53"/>
        <v>2</v>
      </c>
      <c r="BE32" s="8">
        <f t="shared" si="53"/>
        <v>2</v>
      </c>
      <c r="BF32" s="4"/>
      <c r="BG32" s="8" t="str">
        <f t="shared" ref="BG32:BI32" si="54">IF(BC32=2,"Att",(IF(BC32=0,"Not","Weak")))</f>
        <v>Weak</v>
      </c>
      <c r="BH32" s="8" t="str">
        <f t="shared" si="54"/>
        <v>Att</v>
      </c>
      <c r="BI32" s="8" t="str">
        <f t="shared" si="54"/>
        <v>Att</v>
      </c>
      <c r="BJ32" s="2"/>
      <c r="BK32" s="2">
        <f t="shared" si="7"/>
        <v>1</v>
      </c>
      <c r="BL32" s="2">
        <f t="shared" si="8"/>
        <v>4</v>
      </c>
      <c r="BM32" s="2"/>
    </row>
    <row r="33" spans="1:65" ht="15.75" customHeight="1">
      <c r="A33" s="26">
        <v>2104010202157</v>
      </c>
      <c r="B33" s="27" t="s">
        <v>76</v>
      </c>
      <c r="C33" s="89">
        <v>9</v>
      </c>
      <c r="D33" s="66">
        <v>6</v>
      </c>
      <c r="E33" s="88">
        <v>0</v>
      </c>
      <c r="F33" s="66">
        <v>2</v>
      </c>
      <c r="G33" s="32">
        <v>8</v>
      </c>
      <c r="H33" s="60">
        <v>8</v>
      </c>
      <c r="I33" s="60">
        <v>0</v>
      </c>
      <c r="J33" s="60">
        <v>0</v>
      </c>
      <c r="K33" s="61"/>
      <c r="L33" s="60">
        <v>2</v>
      </c>
      <c r="M33" s="60">
        <v>4</v>
      </c>
      <c r="N33" s="61"/>
      <c r="O33" s="60">
        <v>0</v>
      </c>
      <c r="P33" s="60">
        <v>0</v>
      </c>
      <c r="Q33" s="61"/>
      <c r="R33" s="62"/>
      <c r="S33" s="62">
        <v>6</v>
      </c>
      <c r="T33" s="60">
        <v>1</v>
      </c>
      <c r="U33" s="61"/>
      <c r="V33" s="61"/>
      <c r="W33" s="61"/>
      <c r="X33" s="39"/>
      <c r="Y33" s="39"/>
      <c r="Z33" s="39"/>
      <c r="AA33" s="39"/>
      <c r="AB33" s="61"/>
      <c r="AC33" s="60">
        <v>1</v>
      </c>
      <c r="AD33" s="61"/>
      <c r="AE33" s="61"/>
      <c r="AF33" s="39"/>
      <c r="AG33" s="39"/>
      <c r="AH33" s="39"/>
      <c r="AI33" s="39"/>
      <c r="AJ33" s="60">
        <v>0</v>
      </c>
      <c r="AK33" s="60">
        <v>2</v>
      </c>
      <c r="AL33" s="61"/>
      <c r="AM33" s="61"/>
      <c r="AN33" s="39"/>
      <c r="AO33" s="39"/>
      <c r="AP33" s="39"/>
      <c r="AQ33" s="39"/>
      <c r="AR33" s="8">
        <f t="shared" si="37"/>
        <v>4</v>
      </c>
      <c r="AS33" s="90">
        <f t="shared" si="38"/>
        <v>35</v>
      </c>
      <c r="AT33" s="91"/>
      <c r="AU33" s="92">
        <f t="shared" si="39"/>
        <v>2</v>
      </c>
      <c r="AV33" s="92">
        <f t="shared" si="40"/>
        <v>6</v>
      </c>
      <c r="AW33" s="92">
        <f t="shared" si="41"/>
        <v>16</v>
      </c>
      <c r="AX33" s="93"/>
      <c r="AY33" s="94">
        <f t="shared" si="42"/>
        <v>0.10169267456818749</v>
      </c>
      <c r="AZ33" s="94">
        <f t="shared" si="43"/>
        <v>0.23076923076923078</v>
      </c>
      <c r="BA33" s="94">
        <f t="shared" si="44"/>
        <v>0.29447003675354144</v>
      </c>
      <c r="BB33" s="93"/>
      <c r="BC33" s="90">
        <f t="shared" ref="BC33:BE33" si="55">IF((AY33)&gt;=50%,2,(IF((AY33)&lt;25%,0,1)))</f>
        <v>0</v>
      </c>
      <c r="BD33" s="90">
        <f t="shared" si="55"/>
        <v>0</v>
      </c>
      <c r="BE33" s="90">
        <f t="shared" si="55"/>
        <v>1</v>
      </c>
      <c r="BF33" s="91"/>
      <c r="BG33" s="90" t="str">
        <f t="shared" ref="BG33:BI33" si="56">IF(BC33=2,"Att",(IF(BC33=0,"Not","Weak")))</f>
        <v>Not</v>
      </c>
      <c r="BH33" s="90" t="str">
        <f t="shared" si="56"/>
        <v>Not</v>
      </c>
      <c r="BI33" s="90" t="str">
        <f t="shared" si="56"/>
        <v>Weak</v>
      </c>
      <c r="BJ33" s="95"/>
      <c r="BK33" s="2">
        <f t="shared" si="7"/>
        <v>0</v>
      </c>
      <c r="BL33" s="2">
        <f t="shared" si="8"/>
        <v>1</v>
      </c>
      <c r="BM33" s="95"/>
    </row>
    <row r="34" spans="1:65" ht="15.75" customHeight="1">
      <c r="A34" s="26">
        <v>2104010202158</v>
      </c>
      <c r="B34" s="27" t="s">
        <v>77</v>
      </c>
      <c r="C34" s="66">
        <v>10</v>
      </c>
      <c r="D34" s="36">
        <v>5</v>
      </c>
      <c r="E34" s="88">
        <v>2</v>
      </c>
      <c r="F34" s="36">
        <v>7</v>
      </c>
      <c r="G34" s="32">
        <v>12</v>
      </c>
      <c r="H34" s="96">
        <v>8</v>
      </c>
      <c r="I34" s="97">
        <v>0</v>
      </c>
      <c r="J34" s="60">
        <v>0</v>
      </c>
      <c r="K34" s="61"/>
      <c r="L34" s="96">
        <v>0</v>
      </c>
      <c r="M34" s="96">
        <v>0</v>
      </c>
      <c r="N34" s="61"/>
      <c r="O34" s="96">
        <v>4</v>
      </c>
      <c r="P34" s="96">
        <v>5</v>
      </c>
      <c r="Q34" s="61"/>
      <c r="R34" s="36"/>
      <c r="S34" s="36">
        <v>9</v>
      </c>
      <c r="T34" s="36">
        <v>5</v>
      </c>
      <c r="U34" s="36">
        <v>4</v>
      </c>
      <c r="V34" s="37"/>
      <c r="W34" s="37"/>
      <c r="X34" s="39"/>
      <c r="Y34" s="39"/>
      <c r="Z34" s="39"/>
      <c r="AA34" s="39"/>
      <c r="AB34" s="37"/>
      <c r="AC34" s="37"/>
      <c r="AD34" s="37"/>
      <c r="AE34" s="37"/>
      <c r="AF34" s="39"/>
      <c r="AG34" s="39"/>
      <c r="AH34" s="39"/>
      <c r="AI34" s="39"/>
      <c r="AJ34" s="36">
        <v>2</v>
      </c>
      <c r="AK34" s="37"/>
      <c r="AL34" s="37"/>
      <c r="AM34" s="37"/>
      <c r="AN34" s="39"/>
      <c r="AO34" s="39"/>
      <c r="AP34" s="39"/>
      <c r="AQ34" s="39"/>
      <c r="AR34" s="8">
        <f t="shared" si="37"/>
        <v>11</v>
      </c>
      <c r="AS34" s="98">
        <f t="shared" si="38"/>
        <v>50</v>
      </c>
      <c r="AT34" s="91"/>
      <c r="AU34" s="99">
        <f t="shared" si="39"/>
        <v>4</v>
      </c>
      <c r="AV34" s="99">
        <f t="shared" si="40"/>
        <v>12</v>
      </c>
      <c r="AW34" s="99">
        <f t="shared" si="41"/>
        <v>19</v>
      </c>
      <c r="AX34" s="93"/>
      <c r="AY34" s="100">
        <f t="shared" si="42"/>
        <v>0.20338534913637499</v>
      </c>
      <c r="AZ34" s="100">
        <f t="shared" si="43"/>
        <v>0.46153846153846156</v>
      </c>
      <c r="BA34" s="100">
        <f t="shared" si="44"/>
        <v>0.34968316864483046</v>
      </c>
      <c r="BB34" s="93"/>
      <c r="BC34" s="98">
        <f t="shared" ref="BC34:BE34" si="57">IF((AY34)&gt;=50%,2,(IF((AY34)&lt;25%,0,1)))</f>
        <v>0</v>
      </c>
      <c r="BD34" s="98">
        <f t="shared" si="57"/>
        <v>1</v>
      </c>
      <c r="BE34" s="98">
        <f t="shared" si="57"/>
        <v>1</v>
      </c>
      <c r="BF34" s="91"/>
      <c r="BG34" s="98" t="str">
        <f t="shared" ref="BG34:BI34" si="58">IF(BC34=2,"Att",(IF(BC34=0,"Not","Weak")))</f>
        <v>Not</v>
      </c>
      <c r="BH34" s="98" t="str">
        <f t="shared" si="58"/>
        <v>Weak</v>
      </c>
      <c r="BI34" s="98" t="str">
        <f t="shared" si="58"/>
        <v>Weak</v>
      </c>
      <c r="BJ34" s="95"/>
      <c r="BK34" s="2">
        <f t="shared" si="7"/>
        <v>0</v>
      </c>
      <c r="BL34" s="2">
        <f t="shared" si="8"/>
        <v>2</v>
      </c>
      <c r="BM34" s="95"/>
    </row>
    <row r="35" spans="1:65" ht="15.75" customHeight="1">
      <c r="A35" s="26">
        <v>2104010202160</v>
      </c>
      <c r="B35" s="27" t="s">
        <v>78</v>
      </c>
      <c r="C35" s="66">
        <v>10</v>
      </c>
      <c r="D35" s="36">
        <v>0</v>
      </c>
      <c r="E35" s="88">
        <v>3</v>
      </c>
      <c r="F35" s="36">
        <v>8</v>
      </c>
      <c r="G35" s="32">
        <v>11</v>
      </c>
      <c r="H35" s="96">
        <v>8</v>
      </c>
      <c r="I35" s="97">
        <v>0</v>
      </c>
      <c r="J35" s="60">
        <v>0</v>
      </c>
      <c r="K35" s="61"/>
      <c r="L35" s="96">
        <v>0</v>
      </c>
      <c r="M35" s="96">
        <v>2</v>
      </c>
      <c r="N35" s="61"/>
      <c r="O35" s="96">
        <v>0</v>
      </c>
      <c r="P35" s="96">
        <v>6</v>
      </c>
      <c r="Q35" s="61"/>
      <c r="R35" s="36"/>
      <c r="S35" s="36">
        <v>8</v>
      </c>
      <c r="T35" s="36">
        <v>5</v>
      </c>
      <c r="U35" s="36">
        <v>4</v>
      </c>
      <c r="V35" s="37"/>
      <c r="W35" s="37"/>
      <c r="X35" s="39"/>
      <c r="Y35" s="39"/>
      <c r="Z35" s="39"/>
      <c r="AA35" s="39"/>
      <c r="AB35" s="36">
        <v>3</v>
      </c>
      <c r="AC35" s="36">
        <v>0</v>
      </c>
      <c r="AD35" s="37"/>
      <c r="AE35" s="37"/>
      <c r="AF35" s="39"/>
      <c r="AG35" s="39"/>
      <c r="AH35" s="39"/>
      <c r="AI35" s="39"/>
      <c r="AJ35" s="36">
        <v>0</v>
      </c>
      <c r="AK35" s="36">
        <v>2</v>
      </c>
      <c r="AL35" s="37"/>
      <c r="AM35" s="37"/>
      <c r="AN35" s="38">
        <v>0</v>
      </c>
      <c r="AO35" s="38">
        <v>1</v>
      </c>
      <c r="AP35" s="39"/>
      <c r="AQ35" s="39"/>
      <c r="AR35" s="8">
        <f t="shared" si="37"/>
        <v>15</v>
      </c>
      <c r="AS35" s="98">
        <f t="shared" si="38"/>
        <v>52</v>
      </c>
      <c r="AT35" s="91"/>
      <c r="AU35" s="101">
        <f t="shared" si="39"/>
        <v>0</v>
      </c>
      <c r="AV35" s="101">
        <f t="shared" si="40"/>
        <v>9</v>
      </c>
      <c r="AW35" s="101">
        <f t="shared" si="41"/>
        <v>25</v>
      </c>
      <c r="AX35" s="93"/>
      <c r="AY35" s="102">
        <f t="shared" si="42"/>
        <v>0</v>
      </c>
      <c r="AZ35" s="102">
        <f t="shared" si="43"/>
        <v>0.34615384615384615</v>
      </c>
      <c r="BA35" s="102">
        <f t="shared" si="44"/>
        <v>0.46010943242740848</v>
      </c>
      <c r="BB35" s="93"/>
      <c r="BC35" s="103">
        <f t="shared" ref="BC35:BE35" si="59">IF((AY35)&gt;=50%,2,(IF((AY35)&lt;25%,0,1)))</f>
        <v>0</v>
      </c>
      <c r="BD35" s="103">
        <f t="shared" si="59"/>
        <v>1</v>
      </c>
      <c r="BE35" s="103">
        <f t="shared" si="59"/>
        <v>1</v>
      </c>
      <c r="BF35" s="91"/>
      <c r="BG35" s="103" t="str">
        <f t="shared" ref="BG35:BI35" si="60">IF(BC35=2,"Att",(IF(BC35=0,"Not","Weak")))</f>
        <v>Not</v>
      </c>
      <c r="BH35" s="103" t="str">
        <f t="shared" si="60"/>
        <v>Weak</v>
      </c>
      <c r="BI35" s="98" t="str">
        <f t="shared" si="60"/>
        <v>Weak</v>
      </c>
      <c r="BJ35" s="95"/>
      <c r="BK35" s="2">
        <f t="shared" si="7"/>
        <v>0</v>
      </c>
      <c r="BL35" s="2">
        <f t="shared" si="8"/>
        <v>2</v>
      </c>
      <c r="BM35" s="95"/>
    </row>
    <row r="36" spans="1:65" ht="15.75" customHeight="1">
      <c r="A36" s="26">
        <v>2104010202161</v>
      </c>
      <c r="B36" s="27" t="s">
        <v>79</v>
      </c>
      <c r="C36" s="55">
        <v>6</v>
      </c>
      <c r="D36" s="88">
        <v>2</v>
      </c>
      <c r="E36" s="37"/>
      <c r="F36" s="88">
        <v>2</v>
      </c>
      <c r="G36" s="32">
        <v>4</v>
      </c>
      <c r="H36" s="60">
        <v>8</v>
      </c>
      <c r="I36" s="61"/>
      <c r="J36" s="61"/>
      <c r="K36" s="61"/>
      <c r="L36" s="61"/>
      <c r="M36" s="61"/>
      <c r="N36" s="61"/>
      <c r="O36" s="61"/>
      <c r="P36" s="61"/>
      <c r="Q36" s="61"/>
      <c r="R36" s="60"/>
      <c r="S36" s="60"/>
      <c r="T36" s="36">
        <v>5</v>
      </c>
      <c r="U36" s="36">
        <v>1</v>
      </c>
      <c r="V36" s="37"/>
      <c r="W36" s="37"/>
      <c r="X36" s="39"/>
      <c r="Y36" s="39"/>
      <c r="Z36" s="39"/>
      <c r="AA36" s="39"/>
      <c r="AB36" s="36">
        <v>1</v>
      </c>
      <c r="AC36" s="36">
        <v>1</v>
      </c>
      <c r="AD36" s="37"/>
      <c r="AE36" s="37"/>
      <c r="AF36" s="39"/>
      <c r="AG36" s="39"/>
      <c r="AH36" s="39"/>
      <c r="AI36" s="39"/>
      <c r="AJ36" s="36">
        <v>0</v>
      </c>
      <c r="AK36" s="36">
        <v>0</v>
      </c>
      <c r="AL36" s="37"/>
      <c r="AM36" s="37"/>
      <c r="AN36" s="38">
        <v>0</v>
      </c>
      <c r="AO36" s="38">
        <v>3</v>
      </c>
      <c r="AP36" s="38">
        <v>0</v>
      </c>
      <c r="AQ36" s="39"/>
      <c r="AR36" s="8">
        <f t="shared" si="37"/>
        <v>11</v>
      </c>
      <c r="AS36" s="98">
        <f t="shared" si="38"/>
        <v>29</v>
      </c>
      <c r="AT36" s="91"/>
      <c r="AU36" s="99">
        <f t="shared" si="39"/>
        <v>0</v>
      </c>
      <c r="AV36" s="99">
        <f t="shared" si="40"/>
        <v>2</v>
      </c>
      <c r="AW36" s="99">
        <f t="shared" si="41"/>
        <v>19</v>
      </c>
      <c r="AX36" s="93"/>
      <c r="AY36" s="100">
        <f t="shared" si="42"/>
        <v>0</v>
      </c>
      <c r="AZ36" s="100">
        <f t="shared" si="43"/>
        <v>7.6923076923076927E-2</v>
      </c>
      <c r="BA36" s="100">
        <f t="shared" si="44"/>
        <v>0.34968316864483046</v>
      </c>
      <c r="BB36" s="93"/>
      <c r="BC36" s="98">
        <f t="shared" ref="BC36:BE36" si="61">IF((AY36)&gt;=50%,2,(IF((AY36)&lt;25%,0,1)))</f>
        <v>0</v>
      </c>
      <c r="BD36" s="98">
        <f t="shared" si="61"/>
        <v>0</v>
      </c>
      <c r="BE36" s="98">
        <f t="shared" si="61"/>
        <v>1</v>
      </c>
      <c r="BF36" s="91"/>
      <c r="BG36" s="98" t="str">
        <f t="shared" ref="BG36:BI36" si="62">IF(BC36=2,"Att",(IF(BC36=0,"Not","Weak")))</f>
        <v>Not</v>
      </c>
      <c r="BH36" s="98" t="str">
        <f t="shared" si="62"/>
        <v>Not</v>
      </c>
      <c r="BI36" s="98" t="str">
        <f t="shared" si="62"/>
        <v>Weak</v>
      </c>
      <c r="BJ36" s="95"/>
      <c r="BK36" s="2">
        <f t="shared" si="7"/>
        <v>0</v>
      </c>
      <c r="BL36" s="2">
        <f t="shared" si="8"/>
        <v>1</v>
      </c>
      <c r="BM36" s="95"/>
    </row>
    <row r="37" spans="1:65" ht="15.75" customHeight="1">
      <c r="A37" s="26">
        <v>2104010202162</v>
      </c>
      <c r="B37" s="27" t="s">
        <v>80</v>
      </c>
      <c r="C37" s="66">
        <v>9</v>
      </c>
      <c r="D37" s="36">
        <v>8</v>
      </c>
      <c r="E37" s="88">
        <v>2</v>
      </c>
      <c r="F37" s="36">
        <v>5</v>
      </c>
      <c r="G37" s="32">
        <v>13</v>
      </c>
      <c r="H37" s="66">
        <v>5</v>
      </c>
      <c r="I37" s="85">
        <v>0</v>
      </c>
      <c r="J37" s="36">
        <v>4</v>
      </c>
      <c r="K37" s="37"/>
      <c r="L37" s="86">
        <v>2</v>
      </c>
      <c r="M37" s="86">
        <v>6</v>
      </c>
      <c r="N37" s="87"/>
      <c r="O37" s="66">
        <v>0</v>
      </c>
      <c r="P37" s="66">
        <v>0</v>
      </c>
      <c r="Q37" s="37"/>
      <c r="R37" s="36"/>
      <c r="S37" s="36">
        <v>12</v>
      </c>
      <c r="T37" s="36">
        <v>5</v>
      </c>
      <c r="U37" s="36">
        <v>5</v>
      </c>
      <c r="V37" s="37"/>
      <c r="W37" s="37"/>
      <c r="X37" s="38">
        <v>3</v>
      </c>
      <c r="Y37" s="38">
        <v>7</v>
      </c>
      <c r="Z37" s="39"/>
      <c r="AA37" s="39"/>
      <c r="AB37" s="36">
        <v>5</v>
      </c>
      <c r="AC37" s="36">
        <v>3</v>
      </c>
      <c r="AD37" s="37"/>
      <c r="AE37" s="37"/>
      <c r="AF37" s="39"/>
      <c r="AG37" s="39"/>
      <c r="AH37" s="39"/>
      <c r="AI37" s="39"/>
      <c r="AJ37" s="37"/>
      <c r="AK37" s="37"/>
      <c r="AL37" s="37"/>
      <c r="AM37" s="37"/>
      <c r="AN37" s="38">
        <v>2</v>
      </c>
      <c r="AO37" s="38">
        <v>5</v>
      </c>
      <c r="AP37" s="38">
        <v>2</v>
      </c>
      <c r="AQ37" s="39"/>
      <c r="AR37" s="8">
        <f t="shared" si="37"/>
        <v>37</v>
      </c>
      <c r="AS37" s="98">
        <f t="shared" si="38"/>
        <v>76</v>
      </c>
      <c r="AT37" s="91"/>
      <c r="AU37" s="99">
        <f t="shared" si="39"/>
        <v>9</v>
      </c>
      <c r="AV37" s="99">
        <f t="shared" si="40"/>
        <v>10</v>
      </c>
      <c r="AW37" s="99">
        <f t="shared" si="41"/>
        <v>45</v>
      </c>
      <c r="AX37" s="93"/>
      <c r="AY37" s="100">
        <f t="shared" si="42"/>
        <v>0.45761703555684369</v>
      </c>
      <c r="AZ37" s="100">
        <f t="shared" si="43"/>
        <v>0.38461538461538464</v>
      </c>
      <c r="BA37" s="100">
        <f t="shared" si="44"/>
        <v>0.82819697836933526</v>
      </c>
      <c r="BB37" s="93"/>
      <c r="BC37" s="98">
        <f t="shared" ref="BC37:BE37" si="63">IF((AY37)&gt;=50%,2,(IF((AY37)&lt;25%,0,1)))</f>
        <v>1</v>
      </c>
      <c r="BD37" s="98">
        <f t="shared" si="63"/>
        <v>1</v>
      </c>
      <c r="BE37" s="98">
        <f t="shared" si="63"/>
        <v>2</v>
      </c>
      <c r="BF37" s="91"/>
      <c r="BG37" s="98" t="str">
        <f t="shared" ref="BG37:BI37" si="64">IF(BC37=2,"Att",(IF(BC37=0,"Not","Weak")))</f>
        <v>Weak</v>
      </c>
      <c r="BH37" s="98" t="str">
        <f t="shared" si="64"/>
        <v>Weak</v>
      </c>
      <c r="BI37" s="98" t="str">
        <f t="shared" si="64"/>
        <v>Att</v>
      </c>
      <c r="BJ37" s="95"/>
      <c r="BK37" s="2">
        <f t="shared" si="7"/>
        <v>1</v>
      </c>
      <c r="BL37" s="2">
        <f t="shared" si="8"/>
        <v>3</v>
      </c>
      <c r="BM37" s="95"/>
    </row>
    <row r="38" spans="1:65" ht="15.75" customHeight="1">
      <c r="A38" s="26">
        <v>2104010202163</v>
      </c>
      <c r="B38" s="27" t="s">
        <v>81</v>
      </c>
      <c r="C38" s="66">
        <v>10</v>
      </c>
      <c r="D38" s="36">
        <v>4</v>
      </c>
      <c r="E38" s="88">
        <v>7</v>
      </c>
      <c r="F38" s="36">
        <v>4</v>
      </c>
      <c r="G38" s="32">
        <v>11</v>
      </c>
      <c r="H38" s="66">
        <v>8</v>
      </c>
      <c r="I38" s="85">
        <v>0</v>
      </c>
      <c r="J38" s="36">
        <v>0</v>
      </c>
      <c r="K38" s="37"/>
      <c r="L38" s="86">
        <v>2</v>
      </c>
      <c r="M38" s="86">
        <v>2</v>
      </c>
      <c r="N38" s="87"/>
      <c r="O38" s="66">
        <v>0</v>
      </c>
      <c r="P38" s="66">
        <v>6</v>
      </c>
      <c r="Q38" s="37"/>
      <c r="R38" s="36"/>
      <c r="S38" s="36">
        <v>10</v>
      </c>
      <c r="T38" s="36">
        <v>5</v>
      </c>
      <c r="U38" s="36">
        <v>4</v>
      </c>
      <c r="V38" s="37"/>
      <c r="W38" s="37"/>
      <c r="X38" s="39"/>
      <c r="Y38" s="39"/>
      <c r="Z38" s="39"/>
      <c r="AA38" s="39"/>
      <c r="AB38" s="36">
        <v>5</v>
      </c>
      <c r="AC38" s="36">
        <v>0</v>
      </c>
      <c r="AD38" s="37"/>
      <c r="AE38" s="37"/>
      <c r="AF38" s="39"/>
      <c r="AG38" s="39"/>
      <c r="AH38" s="39"/>
      <c r="AI38" s="39"/>
      <c r="AJ38" s="36">
        <v>0</v>
      </c>
      <c r="AK38" s="36">
        <v>3</v>
      </c>
      <c r="AL38" s="37"/>
      <c r="AM38" s="37"/>
      <c r="AN38" s="38">
        <v>2</v>
      </c>
      <c r="AO38" s="38">
        <v>3</v>
      </c>
      <c r="AP38" s="39"/>
      <c r="AQ38" s="39"/>
      <c r="AR38" s="8">
        <f t="shared" si="37"/>
        <v>22</v>
      </c>
      <c r="AS38" s="98">
        <f t="shared" si="38"/>
        <v>61</v>
      </c>
      <c r="AT38" s="91"/>
      <c r="AU38" s="101">
        <f t="shared" si="39"/>
        <v>4</v>
      </c>
      <c r="AV38" s="101">
        <f t="shared" si="40"/>
        <v>17</v>
      </c>
      <c r="AW38" s="101">
        <f t="shared" si="41"/>
        <v>30</v>
      </c>
      <c r="AX38" s="93"/>
      <c r="AY38" s="102">
        <f t="shared" si="42"/>
        <v>0.20338534913637499</v>
      </c>
      <c r="AZ38" s="102">
        <f t="shared" si="43"/>
        <v>0.65384615384615385</v>
      </c>
      <c r="BA38" s="102">
        <f t="shared" si="44"/>
        <v>0.55213131891289025</v>
      </c>
      <c r="BB38" s="93"/>
      <c r="BC38" s="103">
        <f t="shared" ref="BC38:BE38" si="65">IF((AY38)&gt;=50%,2,(IF((AY38)&lt;25%,0,1)))</f>
        <v>0</v>
      </c>
      <c r="BD38" s="103">
        <f t="shared" si="65"/>
        <v>2</v>
      </c>
      <c r="BE38" s="103">
        <f t="shared" si="65"/>
        <v>2</v>
      </c>
      <c r="BF38" s="91"/>
      <c r="BG38" s="103" t="str">
        <f t="shared" ref="BG38:BI38" si="66">IF(BC38=2,"Att",(IF(BC38=0,"Not","Weak")))</f>
        <v>Not</v>
      </c>
      <c r="BH38" s="103" t="str">
        <f t="shared" si="66"/>
        <v>Att</v>
      </c>
      <c r="BI38" s="98" t="str">
        <f t="shared" si="66"/>
        <v>Att</v>
      </c>
      <c r="BJ38" s="95"/>
      <c r="BK38" s="2">
        <f t="shared" si="7"/>
        <v>0</v>
      </c>
      <c r="BL38" s="2">
        <f t="shared" si="8"/>
        <v>4</v>
      </c>
      <c r="BM38" s="95"/>
    </row>
    <row r="39" spans="1:65" ht="15.75" customHeight="1">
      <c r="A39" s="26">
        <v>2104010202164</v>
      </c>
      <c r="B39" s="27" t="s">
        <v>82</v>
      </c>
      <c r="C39" s="66">
        <v>10</v>
      </c>
      <c r="D39" s="36">
        <v>9</v>
      </c>
      <c r="E39" s="88">
        <v>1</v>
      </c>
      <c r="F39" s="36">
        <v>10</v>
      </c>
      <c r="G39" s="32">
        <v>19</v>
      </c>
      <c r="H39" s="66">
        <v>9</v>
      </c>
      <c r="I39" s="85">
        <v>3</v>
      </c>
      <c r="J39" s="36">
        <v>2</v>
      </c>
      <c r="K39" s="37"/>
      <c r="L39" s="86">
        <v>3</v>
      </c>
      <c r="M39" s="86">
        <v>1</v>
      </c>
      <c r="N39" s="87"/>
      <c r="O39" s="66">
        <v>0</v>
      </c>
      <c r="P39" s="66">
        <v>0</v>
      </c>
      <c r="Q39" s="37"/>
      <c r="R39" s="36"/>
      <c r="S39" s="36">
        <v>9</v>
      </c>
      <c r="T39" s="36">
        <v>2</v>
      </c>
      <c r="U39" s="36">
        <v>2</v>
      </c>
      <c r="V39" s="37"/>
      <c r="W39" s="37"/>
      <c r="X39" s="38">
        <v>1</v>
      </c>
      <c r="Y39" s="38">
        <v>1</v>
      </c>
      <c r="Z39" s="39"/>
      <c r="AA39" s="39"/>
      <c r="AB39" s="36">
        <v>2</v>
      </c>
      <c r="AC39" s="36">
        <v>0</v>
      </c>
      <c r="AD39" s="37"/>
      <c r="AE39" s="37"/>
      <c r="AF39" s="39"/>
      <c r="AG39" s="39"/>
      <c r="AH39" s="39"/>
      <c r="AI39" s="39"/>
      <c r="AJ39" s="36">
        <v>2</v>
      </c>
      <c r="AK39" s="36">
        <v>0</v>
      </c>
      <c r="AL39" s="37"/>
      <c r="AM39" s="37"/>
      <c r="AN39" s="39"/>
      <c r="AO39" s="39"/>
      <c r="AP39" s="39"/>
      <c r="AQ39" s="39"/>
      <c r="AR39" s="8">
        <f t="shared" si="37"/>
        <v>10</v>
      </c>
      <c r="AS39" s="98">
        <f t="shared" si="38"/>
        <v>57</v>
      </c>
      <c r="AT39" s="91"/>
      <c r="AU39" s="99">
        <f t="shared" si="39"/>
        <v>7</v>
      </c>
      <c r="AV39" s="99">
        <f t="shared" si="40"/>
        <v>10</v>
      </c>
      <c r="AW39" s="99">
        <f t="shared" si="41"/>
        <v>21</v>
      </c>
      <c r="AX39" s="93"/>
      <c r="AY39" s="100">
        <f t="shared" si="42"/>
        <v>0.35592436098865621</v>
      </c>
      <c r="AZ39" s="100">
        <f t="shared" si="43"/>
        <v>0.38461538461538464</v>
      </c>
      <c r="BA39" s="100">
        <f t="shared" si="44"/>
        <v>0.38649192323902315</v>
      </c>
      <c r="BB39" s="93"/>
      <c r="BC39" s="98">
        <f t="shared" ref="BC39:BE39" si="67">IF((AY39)&gt;=50%,2,(IF((AY39)&lt;25%,0,1)))</f>
        <v>1</v>
      </c>
      <c r="BD39" s="98">
        <f t="shared" si="67"/>
        <v>1</v>
      </c>
      <c r="BE39" s="98">
        <f t="shared" si="67"/>
        <v>1</v>
      </c>
      <c r="BF39" s="91"/>
      <c r="BG39" s="98" t="str">
        <f t="shared" ref="BG39:BI39" si="68">IF(BC39=2,"Att",(IF(BC39=0,"Not","Weak")))</f>
        <v>Weak</v>
      </c>
      <c r="BH39" s="98" t="str">
        <f t="shared" si="68"/>
        <v>Weak</v>
      </c>
      <c r="BI39" s="98" t="str">
        <f t="shared" si="68"/>
        <v>Weak</v>
      </c>
      <c r="BJ39" s="95"/>
      <c r="BK39" s="2">
        <f t="shared" si="7"/>
        <v>1</v>
      </c>
      <c r="BL39" s="2">
        <f t="shared" si="8"/>
        <v>2</v>
      </c>
      <c r="BM39" s="95"/>
    </row>
    <row r="40" spans="1:65" ht="15.75" customHeight="1">
      <c r="A40" s="26">
        <v>2104010202165</v>
      </c>
      <c r="B40" s="27" t="s">
        <v>83</v>
      </c>
      <c r="C40" s="66">
        <v>10</v>
      </c>
      <c r="D40" s="36">
        <v>10</v>
      </c>
      <c r="E40" s="88">
        <v>8</v>
      </c>
      <c r="F40" s="36">
        <v>9</v>
      </c>
      <c r="G40" s="32">
        <v>19</v>
      </c>
      <c r="H40" s="66">
        <v>8</v>
      </c>
      <c r="I40" s="85">
        <v>4</v>
      </c>
      <c r="J40" s="36">
        <v>6</v>
      </c>
      <c r="K40" s="37"/>
      <c r="L40" s="86">
        <v>0</v>
      </c>
      <c r="M40" s="86">
        <v>0</v>
      </c>
      <c r="N40" s="87"/>
      <c r="O40" s="66">
        <v>4</v>
      </c>
      <c r="P40" s="66">
        <v>6</v>
      </c>
      <c r="Q40" s="37"/>
      <c r="R40" s="36"/>
      <c r="S40" s="36">
        <v>20</v>
      </c>
      <c r="T40" s="36">
        <v>4</v>
      </c>
      <c r="U40" s="36">
        <v>4</v>
      </c>
      <c r="V40" s="37"/>
      <c r="W40" s="37"/>
      <c r="X40" s="38">
        <v>3</v>
      </c>
      <c r="Y40" s="38">
        <v>7</v>
      </c>
      <c r="Z40" s="39"/>
      <c r="AA40" s="39"/>
      <c r="AB40" s="36">
        <v>5</v>
      </c>
      <c r="AC40" s="36">
        <v>3</v>
      </c>
      <c r="AD40" s="37"/>
      <c r="AE40" s="37"/>
      <c r="AF40" s="39"/>
      <c r="AG40" s="39"/>
      <c r="AH40" s="39"/>
      <c r="AI40" s="39"/>
      <c r="AJ40" s="36">
        <v>0</v>
      </c>
      <c r="AK40" s="36">
        <v>3</v>
      </c>
      <c r="AL40" s="37"/>
      <c r="AM40" s="37"/>
      <c r="AN40" s="39"/>
      <c r="AO40" s="39"/>
      <c r="AP40" s="39"/>
      <c r="AQ40" s="39"/>
      <c r="AR40" s="8">
        <f t="shared" si="37"/>
        <v>29</v>
      </c>
      <c r="AS40" s="98">
        <f t="shared" si="38"/>
        <v>86</v>
      </c>
      <c r="AT40" s="91"/>
      <c r="AU40" s="99">
        <f t="shared" si="39"/>
        <v>11</v>
      </c>
      <c r="AV40" s="99">
        <f t="shared" si="40"/>
        <v>24</v>
      </c>
      <c r="AW40" s="99">
        <f t="shared" si="41"/>
        <v>40</v>
      </c>
      <c r="AX40" s="93"/>
      <c r="AY40" s="100">
        <f t="shared" si="42"/>
        <v>0.55930971012503117</v>
      </c>
      <c r="AZ40" s="100">
        <f t="shared" si="43"/>
        <v>0.92307692307692313</v>
      </c>
      <c r="BA40" s="100">
        <f t="shared" si="44"/>
        <v>0.73617509188385355</v>
      </c>
      <c r="BB40" s="93"/>
      <c r="BC40" s="98">
        <f t="shared" ref="BC40:BE40" si="69">IF((AY40)&gt;=50%,2,(IF((AY40)&lt;25%,0,1)))</f>
        <v>2</v>
      </c>
      <c r="BD40" s="98">
        <f t="shared" si="69"/>
        <v>2</v>
      </c>
      <c r="BE40" s="98">
        <f t="shared" si="69"/>
        <v>2</v>
      </c>
      <c r="BF40" s="91"/>
      <c r="BG40" s="98" t="str">
        <f t="shared" ref="BG40:BI40" si="70">IF(BC40=2,"Att",(IF(BC40=0,"Not","Weak")))</f>
        <v>Att</v>
      </c>
      <c r="BH40" s="98" t="str">
        <f t="shared" si="70"/>
        <v>Att</v>
      </c>
      <c r="BI40" s="98" t="str">
        <f t="shared" si="70"/>
        <v>Att</v>
      </c>
      <c r="BJ40" s="95"/>
      <c r="BK40" s="2">
        <f t="shared" si="7"/>
        <v>2</v>
      </c>
      <c r="BL40" s="2">
        <f t="shared" si="8"/>
        <v>4</v>
      </c>
      <c r="BM40" s="95"/>
    </row>
    <row r="41" spans="1:65" ht="15.75" customHeight="1">
      <c r="A41" s="26">
        <v>2104010202166</v>
      </c>
      <c r="B41" s="27" t="s">
        <v>84</v>
      </c>
      <c r="C41" s="66">
        <v>10</v>
      </c>
      <c r="D41" s="36">
        <v>5</v>
      </c>
      <c r="E41" s="88">
        <v>7</v>
      </c>
      <c r="F41" s="36">
        <v>7</v>
      </c>
      <c r="G41" s="32">
        <v>14</v>
      </c>
      <c r="H41" s="66">
        <v>8</v>
      </c>
      <c r="I41" s="85">
        <v>0</v>
      </c>
      <c r="J41" s="36">
        <v>0</v>
      </c>
      <c r="K41" s="37"/>
      <c r="L41" s="86">
        <v>0</v>
      </c>
      <c r="M41" s="86">
        <v>3</v>
      </c>
      <c r="N41" s="87"/>
      <c r="O41" s="66">
        <v>0</v>
      </c>
      <c r="P41" s="66">
        <v>4</v>
      </c>
      <c r="Q41" s="37"/>
      <c r="R41" s="36"/>
      <c r="S41" s="36">
        <v>7</v>
      </c>
      <c r="T41" s="36">
        <v>5</v>
      </c>
      <c r="U41" s="36">
        <v>5</v>
      </c>
      <c r="V41" s="37"/>
      <c r="W41" s="37"/>
      <c r="X41" s="39"/>
      <c r="Y41" s="39"/>
      <c r="Z41" s="39"/>
      <c r="AA41" s="39"/>
      <c r="AB41" s="36">
        <v>3</v>
      </c>
      <c r="AC41" s="36">
        <v>1</v>
      </c>
      <c r="AD41" s="37"/>
      <c r="AE41" s="37"/>
      <c r="AF41" s="39"/>
      <c r="AG41" s="39"/>
      <c r="AH41" s="39"/>
      <c r="AI41" s="39"/>
      <c r="AJ41" s="36">
        <v>0</v>
      </c>
      <c r="AK41" s="36">
        <v>4</v>
      </c>
      <c r="AL41" s="37"/>
      <c r="AM41" s="37"/>
      <c r="AN41" s="38">
        <v>1</v>
      </c>
      <c r="AO41" s="38">
        <v>5</v>
      </c>
      <c r="AP41" s="38">
        <v>0</v>
      </c>
      <c r="AQ41" s="39"/>
      <c r="AR41" s="8">
        <f t="shared" si="37"/>
        <v>24</v>
      </c>
      <c r="AS41" s="98">
        <f t="shared" si="38"/>
        <v>63</v>
      </c>
      <c r="AT41" s="91"/>
      <c r="AU41" s="99">
        <f t="shared" si="39"/>
        <v>1</v>
      </c>
      <c r="AV41" s="99">
        <f t="shared" si="40"/>
        <v>16</v>
      </c>
      <c r="AW41" s="99">
        <f t="shared" si="41"/>
        <v>34</v>
      </c>
      <c r="AX41" s="93"/>
      <c r="AY41" s="100">
        <f t="shared" si="42"/>
        <v>5.0846337284093747E-2</v>
      </c>
      <c r="AZ41" s="100">
        <f t="shared" si="43"/>
        <v>0.61538461538461542</v>
      </c>
      <c r="BA41" s="100">
        <f t="shared" si="44"/>
        <v>0.62574882810127552</v>
      </c>
      <c r="BB41" s="93"/>
      <c r="BC41" s="98">
        <f t="shared" ref="BC41:BE41" si="71">IF((AY41)&gt;=50%,2,(IF((AY41)&lt;25%,0,1)))</f>
        <v>0</v>
      </c>
      <c r="BD41" s="98">
        <f t="shared" si="71"/>
        <v>2</v>
      </c>
      <c r="BE41" s="98">
        <f t="shared" si="71"/>
        <v>2</v>
      </c>
      <c r="BF41" s="91"/>
      <c r="BG41" s="98" t="str">
        <f t="shared" ref="BG41:BI41" si="72">IF(BC41=2,"Att",(IF(BC41=0,"Not","Weak")))</f>
        <v>Not</v>
      </c>
      <c r="BH41" s="98" t="str">
        <f t="shared" si="72"/>
        <v>Att</v>
      </c>
      <c r="BI41" s="98" t="str">
        <f t="shared" si="72"/>
        <v>Att</v>
      </c>
      <c r="BJ41" s="95"/>
      <c r="BK41" s="2">
        <f t="shared" si="7"/>
        <v>0</v>
      </c>
      <c r="BL41" s="2">
        <f t="shared" si="8"/>
        <v>4</v>
      </c>
      <c r="BM41" s="95"/>
    </row>
    <row r="42" spans="1:65" ht="15.75" customHeight="1">
      <c r="A42" s="26">
        <v>2104010202167</v>
      </c>
      <c r="B42" s="27" t="s">
        <v>85</v>
      </c>
      <c r="C42" s="66">
        <v>9</v>
      </c>
      <c r="D42" s="36">
        <v>1</v>
      </c>
      <c r="E42" s="88">
        <v>3</v>
      </c>
      <c r="F42" s="36">
        <v>2</v>
      </c>
      <c r="G42" s="32">
        <v>5</v>
      </c>
      <c r="H42" s="66">
        <v>8</v>
      </c>
      <c r="I42" s="85">
        <v>0</v>
      </c>
      <c r="J42" s="36">
        <v>0</v>
      </c>
      <c r="K42" s="37"/>
      <c r="L42" s="86">
        <v>2</v>
      </c>
      <c r="M42" s="86">
        <v>2</v>
      </c>
      <c r="N42" s="87"/>
      <c r="O42" s="66">
        <v>0</v>
      </c>
      <c r="P42" s="66">
        <v>0</v>
      </c>
      <c r="Q42" s="37"/>
      <c r="R42" s="36"/>
      <c r="S42" s="36">
        <v>4</v>
      </c>
      <c r="T42" s="36">
        <v>5</v>
      </c>
      <c r="U42" s="36">
        <v>3</v>
      </c>
      <c r="V42" s="37"/>
      <c r="W42" s="37"/>
      <c r="X42" s="39"/>
      <c r="Y42" s="39"/>
      <c r="Z42" s="39"/>
      <c r="AA42" s="39"/>
      <c r="AB42" s="36">
        <v>3</v>
      </c>
      <c r="AC42" s="36">
        <v>5</v>
      </c>
      <c r="AD42" s="37"/>
      <c r="AE42" s="37"/>
      <c r="AF42" s="39"/>
      <c r="AG42" s="39"/>
      <c r="AH42" s="39"/>
      <c r="AI42" s="39"/>
      <c r="AJ42" s="36">
        <v>6</v>
      </c>
      <c r="AK42" s="36">
        <v>3</v>
      </c>
      <c r="AL42" s="37"/>
      <c r="AM42" s="37"/>
      <c r="AN42" s="38">
        <v>2</v>
      </c>
      <c r="AO42" s="38">
        <v>3</v>
      </c>
      <c r="AP42" s="38">
        <v>3</v>
      </c>
      <c r="AQ42" s="39"/>
      <c r="AR42" s="8">
        <f t="shared" si="37"/>
        <v>33</v>
      </c>
      <c r="AS42" s="98">
        <f t="shared" si="38"/>
        <v>59</v>
      </c>
      <c r="AT42" s="91"/>
      <c r="AU42" s="99">
        <f t="shared" si="39"/>
        <v>7</v>
      </c>
      <c r="AV42" s="99">
        <f t="shared" si="40"/>
        <v>4</v>
      </c>
      <c r="AW42" s="99">
        <f t="shared" si="41"/>
        <v>38</v>
      </c>
      <c r="AX42" s="93"/>
      <c r="AY42" s="100">
        <f t="shared" si="42"/>
        <v>0.35592436098865621</v>
      </c>
      <c r="AZ42" s="100">
        <f t="shared" si="43"/>
        <v>0.15384615384615385</v>
      </c>
      <c r="BA42" s="100">
        <f t="shared" si="44"/>
        <v>0.69936633728966091</v>
      </c>
      <c r="BB42" s="93"/>
      <c r="BC42" s="98">
        <f t="shared" ref="BC42:BE42" si="73">IF((AY42)&gt;=50%,2,(IF((AY42)&lt;25%,0,1)))</f>
        <v>1</v>
      </c>
      <c r="BD42" s="98">
        <f t="shared" si="73"/>
        <v>0</v>
      </c>
      <c r="BE42" s="98">
        <f t="shared" si="73"/>
        <v>2</v>
      </c>
      <c r="BF42" s="91"/>
      <c r="BG42" s="98" t="str">
        <f t="shared" ref="BG42:BI42" si="74">IF(BC42=2,"Att",(IF(BC42=0,"Not","Weak")))</f>
        <v>Weak</v>
      </c>
      <c r="BH42" s="98" t="str">
        <f t="shared" si="74"/>
        <v>Not</v>
      </c>
      <c r="BI42" s="98" t="str">
        <f t="shared" si="74"/>
        <v>Att</v>
      </c>
      <c r="BJ42" s="95"/>
      <c r="BK42" s="2">
        <f t="shared" si="7"/>
        <v>1</v>
      </c>
      <c r="BL42" s="2">
        <f t="shared" si="8"/>
        <v>2</v>
      </c>
      <c r="BM42" s="95"/>
    </row>
    <row r="43" spans="1:65" ht="15.75" customHeight="1">
      <c r="A43" s="26">
        <v>2104010202168</v>
      </c>
      <c r="B43" s="27" t="s">
        <v>86</v>
      </c>
      <c r="C43" s="66">
        <v>8</v>
      </c>
      <c r="D43" s="36">
        <v>2</v>
      </c>
      <c r="E43" s="88">
        <v>3</v>
      </c>
      <c r="F43" s="36">
        <v>0</v>
      </c>
      <c r="G43" s="32">
        <v>5</v>
      </c>
      <c r="H43" s="66">
        <v>8</v>
      </c>
      <c r="I43" s="85">
        <v>0</v>
      </c>
      <c r="J43" s="36">
        <v>4</v>
      </c>
      <c r="K43" s="37"/>
      <c r="L43" s="86">
        <v>1</v>
      </c>
      <c r="M43" s="86">
        <v>1</v>
      </c>
      <c r="N43" s="87"/>
      <c r="O43" s="66">
        <v>0</v>
      </c>
      <c r="P43" s="66">
        <v>0</v>
      </c>
      <c r="Q43" s="37"/>
      <c r="R43" s="36"/>
      <c r="S43" s="36">
        <v>6</v>
      </c>
      <c r="T43" s="36">
        <v>3</v>
      </c>
      <c r="U43" s="36">
        <v>3</v>
      </c>
      <c r="V43" s="37"/>
      <c r="W43" s="37"/>
      <c r="X43" s="39"/>
      <c r="Y43" s="39"/>
      <c r="Z43" s="39"/>
      <c r="AA43" s="39"/>
      <c r="AB43" s="36">
        <v>1</v>
      </c>
      <c r="AC43" s="36">
        <v>0</v>
      </c>
      <c r="AD43" s="37"/>
      <c r="AE43" s="37"/>
      <c r="AF43" s="39"/>
      <c r="AG43" s="39"/>
      <c r="AH43" s="39"/>
      <c r="AI43" s="39"/>
      <c r="AJ43" s="36">
        <v>3</v>
      </c>
      <c r="AK43" s="36">
        <v>2</v>
      </c>
      <c r="AL43" s="37"/>
      <c r="AM43" s="37"/>
      <c r="AN43" s="38">
        <v>0</v>
      </c>
      <c r="AO43" s="38">
        <v>5</v>
      </c>
      <c r="AP43" s="38">
        <v>1</v>
      </c>
      <c r="AQ43" s="39"/>
      <c r="AR43" s="8">
        <f t="shared" si="37"/>
        <v>18</v>
      </c>
      <c r="AS43" s="98">
        <f t="shared" si="38"/>
        <v>45</v>
      </c>
      <c r="AT43" s="91"/>
      <c r="AU43" s="99">
        <f t="shared" si="39"/>
        <v>2</v>
      </c>
      <c r="AV43" s="99">
        <f t="shared" si="40"/>
        <v>5</v>
      </c>
      <c r="AW43" s="99">
        <f t="shared" si="41"/>
        <v>30</v>
      </c>
      <c r="AX43" s="93"/>
      <c r="AY43" s="100">
        <f t="shared" si="42"/>
        <v>0.10169267456818749</v>
      </c>
      <c r="AZ43" s="100">
        <f t="shared" si="43"/>
        <v>0.19230769230769232</v>
      </c>
      <c r="BA43" s="100">
        <f t="shared" si="44"/>
        <v>0.55213131891289025</v>
      </c>
      <c r="BB43" s="93"/>
      <c r="BC43" s="98">
        <f t="shared" ref="BC43:BE43" si="75">IF((AY43)&gt;=50%,2,(IF((AY43)&lt;25%,0,1)))</f>
        <v>0</v>
      </c>
      <c r="BD43" s="98">
        <f t="shared" si="75"/>
        <v>0</v>
      </c>
      <c r="BE43" s="98">
        <f t="shared" si="75"/>
        <v>2</v>
      </c>
      <c r="BF43" s="91"/>
      <c r="BG43" s="98" t="str">
        <f t="shared" ref="BG43:BI43" si="76">IF(BC43=2,"Att",(IF(BC43=0,"Not","Weak")))</f>
        <v>Not</v>
      </c>
      <c r="BH43" s="98" t="str">
        <f t="shared" si="76"/>
        <v>Not</v>
      </c>
      <c r="BI43" s="98" t="str">
        <f t="shared" si="76"/>
        <v>Att</v>
      </c>
      <c r="BJ43" s="95"/>
      <c r="BK43" s="2">
        <f t="shared" si="7"/>
        <v>0</v>
      </c>
      <c r="BL43" s="2">
        <f t="shared" si="8"/>
        <v>2</v>
      </c>
      <c r="BM43" s="95"/>
    </row>
    <row r="44" spans="1:65" ht="15.75" customHeight="1">
      <c r="A44" s="26">
        <v>2104010202169</v>
      </c>
      <c r="B44" s="27" t="s">
        <v>87</v>
      </c>
      <c r="C44" s="66">
        <v>10</v>
      </c>
      <c r="D44" s="36">
        <v>8</v>
      </c>
      <c r="E44" s="88">
        <v>7</v>
      </c>
      <c r="F44" s="36">
        <v>5</v>
      </c>
      <c r="G44" s="32">
        <v>15</v>
      </c>
      <c r="H44" s="66">
        <v>8</v>
      </c>
      <c r="I44" s="85">
        <v>0</v>
      </c>
      <c r="J44" s="36">
        <v>0</v>
      </c>
      <c r="K44" s="37"/>
      <c r="L44" s="86">
        <v>2</v>
      </c>
      <c r="M44" s="86">
        <v>2</v>
      </c>
      <c r="N44" s="87"/>
      <c r="O44" s="66">
        <v>0</v>
      </c>
      <c r="P44" s="66">
        <v>6</v>
      </c>
      <c r="Q44" s="37"/>
      <c r="R44" s="36"/>
      <c r="S44" s="36">
        <v>10</v>
      </c>
      <c r="T44" s="36">
        <v>4</v>
      </c>
      <c r="U44" s="36">
        <v>3</v>
      </c>
      <c r="V44" s="37"/>
      <c r="W44" s="37"/>
      <c r="X44" s="39"/>
      <c r="Y44" s="39"/>
      <c r="Z44" s="39"/>
      <c r="AA44" s="39"/>
      <c r="AB44" s="36">
        <v>2</v>
      </c>
      <c r="AC44" s="36">
        <v>1</v>
      </c>
      <c r="AD44" s="37"/>
      <c r="AE44" s="37"/>
      <c r="AF44" s="39"/>
      <c r="AG44" s="39"/>
      <c r="AH44" s="39"/>
      <c r="AI44" s="39"/>
      <c r="AJ44" s="36">
        <v>1</v>
      </c>
      <c r="AK44" s="36">
        <v>2</v>
      </c>
      <c r="AL44" s="37"/>
      <c r="AM44" s="37"/>
      <c r="AN44" s="38">
        <v>1</v>
      </c>
      <c r="AO44" s="38">
        <v>5</v>
      </c>
      <c r="AP44" s="38">
        <v>2</v>
      </c>
      <c r="AQ44" s="39"/>
      <c r="AR44" s="8">
        <f t="shared" si="37"/>
        <v>21</v>
      </c>
      <c r="AS44" s="98">
        <f t="shared" si="38"/>
        <v>64</v>
      </c>
      <c r="AT44" s="91"/>
      <c r="AU44" s="99">
        <f t="shared" si="39"/>
        <v>5</v>
      </c>
      <c r="AV44" s="99">
        <f t="shared" si="40"/>
        <v>21</v>
      </c>
      <c r="AW44" s="99">
        <f t="shared" si="41"/>
        <v>28</v>
      </c>
      <c r="AX44" s="93"/>
      <c r="AY44" s="100">
        <f t="shared" si="42"/>
        <v>0.25423168642046873</v>
      </c>
      <c r="AZ44" s="100">
        <f t="shared" si="43"/>
        <v>0.80769230769230771</v>
      </c>
      <c r="BA44" s="100">
        <f t="shared" si="44"/>
        <v>0.5153225643186975</v>
      </c>
      <c r="BB44" s="93"/>
      <c r="BC44" s="98">
        <f t="shared" ref="BC44:BE44" si="77">IF((AY44)&gt;=50%,2,(IF((AY44)&lt;25%,0,1)))</f>
        <v>1</v>
      </c>
      <c r="BD44" s="98">
        <f t="shared" si="77"/>
        <v>2</v>
      </c>
      <c r="BE44" s="98">
        <f t="shared" si="77"/>
        <v>2</v>
      </c>
      <c r="BF44" s="91"/>
      <c r="BG44" s="98" t="str">
        <f t="shared" ref="BG44:BI44" si="78">IF(BC44=2,"Att",(IF(BC44=0,"Not","Weak")))</f>
        <v>Weak</v>
      </c>
      <c r="BH44" s="98" t="str">
        <f t="shared" si="78"/>
        <v>Att</v>
      </c>
      <c r="BI44" s="98" t="str">
        <f t="shared" si="78"/>
        <v>Att</v>
      </c>
      <c r="BJ44" s="95"/>
      <c r="BK44" s="2">
        <f t="shared" si="7"/>
        <v>1</v>
      </c>
      <c r="BL44" s="2">
        <f t="shared" si="8"/>
        <v>4</v>
      </c>
      <c r="BM44" s="95"/>
    </row>
    <row r="45" spans="1:65" ht="15.75" customHeight="1">
      <c r="A45" s="26">
        <v>2104010202170</v>
      </c>
      <c r="B45" s="27" t="s">
        <v>88</v>
      </c>
      <c r="C45" s="66">
        <v>6</v>
      </c>
      <c r="D45" s="36">
        <v>5</v>
      </c>
      <c r="E45" s="88">
        <v>7</v>
      </c>
      <c r="F45" s="37"/>
      <c r="G45" s="32">
        <v>12</v>
      </c>
      <c r="H45" s="66">
        <v>8</v>
      </c>
      <c r="I45" s="85">
        <v>2</v>
      </c>
      <c r="J45" s="36">
        <v>5</v>
      </c>
      <c r="K45" s="37"/>
      <c r="L45" s="86">
        <v>1</v>
      </c>
      <c r="M45" s="86">
        <v>6</v>
      </c>
      <c r="N45" s="87"/>
      <c r="O45" s="66">
        <v>0</v>
      </c>
      <c r="P45" s="66">
        <v>0</v>
      </c>
      <c r="Q45" s="37"/>
      <c r="R45" s="36"/>
      <c r="S45" s="36">
        <v>14</v>
      </c>
      <c r="T45" s="36">
        <v>5</v>
      </c>
      <c r="U45" s="36">
        <v>3</v>
      </c>
      <c r="V45" s="37"/>
      <c r="W45" s="37"/>
      <c r="X45" s="39"/>
      <c r="Y45" s="39"/>
      <c r="Z45" s="39"/>
      <c r="AA45" s="39"/>
      <c r="AB45" s="36">
        <v>2</v>
      </c>
      <c r="AC45" s="36">
        <v>1</v>
      </c>
      <c r="AD45" s="37"/>
      <c r="AE45" s="37"/>
      <c r="AF45" s="39"/>
      <c r="AG45" s="39"/>
      <c r="AH45" s="39"/>
      <c r="AI45" s="39"/>
      <c r="AJ45" s="36">
        <v>1</v>
      </c>
      <c r="AK45" s="36">
        <v>2</v>
      </c>
      <c r="AL45" s="37"/>
      <c r="AM45" s="37"/>
      <c r="AN45" s="38">
        <v>1</v>
      </c>
      <c r="AO45" s="38">
        <v>5</v>
      </c>
      <c r="AP45" s="38">
        <v>2</v>
      </c>
      <c r="AQ45" s="39"/>
      <c r="AR45" s="8">
        <f t="shared" si="37"/>
        <v>22</v>
      </c>
      <c r="AS45" s="98">
        <f t="shared" si="38"/>
        <v>62</v>
      </c>
      <c r="AT45" s="91"/>
      <c r="AU45" s="99">
        <f t="shared" si="39"/>
        <v>6</v>
      </c>
      <c r="AV45" s="99">
        <f t="shared" si="40"/>
        <v>12</v>
      </c>
      <c r="AW45" s="99">
        <f t="shared" si="41"/>
        <v>38</v>
      </c>
      <c r="AX45" s="93"/>
      <c r="AY45" s="100">
        <f t="shared" si="42"/>
        <v>0.3050780237045625</v>
      </c>
      <c r="AZ45" s="100">
        <f t="shared" si="43"/>
        <v>0.46153846153846156</v>
      </c>
      <c r="BA45" s="100">
        <f t="shared" si="44"/>
        <v>0.69936633728966091</v>
      </c>
      <c r="BB45" s="93"/>
      <c r="BC45" s="98">
        <f t="shared" ref="BC45:BE45" si="79">IF((AY45)&gt;=50%,2,(IF((AY45)&lt;25%,0,1)))</f>
        <v>1</v>
      </c>
      <c r="BD45" s="98">
        <f t="shared" si="79"/>
        <v>1</v>
      </c>
      <c r="BE45" s="98">
        <f t="shared" si="79"/>
        <v>2</v>
      </c>
      <c r="BF45" s="91"/>
      <c r="BG45" s="98" t="str">
        <f t="shared" ref="BG45:BI45" si="80">IF(BC45=2,"Att",(IF(BC45=0,"Not","Weak")))</f>
        <v>Weak</v>
      </c>
      <c r="BH45" s="98" t="str">
        <f t="shared" si="80"/>
        <v>Weak</v>
      </c>
      <c r="BI45" s="98" t="str">
        <f t="shared" si="80"/>
        <v>Att</v>
      </c>
      <c r="BJ45" s="95"/>
      <c r="BK45" s="2">
        <f t="shared" si="7"/>
        <v>1</v>
      </c>
      <c r="BL45" s="2">
        <f t="shared" si="8"/>
        <v>3</v>
      </c>
      <c r="BM45" s="95"/>
    </row>
    <row r="46" spans="1:65" ht="15.75" customHeight="1">
      <c r="A46" s="26">
        <v>2104010202173</v>
      </c>
      <c r="B46" s="27" t="s">
        <v>89</v>
      </c>
      <c r="C46" s="66">
        <v>10</v>
      </c>
      <c r="D46" s="36">
        <v>10</v>
      </c>
      <c r="E46" s="88">
        <v>7</v>
      </c>
      <c r="F46" s="36">
        <v>6</v>
      </c>
      <c r="G46" s="32">
        <v>17</v>
      </c>
      <c r="H46" s="66">
        <v>10</v>
      </c>
      <c r="I46" s="85">
        <v>2</v>
      </c>
      <c r="J46" s="36">
        <v>4</v>
      </c>
      <c r="K46" s="37"/>
      <c r="L46" s="86">
        <v>4</v>
      </c>
      <c r="M46" s="86">
        <v>3</v>
      </c>
      <c r="N46" s="87"/>
      <c r="O46" s="66">
        <v>0</v>
      </c>
      <c r="P46" s="66">
        <v>0</v>
      </c>
      <c r="Q46" s="37"/>
      <c r="R46" s="36"/>
      <c r="S46" s="36">
        <v>13</v>
      </c>
      <c r="T46" s="36">
        <v>4</v>
      </c>
      <c r="U46" s="36">
        <v>5</v>
      </c>
      <c r="V46" s="37"/>
      <c r="W46" s="37"/>
      <c r="X46" s="38">
        <v>3</v>
      </c>
      <c r="Y46" s="38">
        <v>7</v>
      </c>
      <c r="Z46" s="39"/>
      <c r="AA46" s="39"/>
      <c r="AB46" s="36">
        <v>5</v>
      </c>
      <c r="AC46" s="36">
        <v>2</v>
      </c>
      <c r="AD46" s="37"/>
      <c r="AE46" s="37"/>
      <c r="AF46" s="39"/>
      <c r="AG46" s="39"/>
      <c r="AH46" s="39"/>
      <c r="AI46" s="39"/>
      <c r="AJ46" s="37"/>
      <c r="AK46" s="37"/>
      <c r="AL46" s="37"/>
      <c r="AM46" s="37"/>
      <c r="AN46" s="38">
        <v>1</v>
      </c>
      <c r="AO46" s="38">
        <v>3</v>
      </c>
      <c r="AP46" s="38">
        <v>2</v>
      </c>
      <c r="AQ46" s="39"/>
      <c r="AR46" s="8">
        <f t="shared" si="37"/>
        <v>32</v>
      </c>
      <c r="AS46" s="98">
        <f t="shared" si="38"/>
        <v>82</v>
      </c>
      <c r="AT46" s="91"/>
      <c r="AU46" s="99">
        <f t="shared" si="39"/>
        <v>12</v>
      </c>
      <c r="AV46" s="99">
        <f t="shared" si="40"/>
        <v>17</v>
      </c>
      <c r="AW46" s="99">
        <f t="shared" si="41"/>
        <v>43</v>
      </c>
      <c r="AX46" s="93"/>
      <c r="AY46" s="100">
        <f t="shared" si="42"/>
        <v>0.61015604740912499</v>
      </c>
      <c r="AZ46" s="100">
        <f t="shared" si="43"/>
        <v>0.65384615384615385</v>
      </c>
      <c r="BA46" s="100">
        <f t="shared" si="44"/>
        <v>0.79138822377514262</v>
      </c>
      <c r="BB46" s="93"/>
      <c r="BC46" s="98">
        <f t="shared" ref="BC46:BE46" si="81">IF((AY46)&gt;=50%,2,(IF((AY46)&lt;25%,0,1)))</f>
        <v>2</v>
      </c>
      <c r="BD46" s="98">
        <f t="shared" si="81"/>
        <v>2</v>
      </c>
      <c r="BE46" s="98">
        <f t="shared" si="81"/>
        <v>2</v>
      </c>
      <c r="BF46" s="91"/>
      <c r="BG46" s="98" t="str">
        <f t="shared" ref="BG46:BI46" si="82">IF(BC46=2,"Att",(IF(BC46=0,"Not","Weak")))</f>
        <v>Att</v>
      </c>
      <c r="BH46" s="98" t="str">
        <f t="shared" si="82"/>
        <v>Att</v>
      </c>
      <c r="BI46" s="98" t="str">
        <f t="shared" si="82"/>
        <v>Att</v>
      </c>
      <c r="BJ46" s="95"/>
      <c r="BK46" s="2">
        <f t="shared" si="7"/>
        <v>2</v>
      </c>
      <c r="BL46" s="2">
        <f t="shared" si="8"/>
        <v>4</v>
      </c>
      <c r="BM46" s="95"/>
    </row>
    <row r="47" spans="1:65" ht="15.75" customHeight="1">
      <c r="A47" s="26">
        <v>2104010202174</v>
      </c>
      <c r="B47" s="27" t="s">
        <v>90</v>
      </c>
      <c r="C47" s="66">
        <v>10</v>
      </c>
      <c r="D47" s="36">
        <v>3</v>
      </c>
      <c r="E47" s="88">
        <v>7</v>
      </c>
      <c r="F47" s="36">
        <v>6</v>
      </c>
      <c r="G47" s="32">
        <v>13</v>
      </c>
      <c r="H47" s="66">
        <v>8</v>
      </c>
      <c r="I47" s="85">
        <v>0</v>
      </c>
      <c r="J47" s="36">
        <v>0</v>
      </c>
      <c r="K47" s="37"/>
      <c r="L47" s="86">
        <v>0</v>
      </c>
      <c r="M47" s="86">
        <v>3</v>
      </c>
      <c r="N47" s="87"/>
      <c r="O47" s="66">
        <v>0</v>
      </c>
      <c r="P47" s="66">
        <v>2</v>
      </c>
      <c r="Q47" s="37"/>
      <c r="R47" s="36"/>
      <c r="S47" s="36">
        <v>5</v>
      </c>
      <c r="T47" s="36">
        <v>5</v>
      </c>
      <c r="U47" s="36">
        <v>5</v>
      </c>
      <c r="V47" s="37"/>
      <c r="W47" s="37"/>
      <c r="X47" s="39"/>
      <c r="Y47" s="39"/>
      <c r="Z47" s="39"/>
      <c r="AA47" s="39"/>
      <c r="AB47" s="36">
        <v>2</v>
      </c>
      <c r="AC47" s="36">
        <v>1</v>
      </c>
      <c r="AD47" s="37"/>
      <c r="AE47" s="37"/>
      <c r="AF47" s="39"/>
      <c r="AG47" s="39"/>
      <c r="AH47" s="39"/>
      <c r="AI47" s="39"/>
      <c r="AJ47" s="36">
        <v>0</v>
      </c>
      <c r="AK47" s="36">
        <v>2</v>
      </c>
      <c r="AL47" s="37"/>
      <c r="AM47" s="37"/>
      <c r="AN47" s="38">
        <v>1</v>
      </c>
      <c r="AO47" s="38">
        <v>1</v>
      </c>
      <c r="AP47" s="38">
        <v>2</v>
      </c>
      <c r="AQ47" s="39"/>
      <c r="AR47" s="8">
        <f t="shared" si="37"/>
        <v>19</v>
      </c>
      <c r="AS47" s="98">
        <f t="shared" si="38"/>
        <v>55</v>
      </c>
      <c r="AT47" s="91"/>
      <c r="AU47" s="99">
        <f t="shared" si="39"/>
        <v>3</v>
      </c>
      <c r="AV47" s="99">
        <f t="shared" si="40"/>
        <v>12</v>
      </c>
      <c r="AW47" s="99">
        <f t="shared" si="41"/>
        <v>27</v>
      </c>
      <c r="AX47" s="93"/>
      <c r="AY47" s="100">
        <f t="shared" si="42"/>
        <v>0.15253901185228125</v>
      </c>
      <c r="AZ47" s="100">
        <f t="shared" si="43"/>
        <v>0.46153846153846156</v>
      </c>
      <c r="BA47" s="100">
        <f t="shared" si="44"/>
        <v>0.49691818702160118</v>
      </c>
      <c r="BB47" s="93"/>
      <c r="BC47" s="98">
        <f t="shared" ref="BC47:BE47" si="83">IF((AY47)&gt;=50%,2,(IF((AY47)&lt;25%,0,1)))</f>
        <v>0</v>
      </c>
      <c r="BD47" s="98">
        <f t="shared" si="83"/>
        <v>1</v>
      </c>
      <c r="BE47" s="98">
        <f t="shared" si="83"/>
        <v>1</v>
      </c>
      <c r="BF47" s="91"/>
      <c r="BG47" s="98" t="str">
        <f t="shared" ref="BG47:BI47" si="84">IF(BC47=2,"Att",(IF(BC47=0,"Not","Weak")))</f>
        <v>Not</v>
      </c>
      <c r="BH47" s="98" t="str">
        <f t="shared" si="84"/>
        <v>Weak</v>
      </c>
      <c r="BI47" s="98" t="str">
        <f t="shared" si="84"/>
        <v>Weak</v>
      </c>
      <c r="BJ47" s="95"/>
      <c r="BK47" s="2">
        <f t="shared" si="7"/>
        <v>0</v>
      </c>
      <c r="BL47" s="2">
        <f t="shared" si="8"/>
        <v>2</v>
      </c>
      <c r="BM47" s="95"/>
    </row>
    <row r="48" spans="1:65" ht="15.75" customHeight="1">
      <c r="A48" s="26">
        <v>2104010202176</v>
      </c>
      <c r="B48" s="27" t="s">
        <v>91</v>
      </c>
      <c r="C48" s="66">
        <v>9</v>
      </c>
      <c r="D48" s="36">
        <v>8</v>
      </c>
      <c r="E48" s="88">
        <v>6</v>
      </c>
      <c r="F48" s="36">
        <v>2</v>
      </c>
      <c r="G48" s="32">
        <v>14</v>
      </c>
      <c r="H48" s="66">
        <v>7</v>
      </c>
      <c r="I48" s="85">
        <v>0</v>
      </c>
      <c r="J48" s="36">
        <v>0</v>
      </c>
      <c r="K48" s="37"/>
      <c r="L48" s="86">
        <v>2</v>
      </c>
      <c r="M48" s="86">
        <v>5</v>
      </c>
      <c r="N48" s="87"/>
      <c r="O48" s="66">
        <v>3</v>
      </c>
      <c r="P48" s="66">
        <v>2</v>
      </c>
      <c r="Q48" s="37"/>
      <c r="R48" s="36"/>
      <c r="S48" s="36">
        <v>12</v>
      </c>
      <c r="T48" s="36">
        <v>5</v>
      </c>
      <c r="U48" s="36">
        <v>3</v>
      </c>
      <c r="V48" s="37"/>
      <c r="W48" s="37"/>
      <c r="X48" s="38">
        <v>1</v>
      </c>
      <c r="Y48" s="38">
        <v>7</v>
      </c>
      <c r="Z48" s="39"/>
      <c r="AA48" s="39"/>
      <c r="AB48" s="37"/>
      <c r="AC48" s="37"/>
      <c r="AD48" s="37"/>
      <c r="AE48" s="37"/>
      <c r="AF48" s="39"/>
      <c r="AG48" s="39"/>
      <c r="AH48" s="39"/>
      <c r="AI48" s="39"/>
      <c r="AJ48" s="36">
        <v>5</v>
      </c>
      <c r="AK48" s="36">
        <v>3</v>
      </c>
      <c r="AL48" s="37"/>
      <c r="AM48" s="37"/>
      <c r="AN48" s="38">
        <v>2</v>
      </c>
      <c r="AO48" s="38">
        <v>5</v>
      </c>
      <c r="AP48" s="38">
        <v>2</v>
      </c>
      <c r="AQ48" s="39"/>
      <c r="AR48" s="8">
        <f t="shared" si="37"/>
        <v>33</v>
      </c>
      <c r="AS48" s="98">
        <f t="shared" si="38"/>
        <v>75</v>
      </c>
      <c r="AT48" s="91"/>
      <c r="AU48" s="99">
        <f t="shared" si="39"/>
        <v>10</v>
      </c>
      <c r="AV48" s="99">
        <f t="shared" si="40"/>
        <v>16</v>
      </c>
      <c r="AW48" s="99">
        <f t="shared" si="41"/>
        <v>40</v>
      </c>
      <c r="AX48" s="93"/>
      <c r="AY48" s="100">
        <f t="shared" si="42"/>
        <v>0.50846337284093746</v>
      </c>
      <c r="AZ48" s="100">
        <f t="shared" si="43"/>
        <v>0.61538461538461542</v>
      </c>
      <c r="BA48" s="100">
        <f t="shared" si="44"/>
        <v>0.73617509188385355</v>
      </c>
      <c r="BB48" s="93"/>
      <c r="BC48" s="98">
        <f t="shared" ref="BC48:BE48" si="85">IF((AY48)&gt;=50%,2,(IF((AY48)&lt;25%,0,1)))</f>
        <v>2</v>
      </c>
      <c r="BD48" s="98">
        <f t="shared" si="85"/>
        <v>2</v>
      </c>
      <c r="BE48" s="98">
        <f t="shared" si="85"/>
        <v>2</v>
      </c>
      <c r="BF48" s="91"/>
      <c r="BG48" s="98" t="str">
        <f t="shared" ref="BG48:BI48" si="86">IF(BC48=2,"Att",(IF(BC48=0,"Not","Weak")))</f>
        <v>Att</v>
      </c>
      <c r="BH48" s="98" t="str">
        <f t="shared" si="86"/>
        <v>Att</v>
      </c>
      <c r="BI48" s="98" t="str">
        <f t="shared" si="86"/>
        <v>Att</v>
      </c>
      <c r="BJ48" s="95"/>
      <c r="BK48" s="2">
        <f t="shared" si="7"/>
        <v>2</v>
      </c>
      <c r="BL48" s="2">
        <f t="shared" si="8"/>
        <v>4</v>
      </c>
      <c r="BM48" s="95"/>
    </row>
    <row r="49" spans="1:65" ht="15.75" customHeight="1">
      <c r="A49" s="26">
        <v>2104010202177</v>
      </c>
      <c r="B49" s="27" t="s">
        <v>92</v>
      </c>
      <c r="C49" s="66">
        <v>10</v>
      </c>
      <c r="D49" s="36">
        <v>10</v>
      </c>
      <c r="E49" s="88">
        <v>7</v>
      </c>
      <c r="F49" s="36">
        <v>7</v>
      </c>
      <c r="G49" s="32">
        <v>17</v>
      </c>
      <c r="H49" s="66">
        <v>10</v>
      </c>
      <c r="I49" s="85">
        <v>4</v>
      </c>
      <c r="J49" s="36">
        <v>6</v>
      </c>
      <c r="K49" s="37"/>
      <c r="L49" s="86">
        <v>0</v>
      </c>
      <c r="M49" s="86">
        <v>6</v>
      </c>
      <c r="N49" s="87"/>
      <c r="O49" s="66">
        <v>0</v>
      </c>
      <c r="P49" s="66">
        <v>0</v>
      </c>
      <c r="Q49" s="37"/>
      <c r="R49" s="36"/>
      <c r="S49" s="36">
        <v>16</v>
      </c>
      <c r="T49" s="36">
        <v>1</v>
      </c>
      <c r="U49" s="36">
        <v>3</v>
      </c>
      <c r="V49" s="37"/>
      <c r="W49" s="37"/>
      <c r="X49" s="38">
        <v>1</v>
      </c>
      <c r="Y49" s="38">
        <v>4</v>
      </c>
      <c r="Z49" s="39"/>
      <c r="AA49" s="39"/>
      <c r="AB49" s="36">
        <v>5</v>
      </c>
      <c r="AC49" s="36">
        <v>2</v>
      </c>
      <c r="AD49" s="37"/>
      <c r="AE49" s="37"/>
      <c r="AF49" s="39"/>
      <c r="AG49" s="39"/>
      <c r="AH49" s="39"/>
      <c r="AI49" s="39"/>
      <c r="AJ49" s="37"/>
      <c r="AK49" s="37"/>
      <c r="AL49" s="37"/>
      <c r="AM49" s="37"/>
      <c r="AN49" s="38">
        <v>2</v>
      </c>
      <c r="AO49" s="38">
        <v>5</v>
      </c>
      <c r="AP49" s="38">
        <v>2</v>
      </c>
      <c r="AQ49" s="39"/>
      <c r="AR49" s="8">
        <f t="shared" si="37"/>
        <v>25</v>
      </c>
      <c r="AS49" s="98">
        <f t="shared" si="38"/>
        <v>78</v>
      </c>
      <c r="AT49" s="91"/>
      <c r="AU49" s="99">
        <f t="shared" si="39"/>
        <v>9</v>
      </c>
      <c r="AV49" s="99">
        <f t="shared" si="40"/>
        <v>17</v>
      </c>
      <c r="AW49" s="99">
        <f t="shared" si="41"/>
        <v>42</v>
      </c>
      <c r="AX49" s="93"/>
      <c r="AY49" s="100">
        <f t="shared" si="42"/>
        <v>0.45761703555684369</v>
      </c>
      <c r="AZ49" s="100">
        <f t="shared" si="43"/>
        <v>0.65384615384615385</v>
      </c>
      <c r="BA49" s="100">
        <f t="shared" si="44"/>
        <v>0.7729838464780463</v>
      </c>
      <c r="BB49" s="93"/>
      <c r="BC49" s="98">
        <f t="shared" ref="BC49:BE49" si="87">IF((AY49)&gt;=50%,2,(IF((AY49)&lt;25%,0,1)))</f>
        <v>1</v>
      </c>
      <c r="BD49" s="98">
        <f t="shared" si="87"/>
        <v>2</v>
      </c>
      <c r="BE49" s="98">
        <f t="shared" si="87"/>
        <v>2</v>
      </c>
      <c r="BF49" s="91"/>
      <c r="BG49" s="98" t="str">
        <f t="shared" ref="BG49:BI49" si="88">IF(BC49=2,"Att",(IF(BC49=0,"Not","Weak")))</f>
        <v>Weak</v>
      </c>
      <c r="BH49" s="98" t="str">
        <f t="shared" si="88"/>
        <v>Att</v>
      </c>
      <c r="BI49" s="98" t="str">
        <f t="shared" si="88"/>
        <v>Att</v>
      </c>
      <c r="BJ49" s="95"/>
      <c r="BK49" s="2">
        <f t="shared" si="7"/>
        <v>1</v>
      </c>
      <c r="BL49" s="2">
        <f t="shared" si="8"/>
        <v>4</v>
      </c>
      <c r="BM49" s="95"/>
    </row>
    <row r="50" spans="1:65" ht="15.75" customHeight="1">
      <c r="A50" s="26">
        <v>2104010202180</v>
      </c>
      <c r="B50" s="27" t="s">
        <v>93</v>
      </c>
      <c r="C50" s="66">
        <v>10</v>
      </c>
      <c r="D50" s="36">
        <v>6</v>
      </c>
      <c r="E50" s="88">
        <v>7</v>
      </c>
      <c r="F50" s="36">
        <v>5</v>
      </c>
      <c r="G50" s="32">
        <v>13</v>
      </c>
      <c r="H50" s="66">
        <v>10</v>
      </c>
      <c r="I50" s="85">
        <v>4</v>
      </c>
      <c r="J50" s="36">
        <v>6</v>
      </c>
      <c r="K50" s="37"/>
      <c r="L50" s="86">
        <v>3</v>
      </c>
      <c r="M50" s="86">
        <v>5</v>
      </c>
      <c r="N50" s="87"/>
      <c r="O50" s="66">
        <v>0</v>
      </c>
      <c r="P50" s="66">
        <v>0</v>
      </c>
      <c r="Q50" s="37"/>
      <c r="R50" s="36"/>
      <c r="S50" s="36">
        <v>18</v>
      </c>
      <c r="T50" s="36">
        <v>5</v>
      </c>
      <c r="U50" s="36">
        <v>5</v>
      </c>
      <c r="V50" s="37"/>
      <c r="W50" s="37"/>
      <c r="X50" s="38">
        <v>2</v>
      </c>
      <c r="Y50" s="38">
        <v>6</v>
      </c>
      <c r="Z50" s="39"/>
      <c r="AA50" s="39"/>
      <c r="AB50" s="36">
        <v>5</v>
      </c>
      <c r="AC50" s="36">
        <v>5</v>
      </c>
      <c r="AD50" s="37"/>
      <c r="AE50" s="37"/>
      <c r="AF50" s="39"/>
      <c r="AG50" s="39"/>
      <c r="AH50" s="39"/>
      <c r="AI50" s="39"/>
      <c r="AJ50" s="37"/>
      <c r="AK50" s="37"/>
      <c r="AL50" s="37"/>
      <c r="AM50" s="37"/>
      <c r="AN50" s="38">
        <v>1</v>
      </c>
      <c r="AO50" s="38">
        <v>5</v>
      </c>
      <c r="AP50" s="38">
        <v>2</v>
      </c>
      <c r="AQ50" s="39"/>
      <c r="AR50" s="8">
        <f t="shared" si="37"/>
        <v>36</v>
      </c>
      <c r="AS50" s="98">
        <f t="shared" si="38"/>
        <v>87</v>
      </c>
      <c r="AT50" s="91"/>
      <c r="AU50" s="99">
        <f t="shared" si="39"/>
        <v>12</v>
      </c>
      <c r="AV50" s="99">
        <f t="shared" si="40"/>
        <v>13</v>
      </c>
      <c r="AW50" s="99">
        <f t="shared" si="41"/>
        <v>52</v>
      </c>
      <c r="AX50" s="93"/>
      <c r="AY50" s="100">
        <f t="shared" si="42"/>
        <v>0.61015604740912499</v>
      </c>
      <c r="AZ50" s="100">
        <f t="shared" si="43"/>
        <v>0.5</v>
      </c>
      <c r="BA50" s="100">
        <f t="shared" si="44"/>
        <v>0.95702761944900971</v>
      </c>
      <c r="BB50" s="93"/>
      <c r="BC50" s="98">
        <f t="shared" ref="BC50:BE50" si="89">IF((AY50)&gt;=50%,2,(IF((AY50)&lt;25%,0,1)))</f>
        <v>2</v>
      </c>
      <c r="BD50" s="98">
        <f t="shared" si="89"/>
        <v>2</v>
      </c>
      <c r="BE50" s="98">
        <f t="shared" si="89"/>
        <v>2</v>
      </c>
      <c r="BF50" s="91"/>
      <c r="BG50" s="98" t="str">
        <f t="shared" ref="BG50:BI50" si="90">IF(BC50=2,"Att",(IF(BC50=0,"Not","Weak")))</f>
        <v>Att</v>
      </c>
      <c r="BH50" s="98" t="str">
        <f t="shared" si="90"/>
        <v>Att</v>
      </c>
      <c r="BI50" s="98" t="str">
        <f t="shared" si="90"/>
        <v>Att</v>
      </c>
      <c r="BJ50" s="95"/>
      <c r="BK50" s="2">
        <f t="shared" si="7"/>
        <v>2</v>
      </c>
      <c r="BL50" s="2">
        <f t="shared" si="8"/>
        <v>4</v>
      </c>
      <c r="BM50" s="95"/>
    </row>
    <row r="51" spans="1:65" ht="15.75" customHeight="1">
      <c r="A51" s="26">
        <v>2104010202181</v>
      </c>
      <c r="B51" s="27" t="s">
        <v>94</v>
      </c>
      <c r="C51" s="66">
        <v>9</v>
      </c>
      <c r="D51" s="36">
        <v>5</v>
      </c>
      <c r="E51" s="88">
        <v>3</v>
      </c>
      <c r="F51" s="36">
        <v>5</v>
      </c>
      <c r="G51" s="32">
        <v>10</v>
      </c>
      <c r="H51" s="66">
        <v>7</v>
      </c>
      <c r="I51" s="85">
        <v>0</v>
      </c>
      <c r="J51" s="36">
        <v>4</v>
      </c>
      <c r="K51" s="37"/>
      <c r="L51" s="86">
        <v>2</v>
      </c>
      <c r="M51" s="86">
        <v>2</v>
      </c>
      <c r="N51" s="87"/>
      <c r="O51" s="66">
        <v>0</v>
      </c>
      <c r="P51" s="66">
        <v>0</v>
      </c>
      <c r="Q51" s="37"/>
      <c r="R51" s="36"/>
      <c r="S51" s="36">
        <v>8</v>
      </c>
      <c r="T51" s="37"/>
      <c r="U51" s="37"/>
      <c r="V51" s="37"/>
      <c r="W51" s="37"/>
      <c r="X51" s="38">
        <v>0</v>
      </c>
      <c r="Y51" s="38">
        <v>5</v>
      </c>
      <c r="Z51" s="39"/>
      <c r="AA51" s="39"/>
      <c r="AB51" s="36">
        <v>2</v>
      </c>
      <c r="AC51" s="36">
        <v>2</v>
      </c>
      <c r="AD51" s="37"/>
      <c r="AE51" s="37"/>
      <c r="AF51" s="39"/>
      <c r="AG51" s="39"/>
      <c r="AH51" s="39"/>
      <c r="AI51" s="39"/>
      <c r="AJ51" s="36">
        <v>1</v>
      </c>
      <c r="AK51" s="36">
        <v>2</v>
      </c>
      <c r="AL51" s="37"/>
      <c r="AM51" s="37"/>
      <c r="AN51" s="38">
        <v>2</v>
      </c>
      <c r="AO51" s="38">
        <v>2</v>
      </c>
      <c r="AP51" s="38">
        <v>0</v>
      </c>
      <c r="AQ51" s="39"/>
      <c r="AR51" s="8">
        <f t="shared" si="37"/>
        <v>16</v>
      </c>
      <c r="AS51" s="98">
        <f t="shared" si="38"/>
        <v>50</v>
      </c>
      <c r="AT51" s="91"/>
      <c r="AU51" s="99">
        <f t="shared" si="39"/>
        <v>4</v>
      </c>
      <c r="AV51" s="99">
        <f t="shared" si="40"/>
        <v>8</v>
      </c>
      <c r="AW51" s="99">
        <f t="shared" si="41"/>
        <v>27</v>
      </c>
      <c r="AX51" s="93"/>
      <c r="AY51" s="100">
        <f t="shared" si="42"/>
        <v>0.20338534913637499</v>
      </c>
      <c r="AZ51" s="100">
        <f t="shared" si="43"/>
        <v>0.30769230769230771</v>
      </c>
      <c r="BA51" s="100">
        <f t="shared" si="44"/>
        <v>0.49691818702160118</v>
      </c>
      <c r="BB51" s="93"/>
      <c r="BC51" s="98">
        <f t="shared" ref="BC51:BE51" si="91">IF((AY51)&gt;=50%,2,(IF((AY51)&lt;25%,0,1)))</f>
        <v>0</v>
      </c>
      <c r="BD51" s="98">
        <f t="shared" si="91"/>
        <v>1</v>
      </c>
      <c r="BE51" s="98">
        <f t="shared" si="91"/>
        <v>1</v>
      </c>
      <c r="BF51" s="91"/>
      <c r="BG51" s="98" t="str">
        <f t="shared" ref="BG51:BI51" si="92">IF(BC51=2,"Att",(IF(BC51=0,"Not","Weak")))</f>
        <v>Not</v>
      </c>
      <c r="BH51" s="98" t="str">
        <f t="shared" si="92"/>
        <v>Weak</v>
      </c>
      <c r="BI51" s="98" t="str">
        <f t="shared" si="92"/>
        <v>Weak</v>
      </c>
      <c r="BJ51" s="95"/>
      <c r="BK51" s="2">
        <f t="shared" si="7"/>
        <v>0</v>
      </c>
      <c r="BL51" s="2">
        <f t="shared" si="8"/>
        <v>2</v>
      </c>
      <c r="BM51" s="104"/>
    </row>
    <row r="52" spans="1:65" ht="15.75" customHeight="1">
      <c r="A52" s="26">
        <v>2104010202182</v>
      </c>
      <c r="B52" s="27" t="s">
        <v>95</v>
      </c>
      <c r="C52" s="66">
        <v>10</v>
      </c>
      <c r="D52" s="36">
        <v>9</v>
      </c>
      <c r="E52" s="88">
        <v>6</v>
      </c>
      <c r="F52" s="36">
        <v>8</v>
      </c>
      <c r="G52" s="32">
        <v>17</v>
      </c>
      <c r="H52" s="66">
        <v>8</v>
      </c>
      <c r="I52" s="85">
        <v>0</v>
      </c>
      <c r="J52" s="36">
        <v>0</v>
      </c>
      <c r="K52" s="37"/>
      <c r="L52" s="86">
        <v>0</v>
      </c>
      <c r="M52" s="86">
        <v>6</v>
      </c>
      <c r="N52" s="87"/>
      <c r="O52" s="66">
        <v>0</v>
      </c>
      <c r="P52" s="66">
        <v>3</v>
      </c>
      <c r="Q52" s="37"/>
      <c r="R52" s="36"/>
      <c r="S52" s="36">
        <v>9</v>
      </c>
      <c r="T52" s="36">
        <v>5</v>
      </c>
      <c r="U52" s="36">
        <v>2</v>
      </c>
      <c r="V52" s="37"/>
      <c r="W52" s="37"/>
      <c r="X52" s="38">
        <v>0</v>
      </c>
      <c r="Y52" s="38">
        <v>7</v>
      </c>
      <c r="Z52" s="39"/>
      <c r="AA52" s="39"/>
      <c r="AB52" s="36">
        <v>5</v>
      </c>
      <c r="AC52" s="36">
        <v>3</v>
      </c>
      <c r="AD52" s="37"/>
      <c r="AE52" s="37"/>
      <c r="AF52" s="39"/>
      <c r="AG52" s="39"/>
      <c r="AH52" s="39"/>
      <c r="AI52" s="39"/>
      <c r="AJ52" s="36">
        <v>4</v>
      </c>
      <c r="AK52" s="36">
        <v>3</v>
      </c>
      <c r="AL52" s="37"/>
      <c r="AM52" s="37"/>
      <c r="AN52" s="39"/>
      <c r="AO52" s="39"/>
      <c r="AP52" s="39"/>
      <c r="AQ52" s="39"/>
      <c r="AR52" s="8">
        <f t="shared" si="37"/>
        <v>29</v>
      </c>
      <c r="AS52" s="98">
        <f t="shared" si="38"/>
        <v>73</v>
      </c>
      <c r="AT52" s="91"/>
      <c r="AU52" s="99">
        <f t="shared" si="39"/>
        <v>0</v>
      </c>
      <c r="AV52" s="99">
        <f t="shared" si="40"/>
        <v>18</v>
      </c>
      <c r="AW52" s="99">
        <f t="shared" si="41"/>
        <v>43</v>
      </c>
      <c r="AX52" s="93"/>
      <c r="AY52" s="100">
        <f t="shared" si="42"/>
        <v>0</v>
      </c>
      <c r="AZ52" s="100">
        <f t="shared" si="43"/>
        <v>0.69230769230769229</v>
      </c>
      <c r="BA52" s="100">
        <f t="shared" si="44"/>
        <v>0.79138822377514262</v>
      </c>
      <c r="BB52" s="93"/>
      <c r="BC52" s="98">
        <f t="shared" ref="BC52:BE52" si="93">IF((AY52)&gt;=50%,2,(IF((AY52)&lt;25%,0,1)))</f>
        <v>0</v>
      </c>
      <c r="BD52" s="98">
        <f t="shared" si="93"/>
        <v>2</v>
      </c>
      <c r="BE52" s="98">
        <f t="shared" si="93"/>
        <v>2</v>
      </c>
      <c r="BF52" s="91"/>
      <c r="BG52" s="98" t="str">
        <f t="shared" ref="BG52:BI52" si="94">IF(BC52=2,"Att",(IF(BC52=0,"Not","Weak")))</f>
        <v>Not</v>
      </c>
      <c r="BH52" s="98" t="str">
        <f t="shared" si="94"/>
        <v>Att</v>
      </c>
      <c r="BI52" s="98" t="str">
        <f t="shared" si="94"/>
        <v>Att</v>
      </c>
      <c r="BJ52" s="95"/>
      <c r="BK52" s="2">
        <f t="shared" si="7"/>
        <v>0</v>
      </c>
      <c r="BL52" s="2">
        <f t="shared" si="8"/>
        <v>4</v>
      </c>
      <c r="BM52" s="104"/>
    </row>
    <row r="53" spans="1:65" ht="15.75" customHeight="1">
      <c r="A53" s="26">
        <v>2104010202185</v>
      </c>
      <c r="B53" s="27" t="s">
        <v>96</v>
      </c>
      <c r="C53" s="66">
        <v>6</v>
      </c>
      <c r="D53" s="37"/>
      <c r="E53" s="88">
        <v>0</v>
      </c>
      <c r="F53" s="36">
        <v>5</v>
      </c>
      <c r="G53" s="32">
        <v>5</v>
      </c>
      <c r="H53" s="66">
        <v>8</v>
      </c>
      <c r="I53" s="85">
        <v>0</v>
      </c>
      <c r="J53" s="36">
        <v>0</v>
      </c>
      <c r="K53" s="37"/>
      <c r="L53" s="86">
        <v>0</v>
      </c>
      <c r="M53" s="86">
        <v>1</v>
      </c>
      <c r="N53" s="87"/>
      <c r="O53" s="66">
        <v>0</v>
      </c>
      <c r="P53" s="66">
        <v>3</v>
      </c>
      <c r="Q53" s="37"/>
      <c r="R53" s="36"/>
      <c r="S53" s="36">
        <v>4</v>
      </c>
      <c r="T53" s="37"/>
      <c r="U53" s="37"/>
      <c r="V53" s="37"/>
      <c r="W53" s="37"/>
      <c r="X53" s="38">
        <v>3</v>
      </c>
      <c r="Y53" s="38">
        <v>5</v>
      </c>
      <c r="Z53" s="39"/>
      <c r="AA53" s="39"/>
      <c r="AB53" s="36">
        <v>3</v>
      </c>
      <c r="AC53" s="36">
        <v>1</v>
      </c>
      <c r="AD53" s="37"/>
      <c r="AE53" s="37"/>
      <c r="AF53" s="39"/>
      <c r="AG53" s="39"/>
      <c r="AH53" s="39"/>
      <c r="AI53" s="39"/>
      <c r="AJ53" s="37"/>
      <c r="AK53" s="36">
        <v>1</v>
      </c>
      <c r="AL53" s="37"/>
      <c r="AM53" s="37"/>
      <c r="AN53" s="39"/>
      <c r="AO53" s="39"/>
      <c r="AP53" s="39"/>
      <c r="AQ53" s="39"/>
      <c r="AR53" s="8">
        <f t="shared" si="37"/>
        <v>13</v>
      </c>
      <c r="AS53" s="98">
        <f t="shared" si="38"/>
        <v>36</v>
      </c>
      <c r="AT53" s="91"/>
      <c r="AU53" s="99">
        <f t="shared" si="39"/>
        <v>3</v>
      </c>
      <c r="AV53" s="99">
        <f t="shared" si="40"/>
        <v>3</v>
      </c>
      <c r="AW53" s="99">
        <f t="shared" si="41"/>
        <v>19</v>
      </c>
      <c r="AX53" s="93"/>
      <c r="AY53" s="100">
        <f t="shared" si="42"/>
        <v>0.15253901185228125</v>
      </c>
      <c r="AZ53" s="100">
        <f t="shared" si="43"/>
        <v>0.11538461538461539</v>
      </c>
      <c r="BA53" s="100">
        <f t="shared" si="44"/>
        <v>0.34968316864483046</v>
      </c>
      <c r="BB53" s="93"/>
      <c r="BC53" s="98">
        <f t="shared" ref="BC53:BE53" si="95">IF((AY53)&gt;=50%,2,(IF((AY53)&lt;25%,0,1)))</f>
        <v>0</v>
      </c>
      <c r="BD53" s="98">
        <f t="shared" si="95"/>
        <v>0</v>
      </c>
      <c r="BE53" s="98">
        <f t="shared" si="95"/>
        <v>1</v>
      </c>
      <c r="BF53" s="91"/>
      <c r="BG53" s="98" t="str">
        <f t="shared" ref="BG53:BI53" si="96">IF(BC53=2,"Att",(IF(BC53=0,"Not","Weak")))</f>
        <v>Not</v>
      </c>
      <c r="BH53" s="98" t="str">
        <f t="shared" si="96"/>
        <v>Not</v>
      </c>
      <c r="BI53" s="98" t="str">
        <f t="shared" si="96"/>
        <v>Weak</v>
      </c>
      <c r="BJ53" s="95"/>
      <c r="BK53" s="2">
        <f t="shared" si="7"/>
        <v>0</v>
      </c>
      <c r="BL53" s="2">
        <f t="shared" si="8"/>
        <v>1</v>
      </c>
      <c r="BM53" s="104"/>
    </row>
    <row r="54" spans="1:65" ht="15.75" customHeight="1">
      <c r="A54" s="105"/>
      <c r="B54" s="106"/>
      <c r="C54" s="107"/>
      <c r="D54" s="108"/>
      <c r="E54" s="109"/>
      <c r="F54" s="109"/>
      <c r="G54" s="110"/>
      <c r="H54" s="111"/>
      <c r="I54" s="98"/>
      <c r="J54" s="98"/>
      <c r="K54" s="98"/>
      <c r="L54" s="112"/>
      <c r="M54" s="112"/>
      <c r="N54" s="112"/>
      <c r="O54" s="113"/>
      <c r="P54" s="113"/>
      <c r="Q54" s="113"/>
      <c r="R54" s="114"/>
      <c r="S54" s="114"/>
      <c r="T54" s="113"/>
      <c r="U54" s="113"/>
      <c r="V54" s="113"/>
      <c r="W54" s="98"/>
      <c r="X54" s="115"/>
      <c r="Y54" s="115"/>
      <c r="Z54" s="115"/>
      <c r="AA54" s="115"/>
      <c r="AB54" s="113"/>
      <c r="AC54" s="113"/>
      <c r="AD54" s="113"/>
      <c r="AE54" s="98"/>
      <c r="AF54" s="115"/>
      <c r="AG54" s="115"/>
      <c r="AH54" s="115"/>
      <c r="AI54" s="115"/>
      <c r="AJ54" s="113"/>
      <c r="AK54" s="113"/>
      <c r="AL54" s="113"/>
      <c r="AM54" s="115"/>
      <c r="AN54" s="115"/>
      <c r="AO54" s="115"/>
      <c r="AP54" s="115"/>
      <c r="AQ54" s="115"/>
      <c r="AR54" s="98"/>
      <c r="AS54" s="98"/>
      <c r="AT54" s="91"/>
      <c r="AU54" s="99"/>
      <c r="AV54" s="99"/>
      <c r="AW54" s="99"/>
      <c r="AX54" s="93"/>
      <c r="AY54" s="100"/>
      <c r="AZ54" s="100"/>
      <c r="BA54" s="100"/>
      <c r="BB54" s="93"/>
      <c r="BC54" s="98"/>
      <c r="BD54" s="98"/>
      <c r="BE54" s="98"/>
      <c r="BF54" s="91"/>
      <c r="BG54" s="98"/>
      <c r="BH54" s="98"/>
      <c r="BI54" s="98"/>
      <c r="BJ54" s="95"/>
      <c r="BK54" s="104"/>
      <c r="BL54" s="104"/>
      <c r="BM54" s="104"/>
    </row>
    <row r="55" spans="1:65" ht="15.75" customHeight="1">
      <c r="A55" s="105"/>
      <c r="B55" s="106"/>
      <c r="C55" s="107"/>
      <c r="D55" s="108"/>
      <c r="E55" s="109"/>
      <c r="F55" s="109"/>
      <c r="G55" s="110"/>
      <c r="H55" s="111"/>
      <c r="I55" s="98"/>
      <c r="J55" s="98"/>
      <c r="K55" s="98"/>
      <c r="L55" s="112"/>
      <c r="M55" s="112"/>
      <c r="N55" s="112"/>
      <c r="O55" s="113"/>
      <c r="P55" s="113"/>
      <c r="Q55" s="113"/>
      <c r="R55" s="114"/>
      <c r="S55" s="114"/>
      <c r="T55" s="113"/>
      <c r="U55" s="113"/>
      <c r="V55" s="113"/>
      <c r="W55" s="98"/>
      <c r="X55" s="115"/>
      <c r="Y55" s="115"/>
      <c r="Z55" s="115"/>
      <c r="AA55" s="115"/>
      <c r="AB55" s="113"/>
      <c r="AC55" s="113"/>
      <c r="AD55" s="113"/>
      <c r="AE55" s="98"/>
      <c r="AF55" s="115"/>
      <c r="AG55" s="115"/>
      <c r="AH55" s="115"/>
      <c r="AI55" s="115"/>
      <c r="AJ55" s="113"/>
      <c r="AK55" s="113"/>
      <c r="AL55" s="113"/>
      <c r="AM55" s="115"/>
      <c r="AN55" s="115"/>
      <c r="AO55" s="115"/>
      <c r="AP55" s="115"/>
      <c r="AQ55" s="115"/>
      <c r="AR55" s="98"/>
      <c r="AS55" s="98"/>
      <c r="AT55" s="91"/>
      <c r="AU55" s="99"/>
      <c r="AV55" s="99"/>
      <c r="AW55" s="99"/>
      <c r="AX55" s="93"/>
      <c r="AY55" s="100"/>
      <c r="AZ55" s="100"/>
      <c r="BA55" s="100"/>
      <c r="BB55" s="93"/>
      <c r="BC55" s="98"/>
      <c r="BD55" s="98"/>
      <c r="BE55" s="98"/>
      <c r="BF55" s="91"/>
      <c r="BG55" s="98"/>
      <c r="BH55" s="98"/>
      <c r="BI55" s="98"/>
      <c r="BJ55" s="95"/>
      <c r="BK55" s="104"/>
      <c r="BL55" s="104"/>
      <c r="BM55" s="104"/>
    </row>
    <row r="56" spans="1:65" ht="15.75" customHeight="1">
      <c r="A56" s="105"/>
      <c r="B56" s="106"/>
      <c r="C56" s="107"/>
      <c r="D56" s="108"/>
      <c r="E56" s="109"/>
      <c r="F56" s="109"/>
      <c r="G56" s="110"/>
      <c r="H56" s="111"/>
      <c r="I56" s="98"/>
      <c r="J56" s="98"/>
      <c r="K56" s="98"/>
      <c r="L56" s="112"/>
      <c r="M56" s="112"/>
      <c r="N56" s="112"/>
      <c r="O56" s="113"/>
      <c r="P56" s="113"/>
      <c r="Q56" s="113"/>
      <c r="R56" s="114"/>
      <c r="S56" s="114"/>
      <c r="T56" s="113"/>
      <c r="U56" s="113"/>
      <c r="V56" s="113"/>
      <c r="W56" s="98"/>
      <c r="X56" s="115"/>
      <c r="Y56" s="115"/>
      <c r="Z56" s="115"/>
      <c r="AA56" s="115"/>
      <c r="AB56" s="113"/>
      <c r="AC56" s="113"/>
      <c r="AD56" s="113"/>
      <c r="AE56" s="98"/>
      <c r="AF56" s="115"/>
      <c r="AG56" s="115"/>
      <c r="AH56" s="115"/>
      <c r="AI56" s="115"/>
      <c r="AJ56" s="113"/>
      <c r="AK56" s="113"/>
      <c r="AL56" s="113"/>
      <c r="AM56" s="115"/>
      <c r="AN56" s="115"/>
      <c r="AO56" s="115"/>
      <c r="AP56" s="115"/>
      <c r="AQ56" s="115"/>
      <c r="AR56" s="98"/>
      <c r="AS56" s="98"/>
      <c r="AT56" s="91"/>
      <c r="AU56" s="99"/>
      <c r="AV56" s="99"/>
      <c r="AW56" s="99"/>
      <c r="AX56" s="93"/>
      <c r="AY56" s="100"/>
      <c r="AZ56" s="100"/>
      <c r="BA56" s="100"/>
      <c r="BB56" s="93"/>
      <c r="BC56" s="98"/>
      <c r="BD56" s="98"/>
      <c r="BE56" s="98"/>
      <c r="BF56" s="91"/>
      <c r="BG56" s="98"/>
      <c r="BH56" s="98"/>
      <c r="BI56" s="98"/>
      <c r="BJ56" s="95"/>
      <c r="BK56" s="104"/>
      <c r="BL56" s="104"/>
      <c r="BM56" s="104"/>
    </row>
    <row r="57" spans="1:65" ht="15.75" customHeight="1">
      <c r="A57" s="105"/>
      <c r="B57" s="106"/>
      <c r="C57" s="107"/>
      <c r="D57" s="108"/>
      <c r="E57" s="109"/>
      <c r="F57" s="116"/>
      <c r="G57" s="110"/>
      <c r="H57" s="111"/>
      <c r="I57" s="98"/>
      <c r="J57" s="98"/>
      <c r="K57" s="98"/>
      <c r="L57" s="112"/>
      <c r="M57" s="112"/>
      <c r="N57" s="112"/>
      <c r="O57" s="113"/>
      <c r="P57" s="98"/>
      <c r="Q57" s="98"/>
      <c r="R57" s="117"/>
      <c r="S57" s="114"/>
      <c r="T57" s="113"/>
      <c r="U57" s="113"/>
      <c r="V57" s="113"/>
      <c r="W57" s="98"/>
      <c r="X57" s="115"/>
      <c r="Y57" s="115"/>
      <c r="Z57" s="115"/>
      <c r="AA57" s="115"/>
      <c r="AB57" s="113"/>
      <c r="AC57" s="113"/>
      <c r="AD57" s="113"/>
      <c r="AE57" s="98"/>
      <c r="AF57" s="115"/>
      <c r="AG57" s="115"/>
      <c r="AH57" s="115"/>
      <c r="AI57" s="115"/>
      <c r="AJ57" s="113"/>
      <c r="AK57" s="113"/>
      <c r="AL57" s="113"/>
      <c r="AM57" s="115"/>
      <c r="AN57" s="115"/>
      <c r="AO57" s="115"/>
      <c r="AP57" s="115"/>
      <c r="AQ57" s="115"/>
      <c r="AR57" s="98"/>
      <c r="AS57" s="98"/>
      <c r="AT57" s="91"/>
      <c r="AU57" s="99"/>
      <c r="AV57" s="99"/>
      <c r="AW57" s="99"/>
      <c r="AX57" s="93"/>
      <c r="AY57" s="100"/>
      <c r="AZ57" s="100"/>
      <c r="BA57" s="100"/>
      <c r="BB57" s="93"/>
      <c r="BC57" s="98"/>
      <c r="BD57" s="98"/>
      <c r="BE57" s="98"/>
      <c r="BF57" s="91"/>
      <c r="BG57" s="98"/>
      <c r="BH57" s="98"/>
      <c r="BI57" s="98"/>
      <c r="BJ57" s="95"/>
      <c r="BK57" s="104"/>
      <c r="BL57" s="104"/>
      <c r="BM57" s="104"/>
    </row>
    <row r="58" spans="1:65" ht="15.75" customHeight="1">
      <c r="A58" s="105"/>
      <c r="B58" s="106"/>
      <c r="C58" s="107"/>
      <c r="D58" s="108"/>
      <c r="E58" s="109"/>
      <c r="F58" s="109"/>
      <c r="G58" s="110"/>
      <c r="H58" s="111"/>
      <c r="I58" s="98"/>
      <c r="J58" s="98"/>
      <c r="K58" s="98"/>
      <c r="L58" s="112"/>
      <c r="M58" s="112"/>
      <c r="N58" s="112"/>
      <c r="O58" s="113"/>
      <c r="P58" s="98"/>
      <c r="Q58" s="98"/>
      <c r="R58" s="117"/>
      <c r="S58" s="114"/>
      <c r="T58" s="113"/>
      <c r="U58" s="113"/>
      <c r="V58" s="113"/>
      <c r="W58" s="98"/>
      <c r="X58" s="115"/>
      <c r="Y58" s="115"/>
      <c r="Z58" s="115"/>
      <c r="AA58" s="115"/>
      <c r="AB58" s="113"/>
      <c r="AC58" s="113"/>
      <c r="AD58" s="113"/>
      <c r="AE58" s="98"/>
      <c r="AF58" s="115"/>
      <c r="AG58" s="115"/>
      <c r="AH58" s="115"/>
      <c r="AI58" s="115"/>
      <c r="AJ58" s="113"/>
      <c r="AK58" s="113"/>
      <c r="AL58" s="113"/>
      <c r="AM58" s="115"/>
      <c r="AN58" s="115"/>
      <c r="AO58" s="115"/>
      <c r="AP58" s="115"/>
      <c r="AQ58" s="115"/>
      <c r="AR58" s="98"/>
      <c r="AS58" s="98"/>
      <c r="AT58" s="91"/>
      <c r="AU58" s="99"/>
      <c r="AV58" s="99"/>
      <c r="AW58" s="99"/>
      <c r="AX58" s="93"/>
      <c r="AY58" s="100"/>
      <c r="AZ58" s="100"/>
      <c r="BA58" s="100"/>
      <c r="BB58" s="93"/>
      <c r="BC58" s="98"/>
      <c r="BD58" s="98"/>
      <c r="BE58" s="98"/>
      <c r="BF58" s="91"/>
      <c r="BG58" s="98"/>
      <c r="BH58" s="98"/>
      <c r="BI58" s="98"/>
      <c r="BJ58" s="95"/>
      <c r="BK58" s="104"/>
      <c r="BL58" s="104"/>
      <c r="BM58" s="104"/>
    </row>
    <row r="59" spans="1:65" ht="15.75" customHeight="1">
      <c r="A59" s="105"/>
      <c r="B59" s="106"/>
      <c r="C59" s="107"/>
      <c r="D59" s="108"/>
      <c r="E59" s="109"/>
      <c r="F59" s="109"/>
      <c r="G59" s="110"/>
      <c r="H59" s="111"/>
      <c r="I59" s="98"/>
      <c r="J59" s="98"/>
      <c r="K59" s="98"/>
      <c r="L59" s="112"/>
      <c r="M59" s="112"/>
      <c r="N59" s="112"/>
      <c r="O59" s="113"/>
      <c r="P59" s="98"/>
      <c r="Q59" s="98"/>
      <c r="R59" s="117"/>
      <c r="S59" s="114"/>
      <c r="T59" s="113"/>
      <c r="U59" s="113"/>
      <c r="V59" s="113"/>
      <c r="W59" s="98"/>
      <c r="X59" s="115"/>
      <c r="Y59" s="115"/>
      <c r="Z59" s="115"/>
      <c r="AA59" s="115"/>
      <c r="AB59" s="113"/>
      <c r="AC59" s="113"/>
      <c r="AD59" s="113"/>
      <c r="AE59" s="98"/>
      <c r="AF59" s="115"/>
      <c r="AG59" s="115"/>
      <c r="AH59" s="115"/>
      <c r="AI59" s="115"/>
      <c r="AJ59" s="113"/>
      <c r="AK59" s="113"/>
      <c r="AL59" s="113"/>
      <c r="AM59" s="115"/>
      <c r="AN59" s="115"/>
      <c r="AO59" s="115"/>
      <c r="AP59" s="115"/>
      <c r="AQ59" s="115"/>
      <c r="AR59" s="98"/>
      <c r="AS59" s="98"/>
      <c r="AT59" s="91"/>
      <c r="AU59" s="99"/>
      <c r="AV59" s="99"/>
      <c r="AW59" s="99"/>
      <c r="AX59" s="93"/>
      <c r="AY59" s="100"/>
      <c r="AZ59" s="100"/>
      <c r="BA59" s="100"/>
      <c r="BB59" s="93"/>
      <c r="BC59" s="98"/>
      <c r="BD59" s="98"/>
      <c r="BE59" s="98"/>
      <c r="BF59" s="91"/>
      <c r="BG59" s="98"/>
      <c r="BH59" s="98"/>
      <c r="BI59" s="98"/>
      <c r="BJ59" s="95"/>
      <c r="BK59" s="104"/>
      <c r="BL59" s="104"/>
      <c r="BM59" s="104"/>
    </row>
    <row r="60" spans="1:65" ht="15.75" customHeight="1">
      <c r="A60" s="105"/>
      <c r="B60" s="106"/>
      <c r="C60" s="107"/>
      <c r="D60" s="108"/>
      <c r="E60" s="109"/>
      <c r="F60" s="109"/>
      <c r="G60" s="110"/>
      <c r="H60" s="111"/>
      <c r="I60" s="98"/>
      <c r="J60" s="98"/>
      <c r="K60" s="98"/>
      <c r="L60" s="112"/>
      <c r="M60" s="112"/>
      <c r="N60" s="112"/>
      <c r="O60" s="113"/>
      <c r="P60" s="98"/>
      <c r="Q60" s="98"/>
      <c r="R60" s="117"/>
      <c r="S60" s="114"/>
      <c r="T60" s="113"/>
      <c r="U60" s="113"/>
      <c r="V60" s="113"/>
      <c r="W60" s="98"/>
      <c r="X60" s="115"/>
      <c r="Y60" s="115"/>
      <c r="Z60" s="115"/>
      <c r="AA60" s="115"/>
      <c r="AB60" s="113"/>
      <c r="AC60" s="113"/>
      <c r="AD60" s="113"/>
      <c r="AE60" s="98"/>
      <c r="AF60" s="115"/>
      <c r="AG60" s="115"/>
      <c r="AH60" s="115"/>
      <c r="AI60" s="115"/>
      <c r="AJ60" s="113"/>
      <c r="AK60" s="113"/>
      <c r="AL60" s="113"/>
      <c r="AM60" s="115"/>
      <c r="AN60" s="115"/>
      <c r="AO60" s="115"/>
      <c r="AP60" s="115"/>
      <c r="AQ60" s="115"/>
      <c r="AR60" s="98"/>
      <c r="AS60" s="98"/>
      <c r="AT60" s="91"/>
      <c r="AU60" s="99"/>
      <c r="AV60" s="99"/>
      <c r="AW60" s="99"/>
      <c r="AX60" s="93"/>
      <c r="AY60" s="100"/>
      <c r="AZ60" s="100"/>
      <c r="BA60" s="100"/>
      <c r="BB60" s="93"/>
      <c r="BC60" s="98"/>
      <c r="BD60" s="98"/>
      <c r="BE60" s="98"/>
      <c r="BF60" s="91"/>
      <c r="BG60" s="98"/>
      <c r="BH60" s="98"/>
      <c r="BI60" s="98"/>
      <c r="BJ60" s="95"/>
      <c r="BK60" s="104"/>
      <c r="BL60" s="104"/>
      <c r="BM60" s="104"/>
    </row>
    <row r="61" spans="1:65" ht="15.75" customHeight="1">
      <c r="A61" s="105"/>
      <c r="B61" s="106"/>
      <c r="C61" s="107"/>
      <c r="D61" s="108"/>
      <c r="E61" s="109"/>
      <c r="F61" s="109"/>
      <c r="G61" s="110"/>
      <c r="H61" s="111"/>
      <c r="I61" s="98"/>
      <c r="J61" s="98"/>
      <c r="K61" s="98"/>
      <c r="L61" s="112"/>
      <c r="M61" s="112"/>
      <c r="N61" s="112"/>
      <c r="O61" s="113"/>
      <c r="P61" s="98"/>
      <c r="Q61" s="98"/>
      <c r="R61" s="117"/>
      <c r="S61" s="114"/>
      <c r="T61" s="113"/>
      <c r="U61" s="113"/>
      <c r="V61" s="113"/>
      <c r="W61" s="98"/>
      <c r="X61" s="115"/>
      <c r="Y61" s="115"/>
      <c r="Z61" s="115"/>
      <c r="AA61" s="115"/>
      <c r="AB61" s="113"/>
      <c r="AC61" s="113"/>
      <c r="AD61" s="113"/>
      <c r="AE61" s="98"/>
      <c r="AF61" s="115"/>
      <c r="AG61" s="115"/>
      <c r="AH61" s="115"/>
      <c r="AI61" s="115"/>
      <c r="AJ61" s="113"/>
      <c r="AK61" s="113"/>
      <c r="AL61" s="113"/>
      <c r="AM61" s="115"/>
      <c r="AN61" s="115"/>
      <c r="AO61" s="115"/>
      <c r="AP61" s="115"/>
      <c r="AQ61" s="115"/>
      <c r="AR61" s="98"/>
      <c r="AS61" s="98"/>
      <c r="AT61" s="91"/>
      <c r="AU61" s="99"/>
      <c r="AV61" s="99"/>
      <c r="AW61" s="99"/>
      <c r="AX61" s="93"/>
      <c r="AY61" s="100"/>
      <c r="AZ61" s="100"/>
      <c r="BA61" s="100"/>
      <c r="BB61" s="93"/>
      <c r="BC61" s="98"/>
      <c r="BD61" s="98"/>
      <c r="BE61" s="98"/>
      <c r="BF61" s="91"/>
      <c r="BG61" s="98"/>
      <c r="BH61" s="98"/>
      <c r="BI61" s="98"/>
      <c r="BJ61" s="95"/>
      <c r="BK61" s="104"/>
      <c r="BL61" s="104"/>
      <c r="BM61" s="104"/>
    </row>
    <row r="62" spans="1:65" ht="15.75" customHeight="1">
      <c r="A62" s="105"/>
      <c r="B62" s="106"/>
      <c r="C62" s="107"/>
      <c r="D62" s="108"/>
      <c r="E62" s="109"/>
      <c r="F62" s="109"/>
      <c r="G62" s="110"/>
      <c r="H62" s="111"/>
      <c r="I62" s="98"/>
      <c r="J62" s="98"/>
      <c r="K62" s="98"/>
      <c r="L62" s="112"/>
      <c r="M62" s="112"/>
      <c r="N62" s="112"/>
      <c r="O62" s="113"/>
      <c r="P62" s="98"/>
      <c r="Q62" s="98"/>
      <c r="R62" s="117"/>
      <c r="S62" s="114"/>
      <c r="T62" s="113"/>
      <c r="U62" s="113"/>
      <c r="V62" s="113"/>
      <c r="W62" s="98"/>
      <c r="X62" s="115"/>
      <c r="Y62" s="115"/>
      <c r="Z62" s="115"/>
      <c r="AA62" s="115"/>
      <c r="AB62" s="113"/>
      <c r="AC62" s="113"/>
      <c r="AD62" s="113"/>
      <c r="AE62" s="98"/>
      <c r="AF62" s="115"/>
      <c r="AG62" s="115"/>
      <c r="AH62" s="115"/>
      <c r="AI62" s="115"/>
      <c r="AJ62" s="113"/>
      <c r="AK62" s="113"/>
      <c r="AL62" s="113"/>
      <c r="AM62" s="115"/>
      <c r="AN62" s="115"/>
      <c r="AO62" s="115"/>
      <c r="AP62" s="115"/>
      <c r="AQ62" s="115"/>
      <c r="AR62" s="98"/>
      <c r="AS62" s="98"/>
      <c r="AT62" s="91"/>
      <c r="AU62" s="99"/>
      <c r="AV62" s="99"/>
      <c r="AW62" s="99"/>
      <c r="AX62" s="93"/>
      <c r="AY62" s="100"/>
      <c r="AZ62" s="100"/>
      <c r="BA62" s="100"/>
      <c r="BB62" s="93"/>
      <c r="BC62" s="98"/>
      <c r="BD62" s="98"/>
      <c r="BE62" s="98"/>
      <c r="BF62" s="91"/>
      <c r="BG62" s="98"/>
      <c r="BH62" s="98"/>
      <c r="BI62" s="98"/>
      <c r="BJ62" s="95"/>
      <c r="BK62" s="104"/>
      <c r="BL62" s="104"/>
      <c r="BM62" s="104"/>
    </row>
    <row r="63" spans="1:65" ht="15.75" customHeight="1">
      <c r="A63" s="105"/>
      <c r="B63" s="106"/>
      <c r="C63" s="107"/>
      <c r="D63" s="108"/>
      <c r="E63" s="109"/>
      <c r="F63" s="109"/>
      <c r="G63" s="110"/>
      <c r="H63" s="111"/>
      <c r="I63" s="98"/>
      <c r="J63" s="98"/>
      <c r="K63" s="98"/>
      <c r="L63" s="112"/>
      <c r="M63" s="112"/>
      <c r="N63" s="112"/>
      <c r="O63" s="113"/>
      <c r="P63" s="98"/>
      <c r="Q63" s="98"/>
      <c r="R63" s="117"/>
      <c r="S63" s="114"/>
      <c r="T63" s="113"/>
      <c r="U63" s="113"/>
      <c r="V63" s="113"/>
      <c r="W63" s="98"/>
      <c r="X63" s="115"/>
      <c r="Y63" s="115"/>
      <c r="Z63" s="115"/>
      <c r="AA63" s="115"/>
      <c r="AB63" s="113"/>
      <c r="AC63" s="113"/>
      <c r="AD63" s="113"/>
      <c r="AE63" s="98"/>
      <c r="AF63" s="115"/>
      <c r="AG63" s="115"/>
      <c r="AH63" s="115"/>
      <c r="AI63" s="115"/>
      <c r="AJ63" s="113"/>
      <c r="AK63" s="113"/>
      <c r="AL63" s="113"/>
      <c r="AM63" s="115"/>
      <c r="AN63" s="115"/>
      <c r="AO63" s="115"/>
      <c r="AP63" s="115"/>
      <c r="AQ63" s="115"/>
      <c r="AR63" s="98"/>
      <c r="AS63" s="98"/>
      <c r="AT63" s="91"/>
      <c r="AU63" s="99"/>
      <c r="AV63" s="99"/>
      <c r="AW63" s="99"/>
      <c r="AX63" s="93"/>
      <c r="AY63" s="100"/>
      <c r="AZ63" s="100"/>
      <c r="BA63" s="100"/>
      <c r="BB63" s="93"/>
      <c r="BC63" s="98"/>
      <c r="BD63" s="98"/>
      <c r="BE63" s="98"/>
      <c r="BF63" s="91"/>
      <c r="BG63" s="98"/>
      <c r="BH63" s="98"/>
      <c r="BI63" s="98"/>
      <c r="BJ63" s="95"/>
      <c r="BK63" s="104"/>
      <c r="BL63" s="104"/>
      <c r="BM63" s="104"/>
    </row>
    <row r="64" spans="1:65" ht="15.75" customHeight="1">
      <c r="A64" s="105"/>
      <c r="B64" s="106"/>
      <c r="C64" s="107"/>
      <c r="D64" s="108"/>
      <c r="E64" s="109"/>
      <c r="F64" s="109"/>
      <c r="G64" s="110"/>
      <c r="H64" s="111"/>
      <c r="I64" s="98"/>
      <c r="J64" s="98"/>
      <c r="K64" s="98"/>
      <c r="L64" s="112"/>
      <c r="M64" s="112"/>
      <c r="N64" s="112"/>
      <c r="O64" s="113"/>
      <c r="P64" s="98"/>
      <c r="Q64" s="98"/>
      <c r="R64" s="117"/>
      <c r="S64" s="114"/>
      <c r="T64" s="113"/>
      <c r="U64" s="113"/>
      <c r="V64" s="113"/>
      <c r="W64" s="98"/>
      <c r="X64" s="115"/>
      <c r="Y64" s="115"/>
      <c r="Z64" s="115"/>
      <c r="AA64" s="115"/>
      <c r="AB64" s="113"/>
      <c r="AC64" s="113"/>
      <c r="AD64" s="113"/>
      <c r="AE64" s="98"/>
      <c r="AF64" s="115"/>
      <c r="AG64" s="115"/>
      <c r="AH64" s="115"/>
      <c r="AI64" s="115"/>
      <c r="AJ64" s="113"/>
      <c r="AK64" s="113"/>
      <c r="AL64" s="113"/>
      <c r="AM64" s="115"/>
      <c r="AN64" s="115"/>
      <c r="AO64" s="115"/>
      <c r="AP64" s="115"/>
      <c r="AQ64" s="115"/>
      <c r="AR64" s="98"/>
      <c r="AS64" s="98"/>
      <c r="AT64" s="91"/>
      <c r="AU64" s="99"/>
      <c r="AV64" s="99"/>
      <c r="AW64" s="99"/>
      <c r="AX64" s="93"/>
      <c r="AY64" s="100"/>
      <c r="AZ64" s="100"/>
      <c r="BA64" s="100"/>
      <c r="BB64" s="93"/>
      <c r="BC64" s="98"/>
      <c r="BD64" s="98"/>
      <c r="BE64" s="98"/>
      <c r="BF64" s="91"/>
      <c r="BG64" s="98"/>
      <c r="BH64" s="98"/>
      <c r="BI64" s="98"/>
      <c r="BJ64" s="95"/>
      <c r="BK64" s="104"/>
      <c r="BL64" s="104"/>
      <c r="BM64" s="104"/>
    </row>
    <row r="65" spans="1:65" ht="15.75" customHeight="1">
      <c r="A65" s="105"/>
      <c r="B65" s="106"/>
      <c r="C65" s="107"/>
      <c r="D65" s="108"/>
      <c r="E65" s="109"/>
      <c r="F65" s="109"/>
      <c r="G65" s="110"/>
      <c r="H65" s="111"/>
      <c r="I65" s="98"/>
      <c r="J65" s="98"/>
      <c r="K65" s="98"/>
      <c r="L65" s="112"/>
      <c r="M65" s="112"/>
      <c r="N65" s="112"/>
      <c r="O65" s="113"/>
      <c r="P65" s="98"/>
      <c r="Q65" s="98"/>
      <c r="R65" s="117"/>
      <c r="S65" s="114"/>
      <c r="T65" s="113"/>
      <c r="U65" s="113"/>
      <c r="V65" s="113"/>
      <c r="W65" s="98"/>
      <c r="X65" s="115"/>
      <c r="Y65" s="115"/>
      <c r="Z65" s="115"/>
      <c r="AA65" s="115"/>
      <c r="AB65" s="113"/>
      <c r="AC65" s="113"/>
      <c r="AD65" s="113"/>
      <c r="AE65" s="98"/>
      <c r="AF65" s="115"/>
      <c r="AG65" s="115"/>
      <c r="AH65" s="115"/>
      <c r="AI65" s="115"/>
      <c r="AJ65" s="113"/>
      <c r="AK65" s="113"/>
      <c r="AL65" s="113"/>
      <c r="AM65" s="115"/>
      <c r="AN65" s="115"/>
      <c r="AO65" s="115"/>
      <c r="AP65" s="115"/>
      <c r="AQ65" s="115"/>
      <c r="AR65" s="98"/>
      <c r="AS65" s="98"/>
      <c r="AT65" s="91"/>
      <c r="AU65" s="99"/>
      <c r="AV65" s="99"/>
      <c r="AW65" s="99"/>
      <c r="AX65" s="93"/>
      <c r="AY65" s="100"/>
      <c r="AZ65" s="100"/>
      <c r="BA65" s="100"/>
      <c r="BB65" s="93"/>
      <c r="BC65" s="98"/>
      <c r="BD65" s="98"/>
      <c r="BE65" s="98"/>
      <c r="BF65" s="91"/>
      <c r="BG65" s="98"/>
      <c r="BH65" s="98"/>
      <c r="BI65" s="98"/>
      <c r="BJ65" s="95"/>
      <c r="BK65" s="104"/>
      <c r="BL65" s="104"/>
      <c r="BM65" s="104"/>
    </row>
    <row r="66" spans="1:65" ht="15.75" customHeight="1">
      <c r="A66" s="105"/>
      <c r="B66" s="106"/>
      <c r="C66" s="107"/>
      <c r="D66" s="108"/>
      <c r="E66" s="109"/>
      <c r="F66" s="109"/>
      <c r="G66" s="110"/>
      <c r="H66" s="111"/>
      <c r="I66" s="98"/>
      <c r="J66" s="98"/>
      <c r="K66" s="98"/>
      <c r="L66" s="112"/>
      <c r="M66" s="112"/>
      <c r="N66" s="112"/>
      <c r="O66" s="113"/>
      <c r="P66" s="98"/>
      <c r="Q66" s="98"/>
      <c r="R66" s="117"/>
      <c r="S66" s="114"/>
      <c r="T66" s="113"/>
      <c r="U66" s="113"/>
      <c r="V66" s="113"/>
      <c r="W66" s="98"/>
      <c r="X66" s="115"/>
      <c r="Y66" s="115"/>
      <c r="Z66" s="115"/>
      <c r="AA66" s="115"/>
      <c r="AB66" s="113"/>
      <c r="AC66" s="113"/>
      <c r="AD66" s="113"/>
      <c r="AE66" s="98"/>
      <c r="AF66" s="115"/>
      <c r="AG66" s="115"/>
      <c r="AH66" s="115"/>
      <c r="AI66" s="115"/>
      <c r="AJ66" s="113"/>
      <c r="AK66" s="113"/>
      <c r="AL66" s="113"/>
      <c r="AM66" s="115"/>
      <c r="AN66" s="115"/>
      <c r="AO66" s="115"/>
      <c r="AP66" s="115"/>
      <c r="AQ66" s="115"/>
      <c r="AR66" s="98"/>
      <c r="AS66" s="98"/>
      <c r="AT66" s="91"/>
      <c r="AU66" s="99"/>
      <c r="AV66" s="99"/>
      <c r="AW66" s="99"/>
      <c r="AX66" s="93"/>
      <c r="AY66" s="100"/>
      <c r="AZ66" s="100"/>
      <c r="BA66" s="100"/>
      <c r="BB66" s="93"/>
      <c r="BC66" s="98"/>
      <c r="BD66" s="98"/>
      <c r="BE66" s="98"/>
      <c r="BF66" s="91"/>
      <c r="BG66" s="98"/>
      <c r="BH66" s="98"/>
      <c r="BI66" s="98"/>
      <c r="BJ66" s="95"/>
      <c r="BK66" s="95"/>
      <c r="BL66" s="95"/>
      <c r="BM66" s="95"/>
    </row>
    <row r="67" spans="1:65" ht="15.75" customHeight="1">
      <c r="A67" s="118"/>
      <c r="B67" s="95"/>
      <c r="C67" s="95"/>
      <c r="D67" s="95"/>
      <c r="E67" s="95"/>
      <c r="F67" s="95"/>
      <c r="G67" s="119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119"/>
      <c r="S67" s="119"/>
      <c r="T67" s="95"/>
      <c r="U67" s="95"/>
      <c r="V67" s="95"/>
      <c r="W67" s="95"/>
      <c r="X67" s="95"/>
      <c r="Y67" s="95"/>
      <c r="Z67" s="95"/>
      <c r="AA67" s="95"/>
      <c r="AB67" s="95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20"/>
      <c r="AS67" s="120"/>
      <c r="AT67" s="120"/>
      <c r="AU67" s="120"/>
      <c r="AV67" s="120"/>
      <c r="AW67" s="120"/>
      <c r="AX67" s="121"/>
      <c r="AY67" s="121"/>
      <c r="AZ67" s="121"/>
      <c r="BA67" s="121"/>
      <c r="BB67" s="104"/>
      <c r="BC67" s="104"/>
      <c r="BD67" s="104"/>
      <c r="BE67" s="104"/>
      <c r="BF67" s="104"/>
      <c r="BG67" s="104"/>
      <c r="BH67" s="104"/>
      <c r="BI67" s="104"/>
      <c r="BJ67" s="95"/>
      <c r="BK67" s="95"/>
      <c r="BL67" s="95"/>
      <c r="BM67" s="95"/>
    </row>
    <row r="68" spans="1:65" ht="15.75" customHeight="1">
      <c r="A68" s="118"/>
      <c r="B68" s="95"/>
      <c r="C68" s="95"/>
      <c r="D68" s="95"/>
      <c r="E68" s="95"/>
      <c r="F68" s="95"/>
      <c r="G68" s="119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119"/>
      <c r="S68" s="119"/>
      <c r="T68" s="95"/>
      <c r="U68" s="95"/>
      <c r="V68" s="95"/>
      <c r="W68" s="95"/>
      <c r="X68" s="95"/>
      <c r="Y68" s="95"/>
      <c r="Z68" s="95"/>
      <c r="AA68" s="95"/>
      <c r="AB68" s="95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93"/>
      <c r="AR68" s="176" t="s">
        <v>97</v>
      </c>
      <c r="AS68" s="169"/>
      <c r="AT68" s="169"/>
      <c r="AU68" s="169"/>
      <c r="AV68" s="169"/>
      <c r="AW68" s="169"/>
      <c r="AX68" s="171"/>
      <c r="AY68" s="98">
        <f t="shared" ref="AY68:BA68" si="97">COUNT(AY16:AY66)</f>
        <v>36</v>
      </c>
      <c r="AZ68" s="98">
        <f t="shared" si="97"/>
        <v>36</v>
      </c>
      <c r="BA68" s="98">
        <f t="shared" si="97"/>
        <v>36</v>
      </c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</row>
    <row r="69" spans="1:65" ht="15.75" customHeight="1">
      <c r="A69" s="118"/>
      <c r="B69" s="95"/>
      <c r="C69" s="95"/>
      <c r="D69" s="172"/>
      <c r="E69" s="173"/>
      <c r="F69" s="95"/>
      <c r="G69" s="119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119"/>
      <c r="S69" s="119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1"/>
      <c r="AR69" s="176" t="s">
        <v>98</v>
      </c>
      <c r="AS69" s="169"/>
      <c r="AT69" s="169"/>
      <c r="AU69" s="169"/>
      <c r="AV69" s="169"/>
      <c r="AW69" s="169"/>
      <c r="AX69" s="171"/>
      <c r="AY69" s="98">
        <f t="shared" ref="AY69:BA69" si="98">COUNTIF(AY16:AY66,"&gt;=25%")</f>
        <v>12</v>
      </c>
      <c r="AZ69" s="98">
        <f t="shared" si="98"/>
        <v>18</v>
      </c>
      <c r="BA69" s="98">
        <f t="shared" si="98"/>
        <v>27</v>
      </c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</row>
    <row r="70" spans="1:65" ht="15.75" customHeight="1">
      <c r="A70" s="118"/>
      <c r="B70" s="95"/>
      <c r="C70" s="95"/>
      <c r="D70" s="95"/>
      <c r="E70" s="95"/>
      <c r="F70" s="95"/>
      <c r="G70" s="119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119"/>
      <c r="S70" s="119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1"/>
      <c r="AR70" s="176" t="s">
        <v>99</v>
      </c>
      <c r="AS70" s="169"/>
      <c r="AT70" s="169"/>
      <c r="AU70" s="169"/>
      <c r="AV70" s="169"/>
      <c r="AW70" s="169"/>
      <c r="AX70" s="171"/>
      <c r="AY70" s="100">
        <f t="shared" ref="AY70:BA70" si="99">AY69/(AY68)</f>
        <v>0.33333333333333331</v>
      </c>
      <c r="AZ70" s="100">
        <f t="shared" si="99"/>
        <v>0.5</v>
      </c>
      <c r="BA70" s="100">
        <f t="shared" si="99"/>
        <v>0.75</v>
      </c>
      <c r="BB70" s="104"/>
      <c r="BC70" s="104"/>
      <c r="BD70" s="104"/>
      <c r="BE70" s="104"/>
      <c r="BF70" s="104"/>
      <c r="BG70" s="104"/>
      <c r="BH70" s="104"/>
      <c r="BI70" s="104"/>
      <c r="BJ70" s="95"/>
      <c r="BK70" s="95"/>
      <c r="BL70" s="95"/>
      <c r="BM70" s="95"/>
    </row>
    <row r="71" spans="1:65" ht="15.75" customHeight="1">
      <c r="A71" s="118"/>
      <c r="B71" s="95"/>
      <c r="C71" s="95"/>
      <c r="D71" s="95"/>
      <c r="E71" s="95"/>
      <c r="F71" s="95"/>
      <c r="G71" s="119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119"/>
      <c r="S71" s="119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95"/>
      <c r="BK71" s="95"/>
      <c r="BL71" s="95"/>
      <c r="BM71" s="95"/>
    </row>
    <row r="72" spans="1:65" ht="15.75" customHeight="1">
      <c r="A72" s="118"/>
      <c r="B72" s="95"/>
      <c r="C72" s="95"/>
      <c r="D72" s="95"/>
      <c r="E72" s="95"/>
      <c r="F72" s="95"/>
      <c r="G72" s="119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119"/>
      <c r="S72" s="119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95"/>
      <c r="BK72" s="95"/>
      <c r="BL72" s="95"/>
      <c r="BM72" s="95"/>
    </row>
    <row r="73" spans="1:65" ht="15.75" customHeight="1">
      <c r="A73" s="118"/>
      <c r="B73" s="95"/>
      <c r="C73" s="95"/>
      <c r="D73" s="95"/>
      <c r="E73" s="95"/>
      <c r="F73" s="95"/>
      <c r="G73" s="119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19"/>
      <c r="S73" s="119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95"/>
      <c r="BK73" s="95"/>
      <c r="BL73" s="95"/>
      <c r="BM73" s="95"/>
    </row>
    <row r="74" spans="1:65" ht="15.75" customHeight="1">
      <c r="A74" s="118"/>
      <c r="B74" s="95"/>
      <c r="C74" s="95"/>
      <c r="D74" s="95"/>
      <c r="E74" s="95"/>
      <c r="F74" s="95"/>
      <c r="G74" s="119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19"/>
      <c r="S74" s="119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95"/>
      <c r="BK74" s="95"/>
      <c r="BL74" s="95"/>
      <c r="BM74" s="95"/>
    </row>
    <row r="75" spans="1:65" ht="15.75" customHeight="1">
      <c r="A75" s="118"/>
      <c r="B75" s="95"/>
      <c r="C75" s="95"/>
      <c r="D75" s="95"/>
      <c r="E75" s="95"/>
      <c r="F75" s="95"/>
      <c r="G75" s="119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19"/>
      <c r="S75" s="119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95"/>
      <c r="BK75" s="95"/>
      <c r="BL75" s="95"/>
      <c r="BM75" s="95"/>
    </row>
    <row r="76" spans="1:65" ht="15.75" customHeight="1">
      <c r="A76" s="118"/>
      <c r="B76" s="95"/>
      <c r="C76" s="95"/>
      <c r="D76" s="95"/>
      <c r="E76" s="95"/>
      <c r="F76" s="95"/>
      <c r="G76" s="119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19"/>
      <c r="S76" s="119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95"/>
      <c r="BK76" s="95"/>
      <c r="BL76" s="95"/>
      <c r="BM76" s="95"/>
    </row>
    <row r="77" spans="1:65" ht="15.75" customHeight="1">
      <c r="A77" s="118"/>
      <c r="B77" s="95"/>
      <c r="C77" s="95"/>
      <c r="D77" s="95"/>
      <c r="E77" s="95"/>
      <c r="F77" s="95"/>
      <c r="G77" s="119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19"/>
      <c r="S77" s="119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95"/>
      <c r="BK77" s="95"/>
      <c r="BL77" s="95"/>
      <c r="BM77" s="95"/>
    </row>
    <row r="78" spans="1:65" ht="15.75" customHeight="1">
      <c r="A78" s="118"/>
      <c r="B78" s="95"/>
      <c r="C78" s="95"/>
      <c r="D78" s="95"/>
      <c r="E78" s="95"/>
      <c r="F78" s="95"/>
      <c r="G78" s="119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19"/>
      <c r="S78" s="119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95"/>
      <c r="BK78" s="95"/>
      <c r="BL78" s="95"/>
      <c r="BM78" s="95"/>
    </row>
    <row r="79" spans="1:65" ht="15.75" customHeight="1">
      <c r="A79" s="118"/>
      <c r="B79" s="95"/>
      <c r="C79" s="95"/>
      <c r="D79" s="95"/>
      <c r="E79" s="95"/>
      <c r="F79" s="95"/>
      <c r="G79" s="119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19"/>
      <c r="S79" s="119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95"/>
      <c r="BK79" s="95"/>
      <c r="BL79" s="95"/>
      <c r="BM79" s="95"/>
    </row>
    <row r="80" spans="1:65" ht="15.75" customHeight="1">
      <c r="A80" s="118"/>
      <c r="B80" s="95"/>
      <c r="C80" s="95"/>
      <c r="D80" s="95"/>
      <c r="E80" s="95"/>
      <c r="F80" s="95"/>
      <c r="G80" s="119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19"/>
      <c r="S80" s="119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95"/>
      <c r="BK80" s="95"/>
      <c r="BL80" s="95"/>
      <c r="BM80" s="95"/>
    </row>
    <row r="81" spans="1:65" ht="15.75" customHeight="1">
      <c r="A81" s="118"/>
      <c r="B81" s="95"/>
      <c r="C81" s="95"/>
      <c r="D81" s="95"/>
      <c r="E81" s="95"/>
      <c r="F81" s="95"/>
      <c r="G81" s="119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19"/>
      <c r="S81" s="119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95"/>
      <c r="BK81" s="95"/>
      <c r="BL81" s="95"/>
      <c r="BM81" s="95"/>
    </row>
    <row r="82" spans="1:65" ht="15.75" customHeight="1">
      <c r="A82" s="118"/>
      <c r="B82" s="95"/>
      <c r="C82" s="95"/>
      <c r="D82" s="95"/>
      <c r="E82" s="95"/>
      <c r="F82" s="95"/>
      <c r="G82" s="119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19"/>
      <c r="S82" s="119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95"/>
      <c r="BK82" s="95"/>
      <c r="BL82" s="95"/>
      <c r="BM82" s="95"/>
    </row>
    <row r="83" spans="1:65" ht="15.75" customHeight="1">
      <c r="A83" s="118"/>
      <c r="B83" s="95"/>
      <c r="C83" s="95"/>
      <c r="D83" s="95"/>
      <c r="E83" s="95"/>
      <c r="F83" s="95"/>
      <c r="G83" s="119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19"/>
      <c r="S83" s="119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  <c r="BJ83" s="95"/>
      <c r="BK83" s="95"/>
      <c r="BL83" s="95"/>
      <c r="BM83" s="95"/>
    </row>
    <row r="84" spans="1:65" ht="15.75" customHeight="1">
      <c r="A84" s="118"/>
      <c r="B84" s="95"/>
      <c r="C84" s="95"/>
      <c r="D84" s="95"/>
      <c r="E84" s="95"/>
      <c r="F84" s="95"/>
      <c r="G84" s="119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119"/>
      <c r="S84" s="119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  <c r="BJ84" s="95"/>
      <c r="BK84" s="95"/>
      <c r="BL84" s="95"/>
      <c r="BM84" s="95"/>
    </row>
    <row r="85" spans="1:65" ht="15.75" customHeight="1">
      <c r="A85" s="118"/>
      <c r="B85" s="95"/>
      <c r="C85" s="95"/>
      <c r="D85" s="95"/>
      <c r="E85" s="95"/>
      <c r="F85" s="95"/>
      <c r="G85" s="119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119"/>
      <c r="S85" s="119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95"/>
      <c r="BK85" s="95"/>
      <c r="BL85" s="95"/>
      <c r="BM85" s="95"/>
    </row>
    <row r="86" spans="1:65" ht="15.75" customHeight="1">
      <c r="A86" s="122"/>
      <c r="B86" s="123"/>
      <c r="C86" s="123"/>
      <c r="D86" s="123"/>
      <c r="E86" s="123"/>
      <c r="F86" s="123"/>
      <c r="G86" s="124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4"/>
      <c r="S86" s="124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</row>
    <row r="87" spans="1:65" ht="15.75" customHeight="1">
      <c r="A87" s="122"/>
      <c r="B87" s="123"/>
      <c r="C87" s="123"/>
      <c r="D87" s="123"/>
      <c r="E87" s="123"/>
      <c r="F87" s="123"/>
      <c r="G87" s="124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4"/>
      <c r="S87" s="124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</row>
    <row r="88" spans="1:65" ht="15.75" customHeight="1">
      <c r="A88" s="122"/>
      <c r="B88" s="123"/>
      <c r="C88" s="123"/>
      <c r="D88" s="123"/>
      <c r="E88" s="123"/>
      <c r="F88" s="123"/>
      <c r="G88" s="124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4"/>
      <c r="S88" s="124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</row>
    <row r="89" spans="1:65" ht="15.75" customHeight="1">
      <c r="A89" s="122"/>
      <c r="B89" s="123"/>
      <c r="C89" s="123"/>
      <c r="D89" s="123"/>
      <c r="E89" s="123"/>
      <c r="F89" s="123"/>
      <c r="G89" s="124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4"/>
      <c r="S89" s="124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</row>
    <row r="90" spans="1:65" ht="15.75" customHeight="1">
      <c r="A90" s="122"/>
      <c r="B90" s="123"/>
      <c r="C90" s="123"/>
      <c r="D90" s="123"/>
      <c r="E90" s="123"/>
      <c r="F90" s="123"/>
      <c r="G90" s="124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4"/>
      <c r="S90" s="124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</row>
    <row r="91" spans="1:65" ht="15.75" customHeight="1">
      <c r="A91" s="122"/>
      <c r="B91" s="123"/>
      <c r="C91" s="123"/>
      <c r="D91" s="123"/>
      <c r="E91" s="123"/>
      <c r="F91" s="123"/>
      <c r="G91" s="124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4"/>
      <c r="S91" s="124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</row>
    <row r="92" spans="1:65" ht="15.75" customHeight="1">
      <c r="A92" s="122"/>
      <c r="B92" s="123"/>
      <c r="C92" s="123"/>
      <c r="D92" s="123"/>
      <c r="E92" s="123"/>
      <c r="F92" s="123"/>
      <c r="G92" s="124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4"/>
      <c r="S92" s="124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</row>
    <row r="93" spans="1:65" ht="15.75" customHeight="1">
      <c r="A93" s="122"/>
      <c r="B93" s="123"/>
      <c r="C93" s="123"/>
      <c r="D93" s="123"/>
      <c r="E93" s="123"/>
      <c r="F93" s="123"/>
      <c r="G93" s="124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4"/>
      <c r="S93" s="124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</row>
    <row r="94" spans="1:65" ht="15.75" customHeight="1">
      <c r="A94" s="122"/>
      <c r="B94" s="123"/>
      <c r="C94" s="123"/>
      <c r="D94" s="123"/>
      <c r="E94" s="123"/>
      <c r="F94" s="123"/>
      <c r="G94" s="124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4"/>
      <c r="S94" s="124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</row>
    <row r="95" spans="1:65" ht="15.75" customHeight="1">
      <c r="A95" s="122"/>
      <c r="B95" s="123"/>
      <c r="C95" s="123"/>
      <c r="D95" s="123"/>
      <c r="E95" s="123"/>
      <c r="F95" s="123"/>
      <c r="G95" s="124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4"/>
      <c r="S95" s="124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</row>
    <row r="96" spans="1:65" ht="15.75" customHeight="1">
      <c r="A96" s="122"/>
      <c r="B96" s="123"/>
      <c r="C96" s="123"/>
      <c r="D96" s="123"/>
      <c r="E96" s="123"/>
      <c r="F96" s="123"/>
      <c r="G96" s="124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4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</row>
    <row r="97" spans="1:65" ht="15.75" customHeight="1">
      <c r="A97" s="122"/>
      <c r="B97" s="123"/>
      <c r="C97" s="123"/>
      <c r="D97" s="123"/>
      <c r="E97" s="123"/>
      <c r="F97" s="123"/>
      <c r="G97" s="124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4"/>
      <c r="S97" s="124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</row>
    <row r="98" spans="1:65" ht="15.75" customHeight="1">
      <c r="A98" s="122"/>
      <c r="B98" s="123"/>
      <c r="C98" s="123"/>
      <c r="D98" s="123"/>
      <c r="E98" s="123"/>
      <c r="F98" s="123"/>
      <c r="G98" s="124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4"/>
      <c r="S98" s="124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</row>
    <row r="99" spans="1:65" ht="15.75" customHeight="1">
      <c r="A99" s="122"/>
      <c r="B99" s="123"/>
      <c r="C99" s="123"/>
      <c r="D99" s="123"/>
      <c r="E99" s="123"/>
      <c r="F99" s="123"/>
      <c r="G99" s="124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4"/>
      <c r="S99" s="124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</row>
    <row r="100" spans="1:65" ht="15.75" customHeight="1">
      <c r="A100" s="122"/>
      <c r="B100" s="123"/>
      <c r="C100" s="123"/>
      <c r="D100" s="123"/>
      <c r="E100" s="123"/>
      <c r="F100" s="123"/>
      <c r="G100" s="124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4"/>
      <c r="S100" s="124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</row>
    <row r="101" spans="1:65" ht="15.75" customHeight="1">
      <c r="A101" s="122"/>
      <c r="B101" s="123"/>
      <c r="C101" s="123"/>
      <c r="D101" s="123"/>
      <c r="E101" s="123"/>
      <c r="F101" s="123"/>
      <c r="G101" s="124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4"/>
      <c r="S101" s="124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</row>
    <row r="102" spans="1:65" ht="15.75" customHeight="1">
      <c r="A102" s="122"/>
      <c r="B102" s="123"/>
      <c r="C102" s="123"/>
      <c r="D102" s="123"/>
      <c r="E102" s="123"/>
      <c r="F102" s="123"/>
      <c r="G102" s="124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4"/>
      <c r="S102" s="124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</row>
    <row r="103" spans="1:65" ht="15.75" customHeight="1">
      <c r="A103" s="122"/>
      <c r="B103" s="123"/>
      <c r="C103" s="123"/>
      <c r="D103" s="123"/>
      <c r="E103" s="123"/>
      <c r="F103" s="123"/>
      <c r="G103" s="124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4"/>
      <c r="S103" s="124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</row>
    <row r="104" spans="1:65" ht="15.75" customHeight="1">
      <c r="A104" s="122"/>
      <c r="B104" s="123"/>
      <c r="C104" s="123"/>
      <c r="D104" s="123"/>
      <c r="E104" s="123"/>
      <c r="F104" s="123"/>
      <c r="G104" s="124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4"/>
      <c r="S104" s="124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  <c r="BM104" s="123"/>
    </row>
    <row r="105" spans="1:65" ht="15.75" customHeight="1">
      <c r="A105" s="122"/>
      <c r="B105" s="123"/>
      <c r="C105" s="123"/>
      <c r="D105" s="123"/>
      <c r="E105" s="123"/>
      <c r="F105" s="123"/>
      <c r="G105" s="124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4"/>
      <c r="S105" s="124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</row>
    <row r="106" spans="1:65" ht="15.75" customHeight="1">
      <c r="A106" s="122"/>
      <c r="B106" s="123"/>
      <c r="C106" s="123"/>
      <c r="D106" s="123"/>
      <c r="E106" s="123"/>
      <c r="F106" s="123"/>
      <c r="G106" s="124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4"/>
      <c r="S106" s="124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</row>
    <row r="107" spans="1:65" ht="15.75" customHeight="1">
      <c r="A107" s="122"/>
      <c r="B107" s="123"/>
      <c r="C107" s="123"/>
      <c r="D107" s="123"/>
      <c r="E107" s="123"/>
      <c r="F107" s="123"/>
      <c r="G107" s="124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4"/>
      <c r="S107" s="124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</row>
    <row r="108" spans="1:65" ht="15.75" customHeight="1">
      <c r="A108" s="122"/>
      <c r="B108" s="123"/>
      <c r="C108" s="123"/>
      <c r="D108" s="123"/>
      <c r="E108" s="123"/>
      <c r="F108" s="123"/>
      <c r="G108" s="124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4"/>
      <c r="S108" s="124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</row>
    <row r="109" spans="1:65" ht="15.75" customHeight="1">
      <c r="A109" s="122"/>
      <c r="B109" s="123"/>
      <c r="C109" s="123"/>
      <c r="D109" s="123"/>
      <c r="E109" s="123"/>
      <c r="F109" s="123"/>
      <c r="G109" s="124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4"/>
      <c r="S109" s="124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</row>
    <row r="110" spans="1:65" ht="15.75" customHeight="1">
      <c r="A110" s="122"/>
      <c r="B110" s="123"/>
      <c r="C110" s="123"/>
      <c r="D110" s="123"/>
      <c r="E110" s="123"/>
      <c r="F110" s="123"/>
      <c r="G110" s="124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4"/>
      <c r="S110" s="124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  <c r="BM110" s="123"/>
    </row>
    <row r="111" spans="1:65" ht="15.75" customHeight="1">
      <c r="A111" s="122"/>
      <c r="B111" s="123"/>
      <c r="C111" s="123"/>
      <c r="D111" s="123"/>
      <c r="E111" s="123"/>
      <c r="F111" s="123"/>
      <c r="G111" s="124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4"/>
      <c r="S111" s="124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  <c r="BM111" s="123"/>
    </row>
    <row r="112" spans="1:65" ht="15.75" customHeight="1">
      <c r="A112" s="122"/>
      <c r="B112" s="123"/>
      <c r="C112" s="123"/>
      <c r="D112" s="123"/>
      <c r="E112" s="123"/>
      <c r="F112" s="123"/>
      <c r="G112" s="124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4"/>
      <c r="S112" s="124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  <c r="BM112" s="123"/>
    </row>
    <row r="113" spans="1:65" ht="15.75" customHeight="1">
      <c r="A113" s="122"/>
      <c r="B113" s="123"/>
      <c r="C113" s="123"/>
      <c r="D113" s="123"/>
      <c r="E113" s="123"/>
      <c r="F113" s="123"/>
      <c r="G113" s="124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4"/>
      <c r="S113" s="124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</row>
    <row r="114" spans="1:65" ht="15.75" customHeight="1">
      <c r="A114" s="122"/>
      <c r="B114" s="123"/>
      <c r="C114" s="123"/>
      <c r="D114" s="123"/>
      <c r="E114" s="123"/>
      <c r="F114" s="123"/>
      <c r="G114" s="124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4"/>
      <c r="S114" s="124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  <c r="BM114" s="123"/>
    </row>
    <row r="115" spans="1:65" ht="15.75" customHeight="1">
      <c r="A115" s="122"/>
      <c r="B115" s="123"/>
      <c r="C115" s="123"/>
      <c r="D115" s="123"/>
      <c r="E115" s="123"/>
      <c r="F115" s="123"/>
      <c r="G115" s="124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4"/>
      <c r="S115" s="124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  <c r="BM115" s="123"/>
    </row>
    <row r="116" spans="1:65" ht="15.75" customHeight="1">
      <c r="A116" s="122"/>
      <c r="B116" s="123"/>
      <c r="C116" s="123"/>
      <c r="D116" s="123"/>
      <c r="E116" s="123"/>
      <c r="F116" s="123"/>
      <c r="G116" s="124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4"/>
      <c r="S116" s="124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</row>
    <row r="117" spans="1:65" ht="15.75" customHeight="1">
      <c r="A117" s="122"/>
      <c r="B117" s="123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4"/>
      <c r="S117" s="124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  <c r="BM117" s="123"/>
    </row>
    <row r="118" spans="1:65" ht="15.75" customHeight="1">
      <c r="A118" s="122"/>
      <c r="B118" s="123"/>
      <c r="C118" s="123"/>
      <c r="D118" s="123"/>
      <c r="E118" s="123"/>
      <c r="F118" s="123"/>
      <c r="G118" s="124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4"/>
      <c r="S118" s="124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  <c r="BM118" s="123"/>
    </row>
    <row r="119" spans="1:65" ht="15.75" customHeight="1">
      <c r="A119" s="122"/>
      <c r="B119" s="123"/>
      <c r="C119" s="123"/>
      <c r="D119" s="123"/>
      <c r="E119" s="123"/>
      <c r="F119" s="123"/>
      <c r="G119" s="124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4"/>
      <c r="S119" s="124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</row>
    <row r="120" spans="1:65" ht="15.75" customHeight="1">
      <c r="A120" s="122"/>
      <c r="B120" s="123"/>
      <c r="C120" s="123"/>
      <c r="D120" s="123"/>
      <c r="E120" s="123"/>
      <c r="F120" s="123"/>
      <c r="G120" s="124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4"/>
      <c r="S120" s="124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  <c r="BM120" s="123"/>
    </row>
    <row r="121" spans="1:65" ht="15.75" customHeight="1">
      <c r="A121" s="122"/>
      <c r="B121" s="123"/>
      <c r="C121" s="123"/>
      <c r="D121" s="123"/>
      <c r="E121" s="123"/>
      <c r="F121" s="123"/>
      <c r="G121" s="124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4"/>
      <c r="S121" s="124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</row>
    <row r="122" spans="1:65" ht="15.75" customHeight="1">
      <c r="A122" s="122"/>
      <c r="B122" s="123"/>
      <c r="C122" s="123"/>
      <c r="D122" s="123"/>
      <c r="E122" s="123"/>
      <c r="F122" s="123"/>
      <c r="G122" s="124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4"/>
      <c r="S122" s="124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  <c r="BM122" s="123"/>
    </row>
    <row r="123" spans="1:65" ht="15.75" customHeight="1">
      <c r="A123" s="122"/>
      <c r="B123" s="123"/>
      <c r="C123" s="123"/>
      <c r="D123" s="123"/>
      <c r="E123" s="123"/>
      <c r="F123" s="123"/>
      <c r="G123" s="124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4"/>
      <c r="S123" s="124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  <c r="BM123" s="123"/>
    </row>
    <row r="124" spans="1:65" ht="15.75" customHeight="1">
      <c r="A124" s="122"/>
      <c r="B124" s="123"/>
      <c r="C124" s="123"/>
      <c r="D124" s="123"/>
      <c r="E124" s="123"/>
      <c r="F124" s="123"/>
      <c r="G124" s="124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4"/>
      <c r="S124" s="124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123"/>
      <c r="BL124" s="123"/>
      <c r="BM124" s="123"/>
    </row>
    <row r="125" spans="1:65" ht="15.75" customHeight="1">
      <c r="A125" s="122"/>
      <c r="B125" s="123"/>
      <c r="C125" s="123"/>
      <c r="D125" s="123"/>
      <c r="E125" s="123"/>
      <c r="F125" s="123"/>
      <c r="G125" s="124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4"/>
      <c r="S125" s="124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23"/>
      <c r="BL125" s="123"/>
      <c r="BM125" s="123"/>
    </row>
    <row r="126" spans="1:65" ht="15.75" customHeight="1">
      <c r="A126" s="122"/>
      <c r="B126" s="123"/>
      <c r="C126" s="123"/>
      <c r="D126" s="123"/>
      <c r="E126" s="123"/>
      <c r="F126" s="123"/>
      <c r="G126" s="124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4"/>
      <c r="S126" s="124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  <c r="BM126" s="123"/>
    </row>
    <row r="127" spans="1:65" ht="15.75" customHeight="1">
      <c r="A127" s="122"/>
      <c r="B127" s="123"/>
      <c r="C127" s="123"/>
      <c r="D127" s="123"/>
      <c r="E127" s="123"/>
      <c r="F127" s="123"/>
      <c r="G127" s="124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4"/>
      <c r="S127" s="124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123"/>
      <c r="BL127" s="123"/>
      <c r="BM127" s="123"/>
    </row>
    <row r="128" spans="1:65" ht="15.75" customHeight="1">
      <c r="A128" s="122"/>
      <c r="B128" s="123"/>
      <c r="C128" s="123"/>
      <c r="D128" s="123"/>
      <c r="E128" s="123"/>
      <c r="F128" s="123"/>
      <c r="G128" s="124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4"/>
      <c r="S128" s="124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123"/>
      <c r="BL128" s="123"/>
      <c r="BM128" s="123"/>
    </row>
    <row r="129" spans="1:65" ht="15.75" customHeight="1">
      <c r="A129" s="122"/>
      <c r="B129" s="123"/>
      <c r="C129" s="123"/>
      <c r="D129" s="123"/>
      <c r="E129" s="123"/>
      <c r="F129" s="123"/>
      <c r="G129" s="124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4"/>
      <c r="S129" s="124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  <c r="BM129" s="123"/>
    </row>
    <row r="130" spans="1:65" ht="15.75" customHeight="1">
      <c r="A130" s="122"/>
      <c r="B130" s="123"/>
      <c r="C130" s="123"/>
      <c r="D130" s="123"/>
      <c r="E130" s="123"/>
      <c r="F130" s="123"/>
      <c r="G130" s="124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4"/>
      <c r="S130" s="124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123"/>
      <c r="BL130" s="123"/>
      <c r="BM130" s="123"/>
    </row>
    <row r="131" spans="1:65" ht="15.75" customHeight="1">
      <c r="A131" s="122"/>
      <c r="B131" s="123"/>
      <c r="C131" s="123"/>
      <c r="D131" s="123"/>
      <c r="E131" s="123"/>
      <c r="F131" s="123"/>
      <c r="G131" s="124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4"/>
      <c r="S131" s="124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123"/>
      <c r="BL131" s="123"/>
      <c r="BM131" s="123"/>
    </row>
    <row r="132" spans="1:65" ht="15.75" customHeight="1">
      <c r="A132" s="122"/>
      <c r="B132" s="123"/>
      <c r="C132" s="123"/>
      <c r="D132" s="123"/>
      <c r="E132" s="123"/>
      <c r="F132" s="123"/>
      <c r="G132" s="124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4"/>
      <c r="S132" s="124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123"/>
      <c r="BL132" s="123"/>
      <c r="BM132" s="123"/>
    </row>
    <row r="133" spans="1:65" ht="15.75" customHeight="1">
      <c r="A133" s="122"/>
      <c r="B133" s="123"/>
      <c r="C133" s="123"/>
      <c r="D133" s="123"/>
      <c r="E133" s="123"/>
      <c r="F133" s="123"/>
      <c r="G133" s="124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4"/>
      <c r="S133" s="124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123"/>
      <c r="BL133" s="123"/>
      <c r="BM133" s="123"/>
    </row>
    <row r="134" spans="1:65" ht="15.75" customHeight="1">
      <c r="A134" s="122"/>
      <c r="B134" s="123"/>
      <c r="C134" s="123"/>
      <c r="D134" s="123"/>
      <c r="E134" s="123"/>
      <c r="F134" s="123"/>
      <c r="G134" s="124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4"/>
      <c r="S134" s="124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123"/>
      <c r="BL134" s="123"/>
      <c r="BM134" s="123"/>
    </row>
    <row r="135" spans="1:65" ht="15.75" customHeight="1">
      <c r="A135" s="122"/>
      <c r="B135" s="123"/>
      <c r="C135" s="123"/>
      <c r="D135" s="123"/>
      <c r="E135" s="123"/>
      <c r="F135" s="123"/>
      <c r="G135" s="124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4"/>
      <c r="S135" s="124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123"/>
      <c r="BL135" s="123"/>
      <c r="BM135" s="123"/>
    </row>
    <row r="136" spans="1:65" ht="15.75" customHeight="1">
      <c r="A136" s="122"/>
      <c r="B136" s="123"/>
      <c r="C136" s="123"/>
      <c r="D136" s="123"/>
      <c r="E136" s="123"/>
      <c r="F136" s="123"/>
      <c r="G136" s="124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4"/>
      <c r="S136" s="124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  <c r="BM136" s="123"/>
    </row>
    <row r="137" spans="1:65" ht="15.75" customHeight="1">
      <c r="A137" s="122"/>
      <c r="B137" s="123"/>
      <c r="C137" s="123"/>
      <c r="D137" s="123"/>
      <c r="E137" s="123"/>
      <c r="F137" s="123"/>
      <c r="G137" s="124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4"/>
      <c r="S137" s="124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  <c r="BM137" s="123"/>
    </row>
    <row r="138" spans="1:65" ht="15.75" customHeight="1">
      <c r="A138" s="122"/>
      <c r="B138" s="123"/>
      <c r="C138" s="123"/>
      <c r="D138" s="123"/>
      <c r="E138" s="123"/>
      <c r="F138" s="123"/>
      <c r="G138" s="124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4"/>
      <c r="S138" s="124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123"/>
      <c r="BL138" s="123"/>
      <c r="BM138" s="123"/>
    </row>
    <row r="139" spans="1:65" ht="15.75" customHeight="1">
      <c r="A139" s="122"/>
      <c r="B139" s="123"/>
      <c r="C139" s="123"/>
      <c r="D139" s="123"/>
      <c r="E139" s="123"/>
      <c r="F139" s="123"/>
      <c r="G139" s="124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4"/>
      <c r="S139" s="124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  <c r="BM139" s="123"/>
    </row>
    <row r="140" spans="1:65" ht="15.75" customHeight="1">
      <c r="A140" s="122"/>
      <c r="B140" s="123"/>
      <c r="C140" s="123"/>
      <c r="D140" s="123"/>
      <c r="E140" s="123"/>
      <c r="F140" s="123"/>
      <c r="G140" s="124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4"/>
      <c r="S140" s="124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  <c r="BM140" s="123"/>
    </row>
    <row r="141" spans="1:65" ht="15.75" customHeight="1">
      <c r="A141" s="122"/>
      <c r="B141" s="123"/>
      <c r="C141" s="123"/>
      <c r="D141" s="123"/>
      <c r="E141" s="123"/>
      <c r="F141" s="123"/>
      <c r="G141" s="124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4"/>
      <c r="S141" s="124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  <c r="BM141" s="123"/>
    </row>
    <row r="142" spans="1:65" ht="15.75" customHeight="1">
      <c r="A142" s="122"/>
      <c r="B142" s="123"/>
      <c r="C142" s="123"/>
      <c r="D142" s="123"/>
      <c r="E142" s="123"/>
      <c r="F142" s="123"/>
      <c r="G142" s="124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4"/>
      <c r="S142" s="124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</row>
    <row r="143" spans="1:65" ht="15.75" customHeight="1">
      <c r="A143" s="122"/>
      <c r="B143" s="123"/>
      <c r="C143" s="123"/>
      <c r="D143" s="123"/>
      <c r="E143" s="123"/>
      <c r="F143" s="123"/>
      <c r="G143" s="124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4"/>
      <c r="S143" s="124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  <c r="BM143" s="123"/>
    </row>
    <row r="144" spans="1:65" ht="15.75" customHeight="1">
      <c r="A144" s="122"/>
      <c r="B144" s="123"/>
      <c r="C144" s="123"/>
      <c r="D144" s="123"/>
      <c r="E144" s="123"/>
      <c r="F144" s="123"/>
      <c r="G144" s="124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4"/>
      <c r="S144" s="124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123"/>
      <c r="BL144" s="123"/>
      <c r="BM144" s="123"/>
    </row>
    <row r="145" spans="1:65" ht="15.75" customHeight="1">
      <c r="A145" s="122"/>
      <c r="B145" s="123"/>
      <c r="C145" s="123"/>
      <c r="D145" s="123"/>
      <c r="E145" s="123"/>
      <c r="F145" s="123"/>
      <c r="G145" s="124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4"/>
      <c r="S145" s="124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  <c r="BH145" s="123"/>
      <c r="BI145" s="123"/>
      <c r="BJ145" s="123"/>
      <c r="BK145" s="123"/>
      <c r="BL145" s="123"/>
      <c r="BM145" s="123"/>
    </row>
    <row r="146" spans="1:65" ht="15.75" customHeight="1">
      <c r="A146" s="122"/>
      <c r="B146" s="123"/>
      <c r="C146" s="123"/>
      <c r="D146" s="123"/>
      <c r="E146" s="123"/>
      <c r="F146" s="123"/>
      <c r="G146" s="124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4"/>
      <c r="S146" s="124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  <c r="BH146" s="123"/>
      <c r="BI146" s="123"/>
      <c r="BJ146" s="123"/>
      <c r="BK146" s="123"/>
      <c r="BL146" s="123"/>
      <c r="BM146" s="123"/>
    </row>
    <row r="147" spans="1:65" ht="15.75" customHeight="1">
      <c r="A147" s="122"/>
      <c r="B147" s="123"/>
      <c r="C147" s="123"/>
      <c r="D147" s="123"/>
      <c r="E147" s="123"/>
      <c r="F147" s="123"/>
      <c r="G147" s="124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4"/>
      <c r="S147" s="124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  <c r="BH147" s="123"/>
      <c r="BI147" s="123"/>
      <c r="BJ147" s="123"/>
      <c r="BK147" s="123"/>
      <c r="BL147" s="123"/>
      <c r="BM147" s="123"/>
    </row>
    <row r="148" spans="1:65" ht="15.75" customHeight="1">
      <c r="A148" s="122"/>
      <c r="B148" s="123"/>
      <c r="C148" s="123"/>
      <c r="D148" s="123"/>
      <c r="E148" s="123"/>
      <c r="F148" s="123"/>
      <c r="G148" s="124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4"/>
      <c r="S148" s="124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  <c r="BM148" s="123"/>
    </row>
    <row r="149" spans="1:65" ht="15.75" customHeight="1">
      <c r="A149" s="122"/>
      <c r="B149" s="123"/>
      <c r="C149" s="123"/>
      <c r="D149" s="123"/>
      <c r="E149" s="123"/>
      <c r="F149" s="123"/>
      <c r="G149" s="124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4"/>
      <c r="S149" s="124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  <c r="BM149" s="123"/>
    </row>
    <row r="150" spans="1:65" ht="15.75" customHeight="1">
      <c r="A150" s="122"/>
      <c r="B150" s="123"/>
      <c r="C150" s="123"/>
      <c r="D150" s="123"/>
      <c r="E150" s="123"/>
      <c r="F150" s="123"/>
      <c r="G150" s="124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4"/>
      <c r="S150" s="124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  <c r="BM150" s="123"/>
    </row>
    <row r="151" spans="1:65" ht="15.75" customHeight="1">
      <c r="A151" s="122"/>
      <c r="B151" s="123"/>
      <c r="C151" s="123"/>
      <c r="D151" s="123"/>
      <c r="E151" s="123"/>
      <c r="F151" s="123"/>
      <c r="G151" s="124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4"/>
      <c r="S151" s="124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</row>
    <row r="152" spans="1:65" ht="15.75" customHeight="1">
      <c r="A152" s="122"/>
      <c r="B152" s="123"/>
      <c r="C152" s="123"/>
      <c r="D152" s="123"/>
      <c r="E152" s="123"/>
      <c r="F152" s="123"/>
      <c r="G152" s="124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4"/>
      <c r="S152" s="124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</row>
    <row r="153" spans="1:65" ht="15.75" customHeight="1">
      <c r="A153" s="122"/>
      <c r="B153" s="123"/>
      <c r="C153" s="123"/>
      <c r="D153" s="123"/>
      <c r="E153" s="123"/>
      <c r="F153" s="123"/>
      <c r="G153" s="124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4"/>
      <c r="S153" s="124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  <c r="BH153" s="123"/>
      <c r="BI153" s="123"/>
      <c r="BJ153" s="123"/>
      <c r="BK153" s="123"/>
      <c r="BL153" s="123"/>
      <c r="BM153" s="123"/>
    </row>
    <row r="154" spans="1:65" ht="15.75" customHeight="1">
      <c r="A154" s="122"/>
      <c r="B154" s="123"/>
      <c r="C154" s="123"/>
      <c r="D154" s="123"/>
      <c r="E154" s="123"/>
      <c r="F154" s="123"/>
      <c r="G154" s="124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4"/>
      <c r="S154" s="124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  <c r="BH154" s="123"/>
      <c r="BI154" s="123"/>
      <c r="BJ154" s="123"/>
      <c r="BK154" s="123"/>
      <c r="BL154" s="123"/>
      <c r="BM154" s="123"/>
    </row>
    <row r="155" spans="1:65" ht="15.75" customHeight="1">
      <c r="A155" s="122"/>
      <c r="B155" s="123"/>
      <c r="C155" s="123"/>
      <c r="D155" s="123"/>
      <c r="E155" s="123"/>
      <c r="F155" s="123"/>
      <c r="G155" s="124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4"/>
      <c r="S155" s="124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  <c r="BH155" s="123"/>
      <c r="BI155" s="123"/>
      <c r="BJ155" s="123"/>
      <c r="BK155" s="123"/>
      <c r="BL155" s="123"/>
      <c r="BM155" s="123"/>
    </row>
    <row r="156" spans="1:65" ht="15.75" customHeight="1">
      <c r="A156" s="122"/>
      <c r="B156" s="123"/>
      <c r="C156" s="123"/>
      <c r="D156" s="123"/>
      <c r="E156" s="123"/>
      <c r="F156" s="123"/>
      <c r="G156" s="124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4"/>
      <c r="S156" s="124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  <c r="BM156" s="123"/>
    </row>
    <row r="157" spans="1:65" ht="15.75" customHeight="1">
      <c r="A157" s="122"/>
      <c r="B157" s="123"/>
      <c r="C157" s="123"/>
      <c r="D157" s="123"/>
      <c r="E157" s="123"/>
      <c r="F157" s="123"/>
      <c r="G157" s="124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4"/>
      <c r="S157" s="124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  <c r="BM157" s="123"/>
    </row>
    <row r="158" spans="1:65" ht="15.75" customHeight="1">
      <c r="A158" s="122"/>
      <c r="B158" s="123"/>
      <c r="C158" s="123"/>
      <c r="D158" s="123"/>
      <c r="E158" s="123"/>
      <c r="F158" s="123"/>
      <c r="G158" s="124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4"/>
      <c r="S158" s="124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  <c r="BH158" s="123"/>
      <c r="BI158" s="123"/>
      <c r="BJ158" s="123"/>
      <c r="BK158" s="123"/>
      <c r="BL158" s="123"/>
      <c r="BM158" s="123"/>
    </row>
    <row r="159" spans="1:65" ht="15.75" customHeight="1">
      <c r="A159" s="122"/>
      <c r="B159" s="123"/>
      <c r="C159" s="123"/>
      <c r="D159" s="123"/>
      <c r="E159" s="123"/>
      <c r="F159" s="123"/>
      <c r="G159" s="124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4"/>
      <c r="S159" s="124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  <c r="BM159" s="123"/>
    </row>
    <row r="160" spans="1:65" ht="15.75" customHeight="1">
      <c r="A160" s="122"/>
      <c r="B160" s="123"/>
      <c r="C160" s="123"/>
      <c r="D160" s="123"/>
      <c r="E160" s="123"/>
      <c r="F160" s="123"/>
      <c r="G160" s="124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4"/>
      <c r="S160" s="124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  <c r="BH160" s="123"/>
      <c r="BI160" s="123"/>
      <c r="BJ160" s="123"/>
      <c r="BK160" s="123"/>
      <c r="BL160" s="123"/>
      <c r="BM160" s="123"/>
    </row>
    <row r="161" spans="1:65" ht="15.75" customHeight="1">
      <c r="A161" s="122"/>
      <c r="B161" s="123"/>
      <c r="C161" s="123"/>
      <c r="D161" s="123"/>
      <c r="E161" s="123"/>
      <c r="F161" s="123"/>
      <c r="G161" s="124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4"/>
      <c r="S161" s="124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  <c r="BM161" s="123"/>
    </row>
    <row r="162" spans="1:65" ht="15.75" customHeight="1">
      <c r="A162" s="122"/>
      <c r="B162" s="123"/>
      <c r="C162" s="123"/>
      <c r="D162" s="123"/>
      <c r="E162" s="123"/>
      <c r="F162" s="123"/>
      <c r="G162" s="124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4"/>
      <c r="S162" s="124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  <c r="BH162" s="123"/>
      <c r="BI162" s="123"/>
      <c r="BJ162" s="123"/>
      <c r="BK162" s="123"/>
      <c r="BL162" s="123"/>
      <c r="BM162" s="123"/>
    </row>
    <row r="163" spans="1:65" ht="15.75" customHeight="1">
      <c r="A163" s="122"/>
      <c r="B163" s="123"/>
      <c r="C163" s="123"/>
      <c r="D163" s="123"/>
      <c r="E163" s="123"/>
      <c r="F163" s="123"/>
      <c r="G163" s="124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4"/>
      <c r="S163" s="124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  <c r="BH163" s="123"/>
      <c r="BI163" s="123"/>
      <c r="BJ163" s="123"/>
      <c r="BK163" s="123"/>
      <c r="BL163" s="123"/>
      <c r="BM163" s="123"/>
    </row>
    <row r="164" spans="1:65" ht="15.75" customHeight="1">
      <c r="A164" s="122"/>
      <c r="B164" s="123"/>
      <c r="C164" s="123"/>
      <c r="D164" s="123"/>
      <c r="E164" s="123"/>
      <c r="F164" s="123"/>
      <c r="G164" s="124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4"/>
      <c r="S164" s="124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  <c r="BM164" s="123"/>
    </row>
    <row r="165" spans="1:65" ht="15.75" customHeight="1">
      <c r="A165" s="122"/>
      <c r="B165" s="123"/>
      <c r="C165" s="123"/>
      <c r="D165" s="123"/>
      <c r="E165" s="123"/>
      <c r="F165" s="123"/>
      <c r="G165" s="124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4"/>
      <c r="S165" s="124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</row>
    <row r="166" spans="1:65" ht="15.75" customHeight="1">
      <c r="A166" s="122"/>
      <c r="B166" s="123"/>
      <c r="C166" s="123"/>
      <c r="D166" s="123"/>
      <c r="E166" s="123"/>
      <c r="F166" s="123"/>
      <c r="G166" s="124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4"/>
      <c r="S166" s="124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  <c r="BM166" s="123"/>
    </row>
    <row r="167" spans="1:65" ht="15.75" customHeight="1">
      <c r="A167" s="122"/>
      <c r="B167" s="123"/>
      <c r="C167" s="123"/>
      <c r="D167" s="123"/>
      <c r="E167" s="123"/>
      <c r="F167" s="123"/>
      <c r="G167" s="124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4"/>
      <c r="S167" s="124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  <c r="BM167" s="123"/>
    </row>
    <row r="168" spans="1:65" ht="15.75" customHeight="1">
      <c r="A168" s="122"/>
      <c r="B168" s="123"/>
      <c r="C168" s="123"/>
      <c r="D168" s="123"/>
      <c r="E168" s="123"/>
      <c r="F168" s="123"/>
      <c r="G168" s="124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4"/>
      <c r="S168" s="124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  <c r="BH168" s="123"/>
      <c r="BI168" s="123"/>
      <c r="BJ168" s="123"/>
      <c r="BK168" s="123"/>
      <c r="BL168" s="123"/>
      <c r="BM168" s="123"/>
    </row>
    <row r="169" spans="1:65" ht="15.75" customHeight="1">
      <c r="A169" s="122"/>
      <c r="B169" s="123"/>
      <c r="C169" s="123"/>
      <c r="D169" s="123"/>
      <c r="E169" s="123"/>
      <c r="F169" s="123"/>
      <c r="G169" s="124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4"/>
      <c r="S169" s="124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</row>
    <row r="170" spans="1:65" ht="15.75" customHeight="1">
      <c r="A170" s="122"/>
      <c r="B170" s="123"/>
      <c r="C170" s="123"/>
      <c r="D170" s="123"/>
      <c r="E170" s="123"/>
      <c r="F170" s="123"/>
      <c r="G170" s="124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4"/>
      <c r="S170" s="124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  <c r="BM170" s="123"/>
    </row>
    <row r="171" spans="1:65" ht="15.75" customHeight="1">
      <c r="A171" s="122"/>
      <c r="B171" s="123"/>
      <c r="C171" s="123"/>
      <c r="D171" s="123"/>
      <c r="E171" s="123"/>
      <c r="F171" s="123"/>
      <c r="G171" s="124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4"/>
      <c r="S171" s="124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</row>
    <row r="172" spans="1:65" ht="15.75" customHeight="1">
      <c r="A172" s="122"/>
      <c r="B172" s="123"/>
      <c r="C172" s="123"/>
      <c r="D172" s="123"/>
      <c r="E172" s="123"/>
      <c r="F172" s="123"/>
      <c r="G172" s="124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4"/>
      <c r="S172" s="124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  <c r="BM172" s="123"/>
    </row>
    <row r="173" spans="1:65" ht="15.75" customHeight="1">
      <c r="A173" s="122"/>
      <c r="B173" s="123"/>
      <c r="C173" s="123"/>
      <c r="D173" s="123"/>
      <c r="E173" s="123"/>
      <c r="F173" s="123"/>
      <c r="G173" s="124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4"/>
      <c r="S173" s="124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  <c r="BM173" s="123"/>
    </row>
    <row r="174" spans="1:65" ht="15.75" customHeight="1">
      <c r="A174" s="122"/>
      <c r="B174" s="123"/>
      <c r="C174" s="123"/>
      <c r="D174" s="123"/>
      <c r="E174" s="123"/>
      <c r="F174" s="123"/>
      <c r="G174" s="124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4"/>
      <c r="S174" s="124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  <c r="BM174" s="123"/>
    </row>
    <row r="175" spans="1:65" ht="15.75" customHeight="1">
      <c r="A175" s="122"/>
      <c r="B175" s="123"/>
      <c r="C175" s="123"/>
      <c r="D175" s="123"/>
      <c r="E175" s="123"/>
      <c r="F175" s="123"/>
      <c r="G175" s="124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4"/>
      <c r="S175" s="124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  <c r="BM175" s="123"/>
    </row>
    <row r="176" spans="1:65" ht="15.75" customHeight="1">
      <c r="A176" s="122"/>
      <c r="B176" s="123"/>
      <c r="C176" s="123"/>
      <c r="D176" s="123"/>
      <c r="E176" s="123"/>
      <c r="F176" s="123"/>
      <c r="G176" s="124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4"/>
      <c r="S176" s="124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  <c r="BM176" s="123"/>
    </row>
    <row r="177" spans="1:65" ht="15.75" customHeight="1">
      <c r="A177" s="122"/>
      <c r="B177" s="123"/>
      <c r="C177" s="123"/>
      <c r="D177" s="123"/>
      <c r="E177" s="123"/>
      <c r="F177" s="123"/>
      <c r="G177" s="124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4"/>
      <c r="S177" s="124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</row>
    <row r="178" spans="1:65" ht="15.75" customHeight="1">
      <c r="A178" s="122"/>
      <c r="B178" s="123"/>
      <c r="C178" s="123"/>
      <c r="D178" s="123"/>
      <c r="E178" s="123"/>
      <c r="F178" s="123"/>
      <c r="G178" s="124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4"/>
      <c r="S178" s="124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  <c r="BH178" s="123"/>
      <c r="BI178" s="123"/>
      <c r="BJ178" s="123"/>
      <c r="BK178" s="123"/>
      <c r="BL178" s="123"/>
      <c r="BM178" s="123"/>
    </row>
    <row r="179" spans="1:65" ht="15.75" customHeight="1">
      <c r="A179" s="122"/>
      <c r="B179" s="123"/>
      <c r="C179" s="123"/>
      <c r="D179" s="123"/>
      <c r="E179" s="123"/>
      <c r="F179" s="123"/>
      <c r="G179" s="124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4"/>
      <c r="S179" s="124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  <c r="BM179" s="123"/>
    </row>
    <row r="180" spans="1:65" ht="15.75" customHeight="1">
      <c r="A180" s="122"/>
      <c r="B180" s="123"/>
      <c r="C180" s="123"/>
      <c r="D180" s="123"/>
      <c r="E180" s="123"/>
      <c r="F180" s="123"/>
      <c r="G180" s="124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4"/>
      <c r="S180" s="124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</row>
    <row r="181" spans="1:65" ht="15.75" customHeight="1">
      <c r="A181" s="122"/>
      <c r="B181" s="123"/>
      <c r="C181" s="123"/>
      <c r="D181" s="123"/>
      <c r="E181" s="123"/>
      <c r="F181" s="123"/>
      <c r="G181" s="124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4"/>
      <c r="S181" s="124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  <c r="BM181" s="123"/>
    </row>
    <row r="182" spans="1:65" ht="15.75" customHeight="1">
      <c r="A182" s="122"/>
      <c r="B182" s="123"/>
      <c r="C182" s="123"/>
      <c r="D182" s="123"/>
      <c r="E182" s="123"/>
      <c r="F182" s="123"/>
      <c r="G182" s="124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4"/>
      <c r="S182" s="124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</row>
    <row r="183" spans="1:65" ht="15.75" customHeight="1">
      <c r="A183" s="122"/>
      <c r="B183" s="123"/>
      <c r="C183" s="123"/>
      <c r="D183" s="123"/>
      <c r="E183" s="123"/>
      <c r="F183" s="123"/>
      <c r="G183" s="124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4"/>
      <c r="S183" s="124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</row>
    <row r="184" spans="1:65" ht="15.75" customHeight="1">
      <c r="A184" s="122"/>
      <c r="B184" s="123"/>
      <c r="C184" s="123"/>
      <c r="D184" s="123"/>
      <c r="E184" s="123"/>
      <c r="F184" s="123"/>
      <c r="G184" s="124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4"/>
      <c r="S184" s="124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  <c r="BM184" s="123"/>
    </row>
    <row r="185" spans="1:65" ht="15.75" customHeight="1">
      <c r="A185" s="122"/>
      <c r="B185" s="123"/>
      <c r="C185" s="123"/>
      <c r="D185" s="123"/>
      <c r="E185" s="123"/>
      <c r="F185" s="123"/>
      <c r="G185" s="124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4"/>
      <c r="S185" s="124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  <c r="BM185" s="123"/>
    </row>
    <row r="186" spans="1:65" ht="15.75" customHeight="1">
      <c r="A186" s="122"/>
      <c r="B186" s="123"/>
      <c r="C186" s="123"/>
      <c r="D186" s="123"/>
      <c r="E186" s="123"/>
      <c r="F186" s="123"/>
      <c r="G186" s="124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4"/>
      <c r="S186" s="124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  <c r="BM186" s="123"/>
    </row>
    <row r="187" spans="1:65" ht="15.75" customHeight="1">
      <c r="A187" s="122"/>
      <c r="B187" s="123"/>
      <c r="C187" s="123"/>
      <c r="D187" s="123"/>
      <c r="E187" s="123"/>
      <c r="F187" s="123"/>
      <c r="G187" s="124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4"/>
      <c r="S187" s="124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  <c r="BM187" s="123"/>
    </row>
    <row r="188" spans="1:65" ht="15.75" customHeight="1">
      <c r="A188" s="122"/>
      <c r="B188" s="123"/>
      <c r="C188" s="123"/>
      <c r="D188" s="123"/>
      <c r="E188" s="123"/>
      <c r="F188" s="123"/>
      <c r="G188" s="124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4"/>
      <c r="S188" s="124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  <c r="BM188" s="123"/>
    </row>
    <row r="189" spans="1:65" ht="15.75" customHeight="1">
      <c r="A189" s="122"/>
      <c r="B189" s="123"/>
      <c r="C189" s="123"/>
      <c r="D189" s="123"/>
      <c r="E189" s="123"/>
      <c r="F189" s="123"/>
      <c r="G189" s="124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4"/>
      <c r="S189" s="124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</row>
    <row r="190" spans="1:65" ht="15.75" customHeight="1">
      <c r="A190" s="122"/>
      <c r="B190" s="123"/>
      <c r="C190" s="123"/>
      <c r="D190" s="123"/>
      <c r="E190" s="123"/>
      <c r="F190" s="123"/>
      <c r="G190" s="124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4"/>
      <c r="S190" s="124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  <c r="BM190" s="123"/>
    </row>
    <row r="191" spans="1:65" ht="15.75" customHeight="1">
      <c r="A191" s="122"/>
      <c r="B191" s="123"/>
      <c r="C191" s="123"/>
      <c r="D191" s="123"/>
      <c r="E191" s="123"/>
      <c r="F191" s="123"/>
      <c r="G191" s="124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4"/>
      <c r="S191" s="124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  <c r="BM191" s="123"/>
    </row>
    <row r="192" spans="1:65" ht="15.75" customHeight="1">
      <c r="A192" s="122"/>
      <c r="B192" s="123"/>
      <c r="C192" s="123"/>
      <c r="D192" s="123"/>
      <c r="E192" s="123"/>
      <c r="F192" s="123"/>
      <c r="G192" s="124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4"/>
      <c r="S192" s="124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  <c r="BM192" s="123"/>
    </row>
    <row r="193" spans="1:65" ht="15.75" customHeight="1">
      <c r="A193" s="122"/>
      <c r="B193" s="123"/>
      <c r="C193" s="123"/>
      <c r="D193" s="123"/>
      <c r="E193" s="123"/>
      <c r="F193" s="123"/>
      <c r="G193" s="124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4"/>
      <c r="S193" s="124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</row>
    <row r="194" spans="1:65" ht="15.75" customHeight="1">
      <c r="A194" s="122"/>
      <c r="B194" s="123"/>
      <c r="C194" s="123"/>
      <c r="D194" s="123"/>
      <c r="E194" s="123"/>
      <c r="F194" s="123"/>
      <c r="G194" s="124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4"/>
      <c r="S194" s="124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</row>
    <row r="195" spans="1:65" ht="15.75" customHeight="1">
      <c r="A195" s="122"/>
      <c r="B195" s="123"/>
      <c r="C195" s="123"/>
      <c r="D195" s="123"/>
      <c r="E195" s="123"/>
      <c r="F195" s="123"/>
      <c r="G195" s="124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4"/>
      <c r="S195" s="124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  <c r="BM195" s="123"/>
    </row>
    <row r="196" spans="1:65" ht="15.75" customHeight="1">
      <c r="A196" s="122"/>
      <c r="B196" s="123"/>
      <c r="C196" s="123"/>
      <c r="D196" s="123"/>
      <c r="E196" s="123"/>
      <c r="F196" s="123"/>
      <c r="G196" s="124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4"/>
      <c r="S196" s="124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</row>
    <row r="197" spans="1:65" ht="15.75" customHeight="1">
      <c r="A197" s="122"/>
      <c r="B197" s="123"/>
      <c r="C197" s="123"/>
      <c r="D197" s="123"/>
      <c r="E197" s="123"/>
      <c r="F197" s="123"/>
      <c r="G197" s="124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4"/>
      <c r="S197" s="124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</row>
    <row r="198" spans="1:65" ht="15.75" customHeight="1">
      <c r="A198" s="122"/>
      <c r="B198" s="123"/>
      <c r="C198" s="123"/>
      <c r="D198" s="123"/>
      <c r="E198" s="123"/>
      <c r="F198" s="123"/>
      <c r="G198" s="124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4"/>
      <c r="S198" s="124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  <c r="BM198" s="123"/>
    </row>
    <row r="199" spans="1:65" ht="15.75" customHeight="1">
      <c r="A199" s="122"/>
      <c r="B199" s="123"/>
      <c r="C199" s="123"/>
      <c r="D199" s="123"/>
      <c r="E199" s="123"/>
      <c r="F199" s="123"/>
      <c r="G199" s="124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4"/>
      <c r="S199" s="124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  <c r="BM199" s="123"/>
    </row>
    <row r="200" spans="1:65" ht="15.75" customHeight="1">
      <c r="A200" s="122"/>
      <c r="B200" s="123"/>
      <c r="C200" s="123"/>
      <c r="D200" s="123"/>
      <c r="E200" s="123"/>
      <c r="F200" s="123"/>
      <c r="G200" s="124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4"/>
      <c r="S200" s="124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  <c r="BM200" s="123"/>
    </row>
    <row r="201" spans="1:65" ht="15.75" customHeight="1">
      <c r="A201" s="122"/>
      <c r="B201" s="123"/>
      <c r="C201" s="123"/>
      <c r="D201" s="123"/>
      <c r="E201" s="123"/>
      <c r="F201" s="123"/>
      <c r="G201" s="124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4"/>
      <c r="S201" s="124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  <c r="BM201" s="123"/>
    </row>
    <row r="202" spans="1:65" ht="15.75" customHeight="1">
      <c r="A202" s="122"/>
      <c r="B202" s="123"/>
      <c r="C202" s="123"/>
      <c r="D202" s="123"/>
      <c r="E202" s="123"/>
      <c r="F202" s="123"/>
      <c r="G202" s="124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4"/>
      <c r="S202" s="124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  <c r="BM202" s="123"/>
    </row>
    <row r="203" spans="1:65" ht="15.75" customHeight="1">
      <c r="A203" s="122"/>
      <c r="B203" s="123"/>
      <c r="C203" s="123"/>
      <c r="D203" s="123"/>
      <c r="E203" s="123"/>
      <c r="F203" s="123"/>
      <c r="G203" s="124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4"/>
      <c r="S203" s="124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</row>
    <row r="204" spans="1:65" ht="15.75" customHeight="1">
      <c r="A204" s="122"/>
      <c r="B204" s="123"/>
      <c r="C204" s="123"/>
      <c r="D204" s="123"/>
      <c r="E204" s="123"/>
      <c r="F204" s="123"/>
      <c r="G204" s="124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4"/>
      <c r="S204" s="124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  <c r="BM204" s="123"/>
    </row>
    <row r="205" spans="1:65" ht="15.75" customHeight="1">
      <c r="A205" s="122"/>
      <c r="B205" s="123"/>
      <c r="C205" s="123"/>
      <c r="D205" s="123"/>
      <c r="E205" s="123"/>
      <c r="F205" s="123"/>
      <c r="G205" s="124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4"/>
      <c r="S205" s="124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  <c r="BM205" s="123"/>
    </row>
    <row r="206" spans="1:65" ht="15.75" customHeight="1">
      <c r="A206" s="122"/>
      <c r="B206" s="123"/>
      <c r="C206" s="123"/>
      <c r="D206" s="123"/>
      <c r="E206" s="123"/>
      <c r="F206" s="123"/>
      <c r="G206" s="124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4"/>
      <c r="S206" s="124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  <c r="BM206" s="123"/>
    </row>
    <row r="207" spans="1:65" ht="15.75" customHeight="1">
      <c r="A207" s="122"/>
      <c r="B207" s="123"/>
      <c r="C207" s="123"/>
      <c r="D207" s="123"/>
      <c r="E207" s="123"/>
      <c r="F207" s="123"/>
      <c r="G207" s="124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4"/>
      <c r="S207" s="124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</row>
    <row r="208" spans="1:65" ht="15.75" customHeight="1">
      <c r="A208" s="122"/>
      <c r="B208" s="123"/>
      <c r="C208" s="123"/>
      <c r="D208" s="123"/>
      <c r="E208" s="123"/>
      <c r="F208" s="123"/>
      <c r="G208" s="124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4"/>
      <c r="S208" s="124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  <c r="BM208" s="123"/>
    </row>
    <row r="209" spans="1:65" ht="15.75" customHeight="1">
      <c r="A209" s="122"/>
      <c r="B209" s="123"/>
      <c r="C209" s="123"/>
      <c r="D209" s="123"/>
      <c r="E209" s="123"/>
      <c r="F209" s="123"/>
      <c r="G209" s="124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4"/>
      <c r="S209" s="124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</row>
    <row r="210" spans="1:65" ht="15.75" customHeight="1">
      <c r="A210" s="122"/>
      <c r="B210" s="123"/>
      <c r="C210" s="123"/>
      <c r="D210" s="123"/>
      <c r="E210" s="123"/>
      <c r="F210" s="123"/>
      <c r="G210" s="124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4"/>
      <c r="S210" s="124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</row>
    <row r="211" spans="1:65" ht="15.75" customHeight="1">
      <c r="A211" s="122"/>
      <c r="B211" s="123"/>
      <c r="C211" s="123"/>
      <c r="D211" s="123"/>
      <c r="E211" s="123"/>
      <c r="F211" s="123"/>
      <c r="G211" s="124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4"/>
      <c r="S211" s="124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</row>
    <row r="212" spans="1:65" ht="15.75" customHeight="1">
      <c r="A212" s="122"/>
      <c r="B212" s="123"/>
      <c r="C212" s="123"/>
      <c r="D212" s="123"/>
      <c r="E212" s="123"/>
      <c r="F212" s="123"/>
      <c r="G212" s="124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4"/>
      <c r="S212" s="124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  <c r="BM212" s="123"/>
    </row>
    <row r="213" spans="1:65" ht="15.75" customHeight="1">
      <c r="A213" s="122"/>
      <c r="B213" s="123"/>
      <c r="C213" s="123"/>
      <c r="D213" s="123"/>
      <c r="E213" s="123"/>
      <c r="F213" s="123"/>
      <c r="G213" s="124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4"/>
      <c r="S213" s="124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  <c r="BM213" s="123"/>
    </row>
    <row r="214" spans="1:65" ht="15.75" customHeight="1">
      <c r="A214" s="122"/>
      <c r="B214" s="123"/>
      <c r="C214" s="123"/>
      <c r="D214" s="123"/>
      <c r="E214" s="123"/>
      <c r="F214" s="123"/>
      <c r="G214" s="124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4"/>
      <c r="S214" s="124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  <c r="BM214" s="123"/>
    </row>
    <row r="215" spans="1:65" ht="15.75" customHeight="1">
      <c r="A215" s="122"/>
      <c r="B215" s="123"/>
      <c r="C215" s="123"/>
      <c r="D215" s="123"/>
      <c r="E215" s="123"/>
      <c r="F215" s="123"/>
      <c r="G215" s="124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4"/>
      <c r="S215" s="124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  <c r="BM215" s="123"/>
    </row>
    <row r="216" spans="1:65" ht="15.75" customHeight="1">
      <c r="A216" s="122"/>
      <c r="B216" s="123"/>
      <c r="C216" s="123"/>
      <c r="D216" s="123"/>
      <c r="E216" s="123"/>
      <c r="F216" s="123"/>
      <c r="G216" s="124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4"/>
      <c r="S216" s="124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  <c r="BM216" s="123"/>
    </row>
    <row r="217" spans="1:65" ht="15.75" customHeight="1">
      <c r="A217" s="122"/>
      <c r="B217" s="123"/>
      <c r="C217" s="123"/>
      <c r="D217" s="123"/>
      <c r="E217" s="123"/>
      <c r="F217" s="123"/>
      <c r="G217" s="124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4"/>
      <c r="S217" s="124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  <c r="BM217" s="123"/>
    </row>
    <row r="218" spans="1:65" ht="15.75" customHeight="1">
      <c r="A218" s="122"/>
      <c r="B218" s="123"/>
      <c r="C218" s="123"/>
      <c r="D218" s="123"/>
      <c r="E218" s="123"/>
      <c r="F218" s="123"/>
      <c r="G218" s="124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4"/>
      <c r="S218" s="124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  <c r="BM218" s="123"/>
    </row>
    <row r="219" spans="1:65" ht="15.75" customHeight="1">
      <c r="A219" s="122"/>
      <c r="B219" s="123"/>
      <c r="C219" s="123"/>
      <c r="D219" s="123"/>
      <c r="E219" s="123"/>
      <c r="F219" s="123"/>
      <c r="G219" s="124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4"/>
      <c r="S219" s="124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  <c r="BM219" s="123"/>
    </row>
    <row r="220" spans="1:65" ht="15.75" customHeight="1">
      <c r="A220" s="122"/>
      <c r="B220" s="123"/>
      <c r="C220" s="123"/>
      <c r="D220" s="123"/>
      <c r="E220" s="123"/>
      <c r="F220" s="123"/>
      <c r="G220" s="124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4"/>
      <c r="S220" s="124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</row>
    <row r="221" spans="1:65" ht="15.75" customHeight="1">
      <c r="A221" s="122"/>
      <c r="B221" s="123"/>
      <c r="C221" s="123"/>
      <c r="D221" s="123"/>
      <c r="E221" s="123"/>
      <c r="F221" s="123"/>
      <c r="G221" s="124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4"/>
      <c r="S221" s="124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  <c r="BM221" s="123"/>
    </row>
    <row r="222" spans="1:65" ht="15.75" customHeight="1">
      <c r="A222" s="122"/>
      <c r="B222" s="123"/>
      <c r="C222" s="123"/>
      <c r="D222" s="123"/>
      <c r="E222" s="123"/>
      <c r="F222" s="123"/>
      <c r="G222" s="124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4"/>
      <c r="S222" s="124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  <c r="BM222" s="123"/>
    </row>
    <row r="223" spans="1:65" ht="15.75" customHeight="1">
      <c r="A223" s="122"/>
      <c r="B223" s="123"/>
      <c r="C223" s="123"/>
      <c r="D223" s="123"/>
      <c r="E223" s="123"/>
      <c r="F223" s="123"/>
      <c r="G223" s="124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4"/>
      <c r="S223" s="124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  <c r="BH223" s="123"/>
      <c r="BI223" s="123"/>
      <c r="BJ223" s="123"/>
      <c r="BK223" s="123"/>
      <c r="BL223" s="123"/>
      <c r="BM223" s="123"/>
    </row>
    <row r="224" spans="1:65" ht="15.75" customHeight="1">
      <c r="A224" s="122"/>
      <c r="B224" s="123"/>
      <c r="C224" s="123"/>
      <c r="D224" s="123"/>
      <c r="E224" s="123"/>
      <c r="F224" s="123"/>
      <c r="G224" s="124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4"/>
      <c r="S224" s="124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  <c r="BM224" s="123"/>
    </row>
    <row r="225" spans="1:65" ht="15.75" customHeight="1">
      <c r="A225" s="122"/>
      <c r="B225" s="123"/>
      <c r="C225" s="123"/>
      <c r="D225" s="123"/>
      <c r="E225" s="123"/>
      <c r="F225" s="123"/>
      <c r="G225" s="124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4"/>
      <c r="S225" s="124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  <c r="BM225" s="123"/>
    </row>
    <row r="226" spans="1:65" ht="15.75" customHeight="1">
      <c r="A226" s="122"/>
      <c r="B226" s="123"/>
      <c r="C226" s="123"/>
      <c r="D226" s="123"/>
      <c r="E226" s="123"/>
      <c r="F226" s="123"/>
      <c r="G226" s="124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4"/>
      <c r="S226" s="124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  <c r="BM226" s="123"/>
    </row>
    <row r="227" spans="1:65" ht="15.75" customHeight="1">
      <c r="A227" s="122"/>
      <c r="B227" s="123"/>
      <c r="C227" s="123"/>
      <c r="D227" s="123"/>
      <c r="E227" s="123"/>
      <c r="F227" s="123"/>
      <c r="G227" s="124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4"/>
      <c r="S227" s="124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  <c r="BM227" s="123"/>
    </row>
    <row r="228" spans="1:65" ht="15.75" customHeight="1">
      <c r="A228" s="122"/>
      <c r="B228" s="123"/>
      <c r="C228" s="123"/>
      <c r="D228" s="123"/>
      <c r="E228" s="123"/>
      <c r="F228" s="123"/>
      <c r="G228" s="124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4"/>
      <c r="S228" s="124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  <c r="BM228" s="123"/>
    </row>
    <row r="229" spans="1:65" ht="15.75" customHeight="1">
      <c r="A229" s="122"/>
      <c r="B229" s="123"/>
      <c r="C229" s="123"/>
      <c r="D229" s="123"/>
      <c r="E229" s="123"/>
      <c r="F229" s="123"/>
      <c r="G229" s="124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4"/>
      <c r="S229" s="124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  <c r="BM229" s="123"/>
    </row>
    <row r="230" spans="1:65" ht="15.75" customHeight="1">
      <c r="A230" s="122"/>
      <c r="B230" s="123"/>
      <c r="C230" s="123"/>
      <c r="D230" s="123"/>
      <c r="E230" s="123"/>
      <c r="F230" s="123"/>
      <c r="G230" s="124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4"/>
      <c r="S230" s="124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</row>
    <row r="231" spans="1:65" ht="15.75" customHeight="1">
      <c r="A231" s="122"/>
      <c r="B231" s="123"/>
      <c r="C231" s="123"/>
      <c r="D231" s="123"/>
      <c r="E231" s="123"/>
      <c r="F231" s="123"/>
      <c r="G231" s="124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4"/>
      <c r="S231" s="124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  <c r="BM231" s="123"/>
    </row>
    <row r="232" spans="1:65" ht="15.75" customHeight="1">
      <c r="A232" s="122"/>
      <c r="B232" s="123"/>
      <c r="C232" s="123"/>
      <c r="D232" s="123"/>
      <c r="E232" s="123"/>
      <c r="F232" s="123"/>
      <c r="G232" s="124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4"/>
      <c r="S232" s="124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  <c r="BM232" s="123"/>
    </row>
    <row r="233" spans="1:65" ht="15.75" customHeight="1">
      <c r="A233" s="122"/>
      <c r="B233" s="123"/>
      <c r="C233" s="123"/>
      <c r="D233" s="123"/>
      <c r="E233" s="123"/>
      <c r="F233" s="123"/>
      <c r="G233" s="124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4"/>
      <c r="S233" s="124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  <c r="BM233" s="123"/>
    </row>
    <row r="234" spans="1:65" ht="15.75" customHeight="1">
      <c r="A234" s="122"/>
      <c r="B234" s="123"/>
      <c r="C234" s="123"/>
      <c r="D234" s="123"/>
      <c r="E234" s="123"/>
      <c r="F234" s="123"/>
      <c r="G234" s="124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4"/>
      <c r="S234" s="124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  <c r="BM234" s="123"/>
    </row>
    <row r="235" spans="1:65" ht="15.75" customHeight="1">
      <c r="A235" s="122"/>
      <c r="B235" s="123"/>
      <c r="C235" s="123"/>
      <c r="D235" s="123"/>
      <c r="E235" s="123"/>
      <c r="F235" s="123"/>
      <c r="G235" s="124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4"/>
      <c r="S235" s="124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  <c r="BM235" s="123"/>
    </row>
    <row r="236" spans="1:65" ht="15.75" customHeight="1">
      <c r="A236" s="122"/>
      <c r="B236" s="123"/>
      <c r="C236" s="123"/>
      <c r="D236" s="123"/>
      <c r="E236" s="123"/>
      <c r="F236" s="123"/>
      <c r="G236" s="124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4"/>
      <c r="S236" s="124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  <c r="BM236" s="123"/>
    </row>
    <row r="237" spans="1:65" ht="15.75" customHeight="1">
      <c r="A237" s="122"/>
      <c r="B237" s="123"/>
      <c r="C237" s="123"/>
      <c r="D237" s="123"/>
      <c r="E237" s="123"/>
      <c r="F237" s="123"/>
      <c r="G237" s="124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4"/>
      <c r="S237" s="124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  <c r="BH237" s="123"/>
      <c r="BI237" s="123"/>
      <c r="BJ237" s="123"/>
      <c r="BK237" s="123"/>
      <c r="BL237" s="123"/>
      <c r="BM237" s="123"/>
    </row>
    <row r="238" spans="1:65" ht="15.75" customHeight="1">
      <c r="A238" s="122"/>
      <c r="B238" s="123"/>
      <c r="C238" s="123"/>
      <c r="D238" s="123"/>
      <c r="E238" s="123"/>
      <c r="F238" s="123"/>
      <c r="G238" s="124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4"/>
      <c r="S238" s="124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  <c r="BM238" s="123"/>
    </row>
    <row r="239" spans="1:65" ht="15.75" customHeight="1">
      <c r="A239" s="122"/>
      <c r="B239" s="123"/>
      <c r="C239" s="123"/>
      <c r="D239" s="123"/>
      <c r="E239" s="123"/>
      <c r="F239" s="123"/>
      <c r="G239" s="124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4"/>
      <c r="S239" s="124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  <c r="BM239" s="123"/>
    </row>
    <row r="240" spans="1:65" ht="15.75" customHeight="1">
      <c r="A240" s="122"/>
      <c r="B240" s="123"/>
      <c r="C240" s="123"/>
      <c r="D240" s="123"/>
      <c r="E240" s="123"/>
      <c r="F240" s="123"/>
      <c r="G240" s="124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4"/>
      <c r="S240" s="124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  <c r="BM240" s="123"/>
    </row>
    <row r="241" spans="1:65" ht="15.75" customHeight="1">
      <c r="A241" s="122"/>
      <c r="B241" s="123"/>
      <c r="C241" s="123"/>
      <c r="D241" s="123"/>
      <c r="E241" s="123"/>
      <c r="F241" s="123"/>
      <c r="G241" s="124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4"/>
      <c r="S241" s="124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  <c r="BM241" s="123"/>
    </row>
    <row r="242" spans="1:65" ht="15.75" customHeight="1">
      <c r="A242" s="122"/>
      <c r="B242" s="123"/>
      <c r="C242" s="123"/>
      <c r="D242" s="123"/>
      <c r="E242" s="123"/>
      <c r="F242" s="123"/>
      <c r="G242" s="124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4"/>
      <c r="S242" s="124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  <c r="BM242" s="123"/>
    </row>
    <row r="243" spans="1:65" ht="15.75" customHeight="1">
      <c r="A243" s="122"/>
      <c r="B243" s="123"/>
      <c r="C243" s="123"/>
      <c r="D243" s="123"/>
      <c r="E243" s="123"/>
      <c r="F243" s="123"/>
      <c r="G243" s="124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4"/>
      <c r="S243" s="124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  <c r="BM243" s="123"/>
    </row>
    <row r="244" spans="1:65" ht="15.75" customHeight="1">
      <c r="A244" s="122"/>
      <c r="B244" s="123"/>
      <c r="C244" s="123"/>
      <c r="D244" s="123"/>
      <c r="E244" s="123"/>
      <c r="F244" s="123"/>
      <c r="G244" s="124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4"/>
      <c r="S244" s="124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  <c r="BM244" s="123"/>
    </row>
    <row r="245" spans="1:65" ht="15.75" customHeight="1">
      <c r="A245" s="122"/>
      <c r="B245" s="123"/>
      <c r="C245" s="123"/>
      <c r="D245" s="123"/>
      <c r="E245" s="123"/>
      <c r="F245" s="123"/>
      <c r="G245" s="124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4"/>
      <c r="S245" s="124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  <c r="BM245" s="123"/>
    </row>
    <row r="246" spans="1:65" ht="15.75" customHeight="1">
      <c r="A246" s="122"/>
      <c r="B246" s="123"/>
      <c r="C246" s="123"/>
      <c r="D246" s="123"/>
      <c r="E246" s="123"/>
      <c r="F246" s="123"/>
      <c r="G246" s="124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4"/>
      <c r="S246" s="124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  <c r="BM246" s="123"/>
    </row>
    <row r="247" spans="1:65" ht="15.75" customHeight="1">
      <c r="A247" s="122"/>
      <c r="B247" s="123"/>
      <c r="C247" s="123"/>
      <c r="D247" s="123"/>
      <c r="E247" s="123"/>
      <c r="F247" s="123"/>
      <c r="G247" s="124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4"/>
      <c r="S247" s="124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  <c r="BH247" s="123"/>
      <c r="BI247" s="123"/>
      <c r="BJ247" s="123"/>
      <c r="BK247" s="123"/>
      <c r="BL247" s="123"/>
      <c r="BM247" s="123"/>
    </row>
    <row r="248" spans="1:65" ht="15.75" customHeight="1">
      <c r="A248" s="122"/>
      <c r="B248" s="123"/>
      <c r="C248" s="123"/>
      <c r="D248" s="123"/>
      <c r="E248" s="123"/>
      <c r="F248" s="123"/>
      <c r="G248" s="124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4"/>
      <c r="S248" s="124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  <c r="BM248" s="123"/>
    </row>
    <row r="249" spans="1:65" ht="15.75" customHeight="1">
      <c r="A249" s="122"/>
      <c r="B249" s="123"/>
      <c r="C249" s="123"/>
      <c r="D249" s="123"/>
      <c r="E249" s="123"/>
      <c r="F249" s="123"/>
      <c r="G249" s="124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4"/>
      <c r="S249" s="124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  <c r="BM249" s="123"/>
    </row>
    <row r="250" spans="1:65" ht="15.75" customHeight="1">
      <c r="A250" s="122"/>
      <c r="B250" s="123"/>
      <c r="C250" s="123"/>
      <c r="D250" s="123"/>
      <c r="E250" s="123"/>
      <c r="F250" s="123"/>
      <c r="G250" s="124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4"/>
      <c r="S250" s="124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  <c r="BM250" s="123"/>
    </row>
    <row r="251" spans="1:65" ht="15.75" customHeight="1">
      <c r="A251" s="122"/>
      <c r="B251" s="123"/>
      <c r="C251" s="123"/>
      <c r="D251" s="123"/>
      <c r="E251" s="123"/>
      <c r="F251" s="123"/>
      <c r="G251" s="124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4"/>
      <c r="S251" s="124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</row>
    <row r="252" spans="1:65" ht="15.75" customHeight="1">
      <c r="A252" s="122"/>
      <c r="B252" s="123"/>
      <c r="C252" s="123"/>
      <c r="D252" s="123"/>
      <c r="E252" s="123"/>
      <c r="F252" s="123"/>
      <c r="G252" s="124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4"/>
      <c r="S252" s="124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  <c r="BM252" s="123"/>
    </row>
    <row r="253" spans="1:65" ht="15.75" customHeight="1">
      <c r="A253" s="122"/>
      <c r="B253" s="123"/>
      <c r="C253" s="123"/>
      <c r="D253" s="123"/>
      <c r="E253" s="123"/>
      <c r="F253" s="123"/>
      <c r="G253" s="124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4"/>
      <c r="S253" s="124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</row>
    <row r="254" spans="1:65" ht="15.75" customHeight="1">
      <c r="A254" s="122"/>
      <c r="B254" s="123"/>
      <c r="C254" s="123"/>
      <c r="D254" s="123"/>
      <c r="E254" s="123"/>
      <c r="F254" s="123"/>
      <c r="G254" s="124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4"/>
      <c r="S254" s="124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  <c r="BM254" s="123"/>
    </row>
    <row r="255" spans="1:65" ht="15.75" customHeight="1">
      <c r="A255" s="122"/>
      <c r="B255" s="123"/>
      <c r="C255" s="123"/>
      <c r="D255" s="123"/>
      <c r="E255" s="123"/>
      <c r="F255" s="123"/>
      <c r="G255" s="124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4"/>
      <c r="S255" s="124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  <c r="BH255" s="123"/>
      <c r="BI255" s="123"/>
      <c r="BJ255" s="123"/>
      <c r="BK255" s="123"/>
      <c r="BL255" s="123"/>
      <c r="BM255" s="123"/>
    </row>
    <row r="256" spans="1:65" ht="15.75" customHeight="1">
      <c r="A256" s="122"/>
      <c r="B256" s="123"/>
      <c r="C256" s="123"/>
      <c r="D256" s="123"/>
      <c r="E256" s="123"/>
      <c r="F256" s="123"/>
      <c r="G256" s="124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4"/>
      <c r="S256" s="124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  <c r="BM256" s="123"/>
    </row>
    <row r="257" spans="1:65" ht="15.75" customHeight="1">
      <c r="A257" s="122"/>
      <c r="B257" s="123"/>
      <c r="C257" s="123"/>
      <c r="D257" s="123"/>
      <c r="E257" s="123"/>
      <c r="F257" s="123"/>
      <c r="G257" s="124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4"/>
      <c r="S257" s="124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  <c r="BH257" s="123"/>
      <c r="BI257" s="123"/>
      <c r="BJ257" s="123"/>
      <c r="BK257" s="123"/>
      <c r="BL257" s="123"/>
      <c r="BM257" s="123"/>
    </row>
    <row r="258" spans="1:65" ht="15.75" customHeight="1">
      <c r="A258" s="122"/>
      <c r="B258" s="123"/>
      <c r="C258" s="123"/>
      <c r="D258" s="123"/>
      <c r="E258" s="123"/>
      <c r="F258" s="123"/>
      <c r="G258" s="124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4"/>
      <c r="S258" s="124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  <c r="BM258" s="123"/>
    </row>
    <row r="259" spans="1:65" ht="15.75" customHeight="1">
      <c r="A259" s="122"/>
      <c r="B259" s="123"/>
      <c r="C259" s="123"/>
      <c r="D259" s="123"/>
      <c r="E259" s="123"/>
      <c r="F259" s="123"/>
      <c r="G259" s="124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4"/>
      <c r="S259" s="124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  <c r="BH259" s="123"/>
      <c r="BI259" s="123"/>
      <c r="BJ259" s="123"/>
      <c r="BK259" s="123"/>
      <c r="BL259" s="123"/>
      <c r="BM259" s="123"/>
    </row>
    <row r="260" spans="1:65" ht="15.75" customHeight="1">
      <c r="A260" s="122"/>
      <c r="B260" s="123"/>
      <c r="C260" s="123"/>
      <c r="D260" s="123"/>
      <c r="E260" s="123"/>
      <c r="F260" s="123"/>
      <c r="G260" s="124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4"/>
      <c r="S260" s="124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  <c r="BM260" s="123"/>
    </row>
    <row r="261" spans="1:65" ht="15.75" customHeight="1">
      <c r="A261" s="122"/>
      <c r="B261" s="123"/>
      <c r="C261" s="123"/>
      <c r="D261" s="123"/>
      <c r="E261" s="123"/>
      <c r="F261" s="123"/>
      <c r="G261" s="124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4"/>
      <c r="S261" s="124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  <c r="BH261" s="123"/>
      <c r="BI261" s="123"/>
      <c r="BJ261" s="123"/>
      <c r="BK261" s="123"/>
      <c r="BL261" s="123"/>
      <c r="BM261" s="123"/>
    </row>
    <row r="262" spans="1:65" ht="15.75" customHeight="1">
      <c r="A262" s="122"/>
      <c r="B262" s="123"/>
      <c r="C262" s="123"/>
      <c r="D262" s="123"/>
      <c r="E262" s="123"/>
      <c r="F262" s="123"/>
      <c r="G262" s="124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4"/>
      <c r="S262" s="124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  <c r="BM262" s="123"/>
    </row>
    <row r="263" spans="1:65" ht="15.75" customHeight="1">
      <c r="A263" s="122"/>
      <c r="B263" s="123"/>
      <c r="C263" s="123"/>
      <c r="D263" s="123"/>
      <c r="E263" s="123"/>
      <c r="F263" s="123"/>
      <c r="G263" s="124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4"/>
      <c r="S263" s="124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  <c r="BH263" s="123"/>
      <c r="BI263" s="123"/>
      <c r="BJ263" s="123"/>
      <c r="BK263" s="123"/>
      <c r="BL263" s="123"/>
      <c r="BM263" s="123"/>
    </row>
    <row r="264" spans="1:65" ht="15.75" customHeight="1">
      <c r="A264" s="122"/>
      <c r="B264" s="123"/>
      <c r="C264" s="123"/>
      <c r="D264" s="123"/>
      <c r="E264" s="123"/>
      <c r="F264" s="123"/>
      <c r="G264" s="124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4"/>
      <c r="S264" s="124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  <c r="BM264" s="123"/>
    </row>
    <row r="265" spans="1:65" ht="15.75" customHeight="1">
      <c r="A265" s="122"/>
      <c r="B265" s="123"/>
      <c r="C265" s="123"/>
      <c r="D265" s="123"/>
      <c r="E265" s="123"/>
      <c r="F265" s="123"/>
      <c r="G265" s="124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4"/>
      <c r="S265" s="124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  <c r="BH265" s="123"/>
      <c r="BI265" s="123"/>
      <c r="BJ265" s="123"/>
      <c r="BK265" s="123"/>
      <c r="BL265" s="123"/>
      <c r="BM265" s="123"/>
    </row>
    <row r="266" spans="1:65" ht="15.75" customHeight="1">
      <c r="A266" s="122"/>
      <c r="B266" s="123"/>
      <c r="C266" s="123"/>
      <c r="D266" s="123"/>
      <c r="E266" s="123"/>
      <c r="F266" s="123"/>
      <c r="G266" s="124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4"/>
      <c r="S266" s="124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  <c r="BM266" s="123"/>
    </row>
    <row r="267" spans="1:65" ht="15.75" customHeight="1">
      <c r="A267" s="122"/>
      <c r="B267" s="123"/>
      <c r="C267" s="123"/>
      <c r="D267" s="123"/>
      <c r="E267" s="123"/>
      <c r="F267" s="123"/>
      <c r="G267" s="124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4"/>
      <c r="S267" s="124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  <c r="BM267" s="123"/>
    </row>
    <row r="268" spans="1:65" ht="15.75" customHeight="1">
      <c r="A268" s="122"/>
      <c r="B268" s="123"/>
      <c r="C268" s="123"/>
      <c r="D268" s="123"/>
      <c r="E268" s="123"/>
      <c r="F268" s="123"/>
      <c r="G268" s="124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4"/>
      <c r="S268" s="124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  <c r="BM268" s="123"/>
    </row>
    <row r="269" spans="1:65" ht="15.75" customHeight="1">
      <c r="A269" s="122"/>
      <c r="B269" s="123"/>
      <c r="C269" s="123"/>
      <c r="D269" s="123"/>
      <c r="E269" s="123"/>
      <c r="F269" s="123"/>
      <c r="G269" s="124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4"/>
      <c r="S269" s="124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  <c r="AV269" s="123"/>
      <c r="AW269" s="123"/>
      <c r="AX269" s="123"/>
      <c r="AY269" s="123"/>
      <c r="AZ269" s="123"/>
      <c r="BA269" s="123"/>
      <c r="BB269" s="123"/>
      <c r="BC269" s="123"/>
      <c r="BD269" s="123"/>
      <c r="BE269" s="123"/>
      <c r="BF269" s="123"/>
      <c r="BG269" s="123"/>
      <c r="BH269" s="123"/>
      <c r="BI269" s="123"/>
      <c r="BJ269" s="123"/>
      <c r="BK269" s="123"/>
      <c r="BL269" s="123"/>
      <c r="BM269" s="123"/>
    </row>
    <row r="270" spans="1:65" ht="15.75" customHeight="1">
      <c r="A270" s="122"/>
      <c r="B270" s="123"/>
      <c r="C270" s="123"/>
      <c r="D270" s="123"/>
      <c r="E270" s="123"/>
      <c r="F270" s="123"/>
      <c r="G270" s="124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4"/>
      <c r="S270" s="124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  <c r="AW270" s="123"/>
      <c r="AX270" s="123"/>
      <c r="AY270" s="123"/>
      <c r="AZ270" s="123"/>
      <c r="BA270" s="123"/>
      <c r="BB270" s="123"/>
      <c r="BC270" s="123"/>
      <c r="BD270" s="123"/>
      <c r="BE270" s="123"/>
      <c r="BF270" s="123"/>
      <c r="BG270" s="123"/>
      <c r="BH270" s="123"/>
      <c r="BI270" s="123"/>
      <c r="BJ270" s="123"/>
      <c r="BK270" s="123"/>
      <c r="BL270" s="123"/>
      <c r="BM270" s="123"/>
    </row>
    <row r="271" spans="1:65" ht="15.75" customHeight="1"/>
    <row r="272" spans="1:6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K11:BL12"/>
    <mergeCell ref="A11:A15"/>
    <mergeCell ref="B11:B15"/>
    <mergeCell ref="I11:S11"/>
    <mergeCell ref="T11:AR11"/>
    <mergeCell ref="AS11:AS14"/>
    <mergeCell ref="AR12:AR14"/>
    <mergeCell ref="AR68:AX68"/>
    <mergeCell ref="AR69:AX69"/>
    <mergeCell ref="AR70:AX70"/>
    <mergeCell ref="I1:O1"/>
    <mergeCell ref="AD1:AP1"/>
    <mergeCell ref="D69:E69"/>
    <mergeCell ref="O12:Q12"/>
    <mergeCell ref="S12:S14"/>
    <mergeCell ref="T12:W12"/>
    <mergeCell ref="X12:AA12"/>
    <mergeCell ref="AU11:AW12"/>
    <mergeCell ref="AY11:BA12"/>
    <mergeCell ref="BC11:BE12"/>
    <mergeCell ref="BG11:BI12"/>
    <mergeCell ref="I12:K12"/>
    <mergeCell ref="L12:N12"/>
    <mergeCell ref="AB12:AE12"/>
    <mergeCell ref="AF12:AI12"/>
    <mergeCell ref="AJ12:AL12"/>
    <mergeCell ref="AN12:AQ12"/>
  </mergeCell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0"/>
  <sheetViews>
    <sheetView tabSelected="1" topLeftCell="AY42" workbookViewId="0">
      <selection activeCell="BJ16" sqref="BJ16:BK51"/>
    </sheetView>
  </sheetViews>
  <sheetFormatPr defaultColWidth="14.42578125" defaultRowHeight="15" customHeight="1"/>
  <cols>
    <col min="1" max="1" width="14.28515625" customWidth="1"/>
    <col min="2" max="2" width="27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42" width="5.42578125" customWidth="1"/>
    <col min="43" max="43" width="5.140625" customWidth="1"/>
    <col min="44" max="57" width="12.5703125" customWidth="1"/>
    <col min="58" max="59" width="7.140625" customWidth="1"/>
    <col min="60" max="60" width="6.85546875" customWidth="1"/>
    <col min="61" max="64" width="12.5703125" customWidth="1"/>
  </cols>
  <sheetData>
    <row r="1" spans="1:64" ht="21.75" customHeight="1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177" t="s">
        <v>2</v>
      </c>
      <c r="J1" s="178"/>
      <c r="K1" s="178"/>
      <c r="L1" s="178"/>
      <c r="M1" s="178"/>
      <c r="N1" s="178"/>
      <c r="O1" s="179"/>
      <c r="P1" s="2"/>
      <c r="Q1" s="5"/>
      <c r="R1" s="6"/>
      <c r="S1" s="2"/>
      <c r="T1" s="2"/>
      <c r="U1" s="2"/>
      <c r="V1" s="2"/>
      <c r="W1" s="2"/>
      <c r="X1" s="2"/>
      <c r="Y1" s="2"/>
      <c r="Z1" s="2"/>
      <c r="AA1" s="2"/>
      <c r="AB1" s="4"/>
      <c r="AC1" s="177" t="s">
        <v>3</v>
      </c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9"/>
      <c r="AP1" s="2"/>
      <c r="AQ1" s="2"/>
      <c r="AR1" s="2"/>
      <c r="AS1" s="2"/>
      <c r="AT1" s="2"/>
      <c r="AU1" s="2"/>
      <c r="AV1" s="2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2"/>
      <c r="BJ1" s="2"/>
      <c r="BK1" s="2"/>
      <c r="BL1" s="2"/>
    </row>
    <row r="2" spans="1:64" ht="30" customHeight="1">
      <c r="A2" s="1" t="s">
        <v>4</v>
      </c>
      <c r="B2" s="2" t="s">
        <v>5</v>
      </c>
      <c r="C2" s="2"/>
      <c r="D2" s="2"/>
      <c r="E2" s="2"/>
      <c r="F2" s="2"/>
      <c r="G2" s="3"/>
      <c r="H2" s="4"/>
      <c r="I2" s="8"/>
      <c r="J2" s="8" t="s">
        <v>6</v>
      </c>
      <c r="K2" s="9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9" t="s">
        <v>12</v>
      </c>
      <c r="R2" s="8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8"/>
      <c r="AD2" s="8" t="s">
        <v>13</v>
      </c>
      <c r="AE2" s="8" t="s">
        <v>14</v>
      </c>
      <c r="AF2" s="8" t="s">
        <v>15</v>
      </c>
      <c r="AG2" s="8" t="s">
        <v>16</v>
      </c>
      <c r="AH2" s="10" t="s">
        <v>17</v>
      </c>
      <c r="AI2" s="10" t="s">
        <v>18</v>
      </c>
      <c r="AJ2" s="10" t="s">
        <v>19</v>
      </c>
      <c r="AK2" s="8" t="s">
        <v>20</v>
      </c>
      <c r="AL2" s="8" t="s">
        <v>21</v>
      </c>
      <c r="AM2" s="8" t="s">
        <v>22</v>
      </c>
      <c r="AN2" s="8" t="s">
        <v>23</v>
      </c>
      <c r="AO2" s="8" t="s">
        <v>24</v>
      </c>
      <c r="AP2" s="2"/>
      <c r="AQ2" s="2"/>
      <c r="AR2" s="2"/>
      <c r="AS2" s="2"/>
      <c r="AT2" s="2"/>
      <c r="AU2" s="2"/>
      <c r="AV2" s="2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2"/>
      <c r="BJ2" s="2"/>
      <c r="BK2" s="2"/>
      <c r="BL2" s="2"/>
    </row>
    <row r="3" spans="1:64" ht="15.75" customHeight="1">
      <c r="A3" s="1" t="s">
        <v>25</v>
      </c>
      <c r="B3" s="2" t="s">
        <v>100</v>
      </c>
      <c r="C3" s="2"/>
      <c r="D3" s="2"/>
      <c r="E3" s="2"/>
      <c r="F3" s="2"/>
      <c r="G3" s="3"/>
      <c r="H3" s="4"/>
      <c r="I3" s="8" t="s">
        <v>27</v>
      </c>
      <c r="J3" s="8"/>
      <c r="K3" s="8"/>
      <c r="L3" s="8">
        <v>12</v>
      </c>
      <c r="M3" s="8">
        <v>13</v>
      </c>
      <c r="N3" s="8">
        <f t="shared" ref="N3:N5" si="0">SUM(J3:M3)</f>
        <v>25</v>
      </c>
      <c r="O3" s="10">
        <f t="shared" ref="O3:O5" si="1">N3/N$8</f>
        <v>0.20833333333333334</v>
      </c>
      <c r="P3" s="4"/>
      <c r="Q3" s="11">
        <f t="shared" ref="Q3:Q5" si="2">(M3*66.67)/100</f>
        <v>8.6670999999999996</v>
      </c>
      <c r="R3" s="11">
        <f t="shared" ref="R3:R5" si="3">(J3+K3+L3+Q3)</f>
        <v>20.667099999999998</v>
      </c>
      <c r="S3" s="2"/>
      <c r="T3" s="2"/>
      <c r="U3" s="2"/>
      <c r="V3" s="2"/>
      <c r="W3" s="2"/>
      <c r="X3" s="2"/>
      <c r="Y3" s="2"/>
      <c r="Z3" s="2"/>
      <c r="AA3" s="2"/>
      <c r="AB3" s="4"/>
      <c r="AC3" s="8" t="s">
        <v>27</v>
      </c>
      <c r="AD3" s="8" t="s">
        <v>28</v>
      </c>
      <c r="AE3" s="8"/>
      <c r="AF3" s="8"/>
      <c r="AG3" s="8"/>
      <c r="AH3" s="10"/>
      <c r="AI3" s="10"/>
      <c r="AJ3" s="10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"/>
      <c r="BJ3" s="2"/>
      <c r="BK3" s="2"/>
      <c r="BL3" s="2"/>
    </row>
    <row r="4" spans="1:64" ht="15.75" customHeight="1">
      <c r="A4" s="1" t="s">
        <v>29</v>
      </c>
      <c r="B4" s="2" t="s">
        <v>30</v>
      </c>
      <c r="C4" s="2"/>
      <c r="D4" s="2"/>
      <c r="E4" s="2"/>
      <c r="F4" s="2"/>
      <c r="G4" s="3"/>
      <c r="H4" s="4"/>
      <c r="I4" s="8" t="s">
        <v>31</v>
      </c>
      <c r="J4" s="8">
        <v>20</v>
      </c>
      <c r="K4" s="8"/>
      <c r="L4" s="8">
        <v>18</v>
      </c>
      <c r="M4" s="8"/>
      <c r="N4" s="8">
        <f t="shared" si="0"/>
        <v>38</v>
      </c>
      <c r="O4" s="10">
        <f t="shared" si="1"/>
        <v>0.31666666666666665</v>
      </c>
      <c r="P4" s="4"/>
      <c r="Q4" s="11">
        <f t="shared" si="2"/>
        <v>0</v>
      </c>
      <c r="R4" s="11">
        <f t="shared" si="3"/>
        <v>38</v>
      </c>
      <c r="S4" s="2"/>
      <c r="T4" s="2"/>
      <c r="U4" s="2"/>
      <c r="V4" s="2"/>
      <c r="W4" s="2"/>
      <c r="X4" s="2"/>
      <c r="Y4" s="2"/>
      <c r="Z4" s="2"/>
      <c r="AA4" s="2"/>
      <c r="AB4" s="4"/>
      <c r="AC4" s="8" t="s">
        <v>31</v>
      </c>
      <c r="AD4" s="8"/>
      <c r="AE4" s="8"/>
      <c r="AF4" s="8" t="s">
        <v>28</v>
      </c>
      <c r="AG4" s="8"/>
      <c r="AH4" s="10"/>
      <c r="AI4" s="10"/>
      <c r="AJ4" s="10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2"/>
      <c r="BJ4" s="2"/>
      <c r="BK4" s="2"/>
      <c r="BL4" s="2"/>
    </row>
    <row r="5" spans="1:64" ht="15.75" customHeight="1">
      <c r="A5" s="1" t="s">
        <v>32</v>
      </c>
      <c r="B5" s="2">
        <v>36</v>
      </c>
      <c r="C5" s="7"/>
      <c r="D5" s="2"/>
      <c r="E5" s="2"/>
      <c r="F5" s="2"/>
      <c r="G5" s="3"/>
      <c r="H5" s="4"/>
      <c r="I5" s="8" t="s">
        <v>33</v>
      </c>
      <c r="J5" s="8"/>
      <c r="K5" s="8">
        <v>10</v>
      </c>
      <c r="L5" s="8"/>
      <c r="M5" s="8">
        <v>47</v>
      </c>
      <c r="N5" s="8">
        <f t="shared" si="0"/>
        <v>57</v>
      </c>
      <c r="O5" s="10">
        <f t="shared" si="1"/>
        <v>0.47499999999999998</v>
      </c>
      <c r="P5" s="4"/>
      <c r="Q5" s="11">
        <f t="shared" si="2"/>
        <v>31.334900000000001</v>
      </c>
      <c r="R5" s="11">
        <f t="shared" si="3"/>
        <v>41.334900000000005</v>
      </c>
      <c r="S5" s="2"/>
      <c r="T5" s="2"/>
      <c r="U5" s="2"/>
      <c r="V5" s="2"/>
      <c r="W5" s="2"/>
      <c r="X5" s="2"/>
      <c r="Y5" s="2"/>
      <c r="Z5" s="2"/>
      <c r="AA5" s="2"/>
      <c r="AB5" s="4"/>
      <c r="AC5" s="8" t="s">
        <v>33</v>
      </c>
      <c r="AD5" s="8"/>
      <c r="AE5" s="8"/>
      <c r="AF5" s="8" t="s">
        <v>28</v>
      </c>
      <c r="AG5" s="8"/>
      <c r="AH5" s="10"/>
      <c r="AI5" s="10"/>
      <c r="AJ5" s="10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2"/>
      <c r="BJ5" s="2"/>
      <c r="BK5" s="2"/>
      <c r="BL5" s="2"/>
    </row>
    <row r="6" spans="1:64" ht="15.75" customHeight="1">
      <c r="A6" s="1"/>
      <c r="B6" s="7"/>
      <c r="C6" s="7"/>
      <c r="D6" s="2"/>
      <c r="E6" s="2"/>
      <c r="F6" s="2"/>
      <c r="G6" s="3"/>
      <c r="H6" s="4"/>
      <c r="I6" s="8"/>
      <c r="J6" s="8"/>
      <c r="K6" s="8"/>
      <c r="L6" s="8"/>
      <c r="M6" s="8"/>
      <c r="N6" s="8"/>
      <c r="O6" s="10"/>
      <c r="P6" s="4"/>
      <c r="Q6" s="11"/>
      <c r="R6" s="11"/>
      <c r="S6" s="2"/>
      <c r="T6" s="2"/>
      <c r="U6" s="2"/>
      <c r="V6" s="2"/>
      <c r="W6" s="2"/>
      <c r="X6" s="2"/>
      <c r="Y6" s="2"/>
      <c r="Z6" s="2"/>
      <c r="AA6" s="2"/>
      <c r="AB6" s="4"/>
      <c r="AC6" s="8"/>
      <c r="AD6" s="8"/>
      <c r="AE6" s="8"/>
      <c r="AF6" s="8"/>
      <c r="AG6" s="8"/>
      <c r="AH6" s="10"/>
      <c r="AI6" s="10"/>
      <c r="AJ6" s="10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2"/>
      <c r="BJ6" s="2"/>
      <c r="BK6" s="2"/>
      <c r="BL6" s="2"/>
    </row>
    <row r="7" spans="1:64" ht="15.75" customHeight="1">
      <c r="A7" s="1"/>
      <c r="B7" s="7"/>
      <c r="C7" s="7"/>
      <c r="D7" s="2"/>
      <c r="E7" s="2"/>
      <c r="F7" s="2"/>
      <c r="G7" s="3"/>
      <c r="H7" s="4"/>
      <c r="I7" s="8"/>
      <c r="J7" s="8"/>
      <c r="K7" s="8"/>
      <c r="L7" s="8"/>
      <c r="M7" s="8"/>
      <c r="N7" s="8"/>
      <c r="O7" s="10"/>
      <c r="P7" s="4"/>
      <c r="Q7" s="11"/>
      <c r="R7" s="11"/>
      <c r="S7" s="2"/>
      <c r="T7" s="2"/>
      <c r="U7" s="2"/>
      <c r="V7" s="2"/>
      <c r="W7" s="2"/>
      <c r="X7" s="2"/>
      <c r="Y7" s="2"/>
      <c r="Z7" s="2"/>
      <c r="AA7" s="2"/>
      <c r="AB7" s="4"/>
      <c r="AC7" s="10"/>
      <c r="AD7" s="8"/>
      <c r="AE7" s="8"/>
      <c r="AF7" s="8"/>
      <c r="AG7" s="8"/>
      <c r="AH7" s="10"/>
      <c r="AI7" s="10"/>
      <c r="AJ7" s="10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2"/>
      <c r="BJ7" s="2"/>
      <c r="BK7" s="2"/>
      <c r="BL7" s="2"/>
    </row>
    <row r="8" spans="1:64" ht="15.75" customHeight="1">
      <c r="A8" s="1"/>
      <c r="B8" s="2"/>
      <c r="C8" s="2"/>
      <c r="D8" s="2"/>
      <c r="E8" s="2"/>
      <c r="F8" s="2"/>
      <c r="G8" s="3"/>
      <c r="H8" s="4"/>
      <c r="I8" s="8"/>
      <c r="J8" s="8"/>
      <c r="K8" s="8"/>
      <c r="L8" s="8"/>
      <c r="M8" s="8"/>
      <c r="N8" s="8">
        <f>SUM(N3:N6)</f>
        <v>120</v>
      </c>
      <c r="O8" s="10">
        <f>SUM(O3:O5)</f>
        <v>1</v>
      </c>
      <c r="P8" s="4"/>
      <c r="Q8" s="8"/>
      <c r="R8" s="8"/>
      <c r="S8" s="2"/>
      <c r="T8" s="2"/>
      <c r="U8" s="2"/>
      <c r="V8" s="2"/>
      <c r="W8" s="2"/>
      <c r="X8" s="2"/>
      <c r="Y8" s="2"/>
      <c r="Z8" s="2"/>
      <c r="AA8" s="2"/>
      <c r="AB8" s="4"/>
      <c r="AC8" s="10"/>
      <c r="AD8" s="10"/>
      <c r="AE8" s="10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2"/>
      <c r="BJ8" s="2"/>
      <c r="BK8" s="2"/>
      <c r="BL8" s="2"/>
    </row>
    <row r="9" spans="1:64" ht="15.75" customHeight="1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7"/>
      <c r="AE9" s="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2"/>
      <c r="BJ9" s="2"/>
      <c r="BK9" s="2"/>
      <c r="BL9" s="2"/>
    </row>
    <row r="10" spans="1:64" ht="15.75" customHeight="1">
      <c r="A10" s="12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2"/>
      <c r="AT10" s="5"/>
      <c r="AU10" s="5"/>
      <c r="AV10" s="5"/>
      <c r="AW10" s="7"/>
      <c r="AX10" s="13"/>
      <c r="AY10" s="13"/>
      <c r="AZ10" s="13"/>
      <c r="BA10" s="7"/>
      <c r="BB10" s="13"/>
      <c r="BC10" s="13"/>
      <c r="BD10" s="13"/>
      <c r="BE10" s="7"/>
      <c r="BF10" s="13"/>
      <c r="BG10" s="13"/>
      <c r="BH10" s="13"/>
      <c r="BI10" s="2"/>
      <c r="BJ10" s="2"/>
      <c r="BK10" s="2"/>
      <c r="BL10" s="2"/>
    </row>
    <row r="11" spans="1:64" ht="15.75" customHeight="1">
      <c r="A11" s="180" t="s">
        <v>34</v>
      </c>
      <c r="B11" s="183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41</v>
      </c>
      <c r="I11" s="184" t="s">
        <v>42</v>
      </c>
      <c r="J11" s="178"/>
      <c r="K11" s="178"/>
      <c r="L11" s="178"/>
      <c r="M11" s="178"/>
      <c r="N11" s="178"/>
      <c r="O11" s="178"/>
      <c r="P11" s="178"/>
      <c r="Q11" s="178"/>
      <c r="R11" s="179"/>
      <c r="S11" s="184" t="s">
        <v>9</v>
      </c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9"/>
      <c r="AR11" s="185" t="s">
        <v>10</v>
      </c>
      <c r="AS11" s="4"/>
      <c r="AT11" s="167" t="s">
        <v>43</v>
      </c>
      <c r="AU11" s="168"/>
      <c r="AV11" s="168"/>
      <c r="AW11" s="15"/>
      <c r="AX11" s="167" t="s">
        <v>43</v>
      </c>
      <c r="AY11" s="168"/>
      <c r="AZ11" s="168"/>
      <c r="BA11" s="15"/>
      <c r="BB11" s="167" t="s">
        <v>43</v>
      </c>
      <c r="BC11" s="168"/>
      <c r="BD11" s="168"/>
      <c r="BE11" s="15"/>
      <c r="BF11" s="167" t="s">
        <v>43</v>
      </c>
      <c r="BG11" s="168"/>
      <c r="BH11" s="168"/>
      <c r="BI11" s="7"/>
      <c r="BJ11" s="187" t="s">
        <v>43</v>
      </c>
      <c r="BK11" s="188"/>
      <c r="BL11" s="2"/>
    </row>
    <row r="12" spans="1:64" ht="15.75" customHeight="1">
      <c r="A12" s="181"/>
      <c r="B12" s="175"/>
      <c r="C12" s="8"/>
      <c r="D12" s="8"/>
      <c r="E12" s="8"/>
      <c r="F12" s="8"/>
      <c r="G12" s="16"/>
      <c r="H12" s="8"/>
      <c r="I12" s="170" t="s">
        <v>44</v>
      </c>
      <c r="J12" s="169"/>
      <c r="K12" s="171"/>
      <c r="L12" s="170" t="s">
        <v>45</v>
      </c>
      <c r="M12" s="169"/>
      <c r="N12" s="171"/>
      <c r="O12" s="170" t="s">
        <v>46</v>
      </c>
      <c r="P12" s="169"/>
      <c r="Q12" s="171"/>
      <c r="R12" s="174" t="s">
        <v>47</v>
      </c>
      <c r="S12" s="170" t="s">
        <v>44</v>
      </c>
      <c r="T12" s="169"/>
      <c r="U12" s="169"/>
      <c r="V12" s="171"/>
      <c r="W12" s="170" t="s">
        <v>45</v>
      </c>
      <c r="X12" s="169"/>
      <c r="Y12" s="169"/>
      <c r="Z12" s="171"/>
      <c r="AA12" s="170" t="s">
        <v>46</v>
      </c>
      <c r="AB12" s="169"/>
      <c r="AC12" s="169"/>
      <c r="AD12" s="171"/>
      <c r="AE12" s="170" t="s">
        <v>48</v>
      </c>
      <c r="AF12" s="169"/>
      <c r="AG12" s="169"/>
      <c r="AH12" s="171"/>
      <c r="AI12" s="170" t="s">
        <v>49</v>
      </c>
      <c r="AJ12" s="169"/>
      <c r="AK12" s="169"/>
      <c r="AL12" s="6"/>
      <c r="AM12" s="170" t="s">
        <v>50</v>
      </c>
      <c r="AN12" s="169"/>
      <c r="AO12" s="169"/>
      <c r="AP12" s="171"/>
      <c r="AQ12" s="174" t="s">
        <v>51</v>
      </c>
      <c r="AR12" s="175"/>
      <c r="AS12" s="4"/>
      <c r="AT12" s="169"/>
      <c r="AU12" s="169"/>
      <c r="AV12" s="169"/>
      <c r="AW12" s="15"/>
      <c r="AX12" s="169"/>
      <c r="AY12" s="169"/>
      <c r="AZ12" s="169"/>
      <c r="BA12" s="15"/>
      <c r="BB12" s="169"/>
      <c r="BC12" s="169"/>
      <c r="BD12" s="169"/>
      <c r="BE12" s="15"/>
      <c r="BF12" s="169"/>
      <c r="BG12" s="169"/>
      <c r="BH12" s="169"/>
      <c r="BI12" s="7"/>
      <c r="BJ12" s="189"/>
      <c r="BK12" s="190"/>
      <c r="BL12" s="2"/>
    </row>
    <row r="13" spans="1:64" ht="15.75" customHeight="1">
      <c r="A13" s="181"/>
      <c r="B13" s="175"/>
      <c r="C13" s="8"/>
      <c r="D13" s="8"/>
      <c r="E13" s="8"/>
      <c r="F13" s="8"/>
      <c r="G13" s="16"/>
      <c r="H13" s="8"/>
      <c r="I13" s="8" t="s">
        <v>52</v>
      </c>
      <c r="J13" s="8" t="s">
        <v>53</v>
      </c>
      <c r="K13" s="8" t="s">
        <v>54</v>
      </c>
      <c r="L13" s="8" t="s">
        <v>52</v>
      </c>
      <c r="M13" s="8" t="s">
        <v>53</v>
      </c>
      <c r="N13" s="8" t="s">
        <v>54</v>
      </c>
      <c r="O13" s="8" t="s">
        <v>52</v>
      </c>
      <c r="P13" s="8" t="s">
        <v>53</v>
      </c>
      <c r="Q13" s="8" t="s">
        <v>54</v>
      </c>
      <c r="R13" s="175"/>
      <c r="S13" s="8" t="s">
        <v>52</v>
      </c>
      <c r="T13" s="8" t="s">
        <v>53</v>
      </c>
      <c r="U13" s="8" t="s">
        <v>54</v>
      </c>
      <c r="V13" s="8" t="s">
        <v>55</v>
      </c>
      <c r="W13" s="8" t="s">
        <v>52</v>
      </c>
      <c r="X13" s="8" t="s">
        <v>53</v>
      </c>
      <c r="Y13" s="8" t="s">
        <v>54</v>
      </c>
      <c r="Z13" s="8" t="s">
        <v>55</v>
      </c>
      <c r="AA13" s="8" t="s">
        <v>52</v>
      </c>
      <c r="AB13" s="8" t="s">
        <v>53</v>
      </c>
      <c r="AC13" s="8" t="s">
        <v>54</v>
      </c>
      <c r="AD13" s="8" t="s">
        <v>55</v>
      </c>
      <c r="AE13" s="8" t="s">
        <v>52</v>
      </c>
      <c r="AF13" s="8" t="s">
        <v>53</v>
      </c>
      <c r="AG13" s="8" t="s">
        <v>54</v>
      </c>
      <c r="AH13" s="8" t="s">
        <v>55</v>
      </c>
      <c r="AI13" s="8" t="s">
        <v>52</v>
      </c>
      <c r="AJ13" s="8" t="s">
        <v>53</v>
      </c>
      <c r="AK13" s="8" t="s">
        <v>54</v>
      </c>
      <c r="AL13" s="8" t="s">
        <v>55</v>
      </c>
      <c r="AM13" s="8" t="s">
        <v>52</v>
      </c>
      <c r="AN13" s="8" t="s">
        <v>53</v>
      </c>
      <c r="AO13" s="8" t="s">
        <v>54</v>
      </c>
      <c r="AP13" s="8" t="s">
        <v>55</v>
      </c>
      <c r="AQ13" s="175"/>
      <c r="AR13" s="175"/>
      <c r="AS13" s="4"/>
      <c r="AT13" s="18" t="s">
        <v>56</v>
      </c>
      <c r="AU13" s="18" t="s">
        <v>57</v>
      </c>
      <c r="AV13" s="18" t="s">
        <v>58</v>
      </c>
      <c r="AW13" s="15"/>
      <c r="AX13" s="18" t="s">
        <v>56</v>
      </c>
      <c r="AY13" s="18" t="s">
        <v>57</v>
      </c>
      <c r="AZ13" s="18" t="s">
        <v>58</v>
      </c>
      <c r="BA13" s="15"/>
      <c r="BB13" s="10" t="s">
        <v>56</v>
      </c>
      <c r="BC13" s="10" t="s">
        <v>31</v>
      </c>
      <c r="BD13" s="10" t="s">
        <v>58</v>
      </c>
      <c r="BE13" s="15"/>
      <c r="BF13" s="10" t="s">
        <v>56</v>
      </c>
      <c r="BG13" s="10" t="s">
        <v>31</v>
      </c>
      <c r="BH13" s="10" t="s">
        <v>58</v>
      </c>
      <c r="BI13" s="7"/>
      <c r="BJ13" s="191" t="s">
        <v>13</v>
      </c>
      <c r="BK13" s="191" t="s">
        <v>15</v>
      </c>
      <c r="BL13" s="2"/>
    </row>
    <row r="14" spans="1:64" ht="15.75" customHeight="1">
      <c r="A14" s="181"/>
      <c r="B14" s="175"/>
      <c r="C14" s="8"/>
      <c r="D14" s="19" t="s">
        <v>31</v>
      </c>
      <c r="E14" s="8" t="s">
        <v>31</v>
      </c>
      <c r="F14" s="8"/>
      <c r="G14" s="16"/>
      <c r="H14" s="8" t="s">
        <v>33</v>
      </c>
      <c r="I14" s="8" t="s">
        <v>27</v>
      </c>
      <c r="J14" s="8" t="s">
        <v>33</v>
      </c>
      <c r="K14" s="8"/>
      <c r="L14" s="8" t="s">
        <v>27</v>
      </c>
      <c r="M14" s="8" t="s">
        <v>33</v>
      </c>
      <c r="N14" s="8"/>
      <c r="O14" s="8" t="s">
        <v>27</v>
      </c>
      <c r="P14" s="8" t="s">
        <v>31</v>
      </c>
      <c r="Q14" s="8"/>
      <c r="R14" s="171"/>
      <c r="S14" s="8" t="s">
        <v>33</v>
      </c>
      <c r="T14" s="8" t="s">
        <v>33</v>
      </c>
      <c r="U14" s="8"/>
      <c r="V14" s="8"/>
      <c r="W14" s="8" t="s">
        <v>27</v>
      </c>
      <c r="X14" s="8" t="s">
        <v>33</v>
      </c>
      <c r="Y14" s="8"/>
      <c r="Z14" s="8"/>
      <c r="AA14" s="8" t="s">
        <v>33</v>
      </c>
      <c r="AB14" s="8" t="s">
        <v>33</v>
      </c>
      <c r="AC14" s="8"/>
      <c r="AD14" s="8"/>
      <c r="AE14" s="8" t="s">
        <v>27</v>
      </c>
      <c r="AF14" s="8" t="s">
        <v>33</v>
      </c>
      <c r="AG14" s="8"/>
      <c r="AH14" s="8"/>
      <c r="AI14" s="8" t="s">
        <v>33</v>
      </c>
      <c r="AJ14" s="8" t="s">
        <v>33</v>
      </c>
      <c r="AK14" s="8"/>
      <c r="AL14" s="8"/>
      <c r="AM14" s="8" t="s">
        <v>27</v>
      </c>
      <c r="AN14" s="8" t="s">
        <v>33</v>
      </c>
      <c r="AO14" s="8" t="s">
        <v>27</v>
      </c>
      <c r="AP14" s="8"/>
      <c r="AQ14" s="171"/>
      <c r="AR14" s="171"/>
      <c r="AS14" s="4"/>
      <c r="AT14" s="8"/>
      <c r="AU14" s="8"/>
      <c r="AV14" s="8"/>
      <c r="AW14" s="15"/>
      <c r="AX14" s="8"/>
      <c r="AY14" s="8"/>
      <c r="AZ14" s="8"/>
      <c r="BA14" s="15"/>
      <c r="BB14" s="10"/>
      <c r="BC14" s="10"/>
      <c r="BD14" s="10"/>
      <c r="BE14" s="15"/>
      <c r="BF14" s="10"/>
      <c r="BG14" s="10"/>
      <c r="BH14" s="10"/>
      <c r="BI14" s="2"/>
      <c r="BJ14" s="2"/>
      <c r="BK14" s="2"/>
      <c r="BL14" s="2"/>
    </row>
    <row r="15" spans="1:64" ht="15.75" customHeight="1">
      <c r="A15" s="182"/>
      <c r="B15" s="171"/>
      <c r="C15" s="20">
        <v>10</v>
      </c>
      <c r="D15" s="20">
        <v>10</v>
      </c>
      <c r="E15" s="20">
        <v>10</v>
      </c>
      <c r="F15" s="20"/>
      <c r="G15" s="20">
        <v>20</v>
      </c>
      <c r="H15" s="20">
        <v>10</v>
      </c>
      <c r="I15" s="20">
        <v>4</v>
      </c>
      <c r="J15" s="21">
        <v>6</v>
      </c>
      <c r="K15" s="21"/>
      <c r="L15" s="20">
        <v>4</v>
      </c>
      <c r="M15" s="21">
        <v>6</v>
      </c>
      <c r="N15" s="21"/>
      <c r="O15" s="20">
        <v>4</v>
      </c>
      <c r="P15" s="21">
        <v>6</v>
      </c>
      <c r="Q15" s="21"/>
      <c r="R15" s="20">
        <v>20</v>
      </c>
      <c r="S15" s="20">
        <v>5</v>
      </c>
      <c r="T15" s="20">
        <v>5</v>
      </c>
      <c r="U15" s="20"/>
      <c r="V15" s="21"/>
      <c r="W15" s="21">
        <v>3</v>
      </c>
      <c r="X15" s="21">
        <v>7</v>
      </c>
      <c r="Y15" s="21"/>
      <c r="Z15" s="21"/>
      <c r="AA15" s="21">
        <v>5</v>
      </c>
      <c r="AB15" s="21">
        <v>5</v>
      </c>
      <c r="AC15" s="21"/>
      <c r="AD15" s="21"/>
      <c r="AE15" s="21">
        <v>4</v>
      </c>
      <c r="AF15" s="21">
        <v>6</v>
      </c>
      <c r="AG15" s="21"/>
      <c r="AH15" s="21"/>
      <c r="AI15" s="21">
        <v>6</v>
      </c>
      <c r="AJ15" s="21">
        <v>4</v>
      </c>
      <c r="AK15" s="21"/>
      <c r="AL15" s="21"/>
      <c r="AM15" s="21">
        <v>3</v>
      </c>
      <c r="AN15" s="21">
        <v>5</v>
      </c>
      <c r="AO15" s="21">
        <v>2</v>
      </c>
      <c r="AP15" s="21"/>
      <c r="AQ15" s="21">
        <v>40</v>
      </c>
      <c r="AR15" s="16"/>
      <c r="AS15" s="22"/>
      <c r="AT15" s="23">
        <f>SUMIF($D$14:$AP$14,I$3,$D15:$AP15)-M$3+Q$3</f>
        <v>19.667099999999998</v>
      </c>
      <c r="AU15" s="23">
        <f>SUMIF($D$14:$AP$14,I$4,$D15:$AP15)-M$4+Q$4</f>
        <v>26</v>
      </c>
      <c r="AV15" s="23">
        <f>SUMIF($D$14:$AP$14,I$5,$D15:$AP15)-M$5+Q$5</f>
        <v>54.334900000000005</v>
      </c>
      <c r="AW15" s="24"/>
      <c r="AX15" s="23">
        <f>SUMIF($D$14:$AP$14,I$3,$D15:$AP15)-M$3+Q$3</f>
        <v>19.667099999999998</v>
      </c>
      <c r="AY15" s="23">
        <f>SUMIF($D$14:$AP$14,I$4,$D15:$AP15)-M$4+Q$4</f>
        <v>26</v>
      </c>
      <c r="AZ15" s="23">
        <f>SUMIF($D$14:$AP$14,I$5,$D15:$AP15)-M$5+Q$5</f>
        <v>54.334900000000005</v>
      </c>
      <c r="BA15" s="25"/>
      <c r="BB15" s="23">
        <f>SUMIF($D$14:$AP$14,I$3,$D15:$AP15)-M$3+Q$3</f>
        <v>19.667099999999998</v>
      </c>
      <c r="BC15" s="23">
        <f>SUMIF($D$14:$AP$14,I$4,$D15:$AP15)-M$4+Q$4</f>
        <v>26</v>
      </c>
      <c r="BD15" s="23">
        <f>SUMIF($D$14:$AP$14,I$5,$D15:$AP15)-M$5+Q$5</f>
        <v>54.334900000000005</v>
      </c>
      <c r="BE15" s="25"/>
      <c r="BF15" s="23">
        <f>SUMIF($D$14:$AP$14,I$3,$D15:$AP15)-M$3+Q$3</f>
        <v>19.667099999999998</v>
      </c>
      <c r="BG15" s="23">
        <f>SUMIF($D$14:$AP$14,I$4,$D15:$AP15)-M$4+Q$4</f>
        <v>26</v>
      </c>
      <c r="BH15" s="23">
        <f>SUMIF($D$14:$AP$14,I$5,$D15:$AP15)-M$5+Q$5</f>
        <v>54.334900000000005</v>
      </c>
      <c r="BI15" s="2"/>
      <c r="BJ15" s="2">
        <v>2</v>
      </c>
      <c r="BK15" s="2">
        <v>4</v>
      </c>
      <c r="BL15" s="2"/>
    </row>
    <row r="16" spans="1:64" ht="15.75" customHeight="1">
      <c r="A16" s="125">
        <v>1803510201721</v>
      </c>
      <c r="B16" s="126" t="s">
        <v>101</v>
      </c>
      <c r="C16" s="66">
        <v>9</v>
      </c>
      <c r="D16" s="127">
        <v>1</v>
      </c>
      <c r="E16" s="36">
        <v>0</v>
      </c>
      <c r="F16" s="128"/>
      <c r="G16" s="32">
        <v>1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36">
        <f t="shared" ref="R16:R51" si="4">SUM(I16:Q16)</f>
        <v>0</v>
      </c>
      <c r="S16" s="130"/>
      <c r="T16" s="130"/>
      <c r="U16" s="37"/>
      <c r="V16" s="37"/>
      <c r="W16" s="130"/>
      <c r="X16" s="130"/>
      <c r="Y16" s="39"/>
      <c r="Z16" s="39"/>
      <c r="AA16" s="130"/>
      <c r="AB16" s="130"/>
      <c r="AC16" s="37"/>
      <c r="AD16" s="37"/>
      <c r="AE16" s="130"/>
      <c r="AF16" s="130"/>
      <c r="AG16" s="39"/>
      <c r="AH16" s="39"/>
      <c r="AI16" s="130"/>
      <c r="AJ16" s="130"/>
      <c r="AK16" s="37"/>
      <c r="AL16" s="37"/>
      <c r="AM16" s="130"/>
      <c r="AN16" s="130"/>
      <c r="AO16" s="130"/>
      <c r="AP16" s="39"/>
      <c r="AQ16" s="8">
        <f t="shared" ref="AQ16:AQ51" si="5">SUM(S16:AP16)</f>
        <v>0</v>
      </c>
      <c r="AR16" s="8">
        <f t="shared" ref="AR16:AR51" si="6">SUM(C16,G16,H16,R16,AQ16)</f>
        <v>10</v>
      </c>
      <c r="AS16" s="4"/>
      <c r="AT16" s="40">
        <f t="shared" ref="AT16:AT51" si="7">MIN(SUMIF($D$14:$AP$14,I$3,$D16:$AP16),100)</f>
        <v>0</v>
      </c>
      <c r="AU16" s="40">
        <f t="shared" ref="AU16:AU51" si="8">MIN(SUMIF($D$14:$AP$14,I$4,$D16:$AP16),100)</f>
        <v>1</v>
      </c>
      <c r="AV16" s="40">
        <f t="shared" ref="AV16:AV51" si="9">MIN(SUMIF($D$14:$AP$14,I$5,$D16:$AP16),100)</f>
        <v>0</v>
      </c>
      <c r="AW16" s="15"/>
      <c r="AX16" s="10">
        <f t="shared" ref="AX16:AX51" si="10">MIN(SUMIF($D$14:$AP$14,I$3,$D16:$AP16)/AX$15,100%)</f>
        <v>0</v>
      </c>
      <c r="AY16" s="10">
        <f t="shared" ref="AY16:AY51" si="11">MIN(SUMIF($D$14:$AP$14,I$4,$D16:$AP16)/AY$15,100%)</f>
        <v>3.8461538461538464E-2</v>
      </c>
      <c r="AZ16" s="10">
        <f t="shared" ref="AZ16:AZ51" si="12">MIN(SUMIF($D$14:$AP$14,I$5,$D16:$AP16)/AZ$15,100%)</f>
        <v>0</v>
      </c>
      <c r="BA16" s="15"/>
      <c r="BB16" s="8">
        <f t="shared" ref="BB16:BD16" si="13">IF((AX16)&gt;=50%,2,(IF((AX16)&lt;25%,0,1)))</f>
        <v>0</v>
      </c>
      <c r="BC16" s="8">
        <f t="shared" si="13"/>
        <v>0</v>
      </c>
      <c r="BD16" s="8">
        <f t="shared" si="13"/>
        <v>0</v>
      </c>
      <c r="BE16" s="4"/>
      <c r="BF16" s="8" t="str">
        <f t="shared" ref="BF16:BH16" si="14">IF(BB16=2,"Att",(IF(BB16=0,"Not","Weak")))</f>
        <v>Not</v>
      </c>
      <c r="BG16" s="8" t="str">
        <f t="shared" si="14"/>
        <v>Not</v>
      </c>
      <c r="BH16" s="8" t="str">
        <f t="shared" si="14"/>
        <v>Not</v>
      </c>
      <c r="BI16" s="2"/>
      <c r="BJ16" s="2">
        <f>BB16</f>
        <v>0</v>
      </c>
      <c r="BK16" s="2">
        <f>BC16+BD16</f>
        <v>0</v>
      </c>
      <c r="BL16" s="2"/>
    </row>
    <row r="17" spans="1:64" ht="15.75" customHeight="1">
      <c r="A17" s="131">
        <v>2104010202186</v>
      </c>
      <c r="B17" s="132" t="s">
        <v>102</v>
      </c>
      <c r="C17" s="55">
        <v>9</v>
      </c>
      <c r="D17" s="133"/>
      <c r="E17" s="88">
        <v>1</v>
      </c>
      <c r="F17" s="134">
        <v>7</v>
      </c>
      <c r="G17" s="32">
        <v>8</v>
      </c>
      <c r="H17" s="60">
        <v>8</v>
      </c>
      <c r="I17" s="60">
        <v>0</v>
      </c>
      <c r="J17" s="60">
        <v>0</v>
      </c>
      <c r="K17" s="61"/>
      <c r="L17" s="60">
        <v>0</v>
      </c>
      <c r="M17" s="60">
        <v>2</v>
      </c>
      <c r="N17" s="61"/>
      <c r="O17" s="60">
        <v>2</v>
      </c>
      <c r="P17" s="60">
        <v>0</v>
      </c>
      <c r="Q17" s="61"/>
      <c r="R17" s="36">
        <f t="shared" si="4"/>
        <v>4</v>
      </c>
      <c r="S17" s="36">
        <v>2</v>
      </c>
      <c r="T17" s="36">
        <v>3</v>
      </c>
      <c r="U17" s="37"/>
      <c r="V17" s="37"/>
      <c r="W17" s="39"/>
      <c r="X17" s="39"/>
      <c r="Y17" s="39"/>
      <c r="Z17" s="39"/>
      <c r="AA17" s="36">
        <v>3</v>
      </c>
      <c r="AB17" s="36">
        <v>5</v>
      </c>
      <c r="AC17" s="37"/>
      <c r="AD17" s="37"/>
      <c r="AE17" s="39"/>
      <c r="AF17" s="39"/>
      <c r="AG17" s="39"/>
      <c r="AH17" s="39"/>
      <c r="AI17" s="36">
        <v>0</v>
      </c>
      <c r="AJ17" s="36">
        <v>2</v>
      </c>
      <c r="AK17" s="37"/>
      <c r="AL17" s="37"/>
      <c r="AM17" s="38">
        <v>1</v>
      </c>
      <c r="AN17" s="38">
        <v>5</v>
      </c>
      <c r="AO17" s="38">
        <v>1</v>
      </c>
      <c r="AP17" s="39"/>
      <c r="AQ17" s="8">
        <f t="shared" si="5"/>
        <v>22</v>
      </c>
      <c r="AR17" s="8">
        <f t="shared" si="6"/>
        <v>51</v>
      </c>
      <c r="AS17" s="4"/>
      <c r="AT17" s="63">
        <f t="shared" si="7"/>
        <v>4</v>
      </c>
      <c r="AU17" s="63">
        <f t="shared" si="8"/>
        <v>1</v>
      </c>
      <c r="AV17" s="63">
        <f t="shared" si="9"/>
        <v>30</v>
      </c>
      <c r="AW17" s="15"/>
      <c r="AX17" s="64">
        <f t="shared" si="10"/>
        <v>0.20338534913637499</v>
      </c>
      <c r="AY17" s="64">
        <f t="shared" si="11"/>
        <v>3.8461538461538464E-2</v>
      </c>
      <c r="AZ17" s="64">
        <f t="shared" si="12"/>
        <v>0.55213131891289025</v>
      </c>
      <c r="BA17" s="15"/>
      <c r="BB17" s="65">
        <f t="shared" ref="BB17:BD17" si="15">IF((AX17)&gt;=50%,2,(IF((AX17)&lt;25%,0,1)))</f>
        <v>0</v>
      </c>
      <c r="BC17" s="65">
        <f t="shared" si="15"/>
        <v>0</v>
      </c>
      <c r="BD17" s="65">
        <f t="shared" si="15"/>
        <v>2</v>
      </c>
      <c r="BE17" s="4"/>
      <c r="BF17" s="65" t="str">
        <f t="shared" ref="BF17:BH17" si="16">IF(BB17=2,"Att",(IF(BB17=0,"Not","Weak")))</f>
        <v>Not</v>
      </c>
      <c r="BG17" s="65" t="str">
        <f t="shared" si="16"/>
        <v>Not</v>
      </c>
      <c r="BH17" s="8" t="str">
        <f t="shared" si="16"/>
        <v>Att</v>
      </c>
      <c r="BI17" s="2"/>
      <c r="BJ17" s="2">
        <f t="shared" ref="BJ17:BJ51" si="17">BB17</f>
        <v>0</v>
      </c>
      <c r="BK17" s="2">
        <f t="shared" ref="BK17:BK51" si="18">BC17+BD17</f>
        <v>2</v>
      </c>
      <c r="BL17" s="2"/>
    </row>
    <row r="18" spans="1:64" ht="15.75" customHeight="1">
      <c r="A18" s="125">
        <v>2104010202187</v>
      </c>
      <c r="B18" s="126" t="s">
        <v>103</v>
      </c>
      <c r="C18" s="55">
        <v>9</v>
      </c>
      <c r="D18" s="133"/>
      <c r="E18" s="88">
        <v>7</v>
      </c>
      <c r="F18" s="134">
        <v>4</v>
      </c>
      <c r="G18" s="32">
        <v>11</v>
      </c>
      <c r="H18" s="60">
        <v>9</v>
      </c>
      <c r="I18" s="60">
        <v>2</v>
      </c>
      <c r="J18" s="60">
        <v>5</v>
      </c>
      <c r="K18" s="135"/>
      <c r="L18" s="60">
        <v>2</v>
      </c>
      <c r="M18" s="60">
        <v>2</v>
      </c>
      <c r="N18" s="136"/>
      <c r="O18" s="60">
        <v>0</v>
      </c>
      <c r="P18" s="60">
        <v>0</v>
      </c>
      <c r="Q18" s="135"/>
      <c r="R18" s="36">
        <f t="shared" si="4"/>
        <v>11</v>
      </c>
      <c r="S18" s="36">
        <v>0</v>
      </c>
      <c r="T18" s="37"/>
      <c r="U18" s="37"/>
      <c r="V18" s="37"/>
      <c r="W18" s="39"/>
      <c r="X18" s="39"/>
      <c r="Y18" s="39"/>
      <c r="Z18" s="39"/>
      <c r="AA18" s="37"/>
      <c r="AB18" s="36">
        <v>0</v>
      </c>
      <c r="AC18" s="37"/>
      <c r="AD18" s="37"/>
      <c r="AE18" s="39"/>
      <c r="AF18" s="39"/>
      <c r="AG18" s="39"/>
      <c r="AH18" s="39"/>
      <c r="AI18" s="36">
        <v>1</v>
      </c>
      <c r="AJ18" s="36">
        <v>2</v>
      </c>
      <c r="AK18" s="37"/>
      <c r="AL18" s="37"/>
      <c r="AM18" s="38">
        <v>0</v>
      </c>
      <c r="AN18" s="38">
        <v>2</v>
      </c>
      <c r="AO18" s="39"/>
      <c r="AP18" s="39"/>
      <c r="AQ18" s="8">
        <f t="shared" si="5"/>
        <v>5</v>
      </c>
      <c r="AR18" s="8">
        <f t="shared" si="6"/>
        <v>45</v>
      </c>
      <c r="AS18" s="4"/>
      <c r="AT18" s="63">
        <f t="shared" si="7"/>
        <v>4</v>
      </c>
      <c r="AU18" s="63">
        <f t="shared" si="8"/>
        <v>7</v>
      </c>
      <c r="AV18" s="63">
        <f t="shared" si="9"/>
        <v>21</v>
      </c>
      <c r="AW18" s="15"/>
      <c r="AX18" s="64">
        <f t="shared" si="10"/>
        <v>0.20338534913637499</v>
      </c>
      <c r="AY18" s="64">
        <f t="shared" si="11"/>
        <v>0.26923076923076922</v>
      </c>
      <c r="AZ18" s="64">
        <f t="shared" si="12"/>
        <v>0.38649192323902315</v>
      </c>
      <c r="BA18" s="15"/>
      <c r="BB18" s="65">
        <f t="shared" ref="BB18:BD18" si="19">IF((AX18)&gt;=50%,2,(IF((AX18)&lt;25%,0,1)))</f>
        <v>0</v>
      </c>
      <c r="BC18" s="65">
        <f t="shared" si="19"/>
        <v>1</v>
      </c>
      <c r="BD18" s="65">
        <f t="shared" si="19"/>
        <v>1</v>
      </c>
      <c r="BE18" s="4"/>
      <c r="BF18" s="65" t="str">
        <f t="shared" ref="BF18:BH18" si="20">IF(BB18=2,"Att",(IF(BB18=0,"Not","Weak")))</f>
        <v>Not</v>
      </c>
      <c r="BG18" s="65" t="str">
        <f t="shared" si="20"/>
        <v>Weak</v>
      </c>
      <c r="BH18" s="8" t="str">
        <f t="shared" si="20"/>
        <v>Weak</v>
      </c>
      <c r="BI18" s="2"/>
      <c r="BJ18" s="2">
        <f t="shared" si="17"/>
        <v>0</v>
      </c>
      <c r="BK18" s="2">
        <f t="shared" si="18"/>
        <v>2</v>
      </c>
      <c r="BL18" s="2"/>
    </row>
    <row r="19" spans="1:64" ht="15.75" customHeight="1">
      <c r="A19" s="131">
        <v>2104010202188</v>
      </c>
      <c r="B19" s="132" t="s">
        <v>104</v>
      </c>
      <c r="C19" s="66">
        <v>10</v>
      </c>
      <c r="D19" s="71">
        <v>3</v>
      </c>
      <c r="E19" s="88">
        <v>7</v>
      </c>
      <c r="F19" s="71">
        <v>6</v>
      </c>
      <c r="G19" s="32">
        <v>13</v>
      </c>
      <c r="H19" s="137">
        <v>8</v>
      </c>
      <c r="I19" s="138">
        <v>0</v>
      </c>
      <c r="J19" s="139">
        <v>0</v>
      </c>
      <c r="K19" s="61"/>
      <c r="L19" s="137">
        <v>3</v>
      </c>
      <c r="M19" s="137">
        <v>4</v>
      </c>
      <c r="N19" s="61"/>
      <c r="O19" s="137">
        <v>0</v>
      </c>
      <c r="P19" s="137">
        <v>3</v>
      </c>
      <c r="Q19" s="61"/>
      <c r="R19" s="36">
        <f t="shared" si="4"/>
        <v>10</v>
      </c>
      <c r="S19" s="36">
        <v>5</v>
      </c>
      <c r="T19" s="36">
        <v>4</v>
      </c>
      <c r="U19" s="37"/>
      <c r="V19" s="37"/>
      <c r="W19" s="39"/>
      <c r="X19" s="39"/>
      <c r="Y19" s="39"/>
      <c r="Z19" s="39"/>
      <c r="AA19" s="36">
        <v>3</v>
      </c>
      <c r="AB19" s="36">
        <v>1</v>
      </c>
      <c r="AC19" s="37"/>
      <c r="AD19" s="37"/>
      <c r="AE19" s="39"/>
      <c r="AF19" s="39"/>
      <c r="AG19" s="39"/>
      <c r="AH19" s="39"/>
      <c r="AI19" s="37"/>
      <c r="AJ19" s="36">
        <v>2</v>
      </c>
      <c r="AK19" s="37"/>
      <c r="AL19" s="37"/>
      <c r="AM19" s="39"/>
      <c r="AN19" s="39"/>
      <c r="AO19" s="39"/>
      <c r="AP19" s="39"/>
      <c r="AQ19" s="8">
        <f t="shared" si="5"/>
        <v>15</v>
      </c>
      <c r="AR19" s="8">
        <f t="shared" si="6"/>
        <v>56</v>
      </c>
      <c r="AS19" s="4"/>
      <c r="AT19" s="40">
        <f t="shared" si="7"/>
        <v>3</v>
      </c>
      <c r="AU19" s="40">
        <f t="shared" si="8"/>
        <v>13</v>
      </c>
      <c r="AV19" s="40">
        <f t="shared" si="9"/>
        <v>27</v>
      </c>
      <c r="AW19" s="15"/>
      <c r="AX19" s="10">
        <f t="shared" si="10"/>
        <v>0.15253901185228125</v>
      </c>
      <c r="AY19" s="10">
        <f t="shared" si="11"/>
        <v>0.5</v>
      </c>
      <c r="AZ19" s="10">
        <f t="shared" si="12"/>
        <v>0.49691818702160118</v>
      </c>
      <c r="BA19" s="15"/>
      <c r="BB19" s="8">
        <f t="shared" ref="BB19:BD19" si="21">IF((AX19)&gt;=50%,2,(IF((AX19)&lt;25%,0,1)))</f>
        <v>0</v>
      </c>
      <c r="BC19" s="8">
        <f t="shared" si="21"/>
        <v>2</v>
      </c>
      <c r="BD19" s="8">
        <f t="shared" si="21"/>
        <v>1</v>
      </c>
      <c r="BE19" s="4"/>
      <c r="BF19" s="8" t="str">
        <f t="shared" ref="BF19:BH19" si="22">IF(BB19=2,"Att",(IF(BB19=0,"Not","Weak")))</f>
        <v>Not</v>
      </c>
      <c r="BG19" s="8" t="str">
        <f t="shared" si="22"/>
        <v>Att</v>
      </c>
      <c r="BH19" s="8" t="str">
        <f t="shared" si="22"/>
        <v>Weak</v>
      </c>
      <c r="BI19" s="2"/>
      <c r="BJ19" s="2">
        <f t="shared" si="17"/>
        <v>0</v>
      </c>
      <c r="BK19" s="2">
        <f t="shared" si="18"/>
        <v>3</v>
      </c>
      <c r="BL19" s="2"/>
    </row>
    <row r="20" spans="1:64" ht="15.75" customHeight="1">
      <c r="A20" s="125">
        <v>2104010202190</v>
      </c>
      <c r="B20" s="126" t="s">
        <v>105</v>
      </c>
      <c r="C20" s="66">
        <v>5</v>
      </c>
      <c r="D20" s="36">
        <v>4</v>
      </c>
      <c r="E20" s="88">
        <v>0</v>
      </c>
      <c r="F20" s="36">
        <v>2</v>
      </c>
      <c r="G20" s="32">
        <v>6</v>
      </c>
      <c r="H20" s="96">
        <v>9</v>
      </c>
      <c r="I20" s="97">
        <v>0</v>
      </c>
      <c r="J20" s="60">
        <v>0</v>
      </c>
      <c r="K20" s="61"/>
      <c r="L20" s="96">
        <v>1</v>
      </c>
      <c r="M20" s="96">
        <v>1</v>
      </c>
      <c r="N20" s="61"/>
      <c r="O20" s="96">
        <v>0</v>
      </c>
      <c r="P20" s="96">
        <v>1</v>
      </c>
      <c r="Q20" s="61"/>
      <c r="R20" s="36">
        <f t="shared" si="4"/>
        <v>3</v>
      </c>
      <c r="S20" s="130"/>
      <c r="T20" s="130"/>
      <c r="U20" s="37"/>
      <c r="V20" s="37"/>
      <c r="W20" s="130"/>
      <c r="X20" s="130"/>
      <c r="Y20" s="39"/>
      <c r="Z20" s="39"/>
      <c r="AA20" s="130"/>
      <c r="AB20" s="130"/>
      <c r="AC20" s="37"/>
      <c r="AD20" s="37"/>
      <c r="AE20" s="130"/>
      <c r="AF20" s="130"/>
      <c r="AG20" s="39"/>
      <c r="AH20" s="39"/>
      <c r="AI20" s="130"/>
      <c r="AJ20" s="130"/>
      <c r="AK20" s="37"/>
      <c r="AL20" s="37"/>
      <c r="AM20" s="130"/>
      <c r="AN20" s="130"/>
      <c r="AO20" s="130"/>
      <c r="AP20" s="39"/>
      <c r="AQ20" s="8">
        <f t="shared" si="5"/>
        <v>0</v>
      </c>
      <c r="AR20" s="8">
        <f t="shared" si="6"/>
        <v>23</v>
      </c>
      <c r="AS20" s="4"/>
      <c r="AT20" s="40">
        <f t="shared" si="7"/>
        <v>1</v>
      </c>
      <c r="AU20" s="40">
        <f t="shared" si="8"/>
        <v>5</v>
      </c>
      <c r="AV20" s="40">
        <f t="shared" si="9"/>
        <v>10</v>
      </c>
      <c r="AW20" s="15"/>
      <c r="AX20" s="10">
        <f t="shared" si="10"/>
        <v>5.0846337284093747E-2</v>
      </c>
      <c r="AY20" s="10">
        <f t="shared" si="11"/>
        <v>0.19230769230769232</v>
      </c>
      <c r="AZ20" s="10">
        <f t="shared" si="12"/>
        <v>0.18404377297096339</v>
      </c>
      <c r="BA20" s="15"/>
      <c r="BB20" s="8">
        <f t="shared" ref="BB20:BD20" si="23">IF((AX20)&gt;=50%,2,(IF((AX20)&lt;25%,0,1)))</f>
        <v>0</v>
      </c>
      <c r="BC20" s="8">
        <f t="shared" si="23"/>
        <v>0</v>
      </c>
      <c r="BD20" s="8">
        <f t="shared" si="23"/>
        <v>0</v>
      </c>
      <c r="BE20" s="4"/>
      <c r="BF20" s="8" t="str">
        <f t="shared" ref="BF20:BH20" si="24">IF(BB20=2,"Att",(IF(BB20=0,"Not","Weak")))</f>
        <v>Not</v>
      </c>
      <c r="BG20" s="8" t="str">
        <f t="shared" si="24"/>
        <v>Not</v>
      </c>
      <c r="BH20" s="8" t="str">
        <f t="shared" si="24"/>
        <v>Not</v>
      </c>
      <c r="BI20" s="2"/>
      <c r="BJ20" s="2">
        <f t="shared" si="17"/>
        <v>0</v>
      </c>
      <c r="BK20" s="2">
        <f t="shared" si="18"/>
        <v>0</v>
      </c>
      <c r="BL20" s="2"/>
    </row>
    <row r="21" spans="1:64" ht="15.75" customHeight="1">
      <c r="A21" s="131">
        <v>2104010202191</v>
      </c>
      <c r="B21" s="132" t="s">
        <v>106</v>
      </c>
      <c r="C21" s="55">
        <v>8</v>
      </c>
      <c r="D21" s="134">
        <v>8</v>
      </c>
      <c r="E21" s="88">
        <v>1</v>
      </c>
      <c r="F21" s="134">
        <v>2</v>
      </c>
      <c r="G21" s="32">
        <v>10</v>
      </c>
      <c r="H21" s="60">
        <v>2</v>
      </c>
      <c r="I21" s="60">
        <v>2</v>
      </c>
      <c r="J21" s="60">
        <v>6</v>
      </c>
      <c r="K21" s="61"/>
      <c r="L21" s="60">
        <v>0</v>
      </c>
      <c r="M21" s="60">
        <v>0</v>
      </c>
      <c r="N21" s="61"/>
      <c r="O21" s="60">
        <v>1</v>
      </c>
      <c r="P21" s="60">
        <v>3</v>
      </c>
      <c r="Q21" s="61"/>
      <c r="R21" s="36">
        <f t="shared" si="4"/>
        <v>12</v>
      </c>
      <c r="S21" s="37"/>
      <c r="T21" s="37"/>
      <c r="U21" s="37"/>
      <c r="V21" s="37"/>
      <c r="W21" s="38">
        <v>1</v>
      </c>
      <c r="X21" s="39"/>
      <c r="Y21" s="39"/>
      <c r="Z21" s="39"/>
      <c r="AA21" s="37"/>
      <c r="AB21" s="36">
        <v>1</v>
      </c>
      <c r="AC21" s="37"/>
      <c r="AD21" s="37"/>
      <c r="AE21" s="39"/>
      <c r="AF21" s="39"/>
      <c r="AG21" s="39"/>
      <c r="AH21" s="39"/>
      <c r="AI21" s="37"/>
      <c r="AJ21" s="37"/>
      <c r="AK21" s="37"/>
      <c r="AL21" s="37"/>
      <c r="AM21" s="39"/>
      <c r="AN21" s="39"/>
      <c r="AO21" s="39"/>
      <c r="AP21" s="39"/>
      <c r="AQ21" s="8">
        <f t="shared" si="5"/>
        <v>2</v>
      </c>
      <c r="AR21" s="8">
        <f t="shared" si="6"/>
        <v>34</v>
      </c>
      <c r="AS21" s="4"/>
      <c r="AT21" s="63">
        <f t="shared" si="7"/>
        <v>4</v>
      </c>
      <c r="AU21" s="63">
        <f t="shared" si="8"/>
        <v>12</v>
      </c>
      <c r="AV21" s="63">
        <f t="shared" si="9"/>
        <v>9</v>
      </c>
      <c r="AW21" s="15"/>
      <c r="AX21" s="64">
        <f t="shared" si="10"/>
        <v>0.20338534913637499</v>
      </c>
      <c r="AY21" s="64">
        <f t="shared" si="11"/>
        <v>0.46153846153846156</v>
      </c>
      <c r="AZ21" s="64">
        <f t="shared" si="12"/>
        <v>0.16563939567386707</v>
      </c>
      <c r="BA21" s="15"/>
      <c r="BB21" s="65">
        <f t="shared" ref="BB21:BD21" si="25">IF((AX21)&gt;=50%,2,(IF((AX21)&lt;25%,0,1)))</f>
        <v>0</v>
      </c>
      <c r="BC21" s="65">
        <f t="shared" si="25"/>
        <v>1</v>
      </c>
      <c r="BD21" s="65">
        <f t="shared" si="25"/>
        <v>0</v>
      </c>
      <c r="BE21" s="4"/>
      <c r="BF21" s="65" t="str">
        <f t="shared" ref="BF21:BH21" si="26">IF(BB21=2,"Att",(IF(BB21=0,"Not","Weak")))</f>
        <v>Not</v>
      </c>
      <c r="BG21" s="65" t="str">
        <f t="shared" si="26"/>
        <v>Weak</v>
      </c>
      <c r="BH21" s="8" t="str">
        <f t="shared" si="26"/>
        <v>Not</v>
      </c>
      <c r="BI21" s="2"/>
      <c r="BJ21" s="2">
        <f t="shared" si="17"/>
        <v>0</v>
      </c>
      <c r="BK21" s="2">
        <f t="shared" si="18"/>
        <v>1</v>
      </c>
      <c r="BL21" s="2"/>
    </row>
    <row r="22" spans="1:64" ht="15.75" customHeight="1">
      <c r="A22" s="125">
        <v>2104010202192</v>
      </c>
      <c r="B22" s="126" t="s">
        <v>107</v>
      </c>
      <c r="C22" s="66">
        <v>9</v>
      </c>
      <c r="D22" s="36">
        <v>4</v>
      </c>
      <c r="E22" s="88">
        <v>7</v>
      </c>
      <c r="F22" s="36">
        <v>6</v>
      </c>
      <c r="G22" s="32">
        <v>13</v>
      </c>
      <c r="H22" s="96">
        <v>9</v>
      </c>
      <c r="I22" s="96">
        <v>4</v>
      </c>
      <c r="J22" s="96">
        <v>4</v>
      </c>
      <c r="K22" s="61"/>
      <c r="L22" s="96">
        <v>2</v>
      </c>
      <c r="M22" s="96">
        <v>3</v>
      </c>
      <c r="N22" s="61"/>
      <c r="O22" s="96">
        <v>0</v>
      </c>
      <c r="P22" s="96">
        <v>0</v>
      </c>
      <c r="Q22" s="61"/>
      <c r="R22" s="36">
        <f t="shared" si="4"/>
        <v>13</v>
      </c>
      <c r="S22" s="36">
        <v>5</v>
      </c>
      <c r="T22" s="36">
        <v>2</v>
      </c>
      <c r="U22" s="37"/>
      <c r="V22" s="37"/>
      <c r="W22" s="38">
        <v>2</v>
      </c>
      <c r="X22" s="38">
        <v>5</v>
      </c>
      <c r="Y22" s="39"/>
      <c r="Z22" s="39"/>
      <c r="AA22" s="36">
        <v>3</v>
      </c>
      <c r="AB22" s="36">
        <v>1</v>
      </c>
      <c r="AC22" s="37"/>
      <c r="AD22" s="37"/>
      <c r="AE22" s="39"/>
      <c r="AF22" s="39"/>
      <c r="AG22" s="39"/>
      <c r="AH22" s="39"/>
      <c r="AI22" s="36">
        <v>1</v>
      </c>
      <c r="AJ22" s="36">
        <v>2</v>
      </c>
      <c r="AK22" s="37"/>
      <c r="AL22" s="37"/>
      <c r="AM22" s="39"/>
      <c r="AN22" s="39"/>
      <c r="AO22" s="39"/>
      <c r="AP22" s="39"/>
      <c r="AQ22" s="8">
        <f t="shared" si="5"/>
        <v>21</v>
      </c>
      <c r="AR22" s="8">
        <f t="shared" si="6"/>
        <v>65</v>
      </c>
      <c r="AS22" s="4"/>
      <c r="AT22" s="40">
        <f t="shared" si="7"/>
        <v>8</v>
      </c>
      <c r="AU22" s="40">
        <f t="shared" si="8"/>
        <v>11</v>
      </c>
      <c r="AV22" s="40">
        <f t="shared" si="9"/>
        <v>35</v>
      </c>
      <c r="AW22" s="15"/>
      <c r="AX22" s="10">
        <f t="shared" si="10"/>
        <v>0.40677069827274998</v>
      </c>
      <c r="AY22" s="10">
        <f t="shared" si="11"/>
        <v>0.42307692307692307</v>
      </c>
      <c r="AZ22" s="10">
        <f t="shared" si="12"/>
        <v>0.64415320539837184</v>
      </c>
      <c r="BA22" s="15"/>
      <c r="BB22" s="8">
        <f t="shared" ref="BB22:BD22" si="27">IF((AX22)&gt;=50%,2,(IF((AX22)&lt;25%,0,1)))</f>
        <v>1</v>
      </c>
      <c r="BC22" s="8">
        <f t="shared" si="27"/>
        <v>1</v>
      </c>
      <c r="BD22" s="8">
        <f t="shared" si="27"/>
        <v>2</v>
      </c>
      <c r="BE22" s="4"/>
      <c r="BF22" s="8" t="str">
        <f t="shared" ref="BF22:BH22" si="28">IF(BB22=2,"Att",(IF(BB22=0,"Not","Weak")))</f>
        <v>Weak</v>
      </c>
      <c r="BG22" s="8" t="str">
        <f t="shared" si="28"/>
        <v>Weak</v>
      </c>
      <c r="BH22" s="8" t="str">
        <f t="shared" si="28"/>
        <v>Att</v>
      </c>
      <c r="BI22" s="2"/>
      <c r="BJ22" s="2">
        <f t="shared" si="17"/>
        <v>1</v>
      </c>
      <c r="BK22" s="2">
        <f t="shared" si="18"/>
        <v>3</v>
      </c>
      <c r="BL22" s="2"/>
    </row>
    <row r="23" spans="1:64" ht="15.75" customHeight="1">
      <c r="A23" s="131">
        <v>2104010202195</v>
      </c>
      <c r="B23" s="132" t="s">
        <v>108</v>
      </c>
      <c r="C23" s="66">
        <v>10</v>
      </c>
      <c r="D23" s="36">
        <v>3</v>
      </c>
      <c r="E23" s="88">
        <v>3</v>
      </c>
      <c r="F23" s="36">
        <v>2</v>
      </c>
      <c r="G23" s="32">
        <v>6</v>
      </c>
      <c r="H23" s="96">
        <v>8</v>
      </c>
      <c r="I23" s="97">
        <v>0</v>
      </c>
      <c r="J23" s="60">
        <v>0</v>
      </c>
      <c r="K23" s="61"/>
      <c r="L23" s="96">
        <v>0</v>
      </c>
      <c r="M23" s="96">
        <v>1</v>
      </c>
      <c r="N23" s="61"/>
      <c r="O23" s="96">
        <v>0</v>
      </c>
      <c r="P23" s="96">
        <v>1</v>
      </c>
      <c r="Q23" s="61"/>
      <c r="R23" s="36">
        <f t="shared" si="4"/>
        <v>2</v>
      </c>
      <c r="S23" s="36">
        <v>5</v>
      </c>
      <c r="T23" s="36">
        <v>3</v>
      </c>
      <c r="U23" s="37"/>
      <c r="V23" s="37"/>
      <c r="W23" s="39"/>
      <c r="X23" s="39"/>
      <c r="Y23" s="39"/>
      <c r="Z23" s="39"/>
      <c r="AA23" s="36">
        <v>0</v>
      </c>
      <c r="AB23" s="36">
        <v>0</v>
      </c>
      <c r="AC23" s="37"/>
      <c r="AD23" s="37"/>
      <c r="AE23" s="38">
        <v>2</v>
      </c>
      <c r="AF23" s="38">
        <v>2</v>
      </c>
      <c r="AG23" s="39"/>
      <c r="AH23" s="39"/>
      <c r="AI23" s="37"/>
      <c r="AJ23" s="37"/>
      <c r="AK23" s="37"/>
      <c r="AL23" s="37"/>
      <c r="AM23" s="38">
        <v>0</v>
      </c>
      <c r="AN23" s="38">
        <v>2</v>
      </c>
      <c r="AO23" s="38">
        <v>0</v>
      </c>
      <c r="AP23" s="39"/>
      <c r="AQ23" s="8">
        <f t="shared" si="5"/>
        <v>14</v>
      </c>
      <c r="AR23" s="8">
        <f t="shared" si="6"/>
        <v>40</v>
      </c>
      <c r="AS23" s="4"/>
      <c r="AT23" s="40">
        <f t="shared" si="7"/>
        <v>2</v>
      </c>
      <c r="AU23" s="40">
        <f t="shared" si="8"/>
        <v>7</v>
      </c>
      <c r="AV23" s="40">
        <f t="shared" si="9"/>
        <v>21</v>
      </c>
      <c r="AW23" s="15"/>
      <c r="AX23" s="10">
        <f t="shared" si="10"/>
        <v>0.10169267456818749</v>
      </c>
      <c r="AY23" s="10">
        <f t="shared" si="11"/>
        <v>0.26923076923076922</v>
      </c>
      <c r="AZ23" s="10">
        <f t="shared" si="12"/>
        <v>0.38649192323902315</v>
      </c>
      <c r="BA23" s="15"/>
      <c r="BB23" s="8">
        <f t="shared" ref="BB23:BD23" si="29">IF((AX23)&gt;=50%,2,(IF((AX23)&lt;25%,0,1)))</f>
        <v>0</v>
      </c>
      <c r="BC23" s="8">
        <f t="shared" si="29"/>
        <v>1</v>
      </c>
      <c r="BD23" s="8">
        <f t="shared" si="29"/>
        <v>1</v>
      </c>
      <c r="BE23" s="4"/>
      <c r="BF23" s="8" t="str">
        <f t="shared" ref="BF23:BH23" si="30">IF(BB23=2,"Att",(IF(BB23=0,"Not","Weak")))</f>
        <v>Not</v>
      </c>
      <c r="BG23" s="8" t="str">
        <f t="shared" si="30"/>
        <v>Weak</v>
      </c>
      <c r="BH23" s="8" t="str">
        <f t="shared" si="30"/>
        <v>Weak</v>
      </c>
      <c r="BI23" s="2"/>
      <c r="BJ23" s="2">
        <f t="shared" si="17"/>
        <v>0</v>
      </c>
      <c r="BK23" s="2">
        <f t="shared" si="18"/>
        <v>2</v>
      </c>
      <c r="BL23" s="2"/>
    </row>
    <row r="24" spans="1:64" ht="15.75" customHeight="1">
      <c r="A24" s="125">
        <v>2104010202196</v>
      </c>
      <c r="B24" s="126" t="s">
        <v>109</v>
      </c>
      <c r="C24" s="55">
        <v>10</v>
      </c>
      <c r="D24" s="134">
        <v>9</v>
      </c>
      <c r="E24" s="88">
        <v>7</v>
      </c>
      <c r="F24" s="134">
        <v>3</v>
      </c>
      <c r="G24" s="32">
        <v>16</v>
      </c>
      <c r="H24" s="60">
        <v>8</v>
      </c>
      <c r="I24" s="60">
        <v>0</v>
      </c>
      <c r="J24" s="60">
        <v>0</v>
      </c>
      <c r="K24" s="61"/>
      <c r="L24" s="60">
        <v>2</v>
      </c>
      <c r="M24" s="60">
        <v>1</v>
      </c>
      <c r="N24" s="61"/>
      <c r="O24" s="60">
        <v>1</v>
      </c>
      <c r="P24" s="60">
        <v>3</v>
      </c>
      <c r="Q24" s="61"/>
      <c r="R24" s="36">
        <f t="shared" si="4"/>
        <v>7</v>
      </c>
      <c r="S24" s="36">
        <v>4</v>
      </c>
      <c r="T24" s="36">
        <v>3</v>
      </c>
      <c r="U24" s="37"/>
      <c r="V24" s="37"/>
      <c r="W24" s="38">
        <v>2</v>
      </c>
      <c r="X24" s="38">
        <v>6</v>
      </c>
      <c r="Y24" s="39"/>
      <c r="Z24" s="39"/>
      <c r="AA24" s="36">
        <v>4</v>
      </c>
      <c r="AB24" s="36">
        <v>1</v>
      </c>
      <c r="AC24" s="37"/>
      <c r="AD24" s="37"/>
      <c r="AE24" s="39"/>
      <c r="AF24" s="39"/>
      <c r="AG24" s="39"/>
      <c r="AH24" s="39"/>
      <c r="AI24" s="36">
        <v>0</v>
      </c>
      <c r="AJ24" s="36">
        <v>2</v>
      </c>
      <c r="AK24" s="37"/>
      <c r="AL24" s="37"/>
      <c r="AM24" s="39"/>
      <c r="AN24" s="39"/>
      <c r="AO24" s="39"/>
      <c r="AP24" s="39"/>
      <c r="AQ24" s="8">
        <f t="shared" si="5"/>
        <v>22</v>
      </c>
      <c r="AR24" s="8">
        <f t="shared" si="6"/>
        <v>63</v>
      </c>
      <c r="AS24" s="4"/>
      <c r="AT24" s="63">
        <f t="shared" si="7"/>
        <v>5</v>
      </c>
      <c r="AU24" s="63">
        <f t="shared" si="8"/>
        <v>19</v>
      </c>
      <c r="AV24" s="63">
        <f t="shared" si="9"/>
        <v>29</v>
      </c>
      <c r="AW24" s="15"/>
      <c r="AX24" s="64">
        <f t="shared" si="10"/>
        <v>0.25423168642046873</v>
      </c>
      <c r="AY24" s="64">
        <f t="shared" si="11"/>
        <v>0.73076923076923073</v>
      </c>
      <c r="AZ24" s="64">
        <f t="shared" si="12"/>
        <v>0.53372694161579382</v>
      </c>
      <c r="BA24" s="15"/>
      <c r="BB24" s="65">
        <f t="shared" ref="BB24:BD24" si="31">IF((AX24)&gt;=50%,2,(IF((AX24)&lt;25%,0,1)))</f>
        <v>1</v>
      </c>
      <c r="BC24" s="65">
        <f t="shared" si="31"/>
        <v>2</v>
      </c>
      <c r="BD24" s="65">
        <f t="shared" si="31"/>
        <v>2</v>
      </c>
      <c r="BE24" s="4"/>
      <c r="BF24" s="65" t="str">
        <f t="shared" ref="BF24:BH24" si="32">IF(BB24=2,"Att",(IF(BB24=0,"Not","Weak")))</f>
        <v>Weak</v>
      </c>
      <c r="BG24" s="65" t="str">
        <f t="shared" si="32"/>
        <v>Att</v>
      </c>
      <c r="BH24" s="8" t="str">
        <f t="shared" si="32"/>
        <v>Att</v>
      </c>
      <c r="BI24" s="2"/>
      <c r="BJ24" s="2">
        <f t="shared" si="17"/>
        <v>1</v>
      </c>
      <c r="BK24" s="2">
        <f t="shared" si="18"/>
        <v>4</v>
      </c>
      <c r="BL24" s="2"/>
    </row>
    <row r="25" spans="1:64" ht="15.75" customHeight="1">
      <c r="A25" s="131">
        <v>2104010202199</v>
      </c>
      <c r="B25" s="132" t="s">
        <v>110</v>
      </c>
      <c r="C25" s="55">
        <v>10</v>
      </c>
      <c r="D25" s="134">
        <v>10</v>
      </c>
      <c r="E25" s="88">
        <v>9</v>
      </c>
      <c r="F25" s="133"/>
      <c r="G25" s="32">
        <v>19</v>
      </c>
      <c r="H25" s="60">
        <v>10</v>
      </c>
      <c r="I25" s="60">
        <v>4</v>
      </c>
      <c r="J25" s="60">
        <v>6</v>
      </c>
      <c r="K25" s="61"/>
      <c r="L25" s="60">
        <v>4</v>
      </c>
      <c r="M25" s="60">
        <v>6</v>
      </c>
      <c r="N25" s="61"/>
      <c r="O25" s="60">
        <v>0</v>
      </c>
      <c r="P25" s="60">
        <v>0</v>
      </c>
      <c r="Q25" s="61"/>
      <c r="R25" s="36">
        <f t="shared" si="4"/>
        <v>20</v>
      </c>
      <c r="S25" s="36">
        <v>5</v>
      </c>
      <c r="T25" s="36">
        <v>5</v>
      </c>
      <c r="U25" s="37"/>
      <c r="V25" s="37"/>
      <c r="W25" s="38">
        <v>3</v>
      </c>
      <c r="X25" s="38">
        <v>7</v>
      </c>
      <c r="Y25" s="39"/>
      <c r="Z25" s="39"/>
      <c r="AA25" s="36">
        <v>3</v>
      </c>
      <c r="AB25" s="36">
        <v>5</v>
      </c>
      <c r="AC25" s="37"/>
      <c r="AD25" s="37"/>
      <c r="AE25" s="140">
        <v>4</v>
      </c>
      <c r="AF25" s="141">
        <v>3</v>
      </c>
      <c r="AG25" s="39"/>
      <c r="AH25" s="39"/>
      <c r="AI25" s="37"/>
      <c r="AJ25" s="37"/>
      <c r="AK25" s="37"/>
      <c r="AL25" s="37"/>
      <c r="AM25" s="39"/>
      <c r="AN25" s="39"/>
      <c r="AO25" s="39"/>
      <c r="AP25" s="39"/>
      <c r="AQ25" s="8">
        <f t="shared" si="5"/>
        <v>35</v>
      </c>
      <c r="AR25" s="8">
        <f t="shared" si="6"/>
        <v>94</v>
      </c>
      <c r="AS25" s="4"/>
      <c r="AT25" s="63">
        <f t="shared" si="7"/>
        <v>15</v>
      </c>
      <c r="AU25" s="63">
        <f t="shared" si="8"/>
        <v>19</v>
      </c>
      <c r="AV25" s="63">
        <f t="shared" si="9"/>
        <v>50</v>
      </c>
      <c r="AW25" s="15"/>
      <c r="AX25" s="64">
        <f t="shared" si="10"/>
        <v>0.76269505926140624</v>
      </c>
      <c r="AY25" s="64">
        <f t="shared" si="11"/>
        <v>0.73076923076923073</v>
      </c>
      <c r="AZ25" s="64">
        <f t="shared" si="12"/>
        <v>0.92021886485481696</v>
      </c>
      <c r="BA25" s="15"/>
      <c r="BB25" s="65">
        <f t="shared" ref="BB25:BD25" si="33">IF((AX25)&gt;=50%,2,(IF((AX25)&lt;25%,0,1)))</f>
        <v>2</v>
      </c>
      <c r="BC25" s="65">
        <f t="shared" si="33"/>
        <v>2</v>
      </c>
      <c r="BD25" s="65">
        <f t="shared" si="33"/>
        <v>2</v>
      </c>
      <c r="BE25" s="4"/>
      <c r="BF25" s="65" t="str">
        <f t="shared" ref="BF25:BH25" si="34">IF(BB25=2,"Att",(IF(BB25=0,"Not","Weak")))</f>
        <v>Att</v>
      </c>
      <c r="BG25" s="65" t="str">
        <f t="shared" si="34"/>
        <v>Att</v>
      </c>
      <c r="BH25" s="8" t="str">
        <f t="shared" si="34"/>
        <v>Att</v>
      </c>
      <c r="BI25" s="2"/>
      <c r="BJ25" s="2">
        <f t="shared" si="17"/>
        <v>2</v>
      </c>
      <c r="BK25" s="2">
        <f t="shared" si="18"/>
        <v>4</v>
      </c>
      <c r="BL25" s="2"/>
    </row>
    <row r="26" spans="1:64" ht="15.75" customHeight="1">
      <c r="A26" s="125">
        <v>2104010202200</v>
      </c>
      <c r="B26" s="126" t="s">
        <v>111</v>
      </c>
      <c r="C26" s="66">
        <v>10</v>
      </c>
      <c r="D26" s="36">
        <v>4</v>
      </c>
      <c r="E26" s="88">
        <v>6</v>
      </c>
      <c r="F26" s="36">
        <v>1</v>
      </c>
      <c r="G26" s="32">
        <v>10</v>
      </c>
      <c r="H26" s="96">
        <v>8</v>
      </c>
      <c r="I26" s="97">
        <v>1</v>
      </c>
      <c r="J26" s="60">
        <v>2</v>
      </c>
      <c r="K26" s="37"/>
      <c r="L26" s="96">
        <v>2</v>
      </c>
      <c r="M26" s="96">
        <v>2</v>
      </c>
      <c r="N26" s="87"/>
      <c r="O26" s="96">
        <v>0</v>
      </c>
      <c r="P26" s="96">
        <v>0</v>
      </c>
      <c r="Q26" s="37"/>
      <c r="R26" s="36">
        <f t="shared" si="4"/>
        <v>7</v>
      </c>
      <c r="S26" s="36">
        <v>1</v>
      </c>
      <c r="T26" s="36">
        <v>0</v>
      </c>
      <c r="U26" s="37"/>
      <c r="V26" s="37"/>
      <c r="W26" s="38">
        <v>0</v>
      </c>
      <c r="X26" s="38">
        <v>0</v>
      </c>
      <c r="Y26" s="39"/>
      <c r="Z26" s="39"/>
      <c r="AA26" s="37"/>
      <c r="AB26" s="37"/>
      <c r="AC26" s="37"/>
      <c r="AD26" s="37"/>
      <c r="AE26" s="38">
        <v>0</v>
      </c>
      <c r="AF26" s="38">
        <v>1</v>
      </c>
      <c r="AG26" s="39"/>
      <c r="AH26" s="39"/>
      <c r="AI26" s="36">
        <v>0</v>
      </c>
      <c r="AJ26" s="36">
        <v>1</v>
      </c>
      <c r="AK26" s="37"/>
      <c r="AL26" s="37"/>
      <c r="AM26" s="39"/>
      <c r="AN26" s="39"/>
      <c r="AO26" s="39"/>
      <c r="AP26" s="39"/>
      <c r="AQ26" s="8">
        <f t="shared" si="5"/>
        <v>3</v>
      </c>
      <c r="AR26" s="8">
        <f t="shared" si="6"/>
        <v>38</v>
      </c>
      <c r="AS26" s="4"/>
      <c r="AT26" s="40">
        <f t="shared" si="7"/>
        <v>3</v>
      </c>
      <c r="AU26" s="40">
        <f t="shared" si="8"/>
        <v>10</v>
      </c>
      <c r="AV26" s="40">
        <f t="shared" si="9"/>
        <v>15</v>
      </c>
      <c r="AW26" s="15"/>
      <c r="AX26" s="10">
        <f t="shared" si="10"/>
        <v>0.15253901185228125</v>
      </c>
      <c r="AY26" s="10">
        <f t="shared" si="11"/>
        <v>0.38461538461538464</v>
      </c>
      <c r="AZ26" s="10">
        <f t="shared" si="12"/>
        <v>0.27606565945644512</v>
      </c>
      <c r="BA26" s="15"/>
      <c r="BB26" s="8">
        <f t="shared" ref="BB26:BD26" si="35">IF((AX26)&gt;=50%,2,(IF((AX26)&lt;25%,0,1)))</f>
        <v>0</v>
      </c>
      <c r="BC26" s="8">
        <f t="shared" si="35"/>
        <v>1</v>
      </c>
      <c r="BD26" s="8">
        <f t="shared" si="35"/>
        <v>1</v>
      </c>
      <c r="BE26" s="4"/>
      <c r="BF26" s="8" t="str">
        <f t="shared" ref="BF26:BH26" si="36">IF(BB26=2,"Att",(IF(BB26=0,"Not","Weak")))</f>
        <v>Not</v>
      </c>
      <c r="BG26" s="8" t="str">
        <f t="shared" si="36"/>
        <v>Weak</v>
      </c>
      <c r="BH26" s="8" t="str">
        <f t="shared" si="36"/>
        <v>Weak</v>
      </c>
      <c r="BI26" s="2"/>
      <c r="BJ26" s="2">
        <f t="shared" si="17"/>
        <v>0</v>
      </c>
      <c r="BK26" s="2">
        <f t="shared" si="18"/>
        <v>2</v>
      </c>
      <c r="BL26" s="2"/>
    </row>
    <row r="27" spans="1:64" ht="15.75" customHeight="1">
      <c r="A27" s="131">
        <v>2104010202201</v>
      </c>
      <c r="B27" s="132" t="s">
        <v>112</v>
      </c>
      <c r="C27" s="66">
        <v>6</v>
      </c>
      <c r="D27" s="36">
        <v>3</v>
      </c>
      <c r="E27" s="88">
        <v>5</v>
      </c>
      <c r="F27" s="36">
        <v>2</v>
      </c>
      <c r="G27" s="32">
        <v>8</v>
      </c>
      <c r="H27" s="96">
        <v>7</v>
      </c>
      <c r="I27" s="97">
        <v>1</v>
      </c>
      <c r="J27" s="60">
        <v>6</v>
      </c>
      <c r="K27" s="37"/>
      <c r="L27" s="96">
        <v>0</v>
      </c>
      <c r="M27" s="96">
        <v>0</v>
      </c>
      <c r="N27" s="87"/>
      <c r="O27" s="96">
        <v>1</v>
      </c>
      <c r="P27" s="96">
        <v>1</v>
      </c>
      <c r="Q27" s="37"/>
      <c r="R27" s="36">
        <f t="shared" si="4"/>
        <v>9</v>
      </c>
      <c r="S27" s="36">
        <v>4</v>
      </c>
      <c r="T27" s="36">
        <v>0</v>
      </c>
      <c r="U27" s="37"/>
      <c r="V27" s="37"/>
      <c r="W27" s="39"/>
      <c r="X27" s="39"/>
      <c r="Y27" s="39"/>
      <c r="Z27" s="39"/>
      <c r="AA27" s="37"/>
      <c r="AB27" s="36">
        <v>0</v>
      </c>
      <c r="AC27" s="37"/>
      <c r="AD27" s="37"/>
      <c r="AE27" s="39"/>
      <c r="AF27" s="39"/>
      <c r="AG27" s="39"/>
      <c r="AH27" s="39"/>
      <c r="AI27" s="37"/>
      <c r="AJ27" s="37"/>
      <c r="AK27" s="37"/>
      <c r="AL27" s="37"/>
      <c r="AM27" s="39"/>
      <c r="AN27" s="39"/>
      <c r="AO27" s="39"/>
      <c r="AP27" s="39"/>
      <c r="AQ27" s="8">
        <f t="shared" si="5"/>
        <v>4</v>
      </c>
      <c r="AR27" s="8">
        <f t="shared" si="6"/>
        <v>34</v>
      </c>
      <c r="AS27" s="4"/>
      <c r="AT27" s="40">
        <f t="shared" si="7"/>
        <v>2</v>
      </c>
      <c r="AU27" s="40">
        <f t="shared" si="8"/>
        <v>9</v>
      </c>
      <c r="AV27" s="40">
        <f t="shared" si="9"/>
        <v>17</v>
      </c>
      <c r="AW27" s="15"/>
      <c r="AX27" s="10">
        <f t="shared" si="10"/>
        <v>0.10169267456818749</v>
      </c>
      <c r="AY27" s="10">
        <f t="shared" si="11"/>
        <v>0.34615384615384615</v>
      </c>
      <c r="AZ27" s="10">
        <f t="shared" si="12"/>
        <v>0.31287441405063776</v>
      </c>
      <c r="BA27" s="15"/>
      <c r="BB27" s="8">
        <f t="shared" ref="BB27:BD27" si="37">IF((AX27)&gt;=50%,2,(IF((AX27)&lt;25%,0,1)))</f>
        <v>0</v>
      </c>
      <c r="BC27" s="8">
        <f t="shared" si="37"/>
        <v>1</v>
      </c>
      <c r="BD27" s="8">
        <f t="shared" si="37"/>
        <v>1</v>
      </c>
      <c r="BE27" s="4"/>
      <c r="BF27" s="8" t="str">
        <f t="shared" ref="BF27:BH27" si="38">IF(BB27=2,"Att",(IF(BB27=0,"Not","Weak")))</f>
        <v>Not</v>
      </c>
      <c r="BG27" s="8" t="str">
        <f t="shared" si="38"/>
        <v>Weak</v>
      </c>
      <c r="BH27" s="8" t="str">
        <f t="shared" si="38"/>
        <v>Weak</v>
      </c>
      <c r="BI27" s="2"/>
      <c r="BJ27" s="2">
        <f t="shared" si="17"/>
        <v>0</v>
      </c>
      <c r="BK27" s="2">
        <f t="shared" si="18"/>
        <v>2</v>
      </c>
      <c r="BL27" s="2"/>
    </row>
    <row r="28" spans="1:64" ht="15.75" customHeight="1">
      <c r="A28" s="125">
        <v>2104010202202</v>
      </c>
      <c r="B28" s="126" t="s">
        <v>113</v>
      </c>
      <c r="C28" s="55">
        <v>10</v>
      </c>
      <c r="D28" s="134">
        <v>6</v>
      </c>
      <c r="E28" s="88">
        <v>8</v>
      </c>
      <c r="F28" s="134">
        <v>7</v>
      </c>
      <c r="G28" s="32">
        <v>15</v>
      </c>
      <c r="H28" s="60">
        <v>7</v>
      </c>
      <c r="I28" s="60">
        <v>0</v>
      </c>
      <c r="J28" s="60">
        <v>0</v>
      </c>
      <c r="K28" s="37"/>
      <c r="L28" s="60">
        <v>4</v>
      </c>
      <c r="M28" s="60">
        <v>2</v>
      </c>
      <c r="N28" s="87"/>
      <c r="O28" s="60">
        <v>0</v>
      </c>
      <c r="P28" s="60">
        <v>0</v>
      </c>
      <c r="Q28" s="37"/>
      <c r="R28" s="36">
        <f t="shared" si="4"/>
        <v>6</v>
      </c>
      <c r="S28" s="36">
        <v>5</v>
      </c>
      <c r="T28" s="36">
        <v>0</v>
      </c>
      <c r="U28" s="37"/>
      <c r="V28" s="37"/>
      <c r="W28" s="38">
        <v>2</v>
      </c>
      <c r="X28" s="38">
        <v>0</v>
      </c>
      <c r="Y28" s="39"/>
      <c r="Z28" s="39"/>
      <c r="AA28" s="36">
        <v>2</v>
      </c>
      <c r="AB28" s="36">
        <v>1</v>
      </c>
      <c r="AC28" s="37"/>
      <c r="AD28" s="37"/>
      <c r="AE28" s="39"/>
      <c r="AF28" s="39"/>
      <c r="AG28" s="39"/>
      <c r="AH28" s="39"/>
      <c r="AI28" s="36">
        <v>0</v>
      </c>
      <c r="AJ28" s="36">
        <v>2</v>
      </c>
      <c r="AK28" s="37"/>
      <c r="AL28" s="37"/>
      <c r="AM28" s="39"/>
      <c r="AN28" s="39"/>
      <c r="AO28" s="39"/>
      <c r="AP28" s="39"/>
      <c r="AQ28" s="8">
        <f t="shared" si="5"/>
        <v>12</v>
      </c>
      <c r="AR28" s="8">
        <f t="shared" si="6"/>
        <v>50</v>
      </c>
      <c r="AS28" s="4"/>
      <c r="AT28" s="63">
        <f t="shared" si="7"/>
        <v>6</v>
      </c>
      <c r="AU28" s="63">
        <f t="shared" si="8"/>
        <v>14</v>
      </c>
      <c r="AV28" s="63">
        <f t="shared" si="9"/>
        <v>19</v>
      </c>
      <c r="AW28" s="15"/>
      <c r="AX28" s="64">
        <f t="shared" si="10"/>
        <v>0.3050780237045625</v>
      </c>
      <c r="AY28" s="64">
        <f t="shared" si="11"/>
        <v>0.53846153846153844</v>
      </c>
      <c r="AZ28" s="64">
        <f t="shared" si="12"/>
        <v>0.34968316864483046</v>
      </c>
      <c r="BA28" s="15"/>
      <c r="BB28" s="65">
        <f t="shared" ref="BB28:BD28" si="39">IF((AX28)&gt;=50%,2,(IF((AX28)&lt;25%,0,1)))</f>
        <v>1</v>
      </c>
      <c r="BC28" s="65">
        <f t="shared" si="39"/>
        <v>2</v>
      </c>
      <c r="BD28" s="65">
        <f t="shared" si="39"/>
        <v>1</v>
      </c>
      <c r="BE28" s="4"/>
      <c r="BF28" s="65" t="str">
        <f t="shared" ref="BF28:BH28" si="40">IF(BB28=2,"Att",(IF(BB28=0,"Not","Weak")))</f>
        <v>Weak</v>
      </c>
      <c r="BG28" s="65" t="str">
        <f t="shared" si="40"/>
        <v>Att</v>
      </c>
      <c r="BH28" s="8" t="str">
        <f t="shared" si="40"/>
        <v>Weak</v>
      </c>
      <c r="BI28" s="2"/>
      <c r="BJ28" s="2">
        <f t="shared" si="17"/>
        <v>1</v>
      </c>
      <c r="BK28" s="2">
        <f t="shared" si="18"/>
        <v>3</v>
      </c>
      <c r="BL28" s="2"/>
    </row>
    <row r="29" spans="1:64" ht="15.75" customHeight="1">
      <c r="A29" s="131">
        <v>2104010202203</v>
      </c>
      <c r="B29" s="132" t="s">
        <v>114</v>
      </c>
      <c r="C29" s="66">
        <v>10</v>
      </c>
      <c r="D29" s="36">
        <v>5</v>
      </c>
      <c r="E29" s="88">
        <v>7</v>
      </c>
      <c r="F29" s="36">
        <v>7</v>
      </c>
      <c r="G29" s="32">
        <v>14</v>
      </c>
      <c r="H29" s="96">
        <v>8</v>
      </c>
      <c r="I29" s="97">
        <v>0</v>
      </c>
      <c r="J29" s="60">
        <v>0</v>
      </c>
      <c r="K29" s="37"/>
      <c r="L29" s="96">
        <v>1</v>
      </c>
      <c r="M29" s="96">
        <v>1</v>
      </c>
      <c r="N29" s="87"/>
      <c r="O29" s="96">
        <v>1</v>
      </c>
      <c r="P29" s="96">
        <v>6</v>
      </c>
      <c r="Q29" s="37"/>
      <c r="R29" s="36">
        <f t="shared" si="4"/>
        <v>9</v>
      </c>
      <c r="S29" s="36">
        <v>5</v>
      </c>
      <c r="T29" s="36">
        <v>4</v>
      </c>
      <c r="U29" s="37"/>
      <c r="V29" s="37"/>
      <c r="W29" s="38">
        <v>0</v>
      </c>
      <c r="X29" s="38">
        <v>7</v>
      </c>
      <c r="Y29" s="39"/>
      <c r="Z29" s="39"/>
      <c r="AA29" s="36">
        <v>3</v>
      </c>
      <c r="AB29" s="36">
        <v>1</v>
      </c>
      <c r="AC29" s="37"/>
      <c r="AD29" s="37"/>
      <c r="AE29" s="39"/>
      <c r="AF29" s="39"/>
      <c r="AG29" s="39"/>
      <c r="AH29" s="39"/>
      <c r="AI29" s="37"/>
      <c r="AJ29" s="37"/>
      <c r="AK29" s="37"/>
      <c r="AL29" s="37"/>
      <c r="AM29" s="38">
        <v>2</v>
      </c>
      <c r="AN29" s="38">
        <v>5</v>
      </c>
      <c r="AO29" s="38">
        <v>0</v>
      </c>
      <c r="AP29" s="39"/>
      <c r="AQ29" s="8">
        <f t="shared" si="5"/>
        <v>27</v>
      </c>
      <c r="AR29" s="8">
        <f t="shared" si="6"/>
        <v>68</v>
      </c>
      <c r="AS29" s="4"/>
      <c r="AT29" s="40">
        <f t="shared" si="7"/>
        <v>4</v>
      </c>
      <c r="AU29" s="40">
        <f t="shared" si="8"/>
        <v>18</v>
      </c>
      <c r="AV29" s="40">
        <f t="shared" si="9"/>
        <v>34</v>
      </c>
      <c r="AW29" s="15"/>
      <c r="AX29" s="10">
        <f t="shared" si="10"/>
        <v>0.20338534913637499</v>
      </c>
      <c r="AY29" s="10">
        <f t="shared" si="11"/>
        <v>0.69230769230769229</v>
      </c>
      <c r="AZ29" s="10">
        <f t="shared" si="12"/>
        <v>0.62574882810127552</v>
      </c>
      <c r="BA29" s="15"/>
      <c r="BB29" s="8">
        <f t="shared" ref="BB29:BD29" si="41">IF((AX29)&gt;=50%,2,(IF((AX29)&lt;25%,0,1)))</f>
        <v>0</v>
      </c>
      <c r="BC29" s="8">
        <f t="shared" si="41"/>
        <v>2</v>
      </c>
      <c r="BD29" s="8">
        <f t="shared" si="41"/>
        <v>2</v>
      </c>
      <c r="BE29" s="4"/>
      <c r="BF29" s="8" t="str">
        <f t="shared" ref="BF29:BH29" si="42">IF(BB29=2,"Att",(IF(BB29=0,"Not","Weak")))</f>
        <v>Not</v>
      </c>
      <c r="BG29" s="8" t="str">
        <f t="shared" si="42"/>
        <v>Att</v>
      </c>
      <c r="BH29" s="8" t="str">
        <f t="shared" si="42"/>
        <v>Att</v>
      </c>
      <c r="BI29" s="2"/>
      <c r="BJ29" s="2">
        <f t="shared" si="17"/>
        <v>0</v>
      </c>
      <c r="BK29" s="2">
        <f t="shared" si="18"/>
        <v>4</v>
      </c>
      <c r="BL29" s="2"/>
    </row>
    <row r="30" spans="1:64" ht="15.75" customHeight="1">
      <c r="A30" s="125">
        <v>2104010202204</v>
      </c>
      <c r="B30" s="126" t="s">
        <v>115</v>
      </c>
      <c r="C30" s="66">
        <v>10</v>
      </c>
      <c r="D30" s="36">
        <v>10</v>
      </c>
      <c r="E30" s="88">
        <v>5</v>
      </c>
      <c r="F30" s="36">
        <v>10</v>
      </c>
      <c r="G30" s="32">
        <v>20</v>
      </c>
      <c r="H30" s="96">
        <v>8</v>
      </c>
      <c r="I30" s="97">
        <v>4</v>
      </c>
      <c r="J30" s="60">
        <v>3</v>
      </c>
      <c r="K30" s="37"/>
      <c r="L30" s="96">
        <v>4</v>
      </c>
      <c r="M30" s="96">
        <v>5</v>
      </c>
      <c r="N30" s="87"/>
      <c r="O30" s="96">
        <v>0</v>
      </c>
      <c r="P30" s="96">
        <v>0</v>
      </c>
      <c r="Q30" s="37"/>
      <c r="R30" s="36">
        <f t="shared" si="4"/>
        <v>16</v>
      </c>
      <c r="S30" s="36">
        <v>5</v>
      </c>
      <c r="T30" s="36">
        <v>3</v>
      </c>
      <c r="U30" s="37"/>
      <c r="V30" s="37"/>
      <c r="W30" s="38">
        <v>3</v>
      </c>
      <c r="X30" s="38">
        <v>7</v>
      </c>
      <c r="Y30" s="39"/>
      <c r="Z30" s="39"/>
      <c r="AA30" s="36">
        <v>5</v>
      </c>
      <c r="AB30" s="36">
        <v>1</v>
      </c>
      <c r="AC30" s="37"/>
      <c r="AD30" s="37"/>
      <c r="AE30" s="39"/>
      <c r="AF30" s="39"/>
      <c r="AG30" s="39"/>
      <c r="AH30" s="39"/>
      <c r="AI30" s="36">
        <v>5</v>
      </c>
      <c r="AJ30" s="36">
        <v>3</v>
      </c>
      <c r="AK30" s="37"/>
      <c r="AL30" s="37"/>
      <c r="AM30" s="39"/>
      <c r="AN30" s="39"/>
      <c r="AO30" s="39"/>
      <c r="AP30" s="39"/>
      <c r="AQ30" s="8">
        <f t="shared" si="5"/>
        <v>32</v>
      </c>
      <c r="AR30" s="8">
        <f t="shared" si="6"/>
        <v>86</v>
      </c>
      <c r="AS30" s="4"/>
      <c r="AT30" s="40">
        <f t="shared" si="7"/>
        <v>11</v>
      </c>
      <c r="AU30" s="40">
        <f t="shared" si="8"/>
        <v>15</v>
      </c>
      <c r="AV30" s="40">
        <f t="shared" si="9"/>
        <v>45</v>
      </c>
      <c r="AW30" s="15"/>
      <c r="AX30" s="10">
        <f t="shared" si="10"/>
        <v>0.55930971012503117</v>
      </c>
      <c r="AY30" s="10">
        <f t="shared" si="11"/>
        <v>0.57692307692307687</v>
      </c>
      <c r="AZ30" s="10">
        <f t="shared" si="12"/>
        <v>0.82819697836933526</v>
      </c>
      <c r="BA30" s="15"/>
      <c r="BB30" s="8">
        <f t="shared" ref="BB30:BD30" si="43">IF((AX30)&gt;=50%,2,(IF((AX30)&lt;25%,0,1)))</f>
        <v>2</v>
      </c>
      <c r="BC30" s="8">
        <f t="shared" si="43"/>
        <v>2</v>
      </c>
      <c r="BD30" s="8">
        <f t="shared" si="43"/>
        <v>2</v>
      </c>
      <c r="BE30" s="4"/>
      <c r="BF30" s="8" t="str">
        <f t="shared" ref="BF30:BH30" si="44">IF(BB30=2,"Att",(IF(BB30=0,"Not","Weak")))</f>
        <v>Att</v>
      </c>
      <c r="BG30" s="8" t="str">
        <f t="shared" si="44"/>
        <v>Att</v>
      </c>
      <c r="BH30" s="8" t="str">
        <f t="shared" si="44"/>
        <v>Att</v>
      </c>
      <c r="BI30" s="2"/>
      <c r="BJ30" s="2">
        <f t="shared" si="17"/>
        <v>2</v>
      </c>
      <c r="BK30" s="2">
        <f t="shared" si="18"/>
        <v>4</v>
      </c>
      <c r="BL30" s="2"/>
    </row>
    <row r="31" spans="1:64" ht="15.75" customHeight="1">
      <c r="A31" s="131">
        <v>2104010202207</v>
      </c>
      <c r="B31" s="132" t="s">
        <v>116</v>
      </c>
      <c r="C31" s="66">
        <v>10</v>
      </c>
      <c r="D31" s="36">
        <v>5</v>
      </c>
      <c r="E31" s="88">
        <v>4</v>
      </c>
      <c r="F31" s="36">
        <v>4</v>
      </c>
      <c r="G31" s="32">
        <v>9</v>
      </c>
      <c r="H31" s="96">
        <v>8</v>
      </c>
      <c r="I31" s="97">
        <v>0</v>
      </c>
      <c r="J31" s="60">
        <v>0</v>
      </c>
      <c r="K31" s="61"/>
      <c r="L31" s="96">
        <v>0</v>
      </c>
      <c r="M31" s="96">
        <v>2</v>
      </c>
      <c r="N31" s="61"/>
      <c r="O31" s="96">
        <v>0</v>
      </c>
      <c r="P31" s="96">
        <v>2</v>
      </c>
      <c r="Q31" s="61"/>
      <c r="R31" s="36">
        <f t="shared" si="4"/>
        <v>4</v>
      </c>
      <c r="S31" s="36">
        <v>4</v>
      </c>
      <c r="T31" s="36">
        <v>0</v>
      </c>
      <c r="U31" s="61"/>
      <c r="V31" s="61"/>
      <c r="W31" s="39"/>
      <c r="X31" s="39"/>
      <c r="Y31" s="39"/>
      <c r="Z31" s="39"/>
      <c r="AA31" s="36">
        <v>2</v>
      </c>
      <c r="AB31" s="36">
        <v>1</v>
      </c>
      <c r="AC31" s="61"/>
      <c r="AD31" s="61"/>
      <c r="AE31" s="39"/>
      <c r="AF31" s="39"/>
      <c r="AG31" s="39"/>
      <c r="AH31" s="39"/>
      <c r="AI31" s="36">
        <v>0</v>
      </c>
      <c r="AJ31" s="36">
        <v>2</v>
      </c>
      <c r="AK31" s="61"/>
      <c r="AL31" s="61"/>
      <c r="AM31" s="38">
        <v>1</v>
      </c>
      <c r="AN31" s="38">
        <v>0</v>
      </c>
      <c r="AO31" s="38">
        <v>1</v>
      </c>
      <c r="AP31" s="39"/>
      <c r="AQ31" s="8">
        <f t="shared" si="5"/>
        <v>11</v>
      </c>
      <c r="AR31" s="90">
        <f t="shared" si="6"/>
        <v>42</v>
      </c>
      <c r="AS31" s="91"/>
      <c r="AT31" s="92">
        <f t="shared" si="7"/>
        <v>2</v>
      </c>
      <c r="AU31" s="92">
        <f t="shared" si="8"/>
        <v>11</v>
      </c>
      <c r="AV31" s="92">
        <f t="shared" si="9"/>
        <v>19</v>
      </c>
      <c r="AW31" s="93"/>
      <c r="AX31" s="94">
        <f t="shared" si="10"/>
        <v>0.10169267456818749</v>
      </c>
      <c r="AY31" s="94">
        <f t="shared" si="11"/>
        <v>0.42307692307692307</v>
      </c>
      <c r="AZ31" s="94">
        <f t="shared" si="12"/>
        <v>0.34968316864483046</v>
      </c>
      <c r="BA31" s="93"/>
      <c r="BB31" s="90">
        <f t="shared" ref="BB31:BD31" si="45">IF((AX31)&gt;=50%,2,(IF((AX31)&lt;25%,0,1)))</f>
        <v>0</v>
      </c>
      <c r="BC31" s="90">
        <f t="shared" si="45"/>
        <v>1</v>
      </c>
      <c r="BD31" s="90">
        <f t="shared" si="45"/>
        <v>1</v>
      </c>
      <c r="BE31" s="91"/>
      <c r="BF31" s="90" t="str">
        <f t="shared" ref="BF31:BH31" si="46">IF(BB31=2,"Att",(IF(BB31=0,"Not","Weak")))</f>
        <v>Not</v>
      </c>
      <c r="BG31" s="90" t="str">
        <f t="shared" si="46"/>
        <v>Weak</v>
      </c>
      <c r="BH31" s="90" t="str">
        <f t="shared" si="46"/>
        <v>Weak</v>
      </c>
      <c r="BI31" s="95"/>
      <c r="BJ31" s="2">
        <f t="shared" si="17"/>
        <v>0</v>
      </c>
      <c r="BK31" s="2">
        <f t="shared" si="18"/>
        <v>2</v>
      </c>
      <c r="BL31" s="95"/>
    </row>
    <row r="32" spans="1:64" ht="15.75" customHeight="1">
      <c r="A32" s="125">
        <v>2104010202208</v>
      </c>
      <c r="B32" s="126" t="s">
        <v>117</v>
      </c>
      <c r="C32" s="66">
        <v>10</v>
      </c>
      <c r="D32" s="36">
        <v>1</v>
      </c>
      <c r="E32" s="88">
        <v>5</v>
      </c>
      <c r="F32" s="36">
        <v>5</v>
      </c>
      <c r="G32" s="32">
        <v>10</v>
      </c>
      <c r="H32" s="96">
        <v>9</v>
      </c>
      <c r="I32" s="97">
        <v>0</v>
      </c>
      <c r="J32" s="60">
        <v>0</v>
      </c>
      <c r="K32" s="61"/>
      <c r="L32" s="96">
        <v>1</v>
      </c>
      <c r="M32" s="96">
        <v>6</v>
      </c>
      <c r="N32" s="61"/>
      <c r="O32" s="96">
        <v>2</v>
      </c>
      <c r="P32" s="96">
        <v>3</v>
      </c>
      <c r="Q32" s="61"/>
      <c r="R32" s="36">
        <f t="shared" si="4"/>
        <v>12</v>
      </c>
      <c r="S32" s="36">
        <v>5</v>
      </c>
      <c r="T32" s="36">
        <v>3</v>
      </c>
      <c r="U32" s="37"/>
      <c r="V32" s="37"/>
      <c r="W32" s="39"/>
      <c r="X32" s="39"/>
      <c r="Y32" s="39"/>
      <c r="Z32" s="39"/>
      <c r="AA32" s="36">
        <v>5</v>
      </c>
      <c r="AB32" s="36">
        <v>1</v>
      </c>
      <c r="AC32" s="37"/>
      <c r="AD32" s="37"/>
      <c r="AE32" s="39"/>
      <c r="AF32" s="39"/>
      <c r="AG32" s="39"/>
      <c r="AH32" s="39"/>
      <c r="AI32" s="36">
        <v>1</v>
      </c>
      <c r="AJ32" s="36">
        <v>2</v>
      </c>
      <c r="AK32" s="37"/>
      <c r="AL32" s="37"/>
      <c r="AM32" s="38">
        <v>0</v>
      </c>
      <c r="AN32" s="38">
        <v>1</v>
      </c>
      <c r="AO32" s="38">
        <v>1</v>
      </c>
      <c r="AP32" s="39"/>
      <c r="AQ32" s="8">
        <f t="shared" si="5"/>
        <v>19</v>
      </c>
      <c r="AR32" s="98">
        <f t="shared" si="6"/>
        <v>60</v>
      </c>
      <c r="AS32" s="91"/>
      <c r="AT32" s="99">
        <f t="shared" si="7"/>
        <v>4</v>
      </c>
      <c r="AU32" s="99">
        <f t="shared" si="8"/>
        <v>9</v>
      </c>
      <c r="AV32" s="99">
        <f t="shared" si="9"/>
        <v>33</v>
      </c>
      <c r="AW32" s="93"/>
      <c r="AX32" s="100">
        <f t="shared" si="10"/>
        <v>0.20338534913637499</v>
      </c>
      <c r="AY32" s="100">
        <f t="shared" si="11"/>
        <v>0.34615384615384615</v>
      </c>
      <c r="AZ32" s="100">
        <f t="shared" si="12"/>
        <v>0.6073444508041792</v>
      </c>
      <c r="BA32" s="93"/>
      <c r="BB32" s="98">
        <f t="shared" ref="BB32:BD32" si="47">IF((AX32)&gt;=50%,2,(IF((AX32)&lt;25%,0,1)))</f>
        <v>0</v>
      </c>
      <c r="BC32" s="98">
        <f t="shared" si="47"/>
        <v>1</v>
      </c>
      <c r="BD32" s="98">
        <f t="shared" si="47"/>
        <v>2</v>
      </c>
      <c r="BE32" s="91"/>
      <c r="BF32" s="98" t="str">
        <f t="shared" ref="BF32:BH32" si="48">IF(BB32=2,"Att",(IF(BB32=0,"Not","Weak")))</f>
        <v>Not</v>
      </c>
      <c r="BG32" s="98" t="str">
        <f t="shared" si="48"/>
        <v>Weak</v>
      </c>
      <c r="BH32" s="98" t="str">
        <f t="shared" si="48"/>
        <v>Att</v>
      </c>
      <c r="BI32" s="95"/>
      <c r="BJ32" s="2">
        <f t="shared" si="17"/>
        <v>0</v>
      </c>
      <c r="BK32" s="2">
        <f t="shared" si="18"/>
        <v>3</v>
      </c>
      <c r="BL32" s="95"/>
    </row>
    <row r="33" spans="1:64" ht="15.75" customHeight="1">
      <c r="A33" s="131">
        <v>2104010202209</v>
      </c>
      <c r="B33" s="132" t="s">
        <v>118</v>
      </c>
      <c r="C33" s="89">
        <v>10</v>
      </c>
      <c r="D33" s="134">
        <v>5</v>
      </c>
      <c r="E33" s="88">
        <v>2</v>
      </c>
      <c r="F33" s="134">
        <v>6</v>
      </c>
      <c r="G33" s="32">
        <v>11</v>
      </c>
      <c r="H33" s="60">
        <v>8</v>
      </c>
      <c r="I33" s="97">
        <v>0</v>
      </c>
      <c r="J33" s="60">
        <v>6</v>
      </c>
      <c r="K33" s="61"/>
      <c r="L33" s="96">
        <v>0</v>
      </c>
      <c r="M33" s="96">
        <v>0</v>
      </c>
      <c r="N33" s="61"/>
      <c r="O33" s="96">
        <v>0</v>
      </c>
      <c r="P33" s="96">
        <v>4</v>
      </c>
      <c r="Q33" s="61"/>
      <c r="R33" s="36">
        <f t="shared" si="4"/>
        <v>10</v>
      </c>
      <c r="S33" s="60">
        <v>5</v>
      </c>
      <c r="T33" s="60">
        <v>0</v>
      </c>
      <c r="U33" s="37"/>
      <c r="V33" s="37"/>
      <c r="W33" s="38">
        <v>2</v>
      </c>
      <c r="X33" s="38">
        <v>5</v>
      </c>
      <c r="Y33" s="39"/>
      <c r="Z33" s="39"/>
      <c r="AA33" s="60">
        <v>5</v>
      </c>
      <c r="AB33" s="60">
        <v>0</v>
      </c>
      <c r="AC33" s="37"/>
      <c r="AD33" s="37"/>
      <c r="AE33" s="39"/>
      <c r="AF33" s="39"/>
      <c r="AG33" s="39"/>
      <c r="AH33" s="39"/>
      <c r="AI33" s="60">
        <v>5</v>
      </c>
      <c r="AJ33" s="60">
        <v>2</v>
      </c>
      <c r="AK33" s="37"/>
      <c r="AL33" s="37"/>
      <c r="AM33" s="39"/>
      <c r="AN33" s="39"/>
      <c r="AO33" s="39"/>
      <c r="AP33" s="39"/>
      <c r="AQ33" s="8">
        <f t="shared" si="5"/>
        <v>24</v>
      </c>
      <c r="AR33" s="98">
        <f t="shared" si="6"/>
        <v>63</v>
      </c>
      <c r="AS33" s="91"/>
      <c r="AT33" s="101">
        <f t="shared" si="7"/>
        <v>2</v>
      </c>
      <c r="AU33" s="101">
        <f t="shared" si="8"/>
        <v>11</v>
      </c>
      <c r="AV33" s="101">
        <f t="shared" si="9"/>
        <v>36</v>
      </c>
      <c r="AW33" s="93"/>
      <c r="AX33" s="102">
        <f t="shared" si="10"/>
        <v>0.10169267456818749</v>
      </c>
      <c r="AY33" s="102">
        <f t="shared" si="11"/>
        <v>0.42307692307692307</v>
      </c>
      <c r="AZ33" s="102">
        <f t="shared" si="12"/>
        <v>0.66255758269546827</v>
      </c>
      <c r="BA33" s="93"/>
      <c r="BB33" s="103">
        <f t="shared" ref="BB33:BD33" si="49">IF((AX33)&gt;=50%,2,(IF((AX33)&lt;25%,0,1)))</f>
        <v>0</v>
      </c>
      <c r="BC33" s="103">
        <f t="shared" si="49"/>
        <v>1</v>
      </c>
      <c r="BD33" s="103">
        <f t="shared" si="49"/>
        <v>2</v>
      </c>
      <c r="BE33" s="91"/>
      <c r="BF33" s="103" t="str">
        <f t="shared" ref="BF33:BH33" si="50">IF(BB33=2,"Att",(IF(BB33=0,"Not","Weak")))</f>
        <v>Not</v>
      </c>
      <c r="BG33" s="103" t="str">
        <f t="shared" si="50"/>
        <v>Weak</v>
      </c>
      <c r="BH33" s="98" t="str">
        <f t="shared" si="50"/>
        <v>Att</v>
      </c>
      <c r="BI33" s="95"/>
      <c r="BJ33" s="2">
        <f t="shared" si="17"/>
        <v>0</v>
      </c>
      <c r="BK33" s="2">
        <f t="shared" si="18"/>
        <v>3</v>
      </c>
      <c r="BL33" s="95"/>
    </row>
    <row r="34" spans="1:64" ht="15.75" customHeight="1">
      <c r="A34" s="125">
        <v>2104010202210</v>
      </c>
      <c r="B34" s="126" t="s">
        <v>119</v>
      </c>
      <c r="C34" s="66">
        <v>6</v>
      </c>
      <c r="E34" s="36">
        <v>0</v>
      </c>
      <c r="F34" s="36">
        <v>3</v>
      </c>
      <c r="G34" s="32">
        <v>3</v>
      </c>
      <c r="H34" s="96">
        <v>9</v>
      </c>
      <c r="I34" s="97">
        <v>0</v>
      </c>
      <c r="J34" s="60">
        <v>0</v>
      </c>
      <c r="K34" s="61"/>
      <c r="L34" s="96">
        <v>2</v>
      </c>
      <c r="M34" s="96">
        <v>1</v>
      </c>
      <c r="N34" s="61"/>
      <c r="O34" s="96">
        <v>1</v>
      </c>
      <c r="P34" s="96">
        <v>0</v>
      </c>
      <c r="Q34" s="61"/>
      <c r="R34" s="36">
        <f t="shared" si="4"/>
        <v>4</v>
      </c>
      <c r="S34" s="36">
        <v>5</v>
      </c>
      <c r="T34" s="36">
        <v>0</v>
      </c>
      <c r="U34" s="37"/>
      <c r="V34" s="37"/>
      <c r="W34" s="39"/>
      <c r="X34" s="39"/>
      <c r="Y34" s="39"/>
      <c r="Z34" s="39"/>
      <c r="AA34" s="36">
        <v>3</v>
      </c>
      <c r="AB34" s="36">
        <v>1</v>
      </c>
      <c r="AC34" s="37"/>
      <c r="AD34" s="37"/>
      <c r="AE34" s="39"/>
      <c r="AF34" s="39"/>
      <c r="AG34" s="39"/>
      <c r="AH34" s="39"/>
      <c r="AI34" s="36">
        <v>0</v>
      </c>
      <c r="AJ34" s="36">
        <v>2</v>
      </c>
      <c r="AK34" s="37"/>
      <c r="AL34" s="37"/>
      <c r="AM34" s="39"/>
      <c r="AN34" s="39"/>
      <c r="AO34" s="39"/>
      <c r="AP34" s="39"/>
      <c r="AQ34" s="8">
        <f t="shared" si="5"/>
        <v>11</v>
      </c>
      <c r="AR34" s="98">
        <f t="shared" si="6"/>
        <v>33</v>
      </c>
      <c r="AS34" s="91"/>
      <c r="AT34" s="99">
        <f t="shared" si="7"/>
        <v>3</v>
      </c>
      <c r="AU34" s="99">
        <f t="shared" si="8"/>
        <v>0</v>
      </c>
      <c r="AV34" s="99">
        <f t="shared" si="9"/>
        <v>21</v>
      </c>
      <c r="AW34" s="93"/>
      <c r="AX34" s="100">
        <f t="shared" si="10"/>
        <v>0.15253901185228125</v>
      </c>
      <c r="AY34" s="100">
        <f t="shared" si="11"/>
        <v>0</v>
      </c>
      <c r="AZ34" s="100">
        <f t="shared" si="12"/>
        <v>0.38649192323902315</v>
      </c>
      <c r="BA34" s="93"/>
      <c r="BB34" s="98">
        <f t="shared" ref="BB34:BD34" si="51">IF((AX34)&gt;=50%,2,(IF((AX34)&lt;25%,0,1)))</f>
        <v>0</v>
      </c>
      <c r="BC34" s="98">
        <f t="shared" si="51"/>
        <v>0</v>
      </c>
      <c r="BD34" s="98">
        <f t="shared" si="51"/>
        <v>1</v>
      </c>
      <c r="BE34" s="91"/>
      <c r="BF34" s="98" t="str">
        <f t="shared" ref="BF34:BH34" si="52">IF(BB34=2,"Att",(IF(BB34=0,"Not","Weak")))</f>
        <v>Not</v>
      </c>
      <c r="BG34" s="98" t="str">
        <f t="shared" si="52"/>
        <v>Not</v>
      </c>
      <c r="BH34" s="98" t="str">
        <f t="shared" si="52"/>
        <v>Weak</v>
      </c>
      <c r="BI34" s="95"/>
      <c r="BJ34" s="2">
        <f t="shared" si="17"/>
        <v>0</v>
      </c>
      <c r="BK34" s="2">
        <f t="shared" si="18"/>
        <v>1</v>
      </c>
      <c r="BL34" s="95"/>
    </row>
    <row r="35" spans="1:64" ht="15.75" customHeight="1">
      <c r="A35" s="131">
        <v>2104010202211</v>
      </c>
      <c r="B35" s="132" t="s">
        <v>120</v>
      </c>
      <c r="C35" s="66">
        <v>10</v>
      </c>
      <c r="D35" s="36">
        <v>6</v>
      </c>
      <c r="E35" s="88">
        <v>3</v>
      </c>
      <c r="F35" s="36">
        <v>5</v>
      </c>
      <c r="G35" s="32">
        <v>11</v>
      </c>
      <c r="H35" s="96">
        <v>8</v>
      </c>
      <c r="I35" s="60">
        <v>0</v>
      </c>
      <c r="J35" s="60">
        <v>0</v>
      </c>
      <c r="K35" s="37"/>
      <c r="L35" s="60">
        <v>3</v>
      </c>
      <c r="M35" s="60">
        <v>2</v>
      </c>
      <c r="N35" s="87"/>
      <c r="O35" s="60">
        <v>0</v>
      </c>
      <c r="P35" s="60">
        <v>3</v>
      </c>
      <c r="Q35" s="37"/>
      <c r="R35" s="36">
        <f t="shared" si="4"/>
        <v>8</v>
      </c>
      <c r="S35" s="36">
        <v>5</v>
      </c>
      <c r="T35" s="36">
        <v>3</v>
      </c>
      <c r="U35" s="37"/>
      <c r="V35" s="37"/>
      <c r="W35" s="38">
        <v>1</v>
      </c>
      <c r="X35" s="38">
        <v>7</v>
      </c>
      <c r="Y35" s="39"/>
      <c r="Z35" s="39"/>
      <c r="AA35" s="36">
        <v>3</v>
      </c>
      <c r="AB35" s="36">
        <v>3</v>
      </c>
      <c r="AC35" s="37"/>
      <c r="AD35" s="37"/>
      <c r="AE35" s="39"/>
      <c r="AF35" s="39"/>
      <c r="AG35" s="39"/>
      <c r="AH35" s="39"/>
      <c r="AI35" s="36">
        <v>1</v>
      </c>
      <c r="AJ35" s="36">
        <v>3</v>
      </c>
      <c r="AK35" s="37"/>
      <c r="AL35" s="37"/>
      <c r="AM35" s="39"/>
      <c r="AN35" s="39"/>
      <c r="AO35" s="39"/>
      <c r="AP35" s="39"/>
      <c r="AQ35" s="8">
        <f t="shared" si="5"/>
        <v>26</v>
      </c>
      <c r="AR35" s="98">
        <f t="shared" si="6"/>
        <v>63</v>
      </c>
      <c r="AS35" s="91"/>
      <c r="AT35" s="99">
        <f t="shared" si="7"/>
        <v>4</v>
      </c>
      <c r="AU35" s="99">
        <f t="shared" si="8"/>
        <v>12</v>
      </c>
      <c r="AV35" s="99">
        <f t="shared" si="9"/>
        <v>35</v>
      </c>
      <c r="AW35" s="93"/>
      <c r="AX35" s="100">
        <f t="shared" si="10"/>
        <v>0.20338534913637499</v>
      </c>
      <c r="AY35" s="100">
        <f t="shared" si="11"/>
        <v>0.46153846153846156</v>
      </c>
      <c r="AZ35" s="100">
        <f t="shared" si="12"/>
        <v>0.64415320539837184</v>
      </c>
      <c r="BA35" s="93"/>
      <c r="BB35" s="98">
        <f t="shared" ref="BB35:BD35" si="53">IF((AX35)&gt;=50%,2,(IF((AX35)&lt;25%,0,1)))</f>
        <v>0</v>
      </c>
      <c r="BC35" s="98">
        <f t="shared" si="53"/>
        <v>1</v>
      </c>
      <c r="BD35" s="98">
        <f t="shared" si="53"/>
        <v>2</v>
      </c>
      <c r="BE35" s="91"/>
      <c r="BF35" s="98" t="str">
        <f t="shared" ref="BF35:BH35" si="54">IF(BB35=2,"Att",(IF(BB35=0,"Not","Weak")))</f>
        <v>Not</v>
      </c>
      <c r="BG35" s="98" t="str">
        <f t="shared" si="54"/>
        <v>Weak</v>
      </c>
      <c r="BH35" s="98" t="str">
        <f t="shared" si="54"/>
        <v>Att</v>
      </c>
      <c r="BI35" s="95"/>
      <c r="BJ35" s="2">
        <f t="shared" si="17"/>
        <v>0</v>
      </c>
      <c r="BK35" s="2">
        <f t="shared" si="18"/>
        <v>3</v>
      </c>
      <c r="BL35" s="95"/>
    </row>
    <row r="36" spans="1:64" ht="15.75" customHeight="1">
      <c r="A36" s="125">
        <v>2104010202212</v>
      </c>
      <c r="B36" s="126" t="s">
        <v>121</v>
      </c>
      <c r="C36" s="55">
        <v>10</v>
      </c>
      <c r="D36" s="134">
        <v>4</v>
      </c>
      <c r="E36" s="88">
        <v>3</v>
      </c>
      <c r="F36" s="134">
        <v>5</v>
      </c>
      <c r="G36" s="32">
        <v>9</v>
      </c>
      <c r="H36" s="60">
        <v>9</v>
      </c>
      <c r="I36" s="97">
        <v>4</v>
      </c>
      <c r="J36" s="60">
        <v>3</v>
      </c>
      <c r="K36" s="37"/>
      <c r="L36" s="96">
        <v>2</v>
      </c>
      <c r="M36" s="96">
        <v>2</v>
      </c>
      <c r="N36" s="87"/>
      <c r="O36" s="96">
        <v>0</v>
      </c>
      <c r="P36" s="96">
        <v>0</v>
      </c>
      <c r="Q36" s="37"/>
      <c r="R36" s="36">
        <f t="shared" si="4"/>
        <v>11</v>
      </c>
      <c r="S36" s="36">
        <v>5</v>
      </c>
      <c r="T36" s="36">
        <v>3</v>
      </c>
      <c r="U36" s="37"/>
      <c r="V36" s="37"/>
      <c r="W36" s="38">
        <v>1</v>
      </c>
      <c r="X36" s="38">
        <v>7</v>
      </c>
      <c r="Y36" s="39"/>
      <c r="Z36" s="39"/>
      <c r="AA36" s="36">
        <v>2</v>
      </c>
      <c r="AB36" s="36">
        <v>1</v>
      </c>
      <c r="AC36" s="37"/>
      <c r="AD36" s="37"/>
      <c r="AE36" s="39"/>
      <c r="AF36" s="39"/>
      <c r="AG36" s="39"/>
      <c r="AH36" s="39"/>
      <c r="AI36" s="36">
        <v>1</v>
      </c>
      <c r="AJ36" s="36">
        <v>3</v>
      </c>
      <c r="AK36" s="37"/>
      <c r="AL36" s="37"/>
      <c r="AM36" s="38">
        <v>0</v>
      </c>
      <c r="AN36" s="39"/>
      <c r="AO36" s="39"/>
      <c r="AP36" s="39"/>
      <c r="AQ36" s="8">
        <f t="shared" si="5"/>
        <v>23</v>
      </c>
      <c r="AR36" s="98">
        <f t="shared" si="6"/>
        <v>62</v>
      </c>
      <c r="AS36" s="91"/>
      <c r="AT36" s="101">
        <f t="shared" si="7"/>
        <v>7</v>
      </c>
      <c r="AU36" s="101">
        <f t="shared" si="8"/>
        <v>7</v>
      </c>
      <c r="AV36" s="101">
        <f t="shared" si="9"/>
        <v>36</v>
      </c>
      <c r="AW36" s="93"/>
      <c r="AX36" s="102">
        <f t="shared" si="10"/>
        <v>0.35592436098865621</v>
      </c>
      <c r="AY36" s="102">
        <f t="shared" si="11"/>
        <v>0.26923076923076922</v>
      </c>
      <c r="AZ36" s="102">
        <f t="shared" si="12"/>
        <v>0.66255758269546827</v>
      </c>
      <c r="BA36" s="93"/>
      <c r="BB36" s="103">
        <f t="shared" ref="BB36:BD36" si="55">IF((AX36)&gt;=50%,2,(IF((AX36)&lt;25%,0,1)))</f>
        <v>1</v>
      </c>
      <c r="BC36" s="103">
        <f t="shared" si="55"/>
        <v>1</v>
      </c>
      <c r="BD36" s="103">
        <f t="shared" si="55"/>
        <v>2</v>
      </c>
      <c r="BE36" s="91"/>
      <c r="BF36" s="103" t="str">
        <f t="shared" ref="BF36:BH36" si="56">IF(BB36=2,"Att",(IF(BB36=0,"Not","Weak")))</f>
        <v>Weak</v>
      </c>
      <c r="BG36" s="103" t="str">
        <f t="shared" si="56"/>
        <v>Weak</v>
      </c>
      <c r="BH36" s="98" t="str">
        <f t="shared" si="56"/>
        <v>Att</v>
      </c>
      <c r="BI36" s="95"/>
      <c r="BJ36" s="2">
        <f t="shared" si="17"/>
        <v>1</v>
      </c>
      <c r="BK36" s="2">
        <f t="shared" si="18"/>
        <v>3</v>
      </c>
      <c r="BL36" s="95"/>
    </row>
    <row r="37" spans="1:64" ht="15.75" customHeight="1">
      <c r="A37" s="131">
        <v>2104010202213</v>
      </c>
      <c r="B37" s="132" t="s">
        <v>122</v>
      </c>
      <c r="C37" s="66">
        <v>10</v>
      </c>
      <c r="D37" s="134">
        <v>5</v>
      </c>
      <c r="E37" s="88">
        <v>3</v>
      </c>
      <c r="F37" s="134">
        <v>4</v>
      </c>
      <c r="G37" s="32">
        <v>9</v>
      </c>
      <c r="H37" s="96">
        <v>9</v>
      </c>
      <c r="I37" s="97">
        <v>0</v>
      </c>
      <c r="J37" s="60">
        <v>0</v>
      </c>
      <c r="K37" s="37"/>
      <c r="L37" s="96">
        <v>2</v>
      </c>
      <c r="M37" s="96">
        <v>0</v>
      </c>
      <c r="N37" s="87"/>
      <c r="O37" s="96">
        <v>2</v>
      </c>
      <c r="P37" s="96">
        <v>4</v>
      </c>
      <c r="Q37" s="37"/>
      <c r="R37" s="36">
        <f t="shared" si="4"/>
        <v>8</v>
      </c>
      <c r="S37" s="36">
        <v>0</v>
      </c>
      <c r="T37" s="37"/>
      <c r="U37" s="37"/>
      <c r="V37" s="37"/>
      <c r="W37" s="39"/>
      <c r="X37" s="39"/>
      <c r="Y37" s="39"/>
      <c r="Z37" s="39"/>
      <c r="AA37" s="36">
        <v>4</v>
      </c>
      <c r="AB37" s="36">
        <v>1</v>
      </c>
      <c r="AC37" s="37"/>
      <c r="AD37" s="37"/>
      <c r="AE37" s="39"/>
      <c r="AF37" s="39"/>
      <c r="AG37" s="39"/>
      <c r="AH37" s="39"/>
      <c r="AI37" s="36">
        <v>4</v>
      </c>
      <c r="AJ37" s="36">
        <v>1</v>
      </c>
      <c r="AK37" s="37"/>
      <c r="AL37" s="37"/>
      <c r="AM37" s="38">
        <v>0</v>
      </c>
      <c r="AN37" s="38">
        <v>3</v>
      </c>
      <c r="AO37" s="38">
        <v>1</v>
      </c>
      <c r="AP37" s="39"/>
      <c r="AQ37" s="8">
        <f t="shared" si="5"/>
        <v>14</v>
      </c>
      <c r="AR37" s="98">
        <f t="shared" si="6"/>
        <v>50</v>
      </c>
      <c r="AS37" s="91"/>
      <c r="AT37" s="99">
        <f t="shared" si="7"/>
        <v>5</v>
      </c>
      <c r="AU37" s="99">
        <f t="shared" si="8"/>
        <v>12</v>
      </c>
      <c r="AV37" s="99">
        <f t="shared" si="9"/>
        <v>22</v>
      </c>
      <c r="AW37" s="93"/>
      <c r="AX37" s="100">
        <f t="shared" si="10"/>
        <v>0.25423168642046873</v>
      </c>
      <c r="AY37" s="100">
        <f t="shared" si="11"/>
        <v>0.46153846153846156</v>
      </c>
      <c r="AZ37" s="100">
        <f t="shared" si="12"/>
        <v>0.40489630053611947</v>
      </c>
      <c r="BA37" s="93"/>
      <c r="BB37" s="98">
        <f t="shared" ref="BB37:BD37" si="57">IF((AX37)&gt;=50%,2,(IF((AX37)&lt;25%,0,1)))</f>
        <v>1</v>
      </c>
      <c r="BC37" s="98">
        <f t="shared" si="57"/>
        <v>1</v>
      </c>
      <c r="BD37" s="98">
        <f t="shared" si="57"/>
        <v>1</v>
      </c>
      <c r="BE37" s="91"/>
      <c r="BF37" s="98" t="str">
        <f t="shared" ref="BF37:BH37" si="58">IF(BB37=2,"Att",(IF(BB37=0,"Not","Weak")))</f>
        <v>Weak</v>
      </c>
      <c r="BG37" s="98" t="str">
        <f t="shared" si="58"/>
        <v>Weak</v>
      </c>
      <c r="BH37" s="98" t="str">
        <f t="shared" si="58"/>
        <v>Weak</v>
      </c>
      <c r="BI37" s="95"/>
      <c r="BJ37" s="2">
        <f t="shared" si="17"/>
        <v>1</v>
      </c>
      <c r="BK37" s="2">
        <f t="shared" si="18"/>
        <v>2</v>
      </c>
      <c r="BL37" s="95"/>
    </row>
    <row r="38" spans="1:64" ht="15.75" customHeight="1">
      <c r="A38" s="125">
        <v>2104010202214</v>
      </c>
      <c r="B38" s="126" t="s">
        <v>123</v>
      </c>
      <c r="C38" s="66">
        <v>10</v>
      </c>
      <c r="D38" s="36">
        <v>9</v>
      </c>
      <c r="E38" s="88">
        <v>3</v>
      </c>
      <c r="F38" s="36">
        <v>7</v>
      </c>
      <c r="G38" s="32">
        <v>16</v>
      </c>
      <c r="H38" s="96">
        <v>8</v>
      </c>
      <c r="I38" s="97">
        <v>3</v>
      </c>
      <c r="J38" s="60">
        <v>5</v>
      </c>
      <c r="K38" s="37"/>
      <c r="L38" s="96">
        <v>0</v>
      </c>
      <c r="M38" s="96">
        <v>0</v>
      </c>
      <c r="N38" s="87"/>
      <c r="O38" s="96">
        <v>0</v>
      </c>
      <c r="P38" s="96">
        <v>5</v>
      </c>
      <c r="Q38" s="37"/>
      <c r="R38" s="36">
        <f t="shared" si="4"/>
        <v>13</v>
      </c>
      <c r="S38" s="36">
        <v>5</v>
      </c>
      <c r="T38" s="36">
        <v>4</v>
      </c>
      <c r="U38" s="37"/>
      <c r="V38" s="37"/>
      <c r="W38" s="38">
        <v>1</v>
      </c>
      <c r="X38" s="38">
        <v>4</v>
      </c>
      <c r="Y38" s="39"/>
      <c r="Z38" s="39"/>
      <c r="AA38" s="36">
        <v>3</v>
      </c>
      <c r="AB38" s="36">
        <v>2</v>
      </c>
      <c r="AC38" s="37"/>
      <c r="AD38" s="37"/>
      <c r="AE38" s="39"/>
      <c r="AF38" s="39"/>
      <c r="AG38" s="39"/>
      <c r="AH38" s="39"/>
      <c r="AI38" s="36">
        <v>3</v>
      </c>
      <c r="AJ38" s="36">
        <v>1</v>
      </c>
      <c r="AK38" s="37"/>
      <c r="AL38" s="37"/>
      <c r="AM38" s="39"/>
      <c r="AN38" s="39"/>
      <c r="AO38" s="39"/>
      <c r="AP38" s="39"/>
      <c r="AQ38" s="8">
        <f t="shared" si="5"/>
        <v>23</v>
      </c>
      <c r="AR38" s="98">
        <f t="shared" si="6"/>
        <v>70</v>
      </c>
      <c r="AS38" s="91"/>
      <c r="AT38" s="99">
        <f t="shared" si="7"/>
        <v>4</v>
      </c>
      <c r="AU38" s="99">
        <f t="shared" si="8"/>
        <v>17</v>
      </c>
      <c r="AV38" s="99">
        <f t="shared" si="9"/>
        <v>35</v>
      </c>
      <c r="AW38" s="93"/>
      <c r="AX38" s="100">
        <f t="shared" si="10"/>
        <v>0.20338534913637499</v>
      </c>
      <c r="AY38" s="100">
        <f t="shared" si="11"/>
        <v>0.65384615384615385</v>
      </c>
      <c r="AZ38" s="100">
        <f t="shared" si="12"/>
        <v>0.64415320539837184</v>
      </c>
      <c r="BA38" s="93"/>
      <c r="BB38" s="98">
        <f t="shared" ref="BB38:BD38" si="59">IF((AX38)&gt;=50%,2,(IF((AX38)&lt;25%,0,1)))</f>
        <v>0</v>
      </c>
      <c r="BC38" s="98">
        <f t="shared" si="59"/>
        <v>2</v>
      </c>
      <c r="BD38" s="98">
        <f t="shared" si="59"/>
        <v>2</v>
      </c>
      <c r="BE38" s="91"/>
      <c r="BF38" s="98" t="str">
        <f t="shared" ref="BF38:BH38" si="60">IF(BB38=2,"Att",(IF(BB38=0,"Not","Weak")))</f>
        <v>Not</v>
      </c>
      <c r="BG38" s="98" t="str">
        <f t="shared" si="60"/>
        <v>Att</v>
      </c>
      <c r="BH38" s="98" t="str">
        <f t="shared" si="60"/>
        <v>Att</v>
      </c>
      <c r="BI38" s="95"/>
      <c r="BJ38" s="2">
        <f t="shared" si="17"/>
        <v>0</v>
      </c>
      <c r="BK38" s="2">
        <f t="shared" si="18"/>
        <v>4</v>
      </c>
      <c r="BL38" s="95"/>
    </row>
    <row r="39" spans="1:64" ht="15.75" customHeight="1">
      <c r="A39" s="131">
        <v>2104010202215</v>
      </c>
      <c r="B39" s="132" t="s">
        <v>124</v>
      </c>
      <c r="C39" s="66">
        <v>10</v>
      </c>
      <c r="D39" s="36">
        <v>0</v>
      </c>
      <c r="E39" s="88">
        <v>0</v>
      </c>
      <c r="F39" s="36">
        <v>7</v>
      </c>
      <c r="G39" s="32">
        <v>7</v>
      </c>
      <c r="H39" s="96">
        <v>9</v>
      </c>
      <c r="I39" s="97">
        <v>0</v>
      </c>
      <c r="J39" s="60">
        <v>0</v>
      </c>
      <c r="K39" s="37"/>
      <c r="L39" s="96">
        <v>4</v>
      </c>
      <c r="M39" s="96">
        <v>2</v>
      </c>
      <c r="N39" s="87"/>
      <c r="O39" s="96">
        <v>1</v>
      </c>
      <c r="P39" s="96">
        <v>6</v>
      </c>
      <c r="Q39" s="37"/>
      <c r="R39" s="36">
        <f t="shared" si="4"/>
        <v>13</v>
      </c>
      <c r="S39" s="36">
        <v>5</v>
      </c>
      <c r="T39" s="36">
        <v>4</v>
      </c>
      <c r="U39" s="37"/>
      <c r="V39" s="37"/>
      <c r="W39" s="39"/>
      <c r="X39" s="39"/>
      <c r="Y39" s="39"/>
      <c r="Z39" s="39"/>
      <c r="AA39" s="36">
        <v>3</v>
      </c>
      <c r="AB39" s="36">
        <v>2</v>
      </c>
      <c r="AC39" s="37"/>
      <c r="AD39" s="37"/>
      <c r="AE39" s="39"/>
      <c r="AF39" s="39"/>
      <c r="AG39" s="39"/>
      <c r="AH39" s="39"/>
      <c r="AI39" s="36">
        <v>1</v>
      </c>
      <c r="AJ39" s="36">
        <v>2</v>
      </c>
      <c r="AK39" s="37"/>
      <c r="AL39" s="37"/>
      <c r="AM39" s="38">
        <v>0</v>
      </c>
      <c r="AN39" s="38">
        <v>1</v>
      </c>
      <c r="AO39" s="38">
        <v>0</v>
      </c>
      <c r="AP39" s="39"/>
      <c r="AQ39" s="8">
        <f t="shared" si="5"/>
        <v>18</v>
      </c>
      <c r="AR39" s="98">
        <f t="shared" si="6"/>
        <v>57</v>
      </c>
      <c r="AS39" s="91"/>
      <c r="AT39" s="99">
        <f t="shared" si="7"/>
        <v>5</v>
      </c>
      <c r="AU39" s="99">
        <f t="shared" si="8"/>
        <v>6</v>
      </c>
      <c r="AV39" s="99">
        <f t="shared" si="9"/>
        <v>29</v>
      </c>
      <c r="AW39" s="93"/>
      <c r="AX39" s="100">
        <f t="shared" si="10"/>
        <v>0.25423168642046873</v>
      </c>
      <c r="AY39" s="100">
        <f t="shared" si="11"/>
        <v>0.23076923076923078</v>
      </c>
      <c r="AZ39" s="100">
        <f t="shared" si="12"/>
        <v>0.53372694161579382</v>
      </c>
      <c r="BA39" s="93"/>
      <c r="BB39" s="98">
        <f t="shared" ref="BB39:BD39" si="61">IF((AX39)&gt;=50%,2,(IF((AX39)&lt;25%,0,1)))</f>
        <v>1</v>
      </c>
      <c r="BC39" s="98">
        <f t="shared" si="61"/>
        <v>0</v>
      </c>
      <c r="BD39" s="98">
        <f t="shared" si="61"/>
        <v>2</v>
      </c>
      <c r="BE39" s="91"/>
      <c r="BF39" s="98" t="str">
        <f t="shared" ref="BF39:BH39" si="62">IF(BB39=2,"Att",(IF(BB39=0,"Not","Weak")))</f>
        <v>Weak</v>
      </c>
      <c r="BG39" s="98" t="str">
        <f t="shared" si="62"/>
        <v>Not</v>
      </c>
      <c r="BH39" s="98" t="str">
        <f t="shared" si="62"/>
        <v>Att</v>
      </c>
      <c r="BI39" s="95"/>
      <c r="BJ39" s="2">
        <f t="shared" si="17"/>
        <v>1</v>
      </c>
      <c r="BK39" s="2">
        <f t="shared" si="18"/>
        <v>2</v>
      </c>
      <c r="BL39" s="95"/>
    </row>
    <row r="40" spans="1:64" ht="15.75" customHeight="1">
      <c r="A40" s="125">
        <v>2104010202216</v>
      </c>
      <c r="B40" s="126" t="s">
        <v>125</v>
      </c>
      <c r="C40" s="66">
        <v>10</v>
      </c>
      <c r="D40" s="36">
        <v>3</v>
      </c>
      <c r="E40" s="88">
        <v>5</v>
      </c>
      <c r="F40" s="36">
        <v>4</v>
      </c>
      <c r="G40" s="32">
        <v>9</v>
      </c>
      <c r="H40" s="96">
        <v>8</v>
      </c>
      <c r="I40" s="97">
        <v>0</v>
      </c>
      <c r="J40" s="60">
        <v>0</v>
      </c>
      <c r="K40" s="37"/>
      <c r="L40" s="96">
        <v>0</v>
      </c>
      <c r="M40" s="96">
        <v>1</v>
      </c>
      <c r="N40" s="87"/>
      <c r="O40" s="96">
        <v>1</v>
      </c>
      <c r="P40" s="96">
        <v>6</v>
      </c>
      <c r="Q40" s="37"/>
      <c r="R40" s="36">
        <f t="shared" si="4"/>
        <v>8</v>
      </c>
      <c r="S40" s="36">
        <v>5</v>
      </c>
      <c r="T40" s="36">
        <v>2</v>
      </c>
      <c r="U40" s="37"/>
      <c r="V40" s="37"/>
      <c r="W40" s="39"/>
      <c r="X40" s="39"/>
      <c r="Y40" s="39"/>
      <c r="Z40" s="39"/>
      <c r="AA40" s="37"/>
      <c r="AB40" s="37"/>
      <c r="AC40" s="37"/>
      <c r="AD40" s="37"/>
      <c r="AE40" s="38">
        <v>3</v>
      </c>
      <c r="AF40" s="38">
        <v>1</v>
      </c>
      <c r="AG40" s="39"/>
      <c r="AH40" s="39"/>
      <c r="AI40" s="36">
        <v>0</v>
      </c>
      <c r="AJ40" s="36">
        <v>3</v>
      </c>
      <c r="AK40" s="37"/>
      <c r="AL40" s="37"/>
      <c r="AM40" s="38">
        <v>0</v>
      </c>
      <c r="AN40" s="38">
        <v>3</v>
      </c>
      <c r="AO40" s="38">
        <v>0</v>
      </c>
      <c r="AP40" s="39"/>
      <c r="AQ40" s="8">
        <f t="shared" si="5"/>
        <v>17</v>
      </c>
      <c r="AR40" s="98">
        <f t="shared" si="6"/>
        <v>52</v>
      </c>
      <c r="AS40" s="91"/>
      <c r="AT40" s="99">
        <f t="shared" si="7"/>
        <v>4</v>
      </c>
      <c r="AU40" s="99">
        <f t="shared" si="8"/>
        <v>14</v>
      </c>
      <c r="AV40" s="99">
        <f t="shared" si="9"/>
        <v>23</v>
      </c>
      <c r="AW40" s="93"/>
      <c r="AX40" s="100">
        <f t="shared" si="10"/>
        <v>0.20338534913637499</v>
      </c>
      <c r="AY40" s="100">
        <f t="shared" si="11"/>
        <v>0.53846153846153844</v>
      </c>
      <c r="AZ40" s="100">
        <f t="shared" si="12"/>
        <v>0.42330067783321579</v>
      </c>
      <c r="BA40" s="93"/>
      <c r="BB40" s="98">
        <f t="shared" ref="BB40:BD40" si="63">IF((AX40)&gt;=50%,2,(IF((AX40)&lt;25%,0,1)))</f>
        <v>0</v>
      </c>
      <c r="BC40" s="98">
        <f t="shared" si="63"/>
        <v>2</v>
      </c>
      <c r="BD40" s="98">
        <f t="shared" si="63"/>
        <v>1</v>
      </c>
      <c r="BE40" s="91"/>
      <c r="BF40" s="98" t="str">
        <f t="shared" ref="BF40:BH40" si="64">IF(BB40=2,"Att",(IF(BB40=0,"Not","Weak")))</f>
        <v>Not</v>
      </c>
      <c r="BG40" s="98" t="str">
        <f t="shared" si="64"/>
        <v>Att</v>
      </c>
      <c r="BH40" s="98" t="str">
        <f t="shared" si="64"/>
        <v>Weak</v>
      </c>
      <c r="BI40" s="95"/>
      <c r="BJ40" s="2">
        <f t="shared" si="17"/>
        <v>0</v>
      </c>
      <c r="BK40" s="2">
        <f t="shared" si="18"/>
        <v>3</v>
      </c>
      <c r="BL40" s="95"/>
    </row>
    <row r="41" spans="1:64" ht="15.75" customHeight="1">
      <c r="A41" s="131">
        <v>2104010202217</v>
      </c>
      <c r="B41" s="132" t="s">
        <v>126</v>
      </c>
      <c r="C41" s="66">
        <v>10</v>
      </c>
      <c r="E41" s="88">
        <v>5</v>
      </c>
      <c r="F41" s="36">
        <v>6</v>
      </c>
      <c r="G41" s="32">
        <v>11</v>
      </c>
      <c r="H41" s="96">
        <v>9</v>
      </c>
      <c r="I41" s="97">
        <v>0</v>
      </c>
      <c r="J41" s="60">
        <v>0</v>
      </c>
      <c r="K41" s="37"/>
      <c r="L41" s="96">
        <v>2</v>
      </c>
      <c r="M41" s="96">
        <v>1</v>
      </c>
      <c r="N41" s="87"/>
      <c r="O41" s="96">
        <v>2</v>
      </c>
      <c r="P41" s="96">
        <v>4</v>
      </c>
      <c r="Q41" s="37"/>
      <c r="R41" s="36">
        <f t="shared" si="4"/>
        <v>9</v>
      </c>
      <c r="S41" s="36">
        <v>5</v>
      </c>
      <c r="T41" s="36">
        <v>0</v>
      </c>
      <c r="U41" s="37"/>
      <c r="V41" s="37"/>
      <c r="W41" s="39"/>
      <c r="X41" s="39"/>
      <c r="Y41" s="39"/>
      <c r="Z41" s="39"/>
      <c r="AA41" s="36">
        <v>3</v>
      </c>
      <c r="AB41" s="36">
        <v>1</v>
      </c>
      <c r="AC41" s="37"/>
      <c r="AD41" s="37"/>
      <c r="AE41" s="38">
        <v>2</v>
      </c>
      <c r="AF41" s="38">
        <v>1</v>
      </c>
      <c r="AG41" s="39"/>
      <c r="AH41" s="39"/>
      <c r="AI41" s="36">
        <v>1</v>
      </c>
      <c r="AJ41" s="36">
        <v>3</v>
      </c>
      <c r="AK41" s="37"/>
      <c r="AL41" s="37"/>
      <c r="AM41" s="39"/>
      <c r="AN41" s="39"/>
      <c r="AO41" s="39"/>
      <c r="AP41" s="39"/>
      <c r="AQ41" s="8">
        <f t="shared" si="5"/>
        <v>16</v>
      </c>
      <c r="AR41" s="98">
        <f t="shared" si="6"/>
        <v>55</v>
      </c>
      <c r="AS41" s="91"/>
      <c r="AT41" s="99">
        <f t="shared" si="7"/>
        <v>6</v>
      </c>
      <c r="AU41" s="99">
        <f t="shared" si="8"/>
        <v>9</v>
      </c>
      <c r="AV41" s="99">
        <f t="shared" si="9"/>
        <v>24</v>
      </c>
      <c r="AW41" s="93"/>
      <c r="AX41" s="100">
        <f t="shared" si="10"/>
        <v>0.3050780237045625</v>
      </c>
      <c r="AY41" s="100">
        <f t="shared" si="11"/>
        <v>0.34615384615384615</v>
      </c>
      <c r="AZ41" s="100">
        <f t="shared" si="12"/>
        <v>0.44170505513031216</v>
      </c>
      <c r="BA41" s="93"/>
      <c r="BB41" s="98">
        <f t="shared" ref="BB41:BD41" si="65">IF((AX41)&gt;=50%,2,(IF((AX41)&lt;25%,0,1)))</f>
        <v>1</v>
      </c>
      <c r="BC41" s="98">
        <f t="shared" si="65"/>
        <v>1</v>
      </c>
      <c r="BD41" s="98">
        <f t="shared" si="65"/>
        <v>1</v>
      </c>
      <c r="BE41" s="91"/>
      <c r="BF41" s="98" t="str">
        <f t="shared" ref="BF41:BH41" si="66">IF(BB41=2,"Att",(IF(BB41=0,"Not","Weak")))</f>
        <v>Weak</v>
      </c>
      <c r="BG41" s="98" t="str">
        <f t="shared" si="66"/>
        <v>Weak</v>
      </c>
      <c r="BH41" s="98" t="str">
        <f t="shared" si="66"/>
        <v>Weak</v>
      </c>
      <c r="BI41" s="95"/>
      <c r="BJ41" s="2">
        <f t="shared" si="17"/>
        <v>1</v>
      </c>
      <c r="BK41" s="2">
        <f t="shared" si="18"/>
        <v>2</v>
      </c>
      <c r="BL41" s="95"/>
    </row>
    <row r="42" spans="1:64" ht="15.75" customHeight="1">
      <c r="A42" s="125">
        <v>2104010202218</v>
      </c>
      <c r="B42" s="126" t="s">
        <v>127</v>
      </c>
      <c r="C42" s="66">
        <v>10</v>
      </c>
      <c r="D42" s="36">
        <v>9</v>
      </c>
      <c r="E42" s="88">
        <v>2</v>
      </c>
      <c r="F42" s="36">
        <v>5</v>
      </c>
      <c r="G42" s="32">
        <v>14</v>
      </c>
      <c r="H42" s="96">
        <v>9</v>
      </c>
      <c r="I42" s="97">
        <v>0</v>
      </c>
      <c r="J42" s="60">
        <v>0</v>
      </c>
      <c r="K42" s="37"/>
      <c r="L42" s="96">
        <v>0</v>
      </c>
      <c r="M42" s="96">
        <v>1</v>
      </c>
      <c r="N42" s="87"/>
      <c r="O42" s="96">
        <v>1</v>
      </c>
      <c r="P42" s="96">
        <v>3</v>
      </c>
      <c r="Q42" s="37"/>
      <c r="R42" s="36">
        <f t="shared" si="4"/>
        <v>5</v>
      </c>
      <c r="S42" s="36">
        <v>5</v>
      </c>
      <c r="T42" s="36">
        <v>0</v>
      </c>
      <c r="U42" s="37"/>
      <c r="V42" s="37"/>
      <c r="W42" s="39"/>
      <c r="X42" s="39"/>
      <c r="Y42" s="39"/>
      <c r="Z42" s="39"/>
      <c r="AA42" s="36">
        <v>3</v>
      </c>
      <c r="AB42" s="36">
        <v>1</v>
      </c>
      <c r="AC42" s="37"/>
      <c r="AD42" s="37"/>
      <c r="AE42" s="39"/>
      <c r="AF42" s="39"/>
      <c r="AG42" s="39"/>
      <c r="AH42" s="39"/>
      <c r="AI42" s="37"/>
      <c r="AJ42" s="37"/>
      <c r="AK42" s="37"/>
      <c r="AL42" s="37"/>
      <c r="AM42" s="38">
        <v>0</v>
      </c>
      <c r="AN42" s="38">
        <v>3</v>
      </c>
      <c r="AO42" s="38">
        <v>0</v>
      </c>
      <c r="AP42" s="39"/>
      <c r="AQ42" s="8">
        <f t="shared" si="5"/>
        <v>12</v>
      </c>
      <c r="AR42" s="98">
        <f t="shared" si="6"/>
        <v>50</v>
      </c>
      <c r="AS42" s="91"/>
      <c r="AT42" s="99">
        <f t="shared" si="7"/>
        <v>1</v>
      </c>
      <c r="AU42" s="99">
        <f t="shared" si="8"/>
        <v>14</v>
      </c>
      <c r="AV42" s="99">
        <f t="shared" si="9"/>
        <v>22</v>
      </c>
      <c r="AW42" s="93"/>
      <c r="AX42" s="100">
        <f t="shared" si="10"/>
        <v>5.0846337284093747E-2</v>
      </c>
      <c r="AY42" s="100">
        <f t="shared" si="11"/>
        <v>0.53846153846153844</v>
      </c>
      <c r="AZ42" s="100">
        <f t="shared" si="12"/>
        <v>0.40489630053611947</v>
      </c>
      <c r="BA42" s="93"/>
      <c r="BB42" s="98">
        <f t="shared" ref="BB42:BD42" si="67">IF((AX42)&gt;=50%,2,(IF((AX42)&lt;25%,0,1)))</f>
        <v>0</v>
      </c>
      <c r="BC42" s="98">
        <f t="shared" si="67"/>
        <v>2</v>
      </c>
      <c r="BD42" s="98">
        <f t="shared" si="67"/>
        <v>1</v>
      </c>
      <c r="BE42" s="91"/>
      <c r="BF42" s="98" t="str">
        <f t="shared" ref="BF42:BH42" si="68">IF(BB42=2,"Att",(IF(BB42=0,"Not","Weak")))</f>
        <v>Not</v>
      </c>
      <c r="BG42" s="98" t="str">
        <f t="shared" si="68"/>
        <v>Att</v>
      </c>
      <c r="BH42" s="98" t="str">
        <f t="shared" si="68"/>
        <v>Weak</v>
      </c>
      <c r="BI42" s="95"/>
      <c r="BJ42" s="2">
        <f t="shared" si="17"/>
        <v>0</v>
      </c>
      <c r="BK42" s="2">
        <f t="shared" si="18"/>
        <v>3</v>
      </c>
      <c r="BL42" s="95"/>
    </row>
    <row r="43" spans="1:64" ht="15.75" customHeight="1">
      <c r="A43" s="131">
        <v>2104010202219</v>
      </c>
      <c r="B43" s="132" t="s">
        <v>128</v>
      </c>
      <c r="C43" s="66">
        <v>10</v>
      </c>
      <c r="D43" s="36">
        <v>7</v>
      </c>
      <c r="E43" s="88">
        <v>3</v>
      </c>
      <c r="F43" s="36">
        <v>4</v>
      </c>
      <c r="G43" s="32">
        <v>11</v>
      </c>
      <c r="H43" s="96">
        <v>10</v>
      </c>
      <c r="I43" s="97">
        <v>4</v>
      </c>
      <c r="J43" s="60">
        <v>5</v>
      </c>
      <c r="K43" s="37"/>
      <c r="L43" s="96">
        <v>0</v>
      </c>
      <c r="M43" s="96">
        <v>0</v>
      </c>
      <c r="N43" s="87"/>
      <c r="O43" s="96">
        <v>0</v>
      </c>
      <c r="P43" s="96">
        <v>6</v>
      </c>
      <c r="Q43" s="37"/>
      <c r="R43" s="36">
        <f t="shared" si="4"/>
        <v>15</v>
      </c>
      <c r="S43" s="36">
        <v>5</v>
      </c>
      <c r="T43" s="36">
        <v>3</v>
      </c>
      <c r="U43" s="37"/>
      <c r="V43" s="37"/>
      <c r="W43" s="38">
        <v>2</v>
      </c>
      <c r="X43" s="38">
        <v>3</v>
      </c>
      <c r="Y43" s="39"/>
      <c r="Z43" s="39"/>
      <c r="AA43" s="36">
        <v>5</v>
      </c>
      <c r="AB43" s="36">
        <v>4</v>
      </c>
      <c r="AC43" s="37"/>
      <c r="AD43" s="37"/>
      <c r="AE43" s="39"/>
      <c r="AF43" s="39"/>
      <c r="AG43" s="39"/>
      <c r="AH43" s="39"/>
      <c r="AI43" s="36">
        <v>1</v>
      </c>
      <c r="AJ43" s="36">
        <v>3</v>
      </c>
      <c r="AK43" s="37"/>
      <c r="AL43" s="37"/>
      <c r="AM43" s="39"/>
      <c r="AN43" s="39"/>
      <c r="AO43" s="39"/>
      <c r="AP43" s="39"/>
      <c r="AQ43" s="8">
        <f t="shared" si="5"/>
        <v>26</v>
      </c>
      <c r="AR43" s="98">
        <f t="shared" si="6"/>
        <v>72</v>
      </c>
      <c r="AS43" s="91"/>
      <c r="AT43" s="99">
        <f t="shared" si="7"/>
        <v>6</v>
      </c>
      <c r="AU43" s="99">
        <f t="shared" si="8"/>
        <v>16</v>
      </c>
      <c r="AV43" s="99">
        <f t="shared" si="9"/>
        <v>39</v>
      </c>
      <c r="AW43" s="93"/>
      <c r="AX43" s="100">
        <f t="shared" si="10"/>
        <v>0.3050780237045625</v>
      </c>
      <c r="AY43" s="100">
        <f t="shared" si="11"/>
        <v>0.61538461538461542</v>
      </c>
      <c r="AZ43" s="100">
        <f t="shared" si="12"/>
        <v>0.71777071458675723</v>
      </c>
      <c r="BA43" s="93"/>
      <c r="BB43" s="98">
        <f t="shared" ref="BB43:BD43" si="69">IF((AX43)&gt;=50%,2,(IF((AX43)&lt;25%,0,1)))</f>
        <v>1</v>
      </c>
      <c r="BC43" s="98">
        <f t="shared" si="69"/>
        <v>2</v>
      </c>
      <c r="BD43" s="98">
        <f t="shared" si="69"/>
        <v>2</v>
      </c>
      <c r="BE43" s="91"/>
      <c r="BF43" s="98" t="str">
        <f t="shared" ref="BF43:BH43" si="70">IF(BB43=2,"Att",(IF(BB43=0,"Not","Weak")))</f>
        <v>Weak</v>
      </c>
      <c r="BG43" s="98" t="str">
        <f t="shared" si="70"/>
        <v>Att</v>
      </c>
      <c r="BH43" s="98" t="str">
        <f t="shared" si="70"/>
        <v>Att</v>
      </c>
      <c r="BI43" s="95"/>
      <c r="BJ43" s="2">
        <f t="shared" si="17"/>
        <v>1</v>
      </c>
      <c r="BK43" s="2">
        <f t="shared" si="18"/>
        <v>4</v>
      </c>
      <c r="BL43" s="95"/>
    </row>
    <row r="44" spans="1:64" ht="15.75" customHeight="1">
      <c r="A44" s="125">
        <v>2104010202220</v>
      </c>
      <c r="B44" s="126" t="s">
        <v>129</v>
      </c>
      <c r="C44" s="66">
        <v>10</v>
      </c>
      <c r="D44" s="36">
        <v>5</v>
      </c>
      <c r="E44" s="88">
        <v>3</v>
      </c>
      <c r="F44" s="36">
        <v>2</v>
      </c>
      <c r="G44" s="32">
        <v>8</v>
      </c>
      <c r="H44" s="96">
        <v>10</v>
      </c>
      <c r="I44" s="97">
        <v>1</v>
      </c>
      <c r="J44" s="60">
        <v>5</v>
      </c>
      <c r="K44" s="37"/>
      <c r="L44" s="96">
        <v>3</v>
      </c>
      <c r="M44" s="96">
        <v>2</v>
      </c>
      <c r="N44" s="87"/>
      <c r="O44" s="96">
        <v>0</v>
      </c>
      <c r="P44" s="96">
        <v>0</v>
      </c>
      <c r="Q44" s="37"/>
      <c r="R44" s="36">
        <f t="shared" si="4"/>
        <v>11</v>
      </c>
      <c r="S44" s="37"/>
      <c r="T44" s="37"/>
      <c r="U44" s="37"/>
      <c r="V44" s="37"/>
      <c r="W44" s="38">
        <v>0</v>
      </c>
      <c r="X44" s="38">
        <v>7</v>
      </c>
      <c r="Y44" s="39"/>
      <c r="Z44" s="39"/>
      <c r="AA44" s="36">
        <v>1</v>
      </c>
      <c r="AB44" s="36">
        <v>0</v>
      </c>
      <c r="AC44" s="37"/>
      <c r="AD44" s="37"/>
      <c r="AE44" s="38">
        <v>1</v>
      </c>
      <c r="AF44" s="38">
        <v>2</v>
      </c>
      <c r="AG44" s="39"/>
      <c r="AH44" s="39"/>
      <c r="AI44" s="36">
        <v>2</v>
      </c>
      <c r="AJ44" s="36">
        <v>1</v>
      </c>
      <c r="AK44" s="37"/>
      <c r="AL44" s="37"/>
      <c r="AM44" s="39"/>
      <c r="AN44" s="39"/>
      <c r="AO44" s="39"/>
      <c r="AP44" s="39"/>
      <c r="AQ44" s="8">
        <f t="shared" si="5"/>
        <v>14</v>
      </c>
      <c r="AR44" s="98">
        <f t="shared" si="6"/>
        <v>53</v>
      </c>
      <c r="AS44" s="91"/>
      <c r="AT44" s="99">
        <f t="shared" si="7"/>
        <v>5</v>
      </c>
      <c r="AU44" s="99">
        <f t="shared" si="8"/>
        <v>8</v>
      </c>
      <c r="AV44" s="99">
        <f t="shared" si="9"/>
        <v>30</v>
      </c>
      <c r="AW44" s="93"/>
      <c r="AX44" s="100">
        <f t="shared" si="10"/>
        <v>0.25423168642046873</v>
      </c>
      <c r="AY44" s="100">
        <f t="shared" si="11"/>
        <v>0.30769230769230771</v>
      </c>
      <c r="AZ44" s="100">
        <f t="shared" si="12"/>
        <v>0.55213131891289025</v>
      </c>
      <c r="BA44" s="93"/>
      <c r="BB44" s="98">
        <f t="shared" ref="BB44:BD44" si="71">IF((AX44)&gt;=50%,2,(IF((AX44)&lt;25%,0,1)))</f>
        <v>1</v>
      </c>
      <c r="BC44" s="98">
        <f t="shared" si="71"/>
        <v>1</v>
      </c>
      <c r="BD44" s="98">
        <f t="shared" si="71"/>
        <v>2</v>
      </c>
      <c r="BE44" s="91"/>
      <c r="BF44" s="98" t="str">
        <f t="shared" ref="BF44:BH44" si="72">IF(BB44=2,"Att",(IF(BB44=0,"Not","Weak")))</f>
        <v>Weak</v>
      </c>
      <c r="BG44" s="98" t="str">
        <f t="shared" si="72"/>
        <v>Weak</v>
      </c>
      <c r="BH44" s="98" t="str">
        <f t="shared" si="72"/>
        <v>Att</v>
      </c>
      <c r="BI44" s="95"/>
      <c r="BJ44" s="2">
        <f t="shared" si="17"/>
        <v>1</v>
      </c>
      <c r="BK44" s="2">
        <f t="shared" si="18"/>
        <v>3</v>
      </c>
      <c r="BL44" s="95"/>
    </row>
    <row r="45" spans="1:64" ht="15.75" customHeight="1">
      <c r="A45" s="131">
        <v>2104010202221</v>
      </c>
      <c r="B45" s="132" t="s">
        <v>130</v>
      </c>
      <c r="C45" s="66">
        <v>9</v>
      </c>
      <c r="D45" s="36">
        <v>6</v>
      </c>
      <c r="E45" s="88">
        <v>3</v>
      </c>
      <c r="F45" s="36">
        <v>3</v>
      </c>
      <c r="G45" s="32">
        <v>9</v>
      </c>
      <c r="H45" s="96">
        <v>8</v>
      </c>
      <c r="I45" s="97">
        <v>0</v>
      </c>
      <c r="J45" s="60">
        <v>0</v>
      </c>
      <c r="K45" s="37"/>
      <c r="L45" s="96">
        <v>0</v>
      </c>
      <c r="M45" s="96">
        <v>1</v>
      </c>
      <c r="N45" s="87"/>
      <c r="O45" s="96">
        <v>1</v>
      </c>
      <c r="P45" s="96">
        <v>4</v>
      </c>
      <c r="Q45" s="37"/>
      <c r="R45" s="36">
        <f t="shared" si="4"/>
        <v>6</v>
      </c>
      <c r="S45" s="37"/>
      <c r="T45" s="37"/>
      <c r="U45" s="37"/>
      <c r="V45" s="37"/>
      <c r="W45" s="38">
        <v>0</v>
      </c>
      <c r="X45" s="38">
        <v>0</v>
      </c>
      <c r="Y45" s="39"/>
      <c r="Z45" s="39"/>
      <c r="AA45" s="36">
        <v>0</v>
      </c>
      <c r="AB45" s="36">
        <v>0</v>
      </c>
      <c r="AC45" s="37"/>
      <c r="AD45" s="37"/>
      <c r="AE45" s="39"/>
      <c r="AF45" s="39"/>
      <c r="AG45" s="39"/>
      <c r="AH45" s="39"/>
      <c r="AI45" s="36">
        <v>0</v>
      </c>
      <c r="AJ45" s="36">
        <v>1</v>
      </c>
      <c r="AK45" s="37"/>
      <c r="AL45" s="37"/>
      <c r="AM45" s="38">
        <v>0</v>
      </c>
      <c r="AN45" s="38">
        <v>0</v>
      </c>
      <c r="AO45" s="38">
        <v>0</v>
      </c>
      <c r="AP45" s="39"/>
      <c r="AQ45" s="8">
        <f t="shared" si="5"/>
        <v>1</v>
      </c>
      <c r="AR45" s="98">
        <f t="shared" si="6"/>
        <v>33</v>
      </c>
      <c r="AS45" s="91"/>
      <c r="AT45" s="99">
        <f t="shared" si="7"/>
        <v>1</v>
      </c>
      <c r="AU45" s="99">
        <f t="shared" si="8"/>
        <v>13</v>
      </c>
      <c r="AV45" s="99">
        <f t="shared" si="9"/>
        <v>10</v>
      </c>
      <c r="AW45" s="93"/>
      <c r="AX45" s="100">
        <f t="shared" si="10"/>
        <v>5.0846337284093747E-2</v>
      </c>
      <c r="AY45" s="100">
        <f t="shared" si="11"/>
        <v>0.5</v>
      </c>
      <c r="AZ45" s="100">
        <f t="shared" si="12"/>
        <v>0.18404377297096339</v>
      </c>
      <c r="BA45" s="93"/>
      <c r="BB45" s="98">
        <f t="shared" ref="BB45:BD45" si="73">IF((AX45)&gt;=50%,2,(IF((AX45)&lt;25%,0,1)))</f>
        <v>0</v>
      </c>
      <c r="BC45" s="98">
        <f t="shared" si="73"/>
        <v>2</v>
      </c>
      <c r="BD45" s="98">
        <f t="shared" si="73"/>
        <v>0</v>
      </c>
      <c r="BE45" s="91"/>
      <c r="BF45" s="98" t="str">
        <f t="shared" ref="BF45:BH45" si="74">IF(BB45=2,"Att",(IF(BB45=0,"Not","Weak")))</f>
        <v>Not</v>
      </c>
      <c r="BG45" s="98" t="str">
        <f t="shared" si="74"/>
        <v>Att</v>
      </c>
      <c r="BH45" s="98" t="str">
        <f t="shared" si="74"/>
        <v>Not</v>
      </c>
      <c r="BI45" s="95"/>
      <c r="BJ45" s="2">
        <f t="shared" si="17"/>
        <v>0</v>
      </c>
      <c r="BK45" s="2">
        <f t="shared" si="18"/>
        <v>2</v>
      </c>
      <c r="BL45" s="95"/>
    </row>
    <row r="46" spans="1:64" ht="15.75" customHeight="1">
      <c r="A46" s="125">
        <v>2104010202222</v>
      </c>
      <c r="B46" s="126" t="s">
        <v>131</v>
      </c>
      <c r="C46" s="66">
        <v>10</v>
      </c>
      <c r="D46" s="36">
        <v>5</v>
      </c>
      <c r="E46" s="88">
        <v>7</v>
      </c>
      <c r="F46" s="36">
        <v>5</v>
      </c>
      <c r="G46" s="32">
        <v>12</v>
      </c>
      <c r="H46" s="96">
        <v>8</v>
      </c>
      <c r="I46" s="97">
        <v>0</v>
      </c>
      <c r="J46" s="60">
        <v>0</v>
      </c>
      <c r="K46" s="37"/>
      <c r="L46" s="96">
        <v>1</v>
      </c>
      <c r="M46" s="96">
        <v>1</v>
      </c>
      <c r="N46" s="87"/>
      <c r="O46" s="96">
        <v>0</v>
      </c>
      <c r="P46" s="96">
        <v>0</v>
      </c>
      <c r="Q46" s="37"/>
      <c r="R46" s="36">
        <f t="shared" si="4"/>
        <v>2</v>
      </c>
      <c r="S46" s="36">
        <v>0</v>
      </c>
      <c r="T46" s="37"/>
      <c r="U46" s="37"/>
      <c r="V46" s="37"/>
      <c r="W46" s="39"/>
      <c r="X46" s="39"/>
      <c r="Y46" s="39"/>
      <c r="Z46" s="39"/>
      <c r="AA46" s="36">
        <v>5</v>
      </c>
      <c r="AB46" s="36">
        <v>1</v>
      </c>
      <c r="AC46" s="37"/>
      <c r="AD46" s="37"/>
      <c r="AE46" s="39"/>
      <c r="AF46" s="39"/>
      <c r="AG46" s="39"/>
      <c r="AH46" s="39"/>
      <c r="AI46" s="36">
        <v>1</v>
      </c>
      <c r="AJ46" s="36">
        <v>3</v>
      </c>
      <c r="AK46" s="37"/>
      <c r="AL46" s="37"/>
      <c r="AM46" s="38">
        <v>0</v>
      </c>
      <c r="AN46" s="38">
        <v>4</v>
      </c>
      <c r="AO46" s="38">
        <v>2</v>
      </c>
      <c r="AP46" s="39"/>
      <c r="AQ46" s="8">
        <f t="shared" si="5"/>
        <v>16</v>
      </c>
      <c r="AR46" s="98">
        <f t="shared" si="6"/>
        <v>48</v>
      </c>
      <c r="AS46" s="91"/>
      <c r="AT46" s="99">
        <f t="shared" si="7"/>
        <v>3</v>
      </c>
      <c r="AU46" s="99">
        <f t="shared" si="8"/>
        <v>12</v>
      </c>
      <c r="AV46" s="99">
        <f t="shared" si="9"/>
        <v>23</v>
      </c>
      <c r="AW46" s="93"/>
      <c r="AX46" s="100">
        <f t="shared" si="10"/>
        <v>0.15253901185228125</v>
      </c>
      <c r="AY46" s="100">
        <f t="shared" si="11"/>
        <v>0.46153846153846156</v>
      </c>
      <c r="AZ46" s="100">
        <f t="shared" si="12"/>
        <v>0.42330067783321579</v>
      </c>
      <c r="BA46" s="93"/>
      <c r="BB46" s="98">
        <f t="shared" ref="BB46:BD46" si="75">IF((AX46)&gt;=50%,2,(IF((AX46)&lt;25%,0,1)))</f>
        <v>0</v>
      </c>
      <c r="BC46" s="98">
        <f t="shared" si="75"/>
        <v>1</v>
      </c>
      <c r="BD46" s="98">
        <f t="shared" si="75"/>
        <v>1</v>
      </c>
      <c r="BE46" s="91"/>
      <c r="BF46" s="98" t="str">
        <f t="shared" ref="BF46:BH46" si="76">IF(BB46=2,"Att",(IF(BB46=0,"Not","Weak")))</f>
        <v>Not</v>
      </c>
      <c r="BG46" s="98" t="str">
        <f t="shared" si="76"/>
        <v>Weak</v>
      </c>
      <c r="BH46" s="98" t="str">
        <f t="shared" si="76"/>
        <v>Weak</v>
      </c>
      <c r="BI46" s="95"/>
      <c r="BJ46" s="2">
        <f t="shared" si="17"/>
        <v>0</v>
      </c>
      <c r="BK46" s="2">
        <f t="shared" si="18"/>
        <v>2</v>
      </c>
      <c r="BL46" s="95"/>
    </row>
    <row r="47" spans="1:64" ht="15.75" customHeight="1">
      <c r="A47" s="131">
        <v>2104010202223</v>
      </c>
      <c r="B47" s="132" t="s">
        <v>132</v>
      </c>
      <c r="C47" s="66">
        <v>10</v>
      </c>
      <c r="D47" s="36">
        <v>6</v>
      </c>
      <c r="E47" s="88">
        <v>6</v>
      </c>
      <c r="F47" s="36">
        <v>4</v>
      </c>
      <c r="G47" s="32">
        <v>12</v>
      </c>
      <c r="H47" s="96">
        <v>9</v>
      </c>
      <c r="I47" s="97">
        <v>0</v>
      </c>
      <c r="J47" s="60">
        <v>0</v>
      </c>
      <c r="K47" s="37"/>
      <c r="L47" s="96">
        <v>0</v>
      </c>
      <c r="M47" s="96">
        <v>3</v>
      </c>
      <c r="N47" s="87"/>
      <c r="O47" s="96">
        <v>0</v>
      </c>
      <c r="P47" s="96">
        <v>6</v>
      </c>
      <c r="Q47" s="37"/>
      <c r="R47" s="36">
        <f t="shared" si="4"/>
        <v>9</v>
      </c>
      <c r="S47" s="36">
        <v>0</v>
      </c>
      <c r="T47" s="36">
        <v>2</v>
      </c>
      <c r="U47" s="37"/>
      <c r="V47" s="37"/>
      <c r="W47" s="39"/>
      <c r="X47" s="39"/>
      <c r="Y47" s="39"/>
      <c r="Z47" s="39"/>
      <c r="AA47" s="36">
        <v>5</v>
      </c>
      <c r="AB47" s="36">
        <v>2</v>
      </c>
      <c r="AC47" s="37"/>
      <c r="AD47" s="37"/>
      <c r="AE47" s="39"/>
      <c r="AF47" s="39"/>
      <c r="AG47" s="39"/>
      <c r="AH47" s="39"/>
      <c r="AI47" s="36">
        <v>2</v>
      </c>
      <c r="AJ47" s="36">
        <v>3</v>
      </c>
      <c r="AK47" s="37"/>
      <c r="AL47" s="37"/>
      <c r="AM47" s="38">
        <v>0</v>
      </c>
      <c r="AN47" s="38">
        <v>4</v>
      </c>
      <c r="AO47" s="38">
        <v>2</v>
      </c>
      <c r="AP47" s="39"/>
      <c r="AQ47" s="8">
        <f t="shared" si="5"/>
        <v>20</v>
      </c>
      <c r="AR47" s="98">
        <f t="shared" si="6"/>
        <v>60</v>
      </c>
      <c r="AS47" s="91"/>
      <c r="AT47" s="99">
        <f t="shared" si="7"/>
        <v>2</v>
      </c>
      <c r="AU47" s="99">
        <f t="shared" si="8"/>
        <v>18</v>
      </c>
      <c r="AV47" s="99">
        <f t="shared" si="9"/>
        <v>30</v>
      </c>
      <c r="AW47" s="93"/>
      <c r="AX47" s="100">
        <f t="shared" si="10"/>
        <v>0.10169267456818749</v>
      </c>
      <c r="AY47" s="100">
        <f t="shared" si="11"/>
        <v>0.69230769230769229</v>
      </c>
      <c r="AZ47" s="100">
        <f t="shared" si="12"/>
        <v>0.55213131891289025</v>
      </c>
      <c r="BA47" s="93"/>
      <c r="BB47" s="98">
        <f t="shared" ref="BB47:BD47" si="77">IF((AX47)&gt;=50%,2,(IF((AX47)&lt;25%,0,1)))</f>
        <v>0</v>
      </c>
      <c r="BC47" s="98">
        <f t="shared" si="77"/>
        <v>2</v>
      </c>
      <c r="BD47" s="98">
        <f t="shared" si="77"/>
        <v>2</v>
      </c>
      <c r="BE47" s="91"/>
      <c r="BF47" s="98" t="str">
        <f t="shared" ref="BF47:BH47" si="78">IF(BB47=2,"Att",(IF(BB47=0,"Not","Weak")))</f>
        <v>Not</v>
      </c>
      <c r="BG47" s="98" t="str">
        <f t="shared" si="78"/>
        <v>Att</v>
      </c>
      <c r="BH47" s="98" t="str">
        <f t="shared" si="78"/>
        <v>Att</v>
      </c>
      <c r="BI47" s="95"/>
      <c r="BJ47" s="2">
        <f t="shared" si="17"/>
        <v>0</v>
      </c>
      <c r="BK47" s="2">
        <f t="shared" si="18"/>
        <v>4</v>
      </c>
      <c r="BL47" s="95"/>
    </row>
    <row r="48" spans="1:64" ht="15.75" customHeight="1">
      <c r="A48" s="125">
        <v>2104010202225</v>
      </c>
      <c r="B48" s="126" t="s">
        <v>133</v>
      </c>
      <c r="C48" s="66">
        <v>10</v>
      </c>
      <c r="D48" s="36">
        <v>8</v>
      </c>
      <c r="E48" s="88">
        <v>8</v>
      </c>
      <c r="F48" s="36">
        <v>8</v>
      </c>
      <c r="G48" s="32">
        <v>16</v>
      </c>
      <c r="H48" s="96">
        <v>10</v>
      </c>
      <c r="I48" s="97">
        <v>0</v>
      </c>
      <c r="J48" s="60">
        <v>0</v>
      </c>
      <c r="K48" s="37"/>
      <c r="L48" s="96">
        <v>1</v>
      </c>
      <c r="M48" s="96">
        <v>3</v>
      </c>
      <c r="N48" s="87"/>
      <c r="O48" s="96">
        <v>2</v>
      </c>
      <c r="P48" s="96">
        <v>6</v>
      </c>
      <c r="Q48" s="37"/>
      <c r="R48" s="36">
        <f t="shared" si="4"/>
        <v>12</v>
      </c>
      <c r="S48" s="36">
        <v>5</v>
      </c>
      <c r="T48" s="36">
        <v>3</v>
      </c>
      <c r="U48" s="37"/>
      <c r="V48" s="37"/>
      <c r="W48" s="39"/>
      <c r="X48" s="39"/>
      <c r="Y48" s="39"/>
      <c r="Z48" s="39"/>
      <c r="AA48" s="36">
        <v>3</v>
      </c>
      <c r="AB48" s="36">
        <v>4</v>
      </c>
      <c r="AC48" s="37"/>
      <c r="AD48" s="37"/>
      <c r="AE48" s="39"/>
      <c r="AF48" s="39"/>
      <c r="AG48" s="39"/>
      <c r="AH48" s="39"/>
      <c r="AI48" s="36">
        <v>1</v>
      </c>
      <c r="AJ48" s="36">
        <v>2</v>
      </c>
      <c r="AK48" s="37"/>
      <c r="AL48" s="37"/>
      <c r="AM48" s="38">
        <v>2</v>
      </c>
      <c r="AN48" s="38">
        <v>5</v>
      </c>
      <c r="AO48" s="38">
        <v>2</v>
      </c>
      <c r="AP48" s="39"/>
      <c r="AQ48" s="8">
        <f t="shared" si="5"/>
        <v>27</v>
      </c>
      <c r="AR48" s="98">
        <f t="shared" si="6"/>
        <v>75</v>
      </c>
      <c r="AS48" s="91"/>
      <c r="AT48" s="99">
        <f t="shared" si="7"/>
        <v>7</v>
      </c>
      <c r="AU48" s="99">
        <f t="shared" si="8"/>
        <v>22</v>
      </c>
      <c r="AV48" s="99">
        <f t="shared" si="9"/>
        <v>36</v>
      </c>
      <c r="AW48" s="93"/>
      <c r="AX48" s="100">
        <f t="shared" si="10"/>
        <v>0.35592436098865621</v>
      </c>
      <c r="AY48" s="100">
        <f t="shared" si="11"/>
        <v>0.84615384615384615</v>
      </c>
      <c r="AZ48" s="100">
        <f t="shared" si="12"/>
        <v>0.66255758269546827</v>
      </c>
      <c r="BA48" s="93"/>
      <c r="BB48" s="98">
        <f t="shared" ref="BB48:BD48" si="79">IF((AX48)&gt;=50%,2,(IF((AX48)&lt;25%,0,1)))</f>
        <v>1</v>
      </c>
      <c r="BC48" s="98">
        <f t="shared" si="79"/>
        <v>2</v>
      </c>
      <c r="BD48" s="98">
        <f t="shared" si="79"/>
        <v>2</v>
      </c>
      <c r="BE48" s="91"/>
      <c r="BF48" s="98" t="str">
        <f t="shared" ref="BF48:BH48" si="80">IF(BB48=2,"Att",(IF(BB48=0,"Not","Weak")))</f>
        <v>Weak</v>
      </c>
      <c r="BG48" s="98" t="str">
        <f t="shared" si="80"/>
        <v>Att</v>
      </c>
      <c r="BH48" s="98" t="str">
        <f t="shared" si="80"/>
        <v>Att</v>
      </c>
      <c r="BI48" s="95"/>
      <c r="BJ48" s="2">
        <f t="shared" si="17"/>
        <v>1</v>
      </c>
      <c r="BK48" s="2">
        <f t="shared" si="18"/>
        <v>4</v>
      </c>
      <c r="BL48" s="95"/>
    </row>
    <row r="49" spans="1:64" ht="15.75" customHeight="1">
      <c r="A49" s="131">
        <v>2104010202226</v>
      </c>
      <c r="B49" s="132" t="s">
        <v>134</v>
      </c>
      <c r="C49" s="66">
        <v>9</v>
      </c>
      <c r="D49" s="36">
        <v>5</v>
      </c>
      <c r="E49" s="88">
        <v>2</v>
      </c>
      <c r="F49" s="36">
        <v>4</v>
      </c>
      <c r="G49" s="32">
        <v>9</v>
      </c>
      <c r="H49" s="96">
        <v>6</v>
      </c>
      <c r="I49" s="97">
        <v>0</v>
      </c>
      <c r="J49" s="60">
        <v>1</v>
      </c>
      <c r="K49" s="37"/>
      <c r="L49" s="96">
        <v>1</v>
      </c>
      <c r="M49" s="96">
        <v>2</v>
      </c>
      <c r="N49" s="87"/>
      <c r="O49" s="96">
        <v>0</v>
      </c>
      <c r="P49" s="96">
        <v>0</v>
      </c>
      <c r="Q49" s="37"/>
      <c r="R49" s="36">
        <f t="shared" si="4"/>
        <v>4</v>
      </c>
      <c r="S49" s="36">
        <v>1</v>
      </c>
      <c r="T49" s="36">
        <v>2</v>
      </c>
      <c r="U49" s="37"/>
      <c r="V49" s="37"/>
      <c r="W49" s="38">
        <v>1</v>
      </c>
      <c r="X49" s="38">
        <v>0</v>
      </c>
      <c r="Y49" s="39"/>
      <c r="Z49" s="39"/>
      <c r="AA49" s="36">
        <v>0</v>
      </c>
      <c r="AB49" s="36">
        <v>0</v>
      </c>
      <c r="AC49" s="37"/>
      <c r="AD49" s="37"/>
      <c r="AE49" s="39"/>
      <c r="AF49" s="39"/>
      <c r="AG49" s="39"/>
      <c r="AH49" s="39"/>
      <c r="AI49" s="36">
        <v>0</v>
      </c>
      <c r="AJ49" s="36">
        <v>0</v>
      </c>
      <c r="AK49" s="37"/>
      <c r="AL49" s="37"/>
      <c r="AM49" s="39"/>
      <c r="AN49" s="39"/>
      <c r="AO49" s="39"/>
      <c r="AP49" s="39"/>
      <c r="AQ49" s="8">
        <f t="shared" si="5"/>
        <v>4</v>
      </c>
      <c r="AR49" s="98">
        <f t="shared" si="6"/>
        <v>32</v>
      </c>
      <c r="AS49" s="91"/>
      <c r="AT49" s="99">
        <f t="shared" si="7"/>
        <v>2</v>
      </c>
      <c r="AU49" s="99">
        <f t="shared" si="8"/>
        <v>7</v>
      </c>
      <c r="AV49" s="99">
        <f t="shared" si="9"/>
        <v>12</v>
      </c>
      <c r="AW49" s="93"/>
      <c r="AX49" s="100">
        <f t="shared" si="10"/>
        <v>0.10169267456818749</v>
      </c>
      <c r="AY49" s="100">
        <f t="shared" si="11"/>
        <v>0.26923076923076922</v>
      </c>
      <c r="AZ49" s="100">
        <f t="shared" si="12"/>
        <v>0.22085252756515608</v>
      </c>
      <c r="BA49" s="93"/>
      <c r="BB49" s="98">
        <f t="shared" ref="BB49:BD49" si="81">IF((AX49)&gt;=50%,2,(IF((AX49)&lt;25%,0,1)))</f>
        <v>0</v>
      </c>
      <c r="BC49" s="98">
        <f t="shared" si="81"/>
        <v>1</v>
      </c>
      <c r="BD49" s="98">
        <f t="shared" si="81"/>
        <v>0</v>
      </c>
      <c r="BE49" s="91"/>
      <c r="BF49" s="98" t="str">
        <f t="shared" ref="BF49:BH49" si="82">IF(BB49=2,"Att",(IF(BB49=0,"Not","Weak")))</f>
        <v>Not</v>
      </c>
      <c r="BG49" s="98" t="str">
        <f t="shared" si="82"/>
        <v>Weak</v>
      </c>
      <c r="BH49" s="98" t="str">
        <f t="shared" si="82"/>
        <v>Not</v>
      </c>
      <c r="BI49" s="95"/>
      <c r="BJ49" s="2">
        <f t="shared" si="17"/>
        <v>0</v>
      </c>
      <c r="BK49" s="2">
        <f t="shared" si="18"/>
        <v>1</v>
      </c>
      <c r="BL49" s="104"/>
    </row>
    <row r="50" spans="1:64" ht="15.75" customHeight="1">
      <c r="A50" s="125">
        <v>2104010202227</v>
      </c>
      <c r="B50" s="126" t="s">
        <v>135</v>
      </c>
      <c r="C50" s="66">
        <v>10</v>
      </c>
      <c r="D50" s="36">
        <v>2</v>
      </c>
      <c r="E50" s="88">
        <v>3</v>
      </c>
      <c r="F50" s="36">
        <v>2</v>
      </c>
      <c r="G50" s="32">
        <v>5</v>
      </c>
      <c r="H50" s="96">
        <v>8</v>
      </c>
      <c r="I50" s="97">
        <v>0</v>
      </c>
      <c r="J50" s="60">
        <v>3</v>
      </c>
      <c r="K50" s="37"/>
      <c r="L50" s="96">
        <v>0</v>
      </c>
      <c r="M50" s="96">
        <v>1</v>
      </c>
      <c r="N50" s="87"/>
      <c r="O50" s="96">
        <v>0</v>
      </c>
      <c r="P50" s="96">
        <v>0</v>
      </c>
      <c r="Q50" s="37"/>
      <c r="R50" s="36">
        <f t="shared" si="4"/>
        <v>4</v>
      </c>
      <c r="S50" s="36">
        <v>0</v>
      </c>
      <c r="T50" s="36">
        <v>1</v>
      </c>
      <c r="U50" s="37"/>
      <c r="V50" s="37"/>
      <c r="W50" s="38">
        <v>1</v>
      </c>
      <c r="X50" s="39"/>
      <c r="Y50" s="39"/>
      <c r="Z50" s="39"/>
      <c r="AA50" s="36">
        <v>0</v>
      </c>
      <c r="AB50" s="36">
        <v>1</v>
      </c>
      <c r="AC50" s="37"/>
      <c r="AD50" s="37"/>
      <c r="AE50" s="39"/>
      <c r="AF50" s="39"/>
      <c r="AG50" s="39"/>
      <c r="AH50" s="39"/>
      <c r="AI50" s="37"/>
      <c r="AJ50" s="37"/>
      <c r="AK50" s="37"/>
      <c r="AL50" s="37"/>
      <c r="AM50" s="38">
        <v>1</v>
      </c>
      <c r="AN50" s="38">
        <v>1</v>
      </c>
      <c r="AO50" s="39"/>
      <c r="AP50" s="39"/>
      <c r="AQ50" s="8">
        <f t="shared" si="5"/>
        <v>5</v>
      </c>
      <c r="AR50" s="98">
        <f t="shared" si="6"/>
        <v>32</v>
      </c>
      <c r="AS50" s="91"/>
      <c r="AT50" s="99">
        <f t="shared" si="7"/>
        <v>2</v>
      </c>
      <c r="AU50" s="99">
        <f t="shared" si="8"/>
        <v>5</v>
      </c>
      <c r="AV50" s="99">
        <f t="shared" si="9"/>
        <v>15</v>
      </c>
      <c r="AW50" s="93"/>
      <c r="AX50" s="100">
        <f t="shared" si="10"/>
        <v>0.10169267456818749</v>
      </c>
      <c r="AY50" s="100">
        <f t="shared" si="11"/>
        <v>0.19230769230769232</v>
      </c>
      <c r="AZ50" s="100">
        <f t="shared" si="12"/>
        <v>0.27606565945644512</v>
      </c>
      <c r="BA50" s="93"/>
      <c r="BB50" s="98">
        <f t="shared" ref="BB50:BD50" si="83">IF((AX50)&gt;=50%,2,(IF((AX50)&lt;25%,0,1)))</f>
        <v>0</v>
      </c>
      <c r="BC50" s="98">
        <f t="shared" si="83"/>
        <v>0</v>
      </c>
      <c r="BD50" s="98">
        <f t="shared" si="83"/>
        <v>1</v>
      </c>
      <c r="BE50" s="91"/>
      <c r="BF50" s="98" t="str">
        <f t="shared" ref="BF50:BH50" si="84">IF(BB50=2,"Att",(IF(BB50=0,"Not","Weak")))</f>
        <v>Not</v>
      </c>
      <c r="BG50" s="98" t="str">
        <f t="shared" si="84"/>
        <v>Not</v>
      </c>
      <c r="BH50" s="98" t="str">
        <f t="shared" si="84"/>
        <v>Weak</v>
      </c>
      <c r="BI50" s="95"/>
      <c r="BJ50" s="2">
        <f t="shared" si="17"/>
        <v>0</v>
      </c>
      <c r="BK50" s="2">
        <f t="shared" si="18"/>
        <v>1</v>
      </c>
      <c r="BL50" s="104"/>
    </row>
    <row r="51" spans="1:64" ht="15.75" customHeight="1">
      <c r="A51" s="131">
        <v>2104010202228</v>
      </c>
      <c r="B51" s="132" t="s">
        <v>136</v>
      </c>
      <c r="C51" s="66">
        <v>10</v>
      </c>
      <c r="D51" s="36">
        <v>9</v>
      </c>
      <c r="E51" s="88">
        <v>5</v>
      </c>
      <c r="F51" s="36">
        <v>6</v>
      </c>
      <c r="G51" s="32">
        <v>15</v>
      </c>
      <c r="H51" s="96">
        <v>9</v>
      </c>
      <c r="I51" s="85">
        <v>0</v>
      </c>
      <c r="J51" s="36">
        <v>0</v>
      </c>
      <c r="K51" s="37"/>
      <c r="L51" s="86">
        <v>1</v>
      </c>
      <c r="M51" s="86">
        <v>2</v>
      </c>
      <c r="N51" s="87"/>
      <c r="O51" s="66">
        <v>0</v>
      </c>
      <c r="P51" s="66">
        <v>6</v>
      </c>
      <c r="Q51" s="37"/>
      <c r="R51" s="36">
        <f t="shared" si="4"/>
        <v>9</v>
      </c>
      <c r="S51" s="36">
        <v>5</v>
      </c>
      <c r="T51" s="36">
        <v>3</v>
      </c>
      <c r="U51" s="37"/>
      <c r="V51" s="37"/>
      <c r="W51" s="38">
        <v>1</v>
      </c>
      <c r="X51" s="38">
        <v>4</v>
      </c>
      <c r="Y51" s="39"/>
      <c r="Z51" s="39"/>
      <c r="AA51" s="36">
        <v>4</v>
      </c>
      <c r="AB51" s="36">
        <v>1</v>
      </c>
      <c r="AC51" s="37"/>
      <c r="AD51" s="37"/>
      <c r="AE51" s="39"/>
      <c r="AF51" s="39"/>
      <c r="AG51" s="39"/>
      <c r="AH51" s="39"/>
      <c r="AI51" s="36">
        <v>1</v>
      </c>
      <c r="AJ51" s="36">
        <v>3</v>
      </c>
      <c r="AK51" s="37"/>
      <c r="AL51" s="37"/>
      <c r="AM51" s="39"/>
      <c r="AN51" s="39"/>
      <c r="AO51" s="39"/>
      <c r="AP51" s="39"/>
      <c r="AQ51" s="8">
        <f t="shared" si="5"/>
        <v>22</v>
      </c>
      <c r="AR51" s="98">
        <f t="shared" si="6"/>
        <v>65</v>
      </c>
      <c r="AS51" s="91"/>
      <c r="AT51" s="99">
        <f t="shared" si="7"/>
        <v>2</v>
      </c>
      <c r="AU51" s="99">
        <f t="shared" si="8"/>
        <v>20</v>
      </c>
      <c r="AV51" s="99">
        <f t="shared" si="9"/>
        <v>32</v>
      </c>
      <c r="AW51" s="93"/>
      <c r="AX51" s="100">
        <f t="shared" si="10"/>
        <v>0.10169267456818749</v>
      </c>
      <c r="AY51" s="100">
        <f t="shared" si="11"/>
        <v>0.76923076923076927</v>
      </c>
      <c r="AZ51" s="100">
        <f t="shared" si="12"/>
        <v>0.58894007350708288</v>
      </c>
      <c r="BA51" s="93"/>
      <c r="BB51" s="98">
        <f t="shared" ref="BB51:BD51" si="85">IF((AX51)&gt;=50%,2,(IF((AX51)&lt;25%,0,1)))</f>
        <v>0</v>
      </c>
      <c r="BC51" s="98">
        <f t="shared" si="85"/>
        <v>2</v>
      </c>
      <c r="BD51" s="98">
        <f t="shared" si="85"/>
        <v>2</v>
      </c>
      <c r="BE51" s="91"/>
      <c r="BF51" s="98" t="str">
        <f t="shared" ref="BF51:BH51" si="86">IF(BB51=2,"Att",(IF(BB51=0,"Not","Weak")))</f>
        <v>Not</v>
      </c>
      <c r="BG51" s="98" t="str">
        <f t="shared" si="86"/>
        <v>Att</v>
      </c>
      <c r="BH51" s="98" t="str">
        <f t="shared" si="86"/>
        <v>Att</v>
      </c>
      <c r="BI51" s="95"/>
      <c r="BJ51" s="2">
        <f t="shared" si="17"/>
        <v>0</v>
      </c>
      <c r="BK51" s="2">
        <f t="shared" si="18"/>
        <v>4</v>
      </c>
      <c r="BL51" s="104"/>
    </row>
    <row r="52" spans="1:64" ht="15.75" customHeight="1">
      <c r="A52" s="105"/>
      <c r="B52" s="106"/>
      <c r="C52" s="107"/>
      <c r="D52" s="108"/>
      <c r="E52" s="109"/>
      <c r="F52" s="109"/>
      <c r="G52" s="110"/>
      <c r="H52" s="111"/>
      <c r="I52" s="98"/>
      <c r="J52" s="98"/>
      <c r="K52" s="98"/>
      <c r="L52" s="112"/>
      <c r="M52" s="112"/>
      <c r="N52" s="112"/>
      <c r="O52" s="113"/>
      <c r="P52" s="113"/>
      <c r="Q52" s="113"/>
      <c r="R52" s="114"/>
      <c r="S52" s="113"/>
      <c r="T52" s="113"/>
      <c r="U52" s="113"/>
      <c r="V52" s="98"/>
      <c r="W52" s="115"/>
      <c r="X52" s="115"/>
      <c r="Y52" s="115"/>
      <c r="Z52" s="115"/>
      <c r="AA52" s="113"/>
      <c r="AB52" s="113"/>
      <c r="AC52" s="113"/>
      <c r="AD52" s="98"/>
      <c r="AE52" s="115"/>
      <c r="AF52" s="115"/>
      <c r="AG52" s="115"/>
      <c r="AH52" s="115"/>
      <c r="AI52" s="113"/>
      <c r="AJ52" s="113"/>
      <c r="AK52" s="113"/>
      <c r="AL52" s="115"/>
      <c r="AM52" s="115"/>
      <c r="AN52" s="115"/>
      <c r="AO52" s="115"/>
      <c r="AP52" s="115"/>
      <c r="AQ52" s="98"/>
      <c r="AR52" s="98"/>
      <c r="AS52" s="91"/>
      <c r="AT52" s="99"/>
      <c r="AU52" s="99"/>
      <c r="AV52" s="99"/>
      <c r="AW52" s="93"/>
      <c r="AX52" s="100"/>
      <c r="AY52" s="100"/>
      <c r="AZ52" s="100"/>
      <c r="BA52" s="93"/>
      <c r="BB52" s="98"/>
      <c r="BC52" s="98"/>
      <c r="BD52" s="98"/>
      <c r="BE52" s="91"/>
      <c r="BF52" s="98"/>
      <c r="BG52" s="98"/>
      <c r="BH52" s="98"/>
      <c r="BI52" s="95"/>
      <c r="BJ52" s="104"/>
      <c r="BK52" s="104"/>
      <c r="BL52" s="104"/>
    </row>
    <row r="53" spans="1:64" ht="15.75" customHeight="1">
      <c r="A53" s="105"/>
      <c r="B53" s="106"/>
      <c r="C53" s="107"/>
      <c r="D53" s="108"/>
      <c r="E53" s="109"/>
      <c r="F53" s="109"/>
      <c r="G53" s="110"/>
      <c r="H53" s="111"/>
      <c r="I53" s="98"/>
      <c r="J53" s="98"/>
      <c r="K53" s="98"/>
      <c r="L53" s="112"/>
      <c r="M53" s="112"/>
      <c r="N53" s="112"/>
      <c r="O53" s="113"/>
      <c r="P53" s="113"/>
      <c r="Q53" s="113"/>
      <c r="R53" s="114"/>
      <c r="S53" s="113"/>
      <c r="T53" s="113"/>
      <c r="U53" s="113"/>
      <c r="V53" s="98"/>
      <c r="W53" s="115"/>
      <c r="X53" s="115"/>
      <c r="Y53" s="115"/>
      <c r="Z53" s="115"/>
      <c r="AA53" s="113"/>
      <c r="AB53" s="113"/>
      <c r="AC53" s="113"/>
      <c r="AD53" s="98"/>
      <c r="AE53" s="115"/>
      <c r="AF53" s="115"/>
      <c r="AG53" s="115"/>
      <c r="AH53" s="115"/>
      <c r="AI53" s="113"/>
      <c r="AJ53" s="113"/>
      <c r="AK53" s="113"/>
      <c r="AL53" s="115"/>
      <c r="AM53" s="115"/>
      <c r="AN53" s="115"/>
      <c r="AO53" s="115"/>
      <c r="AP53" s="115"/>
      <c r="AQ53" s="98"/>
      <c r="AR53" s="98"/>
      <c r="AS53" s="91"/>
      <c r="AT53" s="99"/>
      <c r="AU53" s="99"/>
      <c r="AV53" s="99"/>
      <c r="AW53" s="93"/>
      <c r="AX53" s="100"/>
      <c r="AY53" s="100"/>
      <c r="AZ53" s="100"/>
      <c r="BA53" s="93"/>
      <c r="BB53" s="98"/>
      <c r="BC53" s="98"/>
      <c r="BD53" s="98"/>
      <c r="BE53" s="91"/>
      <c r="BF53" s="98"/>
      <c r="BG53" s="98"/>
      <c r="BH53" s="98"/>
      <c r="BI53" s="95"/>
      <c r="BJ53" s="104"/>
      <c r="BK53" s="104"/>
      <c r="BL53" s="104"/>
    </row>
    <row r="54" spans="1:64" ht="15.75" customHeight="1">
      <c r="A54" s="105"/>
      <c r="B54" s="106"/>
      <c r="C54" s="107"/>
      <c r="D54" s="108"/>
      <c r="E54" s="109"/>
      <c r="F54" s="109"/>
      <c r="G54" s="110"/>
      <c r="H54" s="111"/>
      <c r="I54" s="98"/>
      <c r="J54" s="98"/>
      <c r="K54" s="98"/>
      <c r="L54" s="112"/>
      <c r="M54" s="112"/>
      <c r="N54" s="112"/>
      <c r="O54" s="113"/>
      <c r="P54" s="113"/>
      <c r="Q54" s="113"/>
      <c r="R54" s="114"/>
      <c r="S54" s="113"/>
      <c r="T54" s="113"/>
      <c r="U54" s="113"/>
      <c r="V54" s="98"/>
      <c r="W54" s="115"/>
      <c r="X54" s="115"/>
      <c r="Y54" s="115"/>
      <c r="Z54" s="115"/>
      <c r="AA54" s="113"/>
      <c r="AB54" s="113"/>
      <c r="AC54" s="113"/>
      <c r="AD54" s="98"/>
      <c r="AE54" s="115"/>
      <c r="AF54" s="115"/>
      <c r="AG54" s="115"/>
      <c r="AH54" s="115"/>
      <c r="AI54" s="113"/>
      <c r="AJ54" s="113"/>
      <c r="AK54" s="113"/>
      <c r="AL54" s="115"/>
      <c r="AM54" s="115"/>
      <c r="AN54" s="115"/>
      <c r="AO54" s="115"/>
      <c r="AP54" s="115"/>
      <c r="AQ54" s="98"/>
      <c r="AR54" s="98"/>
      <c r="AS54" s="91"/>
      <c r="AT54" s="99"/>
      <c r="AU54" s="99"/>
      <c r="AV54" s="99"/>
      <c r="AW54" s="93"/>
      <c r="AX54" s="100"/>
      <c r="AY54" s="100"/>
      <c r="AZ54" s="100"/>
      <c r="BA54" s="93"/>
      <c r="BB54" s="98"/>
      <c r="BC54" s="98"/>
      <c r="BD54" s="98"/>
      <c r="BE54" s="91"/>
      <c r="BF54" s="98"/>
      <c r="BG54" s="98"/>
      <c r="BH54" s="98"/>
      <c r="BI54" s="95"/>
      <c r="BJ54" s="104"/>
      <c r="BK54" s="104"/>
      <c r="BL54" s="104"/>
    </row>
    <row r="55" spans="1:64" ht="15.75" customHeight="1">
      <c r="A55" s="105"/>
      <c r="B55" s="106"/>
      <c r="C55" s="107"/>
      <c r="D55" s="108"/>
      <c r="E55" s="109"/>
      <c r="F55" s="116"/>
      <c r="G55" s="110"/>
      <c r="H55" s="111"/>
      <c r="I55" s="98"/>
      <c r="J55" s="98"/>
      <c r="K55" s="98"/>
      <c r="L55" s="112"/>
      <c r="M55" s="112"/>
      <c r="N55" s="112"/>
      <c r="O55" s="113"/>
      <c r="P55" s="98"/>
      <c r="Q55" s="98"/>
      <c r="R55" s="114"/>
      <c r="S55" s="113"/>
      <c r="T55" s="113"/>
      <c r="U55" s="113"/>
      <c r="V55" s="98"/>
      <c r="W55" s="115"/>
      <c r="X55" s="115"/>
      <c r="Y55" s="115"/>
      <c r="Z55" s="115"/>
      <c r="AA55" s="113"/>
      <c r="AB55" s="113"/>
      <c r="AC55" s="113"/>
      <c r="AD55" s="98"/>
      <c r="AE55" s="115"/>
      <c r="AF55" s="115"/>
      <c r="AG55" s="115"/>
      <c r="AH55" s="115"/>
      <c r="AI55" s="113"/>
      <c r="AJ55" s="113"/>
      <c r="AK55" s="113"/>
      <c r="AL55" s="115"/>
      <c r="AM55" s="115"/>
      <c r="AN55" s="115"/>
      <c r="AO55" s="115"/>
      <c r="AP55" s="115"/>
      <c r="AQ55" s="98"/>
      <c r="AR55" s="98"/>
      <c r="AS55" s="91"/>
      <c r="AT55" s="99"/>
      <c r="AU55" s="99"/>
      <c r="AV55" s="99"/>
      <c r="AW55" s="93"/>
      <c r="AX55" s="100"/>
      <c r="AY55" s="100"/>
      <c r="AZ55" s="100"/>
      <c r="BA55" s="93"/>
      <c r="BB55" s="98"/>
      <c r="BC55" s="98"/>
      <c r="BD55" s="98"/>
      <c r="BE55" s="91"/>
      <c r="BF55" s="98"/>
      <c r="BG55" s="98"/>
      <c r="BH55" s="98"/>
      <c r="BI55" s="95"/>
      <c r="BJ55" s="104"/>
      <c r="BK55" s="104"/>
      <c r="BL55" s="104"/>
    </row>
    <row r="56" spans="1:64" ht="15.75" customHeight="1">
      <c r="A56" s="105"/>
      <c r="B56" s="106"/>
      <c r="C56" s="107"/>
      <c r="D56" s="108"/>
      <c r="E56" s="109"/>
      <c r="F56" s="109"/>
      <c r="G56" s="110"/>
      <c r="H56" s="111"/>
      <c r="I56" s="98"/>
      <c r="J56" s="98"/>
      <c r="K56" s="98"/>
      <c r="L56" s="112"/>
      <c r="M56" s="112"/>
      <c r="N56" s="112"/>
      <c r="O56" s="113"/>
      <c r="P56" s="98"/>
      <c r="Q56" s="98"/>
      <c r="R56" s="114"/>
      <c r="S56" s="113"/>
      <c r="T56" s="113"/>
      <c r="U56" s="113"/>
      <c r="V56" s="98"/>
      <c r="W56" s="115"/>
      <c r="X56" s="115"/>
      <c r="Y56" s="115"/>
      <c r="Z56" s="115"/>
      <c r="AA56" s="113"/>
      <c r="AB56" s="113"/>
      <c r="AC56" s="113"/>
      <c r="AD56" s="98"/>
      <c r="AE56" s="115"/>
      <c r="AF56" s="115"/>
      <c r="AG56" s="115"/>
      <c r="AH56" s="115"/>
      <c r="AI56" s="113"/>
      <c r="AJ56" s="113"/>
      <c r="AK56" s="113"/>
      <c r="AL56" s="115"/>
      <c r="AM56" s="115"/>
      <c r="AN56" s="115"/>
      <c r="AO56" s="115"/>
      <c r="AP56" s="115"/>
      <c r="AQ56" s="98"/>
      <c r="AR56" s="98"/>
      <c r="AS56" s="91"/>
      <c r="AT56" s="99"/>
      <c r="AU56" s="99"/>
      <c r="AV56" s="99"/>
      <c r="AW56" s="93"/>
      <c r="AX56" s="100"/>
      <c r="AY56" s="100"/>
      <c r="AZ56" s="100"/>
      <c r="BA56" s="93"/>
      <c r="BB56" s="98"/>
      <c r="BC56" s="98"/>
      <c r="BD56" s="98"/>
      <c r="BE56" s="91"/>
      <c r="BF56" s="98"/>
      <c r="BG56" s="98"/>
      <c r="BH56" s="98"/>
      <c r="BI56" s="95"/>
      <c r="BJ56" s="104"/>
      <c r="BK56" s="104"/>
      <c r="BL56" s="104"/>
    </row>
    <row r="57" spans="1:64" ht="15.75" customHeight="1">
      <c r="A57" s="105"/>
      <c r="B57" s="106"/>
      <c r="C57" s="107"/>
      <c r="D57" s="108"/>
      <c r="E57" s="109"/>
      <c r="F57" s="109"/>
      <c r="G57" s="110"/>
      <c r="H57" s="111"/>
      <c r="I57" s="98"/>
      <c r="J57" s="98"/>
      <c r="K57" s="98"/>
      <c r="L57" s="112"/>
      <c r="M57" s="112"/>
      <c r="N57" s="112"/>
      <c r="O57" s="113"/>
      <c r="P57" s="98"/>
      <c r="Q57" s="98"/>
      <c r="R57" s="114"/>
      <c r="S57" s="113"/>
      <c r="T57" s="113"/>
      <c r="U57" s="113"/>
      <c r="V57" s="98"/>
      <c r="W57" s="115"/>
      <c r="X57" s="115"/>
      <c r="Y57" s="115"/>
      <c r="Z57" s="115"/>
      <c r="AA57" s="113"/>
      <c r="AB57" s="113"/>
      <c r="AC57" s="113"/>
      <c r="AD57" s="98"/>
      <c r="AE57" s="115"/>
      <c r="AF57" s="115"/>
      <c r="AG57" s="115"/>
      <c r="AH57" s="115"/>
      <c r="AI57" s="113"/>
      <c r="AJ57" s="113"/>
      <c r="AK57" s="113"/>
      <c r="AL57" s="115"/>
      <c r="AM57" s="115"/>
      <c r="AN57" s="115"/>
      <c r="AO57" s="115"/>
      <c r="AP57" s="115"/>
      <c r="AQ57" s="98"/>
      <c r="AR57" s="98"/>
      <c r="AS57" s="91"/>
      <c r="AT57" s="99"/>
      <c r="AU57" s="99"/>
      <c r="AV57" s="99"/>
      <c r="AW57" s="93"/>
      <c r="AX57" s="100"/>
      <c r="AY57" s="100"/>
      <c r="AZ57" s="100"/>
      <c r="BA57" s="93"/>
      <c r="BB57" s="98"/>
      <c r="BC57" s="98"/>
      <c r="BD57" s="98"/>
      <c r="BE57" s="91"/>
      <c r="BF57" s="98"/>
      <c r="BG57" s="98"/>
      <c r="BH57" s="98"/>
      <c r="BI57" s="95"/>
      <c r="BJ57" s="104"/>
      <c r="BK57" s="104"/>
      <c r="BL57" s="104"/>
    </row>
    <row r="58" spans="1:64" ht="15.75" customHeight="1">
      <c r="A58" s="105"/>
      <c r="B58" s="106"/>
      <c r="C58" s="107"/>
      <c r="D58" s="108"/>
      <c r="E58" s="109"/>
      <c r="F58" s="109"/>
      <c r="G58" s="110"/>
      <c r="H58" s="111"/>
      <c r="I58" s="98"/>
      <c r="J58" s="98"/>
      <c r="K58" s="98"/>
      <c r="L58" s="112"/>
      <c r="M58" s="112"/>
      <c r="N58" s="112"/>
      <c r="O58" s="113"/>
      <c r="P58" s="98"/>
      <c r="Q58" s="98"/>
      <c r="R58" s="114"/>
      <c r="S58" s="113"/>
      <c r="T58" s="113"/>
      <c r="U58" s="113"/>
      <c r="V58" s="98"/>
      <c r="W58" s="115"/>
      <c r="X58" s="115"/>
      <c r="Y58" s="115"/>
      <c r="Z58" s="115"/>
      <c r="AA58" s="113"/>
      <c r="AB58" s="113"/>
      <c r="AC58" s="113"/>
      <c r="AD58" s="98"/>
      <c r="AE58" s="115"/>
      <c r="AF58" s="115"/>
      <c r="AG58" s="115"/>
      <c r="AH58" s="115"/>
      <c r="AI58" s="113"/>
      <c r="AJ58" s="113"/>
      <c r="AK58" s="113"/>
      <c r="AL58" s="115"/>
      <c r="AM58" s="115"/>
      <c r="AN58" s="115"/>
      <c r="AO58" s="115"/>
      <c r="AP58" s="115"/>
      <c r="AQ58" s="98"/>
      <c r="AR58" s="98"/>
      <c r="AS58" s="91"/>
      <c r="AT58" s="99"/>
      <c r="AU58" s="99"/>
      <c r="AV58" s="99"/>
      <c r="AW58" s="93"/>
      <c r="AX58" s="100"/>
      <c r="AY58" s="100"/>
      <c r="AZ58" s="100"/>
      <c r="BA58" s="93"/>
      <c r="BB58" s="98"/>
      <c r="BC58" s="98"/>
      <c r="BD58" s="98"/>
      <c r="BE58" s="91"/>
      <c r="BF58" s="98"/>
      <c r="BG58" s="98"/>
      <c r="BH58" s="98"/>
      <c r="BI58" s="95"/>
      <c r="BJ58" s="104"/>
      <c r="BK58" s="104"/>
      <c r="BL58" s="104"/>
    </row>
    <row r="59" spans="1:64" ht="15.75" customHeight="1">
      <c r="A59" s="105"/>
      <c r="B59" s="106"/>
      <c r="C59" s="107"/>
      <c r="D59" s="108"/>
      <c r="E59" s="109"/>
      <c r="F59" s="109"/>
      <c r="G59" s="110"/>
      <c r="H59" s="111"/>
      <c r="I59" s="98"/>
      <c r="J59" s="98"/>
      <c r="K59" s="98"/>
      <c r="L59" s="112"/>
      <c r="M59" s="112"/>
      <c r="N59" s="112"/>
      <c r="O59" s="113"/>
      <c r="P59" s="98"/>
      <c r="Q59" s="98"/>
      <c r="R59" s="114"/>
      <c r="S59" s="113"/>
      <c r="T59" s="113"/>
      <c r="U59" s="113"/>
      <c r="V59" s="98"/>
      <c r="W59" s="115"/>
      <c r="X59" s="115"/>
      <c r="Y59" s="115"/>
      <c r="Z59" s="115"/>
      <c r="AA59" s="113"/>
      <c r="AB59" s="113"/>
      <c r="AC59" s="113"/>
      <c r="AD59" s="98"/>
      <c r="AE59" s="115"/>
      <c r="AF59" s="115"/>
      <c r="AG59" s="115"/>
      <c r="AH59" s="115"/>
      <c r="AI59" s="113"/>
      <c r="AJ59" s="113"/>
      <c r="AK59" s="113"/>
      <c r="AL59" s="115"/>
      <c r="AM59" s="115"/>
      <c r="AN59" s="115"/>
      <c r="AO59" s="115"/>
      <c r="AP59" s="115"/>
      <c r="AQ59" s="98"/>
      <c r="AR59" s="98"/>
      <c r="AS59" s="91"/>
      <c r="AT59" s="99"/>
      <c r="AU59" s="99"/>
      <c r="AV59" s="99"/>
      <c r="AW59" s="93"/>
      <c r="AX59" s="100"/>
      <c r="AY59" s="100"/>
      <c r="AZ59" s="100"/>
      <c r="BA59" s="93"/>
      <c r="BB59" s="98"/>
      <c r="BC59" s="98"/>
      <c r="BD59" s="98"/>
      <c r="BE59" s="91"/>
      <c r="BF59" s="98"/>
      <c r="BG59" s="98"/>
      <c r="BH59" s="98"/>
      <c r="BI59" s="95"/>
      <c r="BJ59" s="104"/>
      <c r="BK59" s="104"/>
      <c r="BL59" s="104"/>
    </row>
    <row r="60" spans="1:64" ht="15.75" customHeight="1">
      <c r="A60" s="105"/>
      <c r="B60" s="106"/>
      <c r="C60" s="107"/>
      <c r="D60" s="108"/>
      <c r="E60" s="109"/>
      <c r="F60" s="109"/>
      <c r="G60" s="110"/>
      <c r="H60" s="111"/>
      <c r="I60" s="98"/>
      <c r="J60" s="98"/>
      <c r="K60" s="98"/>
      <c r="L60" s="112"/>
      <c r="M60" s="112"/>
      <c r="N60" s="112"/>
      <c r="O60" s="113"/>
      <c r="P60" s="98"/>
      <c r="Q60" s="98"/>
      <c r="R60" s="114"/>
      <c r="S60" s="113"/>
      <c r="T60" s="113"/>
      <c r="U60" s="113"/>
      <c r="V60" s="98"/>
      <c r="W60" s="115"/>
      <c r="X60" s="115"/>
      <c r="Y60" s="115"/>
      <c r="Z60" s="115"/>
      <c r="AA60" s="113"/>
      <c r="AB60" s="113"/>
      <c r="AC60" s="113"/>
      <c r="AD60" s="98"/>
      <c r="AE60" s="115"/>
      <c r="AF60" s="115"/>
      <c r="AG60" s="115"/>
      <c r="AH60" s="115"/>
      <c r="AI60" s="113"/>
      <c r="AJ60" s="113"/>
      <c r="AK60" s="113"/>
      <c r="AL60" s="115"/>
      <c r="AM60" s="115"/>
      <c r="AN60" s="115"/>
      <c r="AO60" s="115"/>
      <c r="AP60" s="115"/>
      <c r="AQ60" s="98"/>
      <c r="AR60" s="98"/>
      <c r="AS60" s="91"/>
      <c r="AT60" s="99"/>
      <c r="AU60" s="99"/>
      <c r="AV60" s="99"/>
      <c r="AW60" s="93"/>
      <c r="AX60" s="100"/>
      <c r="AY60" s="100"/>
      <c r="AZ60" s="100"/>
      <c r="BA60" s="93"/>
      <c r="BB60" s="98"/>
      <c r="BC60" s="98"/>
      <c r="BD60" s="98"/>
      <c r="BE60" s="91"/>
      <c r="BF60" s="98"/>
      <c r="BG60" s="98"/>
      <c r="BH60" s="98"/>
      <c r="BI60" s="95"/>
      <c r="BJ60" s="104"/>
      <c r="BK60" s="104"/>
      <c r="BL60" s="104"/>
    </row>
    <row r="61" spans="1:64" ht="15.75" customHeight="1">
      <c r="A61" s="105"/>
      <c r="B61" s="106"/>
      <c r="C61" s="107"/>
      <c r="D61" s="108"/>
      <c r="E61" s="109"/>
      <c r="F61" s="109"/>
      <c r="G61" s="110"/>
      <c r="H61" s="111"/>
      <c r="I61" s="98"/>
      <c r="J61" s="98"/>
      <c r="K61" s="98"/>
      <c r="L61" s="112"/>
      <c r="M61" s="112"/>
      <c r="N61" s="112"/>
      <c r="O61" s="113"/>
      <c r="P61" s="98"/>
      <c r="Q61" s="98"/>
      <c r="R61" s="114"/>
      <c r="S61" s="113"/>
      <c r="T61" s="113"/>
      <c r="U61" s="113"/>
      <c r="V61" s="98"/>
      <c r="W61" s="115"/>
      <c r="X61" s="115"/>
      <c r="Y61" s="115"/>
      <c r="Z61" s="115"/>
      <c r="AA61" s="113"/>
      <c r="AB61" s="113"/>
      <c r="AC61" s="113"/>
      <c r="AD61" s="98"/>
      <c r="AE61" s="115"/>
      <c r="AF61" s="115"/>
      <c r="AG61" s="115"/>
      <c r="AH61" s="115"/>
      <c r="AI61" s="113"/>
      <c r="AJ61" s="113"/>
      <c r="AK61" s="113"/>
      <c r="AL61" s="115"/>
      <c r="AM61" s="115"/>
      <c r="AN61" s="115"/>
      <c r="AO61" s="115"/>
      <c r="AP61" s="115"/>
      <c r="AQ61" s="98"/>
      <c r="AR61" s="98"/>
      <c r="AS61" s="91"/>
      <c r="AT61" s="99"/>
      <c r="AU61" s="99"/>
      <c r="AV61" s="99"/>
      <c r="AW61" s="93"/>
      <c r="AX61" s="100"/>
      <c r="AY61" s="100"/>
      <c r="AZ61" s="100"/>
      <c r="BA61" s="93"/>
      <c r="BB61" s="98"/>
      <c r="BC61" s="98"/>
      <c r="BD61" s="98"/>
      <c r="BE61" s="91"/>
      <c r="BF61" s="98"/>
      <c r="BG61" s="98"/>
      <c r="BH61" s="98"/>
      <c r="BI61" s="95"/>
      <c r="BJ61" s="104"/>
      <c r="BK61" s="104"/>
      <c r="BL61" s="104"/>
    </row>
    <row r="62" spans="1:64" ht="15.75" customHeight="1">
      <c r="A62" s="105"/>
      <c r="B62" s="106"/>
      <c r="C62" s="107"/>
      <c r="D62" s="108"/>
      <c r="E62" s="109"/>
      <c r="F62" s="109"/>
      <c r="G62" s="110"/>
      <c r="H62" s="111"/>
      <c r="I62" s="98"/>
      <c r="J62" s="98"/>
      <c r="K62" s="98"/>
      <c r="L62" s="112"/>
      <c r="M62" s="112"/>
      <c r="N62" s="112"/>
      <c r="O62" s="113"/>
      <c r="P62" s="98"/>
      <c r="Q62" s="98"/>
      <c r="R62" s="114"/>
      <c r="S62" s="113"/>
      <c r="T62" s="113"/>
      <c r="U62" s="113"/>
      <c r="V62" s="98"/>
      <c r="W62" s="115"/>
      <c r="X62" s="115"/>
      <c r="Y62" s="115"/>
      <c r="Z62" s="115"/>
      <c r="AA62" s="113"/>
      <c r="AB62" s="113"/>
      <c r="AC62" s="113"/>
      <c r="AD62" s="98"/>
      <c r="AE62" s="115"/>
      <c r="AF62" s="115"/>
      <c r="AG62" s="115"/>
      <c r="AH62" s="115"/>
      <c r="AI62" s="113"/>
      <c r="AJ62" s="113"/>
      <c r="AK62" s="113"/>
      <c r="AL62" s="115"/>
      <c r="AM62" s="115"/>
      <c r="AN62" s="115"/>
      <c r="AO62" s="115"/>
      <c r="AP62" s="115"/>
      <c r="AQ62" s="98"/>
      <c r="AR62" s="98"/>
      <c r="AS62" s="91"/>
      <c r="AT62" s="99"/>
      <c r="AU62" s="99"/>
      <c r="AV62" s="99"/>
      <c r="AW62" s="93"/>
      <c r="AX62" s="100"/>
      <c r="AY62" s="100"/>
      <c r="AZ62" s="100"/>
      <c r="BA62" s="93"/>
      <c r="BB62" s="98"/>
      <c r="BC62" s="98"/>
      <c r="BD62" s="98"/>
      <c r="BE62" s="91"/>
      <c r="BF62" s="98"/>
      <c r="BG62" s="98"/>
      <c r="BH62" s="98"/>
      <c r="BI62" s="95"/>
      <c r="BJ62" s="104"/>
      <c r="BK62" s="104"/>
      <c r="BL62" s="104"/>
    </row>
    <row r="63" spans="1:64" ht="15.75" customHeight="1">
      <c r="A63" s="105"/>
      <c r="B63" s="106"/>
      <c r="C63" s="107"/>
      <c r="D63" s="108"/>
      <c r="E63" s="109"/>
      <c r="F63" s="109"/>
      <c r="G63" s="110"/>
      <c r="H63" s="111"/>
      <c r="I63" s="98"/>
      <c r="J63" s="98"/>
      <c r="K63" s="98"/>
      <c r="L63" s="112"/>
      <c r="M63" s="112"/>
      <c r="N63" s="112"/>
      <c r="O63" s="113"/>
      <c r="P63" s="98"/>
      <c r="Q63" s="98"/>
      <c r="R63" s="114"/>
      <c r="S63" s="113"/>
      <c r="T63" s="113"/>
      <c r="U63" s="113"/>
      <c r="V63" s="98"/>
      <c r="W63" s="115"/>
      <c r="X63" s="115"/>
      <c r="Y63" s="115"/>
      <c r="Z63" s="115"/>
      <c r="AA63" s="113"/>
      <c r="AB63" s="113"/>
      <c r="AC63" s="113"/>
      <c r="AD63" s="98"/>
      <c r="AE63" s="115"/>
      <c r="AF63" s="115"/>
      <c r="AG63" s="115"/>
      <c r="AH63" s="115"/>
      <c r="AI63" s="113"/>
      <c r="AJ63" s="113"/>
      <c r="AK63" s="113"/>
      <c r="AL63" s="115"/>
      <c r="AM63" s="115"/>
      <c r="AN63" s="115"/>
      <c r="AO63" s="115"/>
      <c r="AP63" s="115"/>
      <c r="AQ63" s="98"/>
      <c r="AR63" s="98"/>
      <c r="AS63" s="91"/>
      <c r="AT63" s="99"/>
      <c r="AU63" s="99"/>
      <c r="AV63" s="99"/>
      <c r="AW63" s="93"/>
      <c r="AX63" s="100"/>
      <c r="AY63" s="100"/>
      <c r="AZ63" s="100"/>
      <c r="BA63" s="93"/>
      <c r="BB63" s="98"/>
      <c r="BC63" s="98"/>
      <c r="BD63" s="98"/>
      <c r="BE63" s="91"/>
      <c r="BF63" s="98"/>
      <c r="BG63" s="98"/>
      <c r="BH63" s="98"/>
      <c r="BI63" s="95"/>
      <c r="BJ63" s="104"/>
      <c r="BK63" s="104"/>
      <c r="BL63" s="104"/>
    </row>
    <row r="64" spans="1:64" ht="15.75" customHeight="1">
      <c r="A64" s="105"/>
      <c r="B64" s="106"/>
      <c r="C64" s="107"/>
      <c r="D64" s="108"/>
      <c r="E64" s="109"/>
      <c r="F64" s="109"/>
      <c r="G64" s="110"/>
      <c r="H64" s="111"/>
      <c r="I64" s="98"/>
      <c r="J64" s="98"/>
      <c r="K64" s="98"/>
      <c r="L64" s="112"/>
      <c r="M64" s="112"/>
      <c r="N64" s="112"/>
      <c r="O64" s="113"/>
      <c r="P64" s="98"/>
      <c r="Q64" s="98"/>
      <c r="R64" s="114"/>
      <c r="S64" s="113"/>
      <c r="T64" s="113"/>
      <c r="U64" s="113"/>
      <c r="V64" s="98"/>
      <c r="W64" s="115"/>
      <c r="X64" s="115"/>
      <c r="Y64" s="115"/>
      <c r="Z64" s="115"/>
      <c r="AA64" s="113"/>
      <c r="AB64" s="113"/>
      <c r="AC64" s="113"/>
      <c r="AD64" s="98"/>
      <c r="AE64" s="115"/>
      <c r="AF64" s="115"/>
      <c r="AG64" s="115"/>
      <c r="AH64" s="115"/>
      <c r="AI64" s="113"/>
      <c r="AJ64" s="113"/>
      <c r="AK64" s="113"/>
      <c r="AL64" s="115"/>
      <c r="AM64" s="115"/>
      <c r="AN64" s="115"/>
      <c r="AO64" s="115"/>
      <c r="AP64" s="115"/>
      <c r="AQ64" s="98"/>
      <c r="AR64" s="98"/>
      <c r="AS64" s="91"/>
      <c r="AT64" s="99"/>
      <c r="AU64" s="99"/>
      <c r="AV64" s="99"/>
      <c r="AW64" s="93"/>
      <c r="AX64" s="100"/>
      <c r="AY64" s="100"/>
      <c r="AZ64" s="100"/>
      <c r="BA64" s="93"/>
      <c r="BB64" s="98"/>
      <c r="BC64" s="98"/>
      <c r="BD64" s="98"/>
      <c r="BE64" s="91"/>
      <c r="BF64" s="98"/>
      <c r="BG64" s="98"/>
      <c r="BH64" s="98"/>
      <c r="BI64" s="95"/>
      <c r="BJ64" s="95"/>
      <c r="BK64" s="95"/>
      <c r="BL64" s="95"/>
    </row>
    <row r="65" spans="1:64" ht="15.75" customHeight="1">
      <c r="A65" s="118"/>
      <c r="B65" s="95"/>
      <c r="C65" s="95"/>
      <c r="D65" s="95"/>
      <c r="E65" s="95"/>
      <c r="F65" s="95"/>
      <c r="G65" s="119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119"/>
      <c r="S65" s="95"/>
      <c r="T65" s="95"/>
      <c r="U65" s="95"/>
      <c r="V65" s="95"/>
      <c r="W65" s="95"/>
      <c r="X65" s="95"/>
      <c r="Y65" s="95"/>
      <c r="Z65" s="95"/>
      <c r="AA65" s="95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20"/>
      <c r="AR65" s="120"/>
      <c r="AS65" s="120"/>
      <c r="AT65" s="120"/>
      <c r="AU65" s="120"/>
      <c r="AV65" s="120"/>
      <c r="AW65" s="121"/>
      <c r="AX65" s="121"/>
      <c r="AY65" s="121"/>
      <c r="AZ65" s="121"/>
      <c r="BA65" s="104"/>
      <c r="BB65" s="104"/>
      <c r="BC65" s="104"/>
      <c r="BD65" s="104"/>
      <c r="BE65" s="104"/>
      <c r="BF65" s="104"/>
      <c r="BG65" s="104"/>
      <c r="BH65" s="104"/>
      <c r="BI65" s="95"/>
      <c r="BJ65" s="95"/>
      <c r="BK65" s="95"/>
      <c r="BL65" s="95"/>
    </row>
    <row r="66" spans="1:64" ht="15.75" customHeight="1">
      <c r="A66" s="118"/>
      <c r="B66" s="95"/>
      <c r="C66" s="95"/>
      <c r="D66" s="95"/>
      <c r="E66" s="95"/>
      <c r="F66" s="95"/>
      <c r="G66" s="119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119"/>
      <c r="S66" s="95"/>
      <c r="T66" s="95"/>
      <c r="U66" s="95"/>
      <c r="V66" s="95"/>
      <c r="W66" s="95"/>
      <c r="X66" s="95"/>
      <c r="Y66" s="95"/>
      <c r="Z66" s="95"/>
      <c r="AA66" s="95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93"/>
      <c r="AQ66" s="176" t="s">
        <v>97</v>
      </c>
      <c r="AR66" s="169"/>
      <c r="AS66" s="169"/>
      <c r="AT66" s="169"/>
      <c r="AU66" s="169"/>
      <c r="AV66" s="169"/>
      <c r="AW66" s="171"/>
      <c r="AX66" s="98">
        <f t="shared" ref="AX66:AY66" si="87">COUNT(AX16:AX51)</f>
        <v>36</v>
      </c>
      <c r="AY66" s="98">
        <f t="shared" si="87"/>
        <v>36</v>
      </c>
      <c r="AZ66" s="98">
        <f>COUNT(AZ16:AZ64)</f>
        <v>36</v>
      </c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</row>
    <row r="67" spans="1:64" ht="15.75" customHeight="1">
      <c r="A67" s="118"/>
      <c r="B67" s="95"/>
      <c r="C67" s="95"/>
      <c r="D67" s="172"/>
      <c r="E67" s="173"/>
      <c r="F67" s="95"/>
      <c r="G67" s="119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119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1"/>
      <c r="AQ67" s="176" t="s">
        <v>98</v>
      </c>
      <c r="AR67" s="169"/>
      <c r="AS67" s="169"/>
      <c r="AT67" s="169"/>
      <c r="AU67" s="169"/>
      <c r="AV67" s="169"/>
      <c r="AW67" s="171"/>
      <c r="AX67" s="98">
        <f t="shared" ref="AX67:AZ67" si="88">COUNTIF(AX16:AX64,"&gt;=25%")</f>
        <v>12</v>
      </c>
      <c r="AY67" s="98">
        <f t="shared" si="88"/>
        <v>30</v>
      </c>
      <c r="AZ67" s="98">
        <f t="shared" si="88"/>
        <v>31</v>
      </c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</row>
    <row r="68" spans="1:64" ht="15.75" customHeight="1">
      <c r="A68" s="118"/>
      <c r="B68" s="95"/>
      <c r="C68" s="95"/>
      <c r="D68" s="95"/>
      <c r="E68" s="95"/>
      <c r="F68" s="95"/>
      <c r="G68" s="119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119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1"/>
      <c r="AQ68" s="176" t="s">
        <v>99</v>
      </c>
      <c r="AR68" s="169"/>
      <c r="AS68" s="169"/>
      <c r="AT68" s="169"/>
      <c r="AU68" s="169"/>
      <c r="AV68" s="169"/>
      <c r="AW68" s="171"/>
      <c r="AX68" s="100">
        <f t="shared" ref="AX68:AZ68" si="89">AX67/(AX66)</f>
        <v>0.33333333333333331</v>
      </c>
      <c r="AY68" s="100">
        <f t="shared" si="89"/>
        <v>0.83333333333333337</v>
      </c>
      <c r="AZ68" s="100">
        <f t="shared" si="89"/>
        <v>0.86111111111111116</v>
      </c>
      <c r="BA68" s="104"/>
      <c r="BB68" s="104"/>
      <c r="BC68" s="104"/>
      <c r="BD68" s="104"/>
      <c r="BE68" s="104"/>
      <c r="BF68" s="104"/>
      <c r="BG68" s="104"/>
      <c r="BH68" s="104"/>
      <c r="BI68" s="95"/>
      <c r="BJ68" s="95"/>
      <c r="BK68" s="95"/>
      <c r="BL68" s="95"/>
    </row>
    <row r="69" spans="1:64" ht="15.75" customHeight="1">
      <c r="A69" s="118"/>
      <c r="B69" s="95"/>
      <c r="C69" s="95"/>
      <c r="D69" s="95"/>
      <c r="E69" s="95"/>
      <c r="F69" s="95"/>
      <c r="G69" s="119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119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95"/>
      <c r="BJ69" s="95"/>
      <c r="BK69" s="95"/>
      <c r="BL69" s="95"/>
    </row>
    <row r="70" spans="1:64" ht="15.75" customHeight="1">
      <c r="A70" s="118"/>
      <c r="B70" s="95"/>
      <c r="C70" s="95"/>
      <c r="D70" s="95"/>
      <c r="E70" s="95"/>
      <c r="F70" s="95"/>
      <c r="G70" s="119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119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95"/>
      <c r="BJ70" s="95"/>
      <c r="BK70" s="95"/>
      <c r="BL70" s="95"/>
    </row>
    <row r="71" spans="1:64" ht="15.75" customHeight="1">
      <c r="A71" s="118"/>
      <c r="B71" s="95"/>
      <c r="C71" s="95"/>
      <c r="D71" s="95"/>
      <c r="E71" s="95"/>
      <c r="F71" s="95"/>
      <c r="G71" s="119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119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95"/>
      <c r="BJ71" s="95"/>
      <c r="BK71" s="95"/>
      <c r="BL71" s="95"/>
    </row>
    <row r="72" spans="1:64" ht="15.75" customHeight="1">
      <c r="A72" s="118"/>
      <c r="B72" s="95"/>
      <c r="C72" s="95"/>
      <c r="D72" s="95"/>
      <c r="E72" s="95"/>
      <c r="F72" s="95"/>
      <c r="G72" s="119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119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95"/>
      <c r="BJ72" s="95"/>
      <c r="BK72" s="95"/>
      <c r="BL72" s="95"/>
    </row>
    <row r="73" spans="1:64" ht="15.75" customHeight="1">
      <c r="A73" s="118"/>
      <c r="B73" s="95"/>
      <c r="C73" s="95"/>
      <c r="D73" s="95"/>
      <c r="E73" s="95"/>
      <c r="F73" s="95"/>
      <c r="G73" s="119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19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95"/>
      <c r="BJ73" s="95"/>
      <c r="BK73" s="95"/>
      <c r="BL73" s="95"/>
    </row>
    <row r="74" spans="1:64" ht="15.75" customHeight="1">
      <c r="A74" s="118"/>
      <c r="B74" s="95"/>
      <c r="C74" s="95"/>
      <c r="D74" s="95"/>
      <c r="E74" s="95"/>
      <c r="F74" s="95"/>
      <c r="G74" s="119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19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95"/>
      <c r="BJ74" s="95"/>
      <c r="BK74" s="95"/>
      <c r="BL74" s="95"/>
    </row>
    <row r="75" spans="1:64" ht="15.75" customHeight="1">
      <c r="A75" s="118"/>
      <c r="B75" s="95"/>
      <c r="C75" s="95"/>
      <c r="D75" s="95"/>
      <c r="E75" s="95"/>
      <c r="F75" s="95"/>
      <c r="G75" s="119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19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95"/>
      <c r="BJ75" s="95"/>
      <c r="BK75" s="95"/>
      <c r="BL75" s="95"/>
    </row>
    <row r="76" spans="1:64" ht="15.75" customHeight="1">
      <c r="A76" s="118"/>
      <c r="B76" s="95"/>
      <c r="C76" s="95"/>
      <c r="D76" s="95"/>
      <c r="E76" s="95"/>
      <c r="F76" s="95"/>
      <c r="G76" s="119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19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95"/>
      <c r="BJ76" s="95"/>
      <c r="BK76" s="95"/>
      <c r="BL76" s="95"/>
    </row>
    <row r="77" spans="1:64" ht="15.75" customHeight="1">
      <c r="A77" s="118"/>
      <c r="B77" s="95"/>
      <c r="C77" s="95"/>
      <c r="D77" s="95"/>
      <c r="E77" s="95"/>
      <c r="F77" s="95"/>
      <c r="G77" s="119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19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95"/>
      <c r="BJ77" s="95"/>
      <c r="BK77" s="95"/>
      <c r="BL77" s="95"/>
    </row>
    <row r="78" spans="1:64" ht="15.75" customHeight="1">
      <c r="A78" s="118"/>
      <c r="B78" s="95"/>
      <c r="C78" s="95"/>
      <c r="D78" s="95"/>
      <c r="E78" s="95"/>
      <c r="F78" s="95"/>
      <c r="G78" s="119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19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95"/>
      <c r="BJ78" s="95"/>
      <c r="BK78" s="95"/>
      <c r="BL78" s="95"/>
    </row>
    <row r="79" spans="1:64" ht="15.75" customHeight="1">
      <c r="A79" s="118"/>
      <c r="B79" s="95"/>
      <c r="C79" s="95"/>
      <c r="D79" s="95"/>
      <c r="E79" s="95"/>
      <c r="F79" s="95"/>
      <c r="G79" s="119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19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95"/>
      <c r="BJ79" s="95"/>
      <c r="BK79" s="95"/>
      <c r="BL79" s="95"/>
    </row>
    <row r="80" spans="1:64" ht="15.75" customHeight="1">
      <c r="A80" s="118"/>
      <c r="B80" s="95"/>
      <c r="C80" s="95"/>
      <c r="D80" s="95"/>
      <c r="E80" s="95"/>
      <c r="F80" s="95"/>
      <c r="G80" s="119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19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95"/>
      <c r="BJ80" s="95"/>
      <c r="BK80" s="95"/>
      <c r="BL80" s="95"/>
    </row>
    <row r="81" spans="1:64" ht="15.75" customHeight="1">
      <c r="A81" s="118"/>
      <c r="B81" s="95"/>
      <c r="C81" s="95"/>
      <c r="D81" s="95"/>
      <c r="E81" s="95"/>
      <c r="F81" s="95"/>
      <c r="G81" s="119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19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95"/>
      <c r="BJ81" s="95"/>
      <c r="BK81" s="95"/>
      <c r="BL81" s="95"/>
    </row>
    <row r="82" spans="1:64" ht="15.75" customHeight="1">
      <c r="A82" s="118"/>
      <c r="B82" s="95"/>
      <c r="C82" s="95"/>
      <c r="D82" s="95"/>
      <c r="E82" s="95"/>
      <c r="F82" s="95"/>
      <c r="G82" s="119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19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95"/>
      <c r="BJ82" s="95"/>
      <c r="BK82" s="95"/>
      <c r="BL82" s="95"/>
    </row>
    <row r="83" spans="1:64" ht="15.75" customHeight="1">
      <c r="A83" s="118"/>
      <c r="B83" s="95"/>
      <c r="C83" s="95"/>
      <c r="D83" s="95"/>
      <c r="E83" s="95"/>
      <c r="F83" s="95"/>
      <c r="G83" s="119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19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95"/>
      <c r="BJ83" s="95"/>
      <c r="BK83" s="95"/>
      <c r="BL83" s="95"/>
    </row>
    <row r="84" spans="1:64" ht="15.75" customHeight="1">
      <c r="A84" s="122"/>
      <c r="B84" s="123"/>
      <c r="C84" s="123"/>
      <c r="D84" s="123"/>
      <c r="E84" s="123"/>
      <c r="F84" s="123"/>
      <c r="G84" s="124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4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</row>
    <row r="85" spans="1:64" ht="15.75" customHeight="1">
      <c r="A85" s="122"/>
      <c r="B85" s="123"/>
      <c r="C85" s="123"/>
      <c r="D85" s="123"/>
      <c r="E85" s="123"/>
      <c r="F85" s="123"/>
      <c r="G85" s="124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4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</row>
    <row r="86" spans="1:64" ht="15.75" customHeight="1">
      <c r="A86" s="122"/>
      <c r="B86" s="123"/>
      <c r="C86" s="123"/>
      <c r="D86" s="123"/>
      <c r="E86" s="123"/>
      <c r="F86" s="123"/>
      <c r="G86" s="124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4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</row>
    <row r="87" spans="1:64" ht="15.75" customHeight="1">
      <c r="A87" s="122"/>
      <c r="B87" s="123"/>
      <c r="C87" s="123"/>
      <c r="D87" s="123"/>
      <c r="E87" s="123"/>
      <c r="F87" s="123"/>
      <c r="G87" s="124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4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</row>
    <row r="88" spans="1:64" ht="15.75" customHeight="1">
      <c r="A88" s="122"/>
      <c r="B88" s="123"/>
      <c r="C88" s="123"/>
      <c r="D88" s="123"/>
      <c r="E88" s="123"/>
      <c r="F88" s="123"/>
      <c r="G88" s="124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4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</row>
    <row r="89" spans="1:64" ht="15.75" customHeight="1">
      <c r="A89" s="122"/>
      <c r="B89" s="123"/>
      <c r="C89" s="123"/>
      <c r="D89" s="123"/>
      <c r="E89" s="123"/>
      <c r="F89" s="123"/>
      <c r="G89" s="124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4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</row>
    <row r="90" spans="1:64" ht="15.75" customHeight="1">
      <c r="A90" s="122"/>
      <c r="B90" s="123"/>
      <c r="C90" s="123"/>
      <c r="D90" s="123"/>
      <c r="E90" s="123"/>
      <c r="F90" s="123"/>
      <c r="G90" s="124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4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</row>
    <row r="91" spans="1:64" ht="15.75" customHeight="1">
      <c r="A91" s="122"/>
      <c r="B91" s="123"/>
      <c r="C91" s="123"/>
      <c r="D91" s="123"/>
      <c r="E91" s="123"/>
      <c r="F91" s="123"/>
      <c r="G91" s="124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4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</row>
    <row r="92" spans="1:64" ht="15.75" customHeight="1">
      <c r="A92" s="122"/>
      <c r="B92" s="123"/>
      <c r="C92" s="123"/>
      <c r="D92" s="123"/>
      <c r="E92" s="123"/>
      <c r="F92" s="123"/>
      <c r="G92" s="124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4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</row>
    <row r="93" spans="1:64" ht="15.75" customHeight="1">
      <c r="A93" s="122"/>
      <c r="B93" s="123"/>
      <c r="C93" s="123"/>
      <c r="D93" s="123"/>
      <c r="E93" s="123"/>
      <c r="F93" s="123"/>
      <c r="G93" s="124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4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</row>
    <row r="94" spans="1:64" ht="15.75" customHeight="1">
      <c r="A94" s="122"/>
      <c r="B94" s="123"/>
      <c r="C94" s="123"/>
      <c r="D94" s="123"/>
      <c r="E94" s="123"/>
      <c r="F94" s="123"/>
      <c r="G94" s="124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4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</row>
    <row r="95" spans="1:64" ht="15.75" customHeight="1">
      <c r="A95" s="122"/>
      <c r="B95" s="123"/>
      <c r="C95" s="123"/>
      <c r="D95" s="123"/>
      <c r="E95" s="123"/>
      <c r="F95" s="123"/>
      <c r="G95" s="124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4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</row>
    <row r="96" spans="1:64" ht="15.75" customHeight="1">
      <c r="A96" s="122"/>
      <c r="B96" s="123"/>
      <c r="C96" s="123"/>
      <c r="D96" s="123"/>
      <c r="E96" s="123"/>
      <c r="F96" s="123"/>
      <c r="G96" s="124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</row>
    <row r="97" spans="1:64" ht="15.75" customHeight="1">
      <c r="A97" s="122"/>
      <c r="B97" s="123"/>
      <c r="C97" s="123"/>
      <c r="D97" s="123"/>
      <c r="E97" s="123"/>
      <c r="F97" s="123"/>
      <c r="G97" s="124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4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</row>
    <row r="98" spans="1:64" ht="15.75" customHeight="1">
      <c r="A98" s="122"/>
      <c r="B98" s="123"/>
      <c r="C98" s="123"/>
      <c r="D98" s="123"/>
      <c r="E98" s="123"/>
      <c r="F98" s="123"/>
      <c r="G98" s="124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4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</row>
    <row r="99" spans="1:64" ht="15.75" customHeight="1">
      <c r="A99" s="122"/>
      <c r="B99" s="123"/>
      <c r="C99" s="123"/>
      <c r="D99" s="123"/>
      <c r="E99" s="123"/>
      <c r="F99" s="123"/>
      <c r="G99" s="124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4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</row>
    <row r="100" spans="1:64" ht="15.75" customHeight="1">
      <c r="A100" s="122"/>
      <c r="B100" s="123"/>
      <c r="C100" s="123"/>
      <c r="D100" s="123"/>
      <c r="E100" s="123"/>
      <c r="F100" s="123"/>
      <c r="G100" s="124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4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</row>
    <row r="101" spans="1:64" ht="15.75" customHeight="1">
      <c r="A101" s="122"/>
      <c r="B101" s="123"/>
      <c r="C101" s="123"/>
      <c r="D101" s="123"/>
      <c r="E101" s="123"/>
      <c r="F101" s="123"/>
      <c r="G101" s="124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4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</row>
    <row r="102" spans="1:64" ht="15.75" customHeight="1">
      <c r="A102" s="122"/>
      <c r="B102" s="123"/>
      <c r="C102" s="123"/>
      <c r="D102" s="123"/>
      <c r="E102" s="123"/>
      <c r="F102" s="123"/>
      <c r="G102" s="124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4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</row>
    <row r="103" spans="1:64" ht="15.75" customHeight="1">
      <c r="A103" s="122"/>
      <c r="B103" s="123"/>
      <c r="C103" s="123"/>
      <c r="D103" s="123"/>
      <c r="E103" s="123"/>
      <c r="F103" s="123"/>
      <c r="G103" s="124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4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</row>
    <row r="104" spans="1:64" ht="15.75" customHeight="1">
      <c r="A104" s="122"/>
      <c r="B104" s="123"/>
      <c r="C104" s="123"/>
      <c r="D104" s="123"/>
      <c r="E104" s="123"/>
      <c r="F104" s="123"/>
      <c r="G104" s="124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4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</row>
    <row r="105" spans="1:64" ht="15.75" customHeight="1">
      <c r="A105" s="122"/>
      <c r="B105" s="123"/>
      <c r="C105" s="123"/>
      <c r="D105" s="123"/>
      <c r="E105" s="123"/>
      <c r="F105" s="123"/>
      <c r="G105" s="124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4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</row>
    <row r="106" spans="1:64" ht="15.75" customHeight="1">
      <c r="A106" s="122"/>
      <c r="B106" s="123"/>
      <c r="C106" s="123"/>
      <c r="D106" s="123"/>
      <c r="E106" s="123"/>
      <c r="F106" s="123"/>
      <c r="G106" s="124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4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</row>
    <row r="107" spans="1:64" ht="15.75" customHeight="1">
      <c r="A107" s="122"/>
      <c r="B107" s="123"/>
      <c r="C107" s="123"/>
      <c r="D107" s="123"/>
      <c r="E107" s="123"/>
      <c r="F107" s="123"/>
      <c r="G107" s="124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4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</row>
    <row r="108" spans="1:64" ht="15.75" customHeight="1">
      <c r="A108" s="122"/>
      <c r="B108" s="123"/>
      <c r="C108" s="123"/>
      <c r="D108" s="123"/>
      <c r="E108" s="123"/>
      <c r="F108" s="123"/>
      <c r="G108" s="124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4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</row>
    <row r="109" spans="1:64" ht="15.75" customHeight="1">
      <c r="A109" s="122"/>
      <c r="B109" s="123"/>
      <c r="C109" s="123"/>
      <c r="D109" s="123"/>
      <c r="E109" s="123"/>
      <c r="F109" s="123"/>
      <c r="G109" s="124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4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</row>
    <row r="110" spans="1:64" ht="15.75" customHeight="1">
      <c r="A110" s="122"/>
      <c r="B110" s="123"/>
      <c r="C110" s="123"/>
      <c r="D110" s="123"/>
      <c r="E110" s="123"/>
      <c r="F110" s="123"/>
      <c r="G110" s="124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4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</row>
    <row r="111" spans="1:64" ht="15.75" customHeight="1">
      <c r="A111" s="122"/>
      <c r="B111" s="123"/>
      <c r="C111" s="123"/>
      <c r="D111" s="123"/>
      <c r="E111" s="123"/>
      <c r="F111" s="123"/>
      <c r="G111" s="124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4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</row>
    <row r="112" spans="1:64" ht="15.75" customHeight="1">
      <c r="A112" s="122"/>
      <c r="B112" s="123"/>
      <c r="C112" s="123"/>
      <c r="D112" s="123"/>
      <c r="E112" s="123"/>
      <c r="F112" s="123"/>
      <c r="G112" s="124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4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</row>
    <row r="113" spans="1:64" ht="15.75" customHeight="1">
      <c r="A113" s="122"/>
      <c r="B113" s="123"/>
      <c r="C113" s="123"/>
      <c r="D113" s="123"/>
      <c r="E113" s="123"/>
      <c r="F113" s="123"/>
      <c r="G113" s="124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4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</row>
    <row r="114" spans="1:64" ht="15.75" customHeight="1">
      <c r="A114" s="122"/>
      <c r="B114" s="123"/>
      <c r="C114" s="123"/>
      <c r="D114" s="123"/>
      <c r="E114" s="123"/>
      <c r="F114" s="123"/>
      <c r="G114" s="124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4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</row>
    <row r="115" spans="1:64" ht="15.75" customHeight="1">
      <c r="A115" s="122"/>
      <c r="B115" s="123"/>
      <c r="C115" s="123"/>
      <c r="D115" s="123"/>
      <c r="E115" s="123"/>
      <c r="F115" s="123"/>
      <c r="G115" s="124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4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</row>
    <row r="116" spans="1:64" ht="15.75" customHeight="1">
      <c r="A116" s="122"/>
      <c r="B116" s="123"/>
      <c r="C116" s="123"/>
      <c r="D116" s="123"/>
      <c r="E116" s="123"/>
      <c r="F116" s="123"/>
      <c r="G116" s="124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4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</row>
    <row r="117" spans="1:64" ht="15.75" customHeight="1">
      <c r="A117" s="122"/>
      <c r="B117" s="123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4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</row>
    <row r="118" spans="1:64" ht="15.75" customHeight="1">
      <c r="A118" s="122"/>
      <c r="B118" s="123"/>
      <c r="C118" s="123"/>
      <c r="D118" s="123"/>
      <c r="E118" s="123"/>
      <c r="F118" s="123"/>
      <c r="G118" s="124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4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</row>
    <row r="119" spans="1:64" ht="15.75" customHeight="1">
      <c r="A119" s="122"/>
      <c r="B119" s="123"/>
      <c r="C119" s="123"/>
      <c r="D119" s="123"/>
      <c r="E119" s="123"/>
      <c r="F119" s="123"/>
      <c r="G119" s="124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4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</row>
    <row r="120" spans="1:64" ht="15.75" customHeight="1">
      <c r="A120" s="122"/>
      <c r="B120" s="123"/>
      <c r="C120" s="123"/>
      <c r="D120" s="123"/>
      <c r="E120" s="123"/>
      <c r="F120" s="123"/>
      <c r="G120" s="124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4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</row>
    <row r="121" spans="1:64" ht="15.75" customHeight="1">
      <c r="A121" s="122"/>
      <c r="B121" s="123"/>
      <c r="C121" s="123"/>
      <c r="D121" s="123"/>
      <c r="E121" s="123"/>
      <c r="F121" s="123"/>
      <c r="G121" s="124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4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</row>
    <row r="122" spans="1:64" ht="15.75" customHeight="1">
      <c r="A122" s="122"/>
      <c r="B122" s="123"/>
      <c r="C122" s="123"/>
      <c r="D122" s="123"/>
      <c r="E122" s="123"/>
      <c r="F122" s="123"/>
      <c r="G122" s="124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4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</row>
    <row r="123" spans="1:64" ht="15.75" customHeight="1">
      <c r="A123" s="122"/>
      <c r="B123" s="123"/>
      <c r="C123" s="123"/>
      <c r="D123" s="123"/>
      <c r="E123" s="123"/>
      <c r="F123" s="123"/>
      <c r="G123" s="124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4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</row>
    <row r="124" spans="1:64" ht="15.75" customHeight="1">
      <c r="A124" s="122"/>
      <c r="B124" s="123"/>
      <c r="C124" s="123"/>
      <c r="D124" s="123"/>
      <c r="E124" s="123"/>
      <c r="F124" s="123"/>
      <c r="G124" s="124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4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123"/>
      <c r="BL124" s="123"/>
    </row>
    <row r="125" spans="1:64" ht="15.75" customHeight="1">
      <c r="A125" s="122"/>
      <c r="B125" s="123"/>
      <c r="C125" s="123"/>
      <c r="D125" s="123"/>
      <c r="E125" s="123"/>
      <c r="F125" s="123"/>
      <c r="G125" s="124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4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23"/>
      <c r="BL125" s="123"/>
    </row>
    <row r="126" spans="1:64" ht="15.75" customHeight="1">
      <c r="A126" s="122"/>
      <c r="B126" s="123"/>
      <c r="C126" s="123"/>
      <c r="D126" s="123"/>
      <c r="E126" s="123"/>
      <c r="F126" s="123"/>
      <c r="G126" s="124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4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</row>
    <row r="127" spans="1:64" ht="15.75" customHeight="1">
      <c r="A127" s="122"/>
      <c r="B127" s="123"/>
      <c r="C127" s="123"/>
      <c r="D127" s="123"/>
      <c r="E127" s="123"/>
      <c r="F127" s="123"/>
      <c r="G127" s="124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4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123"/>
      <c r="BL127" s="123"/>
    </row>
    <row r="128" spans="1:64" ht="15.75" customHeight="1">
      <c r="A128" s="122"/>
      <c r="B128" s="123"/>
      <c r="C128" s="123"/>
      <c r="D128" s="123"/>
      <c r="E128" s="123"/>
      <c r="F128" s="123"/>
      <c r="G128" s="124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4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123"/>
      <c r="BL128" s="123"/>
    </row>
    <row r="129" spans="1:64" ht="15.75" customHeight="1">
      <c r="A129" s="122"/>
      <c r="B129" s="123"/>
      <c r="C129" s="123"/>
      <c r="D129" s="123"/>
      <c r="E129" s="123"/>
      <c r="F129" s="123"/>
      <c r="G129" s="124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4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</row>
    <row r="130" spans="1:64" ht="15.75" customHeight="1">
      <c r="A130" s="122"/>
      <c r="B130" s="123"/>
      <c r="C130" s="123"/>
      <c r="D130" s="123"/>
      <c r="E130" s="123"/>
      <c r="F130" s="123"/>
      <c r="G130" s="124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4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123"/>
      <c r="BL130" s="123"/>
    </row>
    <row r="131" spans="1:64" ht="15.75" customHeight="1">
      <c r="A131" s="122"/>
      <c r="B131" s="123"/>
      <c r="C131" s="123"/>
      <c r="D131" s="123"/>
      <c r="E131" s="123"/>
      <c r="F131" s="123"/>
      <c r="G131" s="124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4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123"/>
      <c r="BL131" s="123"/>
    </row>
    <row r="132" spans="1:64" ht="15.75" customHeight="1">
      <c r="A132" s="122"/>
      <c r="B132" s="123"/>
      <c r="C132" s="123"/>
      <c r="D132" s="123"/>
      <c r="E132" s="123"/>
      <c r="F132" s="123"/>
      <c r="G132" s="124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4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123"/>
      <c r="BL132" s="123"/>
    </row>
    <row r="133" spans="1:64" ht="15.75" customHeight="1">
      <c r="A133" s="122"/>
      <c r="B133" s="123"/>
      <c r="C133" s="123"/>
      <c r="D133" s="123"/>
      <c r="E133" s="123"/>
      <c r="F133" s="123"/>
      <c r="G133" s="124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4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123"/>
      <c r="BL133" s="123"/>
    </row>
    <row r="134" spans="1:64" ht="15.75" customHeight="1">
      <c r="A134" s="122"/>
      <c r="B134" s="123"/>
      <c r="C134" s="123"/>
      <c r="D134" s="123"/>
      <c r="E134" s="123"/>
      <c r="F134" s="123"/>
      <c r="G134" s="124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4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123"/>
      <c r="BL134" s="123"/>
    </row>
    <row r="135" spans="1:64" ht="15.75" customHeight="1">
      <c r="A135" s="122"/>
      <c r="B135" s="123"/>
      <c r="C135" s="123"/>
      <c r="D135" s="123"/>
      <c r="E135" s="123"/>
      <c r="F135" s="123"/>
      <c r="G135" s="124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4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123"/>
      <c r="BL135" s="123"/>
    </row>
    <row r="136" spans="1:64" ht="15.75" customHeight="1">
      <c r="A136" s="122"/>
      <c r="B136" s="123"/>
      <c r="C136" s="123"/>
      <c r="D136" s="123"/>
      <c r="E136" s="123"/>
      <c r="F136" s="123"/>
      <c r="G136" s="124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4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</row>
    <row r="137" spans="1:64" ht="15.75" customHeight="1">
      <c r="A137" s="122"/>
      <c r="B137" s="123"/>
      <c r="C137" s="123"/>
      <c r="D137" s="123"/>
      <c r="E137" s="123"/>
      <c r="F137" s="123"/>
      <c r="G137" s="124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4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</row>
    <row r="138" spans="1:64" ht="15.75" customHeight="1">
      <c r="A138" s="122"/>
      <c r="B138" s="123"/>
      <c r="C138" s="123"/>
      <c r="D138" s="123"/>
      <c r="E138" s="123"/>
      <c r="F138" s="123"/>
      <c r="G138" s="124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4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123"/>
      <c r="BL138" s="123"/>
    </row>
    <row r="139" spans="1:64" ht="15.75" customHeight="1">
      <c r="A139" s="122"/>
      <c r="B139" s="123"/>
      <c r="C139" s="123"/>
      <c r="D139" s="123"/>
      <c r="E139" s="123"/>
      <c r="F139" s="123"/>
      <c r="G139" s="124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4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</row>
    <row r="140" spans="1:64" ht="15.75" customHeight="1">
      <c r="A140" s="122"/>
      <c r="B140" s="123"/>
      <c r="C140" s="123"/>
      <c r="D140" s="123"/>
      <c r="E140" s="123"/>
      <c r="F140" s="123"/>
      <c r="G140" s="124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4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</row>
    <row r="141" spans="1:64" ht="15.75" customHeight="1">
      <c r="A141" s="122"/>
      <c r="B141" s="123"/>
      <c r="C141" s="123"/>
      <c r="D141" s="123"/>
      <c r="E141" s="123"/>
      <c r="F141" s="123"/>
      <c r="G141" s="124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4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</row>
    <row r="142" spans="1:64" ht="15.75" customHeight="1">
      <c r="A142" s="122"/>
      <c r="B142" s="123"/>
      <c r="C142" s="123"/>
      <c r="D142" s="123"/>
      <c r="E142" s="123"/>
      <c r="F142" s="123"/>
      <c r="G142" s="124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4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</row>
    <row r="143" spans="1:64" ht="15.75" customHeight="1">
      <c r="A143" s="122"/>
      <c r="B143" s="123"/>
      <c r="C143" s="123"/>
      <c r="D143" s="123"/>
      <c r="E143" s="123"/>
      <c r="F143" s="123"/>
      <c r="G143" s="124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4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</row>
    <row r="144" spans="1:64" ht="15.75" customHeight="1">
      <c r="A144" s="122"/>
      <c r="B144" s="123"/>
      <c r="C144" s="123"/>
      <c r="D144" s="123"/>
      <c r="E144" s="123"/>
      <c r="F144" s="123"/>
      <c r="G144" s="124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4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123"/>
      <c r="BL144" s="123"/>
    </row>
    <row r="145" spans="1:64" ht="15.75" customHeight="1">
      <c r="A145" s="122"/>
      <c r="B145" s="123"/>
      <c r="C145" s="123"/>
      <c r="D145" s="123"/>
      <c r="E145" s="123"/>
      <c r="F145" s="123"/>
      <c r="G145" s="124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4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  <c r="BH145" s="123"/>
      <c r="BI145" s="123"/>
      <c r="BJ145" s="123"/>
      <c r="BK145" s="123"/>
      <c r="BL145" s="123"/>
    </row>
    <row r="146" spans="1:64" ht="15.75" customHeight="1">
      <c r="A146" s="122"/>
      <c r="B146" s="123"/>
      <c r="C146" s="123"/>
      <c r="D146" s="123"/>
      <c r="E146" s="123"/>
      <c r="F146" s="123"/>
      <c r="G146" s="124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4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  <c r="BH146" s="123"/>
      <c r="BI146" s="123"/>
      <c r="BJ146" s="123"/>
      <c r="BK146" s="123"/>
      <c r="BL146" s="123"/>
    </row>
    <row r="147" spans="1:64" ht="15.75" customHeight="1">
      <c r="A147" s="122"/>
      <c r="B147" s="123"/>
      <c r="C147" s="123"/>
      <c r="D147" s="123"/>
      <c r="E147" s="123"/>
      <c r="F147" s="123"/>
      <c r="G147" s="124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4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  <c r="BH147" s="123"/>
      <c r="BI147" s="123"/>
      <c r="BJ147" s="123"/>
      <c r="BK147" s="123"/>
      <c r="BL147" s="123"/>
    </row>
    <row r="148" spans="1:64" ht="15.75" customHeight="1">
      <c r="A148" s="122"/>
      <c r="B148" s="123"/>
      <c r="C148" s="123"/>
      <c r="D148" s="123"/>
      <c r="E148" s="123"/>
      <c r="F148" s="123"/>
      <c r="G148" s="124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4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</row>
    <row r="149" spans="1:64" ht="15.75" customHeight="1">
      <c r="A149" s="122"/>
      <c r="B149" s="123"/>
      <c r="C149" s="123"/>
      <c r="D149" s="123"/>
      <c r="E149" s="123"/>
      <c r="F149" s="123"/>
      <c r="G149" s="124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4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</row>
    <row r="150" spans="1:64" ht="15.75" customHeight="1">
      <c r="A150" s="122"/>
      <c r="B150" s="123"/>
      <c r="C150" s="123"/>
      <c r="D150" s="123"/>
      <c r="E150" s="123"/>
      <c r="F150" s="123"/>
      <c r="G150" s="124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4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</row>
    <row r="151" spans="1:64" ht="15.75" customHeight="1">
      <c r="A151" s="122"/>
      <c r="B151" s="123"/>
      <c r="C151" s="123"/>
      <c r="D151" s="123"/>
      <c r="E151" s="123"/>
      <c r="F151" s="123"/>
      <c r="G151" s="124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4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</row>
    <row r="152" spans="1:64" ht="15.75" customHeight="1">
      <c r="A152" s="122"/>
      <c r="B152" s="123"/>
      <c r="C152" s="123"/>
      <c r="D152" s="123"/>
      <c r="E152" s="123"/>
      <c r="F152" s="123"/>
      <c r="G152" s="124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4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</row>
    <row r="153" spans="1:64" ht="15.75" customHeight="1">
      <c r="A153" s="122"/>
      <c r="B153" s="123"/>
      <c r="C153" s="123"/>
      <c r="D153" s="123"/>
      <c r="E153" s="123"/>
      <c r="F153" s="123"/>
      <c r="G153" s="124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4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  <c r="BH153" s="123"/>
      <c r="BI153" s="123"/>
      <c r="BJ153" s="123"/>
      <c r="BK153" s="123"/>
      <c r="BL153" s="123"/>
    </row>
    <row r="154" spans="1:64" ht="15.75" customHeight="1">
      <c r="A154" s="122"/>
      <c r="B154" s="123"/>
      <c r="C154" s="123"/>
      <c r="D154" s="123"/>
      <c r="E154" s="123"/>
      <c r="F154" s="123"/>
      <c r="G154" s="124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4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  <c r="BH154" s="123"/>
      <c r="BI154" s="123"/>
      <c r="BJ154" s="123"/>
      <c r="BK154" s="123"/>
      <c r="BL154" s="123"/>
    </row>
    <row r="155" spans="1:64" ht="15.75" customHeight="1">
      <c r="A155" s="122"/>
      <c r="B155" s="123"/>
      <c r="C155" s="123"/>
      <c r="D155" s="123"/>
      <c r="E155" s="123"/>
      <c r="F155" s="123"/>
      <c r="G155" s="124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4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  <c r="BH155" s="123"/>
      <c r="BI155" s="123"/>
      <c r="BJ155" s="123"/>
      <c r="BK155" s="123"/>
      <c r="BL155" s="123"/>
    </row>
    <row r="156" spans="1:64" ht="15.75" customHeight="1">
      <c r="A156" s="122"/>
      <c r="B156" s="123"/>
      <c r="C156" s="123"/>
      <c r="D156" s="123"/>
      <c r="E156" s="123"/>
      <c r="F156" s="123"/>
      <c r="G156" s="124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4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</row>
    <row r="157" spans="1:64" ht="15.75" customHeight="1">
      <c r="A157" s="122"/>
      <c r="B157" s="123"/>
      <c r="C157" s="123"/>
      <c r="D157" s="123"/>
      <c r="E157" s="123"/>
      <c r="F157" s="123"/>
      <c r="G157" s="124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4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</row>
    <row r="158" spans="1:64" ht="15.75" customHeight="1">
      <c r="A158" s="122"/>
      <c r="B158" s="123"/>
      <c r="C158" s="123"/>
      <c r="D158" s="123"/>
      <c r="E158" s="123"/>
      <c r="F158" s="123"/>
      <c r="G158" s="124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4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  <c r="BH158" s="123"/>
      <c r="BI158" s="123"/>
      <c r="BJ158" s="123"/>
      <c r="BK158" s="123"/>
      <c r="BL158" s="123"/>
    </row>
    <row r="159" spans="1:64" ht="15.75" customHeight="1">
      <c r="A159" s="122"/>
      <c r="B159" s="123"/>
      <c r="C159" s="123"/>
      <c r="D159" s="123"/>
      <c r="E159" s="123"/>
      <c r="F159" s="123"/>
      <c r="G159" s="124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4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</row>
    <row r="160" spans="1:64" ht="15.75" customHeight="1">
      <c r="A160" s="122"/>
      <c r="B160" s="123"/>
      <c r="C160" s="123"/>
      <c r="D160" s="123"/>
      <c r="E160" s="123"/>
      <c r="F160" s="123"/>
      <c r="G160" s="124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4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  <c r="BH160" s="123"/>
      <c r="BI160" s="123"/>
      <c r="BJ160" s="123"/>
      <c r="BK160" s="123"/>
      <c r="BL160" s="123"/>
    </row>
    <row r="161" spans="1:64" ht="15.75" customHeight="1">
      <c r="A161" s="122"/>
      <c r="B161" s="123"/>
      <c r="C161" s="123"/>
      <c r="D161" s="123"/>
      <c r="E161" s="123"/>
      <c r="F161" s="123"/>
      <c r="G161" s="124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4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</row>
    <row r="162" spans="1:64" ht="15.75" customHeight="1">
      <c r="A162" s="122"/>
      <c r="B162" s="123"/>
      <c r="C162" s="123"/>
      <c r="D162" s="123"/>
      <c r="E162" s="123"/>
      <c r="F162" s="123"/>
      <c r="G162" s="124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4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  <c r="BH162" s="123"/>
      <c r="BI162" s="123"/>
      <c r="BJ162" s="123"/>
      <c r="BK162" s="123"/>
      <c r="BL162" s="123"/>
    </row>
    <row r="163" spans="1:64" ht="15.75" customHeight="1">
      <c r="A163" s="122"/>
      <c r="B163" s="123"/>
      <c r="C163" s="123"/>
      <c r="D163" s="123"/>
      <c r="E163" s="123"/>
      <c r="F163" s="123"/>
      <c r="G163" s="124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4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  <c r="BH163" s="123"/>
      <c r="BI163" s="123"/>
      <c r="BJ163" s="123"/>
      <c r="BK163" s="123"/>
      <c r="BL163" s="123"/>
    </row>
    <row r="164" spans="1:64" ht="15.75" customHeight="1">
      <c r="A164" s="122"/>
      <c r="B164" s="123"/>
      <c r="C164" s="123"/>
      <c r="D164" s="123"/>
      <c r="E164" s="123"/>
      <c r="F164" s="123"/>
      <c r="G164" s="124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4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</row>
    <row r="165" spans="1:64" ht="15.75" customHeight="1">
      <c r="A165" s="122"/>
      <c r="B165" s="123"/>
      <c r="C165" s="123"/>
      <c r="D165" s="123"/>
      <c r="E165" s="123"/>
      <c r="F165" s="123"/>
      <c r="G165" s="124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4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</row>
    <row r="166" spans="1:64" ht="15.75" customHeight="1">
      <c r="A166" s="122"/>
      <c r="B166" s="123"/>
      <c r="C166" s="123"/>
      <c r="D166" s="123"/>
      <c r="E166" s="123"/>
      <c r="F166" s="123"/>
      <c r="G166" s="124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4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</row>
    <row r="167" spans="1:64" ht="15.75" customHeight="1">
      <c r="A167" s="122"/>
      <c r="B167" s="123"/>
      <c r="C167" s="123"/>
      <c r="D167" s="123"/>
      <c r="E167" s="123"/>
      <c r="F167" s="123"/>
      <c r="G167" s="124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4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</row>
    <row r="168" spans="1:64" ht="15.75" customHeight="1">
      <c r="A168" s="122"/>
      <c r="B168" s="123"/>
      <c r="C168" s="123"/>
      <c r="D168" s="123"/>
      <c r="E168" s="123"/>
      <c r="F168" s="123"/>
      <c r="G168" s="124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4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  <c r="BH168" s="123"/>
      <c r="BI168" s="123"/>
      <c r="BJ168" s="123"/>
      <c r="BK168" s="123"/>
      <c r="BL168" s="123"/>
    </row>
    <row r="169" spans="1:64" ht="15.75" customHeight="1">
      <c r="A169" s="122"/>
      <c r="B169" s="123"/>
      <c r="C169" s="123"/>
      <c r="D169" s="123"/>
      <c r="E169" s="123"/>
      <c r="F169" s="123"/>
      <c r="G169" s="124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4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</row>
    <row r="170" spans="1:64" ht="15.75" customHeight="1">
      <c r="A170" s="122"/>
      <c r="B170" s="123"/>
      <c r="C170" s="123"/>
      <c r="D170" s="123"/>
      <c r="E170" s="123"/>
      <c r="F170" s="123"/>
      <c r="G170" s="124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4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</row>
    <row r="171" spans="1:64" ht="15.75" customHeight="1">
      <c r="A171" s="122"/>
      <c r="B171" s="123"/>
      <c r="C171" s="123"/>
      <c r="D171" s="123"/>
      <c r="E171" s="123"/>
      <c r="F171" s="123"/>
      <c r="G171" s="124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4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</row>
    <row r="172" spans="1:64" ht="15.75" customHeight="1">
      <c r="A172" s="122"/>
      <c r="B172" s="123"/>
      <c r="C172" s="123"/>
      <c r="D172" s="123"/>
      <c r="E172" s="123"/>
      <c r="F172" s="123"/>
      <c r="G172" s="124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4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</row>
    <row r="173" spans="1:64" ht="15.75" customHeight="1">
      <c r="A173" s="122"/>
      <c r="B173" s="123"/>
      <c r="C173" s="123"/>
      <c r="D173" s="123"/>
      <c r="E173" s="123"/>
      <c r="F173" s="123"/>
      <c r="G173" s="124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4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</row>
    <row r="174" spans="1:64" ht="15.75" customHeight="1">
      <c r="A174" s="122"/>
      <c r="B174" s="123"/>
      <c r="C174" s="123"/>
      <c r="D174" s="123"/>
      <c r="E174" s="123"/>
      <c r="F174" s="123"/>
      <c r="G174" s="124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4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</row>
    <row r="175" spans="1:64" ht="15.75" customHeight="1">
      <c r="A175" s="122"/>
      <c r="B175" s="123"/>
      <c r="C175" s="123"/>
      <c r="D175" s="123"/>
      <c r="E175" s="123"/>
      <c r="F175" s="123"/>
      <c r="G175" s="124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4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</row>
    <row r="176" spans="1:64" ht="15.75" customHeight="1">
      <c r="A176" s="122"/>
      <c r="B176" s="123"/>
      <c r="C176" s="123"/>
      <c r="D176" s="123"/>
      <c r="E176" s="123"/>
      <c r="F176" s="123"/>
      <c r="G176" s="124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4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</row>
    <row r="177" spans="1:64" ht="15.75" customHeight="1">
      <c r="A177" s="122"/>
      <c r="B177" s="123"/>
      <c r="C177" s="123"/>
      <c r="D177" s="123"/>
      <c r="E177" s="123"/>
      <c r="F177" s="123"/>
      <c r="G177" s="124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4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</row>
    <row r="178" spans="1:64" ht="15.75" customHeight="1">
      <c r="A178" s="122"/>
      <c r="B178" s="123"/>
      <c r="C178" s="123"/>
      <c r="D178" s="123"/>
      <c r="E178" s="123"/>
      <c r="F178" s="123"/>
      <c r="G178" s="124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4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  <c r="BH178" s="123"/>
      <c r="BI178" s="123"/>
      <c r="BJ178" s="123"/>
      <c r="BK178" s="123"/>
      <c r="BL178" s="123"/>
    </row>
    <row r="179" spans="1:64" ht="15.75" customHeight="1">
      <c r="A179" s="122"/>
      <c r="B179" s="123"/>
      <c r="C179" s="123"/>
      <c r="D179" s="123"/>
      <c r="E179" s="123"/>
      <c r="F179" s="123"/>
      <c r="G179" s="124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4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</row>
    <row r="180" spans="1:64" ht="15.75" customHeight="1">
      <c r="A180" s="122"/>
      <c r="B180" s="123"/>
      <c r="C180" s="123"/>
      <c r="D180" s="123"/>
      <c r="E180" s="123"/>
      <c r="F180" s="123"/>
      <c r="G180" s="124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4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</row>
    <row r="181" spans="1:64" ht="15.75" customHeight="1">
      <c r="A181" s="122"/>
      <c r="B181" s="123"/>
      <c r="C181" s="123"/>
      <c r="D181" s="123"/>
      <c r="E181" s="123"/>
      <c r="F181" s="123"/>
      <c r="G181" s="124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4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</row>
    <row r="182" spans="1:64" ht="15.75" customHeight="1">
      <c r="A182" s="122"/>
      <c r="B182" s="123"/>
      <c r="C182" s="123"/>
      <c r="D182" s="123"/>
      <c r="E182" s="123"/>
      <c r="F182" s="123"/>
      <c r="G182" s="124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4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</row>
    <row r="183" spans="1:64" ht="15.75" customHeight="1">
      <c r="A183" s="122"/>
      <c r="B183" s="123"/>
      <c r="C183" s="123"/>
      <c r="D183" s="123"/>
      <c r="E183" s="123"/>
      <c r="F183" s="123"/>
      <c r="G183" s="124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4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</row>
    <row r="184" spans="1:64" ht="15.75" customHeight="1">
      <c r="A184" s="122"/>
      <c r="B184" s="123"/>
      <c r="C184" s="123"/>
      <c r="D184" s="123"/>
      <c r="E184" s="123"/>
      <c r="F184" s="123"/>
      <c r="G184" s="124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4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</row>
    <row r="185" spans="1:64" ht="15.75" customHeight="1">
      <c r="A185" s="122"/>
      <c r="B185" s="123"/>
      <c r="C185" s="123"/>
      <c r="D185" s="123"/>
      <c r="E185" s="123"/>
      <c r="F185" s="123"/>
      <c r="G185" s="124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4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</row>
    <row r="186" spans="1:64" ht="15.75" customHeight="1">
      <c r="A186" s="122"/>
      <c r="B186" s="123"/>
      <c r="C186" s="123"/>
      <c r="D186" s="123"/>
      <c r="E186" s="123"/>
      <c r="F186" s="123"/>
      <c r="G186" s="124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4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</row>
    <row r="187" spans="1:64" ht="15.75" customHeight="1">
      <c r="A187" s="122"/>
      <c r="B187" s="123"/>
      <c r="C187" s="123"/>
      <c r="D187" s="123"/>
      <c r="E187" s="123"/>
      <c r="F187" s="123"/>
      <c r="G187" s="124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4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</row>
    <row r="188" spans="1:64" ht="15.75" customHeight="1">
      <c r="A188" s="122"/>
      <c r="B188" s="123"/>
      <c r="C188" s="123"/>
      <c r="D188" s="123"/>
      <c r="E188" s="123"/>
      <c r="F188" s="123"/>
      <c r="G188" s="124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4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</row>
    <row r="189" spans="1:64" ht="15.75" customHeight="1">
      <c r="A189" s="122"/>
      <c r="B189" s="123"/>
      <c r="C189" s="123"/>
      <c r="D189" s="123"/>
      <c r="E189" s="123"/>
      <c r="F189" s="123"/>
      <c r="G189" s="124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4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</row>
    <row r="190" spans="1:64" ht="15.75" customHeight="1">
      <c r="A190" s="122"/>
      <c r="B190" s="123"/>
      <c r="C190" s="123"/>
      <c r="D190" s="123"/>
      <c r="E190" s="123"/>
      <c r="F190" s="123"/>
      <c r="G190" s="124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4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</row>
    <row r="191" spans="1:64" ht="15.75" customHeight="1">
      <c r="A191" s="122"/>
      <c r="B191" s="123"/>
      <c r="C191" s="123"/>
      <c r="D191" s="123"/>
      <c r="E191" s="123"/>
      <c r="F191" s="123"/>
      <c r="G191" s="124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4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</row>
    <row r="192" spans="1:64" ht="15.75" customHeight="1">
      <c r="A192" s="122"/>
      <c r="B192" s="123"/>
      <c r="C192" s="123"/>
      <c r="D192" s="123"/>
      <c r="E192" s="123"/>
      <c r="F192" s="123"/>
      <c r="G192" s="124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4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</row>
    <row r="193" spans="1:64" ht="15.75" customHeight="1">
      <c r="A193" s="122"/>
      <c r="B193" s="123"/>
      <c r="C193" s="123"/>
      <c r="D193" s="123"/>
      <c r="E193" s="123"/>
      <c r="F193" s="123"/>
      <c r="G193" s="124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4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</row>
    <row r="194" spans="1:64" ht="15.75" customHeight="1">
      <c r="A194" s="122"/>
      <c r="B194" s="123"/>
      <c r="C194" s="123"/>
      <c r="D194" s="123"/>
      <c r="E194" s="123"/>
      <c r="F194" s="123"/>
      <c r="G194" s="124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4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</row>
    <row r="195" spans="1:64" ht="15.75" customHeight="1">
      <c r="A195" s="122"/>
      <c r="B195" s="123"/>
      <c r="C195" s="123"/>
      <c r="D195" s="123"/>
      <c r="E195" s="123"/>
      <c r="F195" s="123"/>
      <c r="G195" s="124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4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</row>
    <row r="196" spans="1:64" ht="15.75" customHeight="1">
      <c r="A196" s="122"/>
      <c r="B196" s="123"/>
      <c r="C196" s="123"/>
      <c r="D196" s="123"/>
      <c r="E196" s="123"/>
      <c r="F196" s="123"/>
      <c r="G196" s="124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4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</row>
    <row r="197" spans="1:64" ht="15.75" customHeight="1">
      <c r="A197" s="122"/>
      <c r="B197" s="123"/>
      <c r="C197" s="123"/>
      <c r="D197" s="123"/>
      <c r="E197" s="123"/>
      <c r="F197" s="123"/>
      <c r="G197" s="124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4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</row>
    <row r="198" spans="1:64" ht="15.75" customHeight="1">
      <c r="A198" s="122"/>
      <c r="B198" s="123"/>
      <c r="C198" s="123"/>
      <c r="D198" s="123"/>
      <c r="E198" s="123"/>
      <c r="F198" s="123"/>
      <c r="G198" s="124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4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</row>
    <row r="199" spans="1:64" ht="15.75" customHeight="1">
      <c r="A199" s="122"/>
      <c r="B199" s="123"/>
      <c r="C199" s="123"/>
      <c r="D199" s="123"/>
      <c r="E199" s="123"/>
      <c r="F199" s="123"/>
      <c r="G199" s="124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4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</row>
    <row r="200" spans="1:64" ht="15.75" customHeight="1">
      <c r="A200" s="122"/>
      <c r="B200" s="123"/>
      <c r="C200" s="123"/>
      <c r="D200" s="123"/>
      <c r="E200" s="123"/>
      <c r="F200" s="123"/>
      <c r="G200" s="124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4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</row>
    <row r="201" spans="1:64" ht="15.75" customHeight="1">
      <c r="A201" s="122"/>
      <c r="B201" s="123"/>
      <c r="C201" s="123"/>
      <c r="D201" s="123"/>
      <c r="E201" s="123"/>
      <c r="F201" s="123"/>
      <c r="G201" s="124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4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</row>
    <row r="202" spans="1:64" ht="15.75" customHeight="1">
      <c r="A202" s="122"/>
      <c r="B202" s="123"/>
      <c r="C202" s="123"/>
      <c r="D202" s="123"/>
      <c r="E202" s="123"/>
      <c r="F202" s="123"/>
      <c r="G202" s="124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4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</row>
    <row r="203" spans="1:64" ht="15.75" customHeight="1">
      <c r="A203" s="122"/>
      <c r="B203" s="123"/>
      <c r="C203" s="123"/>
      <c r="D203" s="123"/>
      <c r="E203" s="123"/>
      <c r="F203" s="123"/>
      <c r="G203" s="124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4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</row>
    <row r="204" spans="1:64" ht="15.75" customHeight="1">
      <c r="A204" s="122"/>
      <c r="B204" s="123"/>
      <c r="C204" s="123"/>
      <c r="D204" s="123"/>
      <c r="E204" s="123"/>
      <c r="F204" s="123"/>
      <c r="G204" s="124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4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</row>
    <row r="205" spans="1:64" ht="15.75" customHeight="1">
      <c r="A205" s="122"/>
      <c r="B205" s="123"/>
      <c r="C205" s="123"/>
      <c r="D205" s="123"/>
      <c r="E205" s="123"/>
      <c r="F205" s="123"/>
      <c r="G205" s="124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4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</row>
    <row r="206" spans="1:64" ht="15.75" customHeight="1">
      <c r="A206" s="122"/>
      <c r="B206" s="123"/>
      <c r="C206" s="123"/>
      <c r="D206" s="123"/>
      <c r="E206" s="123"/>
      <c r="F206" s="123"/>
      <c r="G206" s="124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4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</row>
    <row r="207" spans="1:64" ht="15.75" customHeight="1">
      <c r="A207" s="122"/>
      <c r="B207" s="123"/>
      <c r="C207" s="123"/>
      <c r="D207" s="123"/>
      <c r="E207" s="123"/>
      <c r="F207" s="123"/>
      <c r="G207" s="124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4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</row>
    <row r="208" spans="1:64" ht="15.75" customHeight="1">
      <c r="A208" s="122"/>
      <c r="B208" s="123"/>
      <c r="C208" s="123"/>
      <c r="D208" s="123"/>
      <c r="E208" s="123"/>
      <c r="F208" s="123"/>
      <c r="G208" s="124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4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</row>
    <row r="209" spans="1:64" ht="15.75" customHeight="1">
      <c r="A209" s="122"/>
      <c r="B209" s="123"/>
      <c r="C209" s="123"/>
      <c r="D209" s="123"/>
      <c r="E209" s="123"/>
      <c r="F209" s="123"/>
      <c r="G209" s="124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4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</row>
    <row r="210" spans="1:64" ht="15.75" customHeight="1">
      <c r="A210" s="122"/>
      <c r="B210" s="123"/>
      <c r="C210" s="123"/>
      <c r="D210" s="123"/>
      <c r="E210" s="123"/>
      <c r="F210" s="123"/>
      <c r="G210" s="124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4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</row>
    <row r="211" spans="1:64" ht="15.75" customHeight="1">
      <c r="A211" s="122"/>
      <c r="B211" s="123"/>
      <c r="C211" s="123"/>
      <c r="D211" s="123"/>
      <c r="E211" s="123"/>
      <c r="F211" s="123"/>
      <c r="G211" s="124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4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</row>
    <row r="212" spans="1:64" ht="15.75" customHeight="1">
      <c r="A212" s="122"/>
      <c r="B212" s="123"/>
      <c r="C212" s="123"/>
      <c r="D212" s="123"/>
      <c r="E212" s="123"/>
      <c r="F212" s="123"/>
      <c r="G212" s="124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4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</row>
    <row r="213" spans="1:64" ht="15.75" customHeight="1">
      <c r="A213" s="122"/>
      <c r="B213" s="123"/>
      <c r="C213" s="123"/>
      <c r="D213" s="123"/>
      <c r="E213" s="123"/>
      <c r="F213" s="123"/>
      <c r="G213" s="124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4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</row>
    <row r="214" spans="1:64" ht="15.75" customHeight="1">
      <c r="A214" s="122"/>
      <c r="B214" s="123"/>
      <c r="C214" s="123"/>
      <c r="D214" s="123"/>
      <c r="E214" s="123"/>
      <c r="F214" s="123"/>
      <c r="G214" s="124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4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</row>
    <row r="215" spans="1:64" ht="15.75" customHeight="1">
      <c r="A215" s="122"/>
      <c r="B215" s="123"/>
      <c r="C215" s="123"/>
      <c r="D215" s="123"/>
      <c r="E215" s="123"/>
      <c r="F215" s="123"/>
      <c r="G215" s="124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4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</row>
    <row r="216" spans="1:64" ht="15.75" customHeight="1">
      <c r="A216" s="122"/>
      <c r="B216" s="123"/>
      <c r="C216" s="123"/>
      <c r="D216" s="123"/>
      <c r="E216" s="123"/>
      <c r="F216" s="123"/>
      <c r="G216" s="124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4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</row>
    <row r="217" spans="1:64" ht="15.75" customHeight="1">
      <c r="A217" s="122"/>
      <c r="B217" s="123"/>
      <c r="C217" s="123"/>
      <c r="D217" s="123"/>
      <c r="E217" s="123"/>
      <c r="F217" s="123"/>
      <c r="G217" s="124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4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</row>
    <row r="218" spans="1:64" ht="15.75" customHeight="1">
      <c r="A218" s="122"/>
      <c r="B218" s="123"/>
      <c r="C218" s="123"/>
      <c r="D218" s="123"/>
      <c r="E218" s="123"/>
      <c r="F218" s="123"/>
      <c r="G218" s="124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4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</row>
    <row r="219" spans="1:64" ht="15.75" customHeight="1">
      <c r="A219" s="122"/>
      <c r="B219" s="123"/>
      <c r="C219" s="123"/>
      <c r="D219" s="123"/>
      <c r="E219" s="123"/>
      <c r="F219" s="123"/>
      <c r="G219" s="124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4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</row>
    <row r="220" spans="1:64" ht="15.75" customHeight="1">
      <c r="A220" s="122"/>
      <c r="B220" s="123"/>
      <c r="C220" s="123"/>
      <c r="D220" s="123"/>
      <c r="E220" s="123"/>
      <c r="F220" s="123"/>
      <c r="G220" s="124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4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</row>
    <row r="221" spans="1:64" ht="15.75" customHeight="1">
      <c r="A221" s="122"/>
      <c r="B221" s="123"/>
      <c r="C221" s="123"/>
      <c r="D221" s="123"/>
      <c r="E221" s="123"/>
      <c r="F221" s="123"/>
      <c r="G221" s="124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4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</row>
    <row r="222" spans="1:64" ht="15.75" customHeight="1">
      <c r="A222" s="122"/>
      <c r="B222" s="123"/>
      <c r="C222" s="123"/>
      <c r="D222" s="123"/>
      <c r="E222" s="123"/>
      <c r="F222" s="123"/>
      <c r="G222" s="124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4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</row>
    <row r="223" spans="1:64" ht="15.75" customHeight="1">
      <c r="A223" s="122"/>
      <c r="B223" s="123"/>
      <c r="C223" s="123"/>
      <c r="D223" s="123"/>
      <c r="E223" s="123"/>
      <c r="F223" s="123"/>
      <c r="G223" s="124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4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  <c r="BH223" s="123"/>
      <c r="BI223" s="123"/>
      <c r="BJ223" s="123"/>
      <c r="BK223" s="123"/>
      <c r="BL223" s="123"/>
    </row>
    <row r="224" spans="1:64" ht="15.75" customHeight="1">
      <c r="A224" s="122"/>
      <c r="B224" s="123"/>
      <c r="C224" s="123"/>
      <c r="D224" s="123"/>
      <c r="E224" s="123"/>
      <c r="F224" s="123"/>
      <c r="G224" s="124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4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</row>
    <row r="225" spans="1:64" ht="15.75" customHeight="1">
      <c r="A225" s="122"/>
      <c r="B225" s="123"/>
      <c r="C225" s="123"/>
      <c r="D225" s="123"/>
      <c r="E225" s="123"/>
      <c r="F225" s="123"/>
      <c r="G225" s="124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4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</row>
    <row r="226" spans="1:64" ht="15.75" customHeight="1">
      <c r="A226" s="122"/>
      <c r="B226" s="123"/>
      <c r="C226" s="123"/>
      <c r="D226" s="123"/>
      <c r="E226" s="123"/>
      <c r="F226" s="123"/>
      <c r="G226" s="124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4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</row>
    <row r="227" spans="1:64" ht="15.75" customHeight="1">
      <c r="A227" s="122"/>
      <c r="B227" s="123"/>
      <c r="C227" s="123"/>
      <c r="D227" s="123"/>
      <c r="E227" s="123"/>
      <c r="F227" s="123"/>
      <c r="G227" s="124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4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</row>
    <row r="228" spans="1:64" ht="15.75" customHeight="1">
      <c r="A228" s="122"/>
      <c r="B228" s="123"/>
      <c r="C228" s="123"/>
      <c r="D228" s="123"/>
      <c r="E228" s="123"/>
      <c r="F228" s="123"/>
      <c r="G228" s="124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4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</row>
    <row r="229" spans="1:64" ht="15.75" customHeight="1">
      <c r="A229" s="122"/>
      <c r="B229" s="123"/>
      <c r="C229" s="123"/>
      <c r="D229" s="123"/>
      <c r="E229" s="123"/>
      <c r="F229" s="123"/>
      <c r="G229" s="124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4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</row>
    <row r="230" spans="1:64" ht="15.75" customHeight="1">
      <c r="A230" s="122"/>
      <c r="B230" s="123"/>
      <c r="C230" s="123"/>
      <c r="D230" s="123"/>
      <c r="E230" s="123"/>
      <c r="F230" s="123"/>
      <c r="G230" s="124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4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</row>
    <row r="231" spans="1:64" ht="15.75" customHeight="1">
      <c r="A231" s="122"/>
      <c r="B231" s="123"/>
      <c r="C231" s="123"/>
      <c r="D231" s="123"/>
      <c r="E231" s="123"/>
      <c r="F231" s="123"/>
      <c r="G231" s="124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4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</row>
    <row r="232" spans="1:64" ht="15.75" customHeight="1">
      <c r="A232" s="122"/>
      <c r="B232" s="123"/>
      <c r="C232" s="123"/>
      <c r="D232" s="123"/>
      <c r="E232" s="123"/>
      <c r="F232" s="123"/>
      <c r="G232" s="124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4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</row>
    <row r="233" spans="1:64" ht="15.75" customHeight="1">
      <c r="A233" s="122"/>
      <c r="B233" s="123"/>
      <c r="C233" s="123"/>
      <c r="D233" s="123"/>
      <c r="E233" s="123"/>
      <c r="F233" s="123"/>
      <c r="G233" s="124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4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</row>
    <row r="234" spans="1:64" ht="15.75" customHeight="1">
      <c r="A234" s="122"/>
      <c r="B234" s="123"/>
      <c r="C234" s="123"/>
      <c r="D234" s="123"/>
      <c r="E234" s="123"/>
      <c r="F234" s="123"/>
      <c r="G234" s="124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4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</row>
    <row r="235" spans="1:64" ht="15.75" customHeight="1">
      <c r="A235" s="122"/>
      <c r="B235" s="123"/>
      <c r="C235" s="123"/>
      <c r="D235" s="123"/>
      <c r="E235" s="123"/>
      <c r="F235" s="123"/>
      <c r="G235" s="124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4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</row>
    <row r="236" spans="1:64" ht="15.75" customHeight="1">
      <c r="A236" s="122"/>
      <c r="B236" s="123"/>
      <c r="C236" s="123"/>
      <c r="D236" s="123"/>
      <c r="E236" s="123"/>
      <c r="F236" s="123"/>
      <c r="G236" s="124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4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</row>
    <row r="237" spans="1:64" ht="15.75" customHeight="1">
      <c r="A237" s="122"/>
      <c r="B237" s="123"/>
      <c r="C237" s="123"/>
      <c r="D237" s="123"/>
      <c r="E237" s="123"/>
      <c r="F237" s="123"/>
      <c r="G237" s="124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4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  <c r="BH237" s="123"/>
      <c r="BI237" s="123"/>
      <c r="BJ237" s="123"/>
      <c r="BK237" s="123"/>
      <c r="BL237" s="123"/>
    </row>
    <row r="238" spans="1:64" ht="15.75" customHeight="1">
      <c r="A238" s="122"/>
      <c r="B238" s="123"/>
      <c r="C238" s="123"/>
      <c r="D238" s="123"/>
      <c r="E238" s="123"/>
      <c r="F238" s="123"/>
      <c r="G238" s="124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4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</row>
    <row r="239" spans="1:64" ht="15.75" customHeight="1">
      <c r="A239" s="122"/>
      <c r="B239" s="123"/>
      <c r="C239" s="123"/>
      <c r="D239" s="123"/>
      <c r="E239" s="123"/>
      <c r="F239" s="123"/>
      <c r="G239" s="124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4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</row>
    <row r="240" spans="1:64" ht="15.75" customHeight="1">
      <c r="A240" s="122"/>
      <c r="B240" s="123"/>
      <c r="C240" s="123"/>
      <c r="D240" s="123"/>
      <c r="E240" s="123"/>
      <c r="F240" s="123"/>
      <c r="G240" s="124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4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</row>
    <row r="241" spans="1:64" ht="15.75" customHeight="1">
      <c r="A241" s="122"/>
      <c r="B241" s="123"/>
      <c r="C241" s="123"/>
      <c r="D241" s="123"/>
      <c r="E241" s="123"/>
      <c r="F241" s="123"/>
      <c r="G241" s="124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4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</row>
    <row r="242" spans="1:64" ht="15.75" customHeight="1">
      <c r="A242" s="122"/>
      <c r="B242" s="123"/>
      <c r="C242" s="123"/>
      <c r="D242" s="123"/>
      <c r="E242" s="123"/>
      <c r="F242" s="123"/>
      <c r="G242" s="124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4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</row>
    <row r="243" spans="1:64" ht="15.75" customHeight="1">
      <c r="A243" s="122"/>
      <c r="B243" s="123"/>
      <c r="C243" s="123"/>
      <c r="D243" s="123"/>
      <c r="E243" s="123"/>
      <c r="F243" s="123"/>
      <c r="G243" s="124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4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</row>
    <row r="244" spans="1:64" ht="15.75" customHeight="1">
      <c r="A244" s="122"/>
      <c r="B244" s="123"/>
      <c r="C244" s="123"/>
      <c r="D244" s="123"/>
      <c r="E244" s="123"/>
      <c r="F244" s="123"/>
      <c r="G244" s="124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4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</row>
    <row r="245" spans="1:64" ht="15.75" customHeight="1">
      <c r="A245" s="122"/>
      <c r="B245" s="123"/>
      <c r="C245" s="123"/>
      <c r="D245" s="123"/>
      <c r="E245" s="123"/>
      <c r="F245" s="123"/>
      <c r="G245" s="124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4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</row>
    <row r="246" spans="1:64" ht="15.75" customHeight="1">
      <c r="A246" s="122"/>
      <c r="B246" s="123"/>
      <c r="C246" s="123"/>
      <c r="D246" s="123"/>
      <c r="E246" s="123"/>
      <c r="F246" s="123"/>
      <c r="G246" s="124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4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</row>
    <row r="247" spans="1:64" ht="15.75" customHeight="1">
      <c r="A247" s="122"/>
      <c r="B247" s="123"/>
      <c r="C247" s="123"/>
      <c r="D247" s="123"/>
      <c r="E247" s="123"/>
      <c r="F247" s="123"/>
      <c r="G247" s="124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4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  <c r="BH247" s="123"/>
      <c r="BI247" s="123"/>
      <c r="BJ247" s="123"/>
      <c r="BK247" s="123"/>
      <c r="BL247" s="123"/>
    </row>
    <row r="248" spans="1:64" ht="15.75" customHeight="1">
      <c r="A248" s="122"/>
      <c r="B248" s="123"/>
      <c r="C248" s="123"/>
      <c r="D248" s="123"/>
      <c r="E248" s="123"/>
      <c r="F248" s="123"/>
      <c r="G248" s="124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4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</row>
    <row r="249" spans="1:64" ht="15.75" customHeight="1">
      <c r="A249" s="122"/>
      <c r="B249" s="123"/>
      <c r="C249" s="123"/>
      <c r="D249" s="123"/>
      <c r="E249" s="123"/>
      <c r="F249" s="123"/>
      <c r="G249" s="124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4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</row>
    <row r="250" spans="1:64" ht="15.75" customHeight="1">
      <c r="A250" s="122"/>
      <c r="B250" s="123"/>
      <c r="C250" s="123"/>
      <c r="D250" s="123"/>
      <c r="E250" s="123"/>
      <c r="F250" s="123"/>
      <c r="G250" s="124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4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</row>
    <row r="251" spans="1:64" ht="15.75" customHeight="1">
      <c r="A251" s="122"/>
      <c r="B251" s="123"/>
      <c r="C251" s="123"/>
      <c r="D251" s="123"/>
      <c r="E251" s="123"/>
      <c r="F251" s="123"/>
      <c r="G251" s="124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4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</row>
    <row r="252" spans="1:64" ht="15.75" customHeight="1">
      <c r="A252" s="122"/>
      <c r="B252" s="123"/>
      <c r="C252" s="123"/>
      <c r="D252" s="123"/>
      <c r="E252" s="123"/>
      <c r="F252" s="123"/>
      <c r="G252" s="124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4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</row>
    <row r="253" spans="1:64" ht="15.75" customHeight="1">
      <c r="A253" s="122"/>
      <c r="B253" s="123"/>
      <c r="C253" s="123"/>
      <c r="D253" s="123"/>
      <c r="E253" s="123"/>
      <c r="F253" s="123"/>
      <c r="G253" s="124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4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</row>
    <row r="254" spans="1:64" ht="15.75" customHeight="1">
      <c r="A254" s="122"/>
      <c r="B254" s="123"/>
      <c r="C254" s="123"/>
      <c r="D254" s="123"/>
      <c r="E254" s="123"/>
      <c r="F254" s="123"/>
      <c r="G254" s="124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4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</row>
    <row r="255" spans="1:64" ht="15.75" customHeight="1">
      <c r="A255" s="122"/>
      <c r="B255" s="123"/>
      <c r="C255" s="123"/>
      <c r="D255" s="123"/>
      <c r="E255" s="123"/>
      <c r="F255" s="123"/>
      <c r="G255" s="124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4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  <c r="BH255" s="123"/>
      <c r="BI255" s="123"/>
      <c r="BJ255" s="123"/>
      <c r="BK255" s="123"/>
      <c r="BL255" s="123"/>
    </row>
    <row r="256" spans="1:64" ht="15.75" customHeight="1">
      <c r="A256" s="122"/>
      <c r="B256" s="123"/>
      <c r="C256" s="123"/>
      <c r="D256" s="123"/>
      <c r="E256" s="123"/>
      <c r="F256" s="123"/>
      <c r="G256" s="124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4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</row>
    <row r="257" spans="1:64" ht="15.75" customHeight="1">
      <c r="A257" s="122"/>
      <c r="B257" s="123"/>
      <c r="C257" s="123"/>
      <c r="D257" s="123"/>
      <c r="E257" s="123"/>
      <c r="F257" s="123"/>
      <c r="G257" s="124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4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  <c r="BH257" s="123"/>
      <c r="BI257" s="123"/>
      <c r="BJ257" s="123"/>
      <c r="BK257" s="123"/>
      <c r="BL257" s="123"/>
    </row>
    <row r="258" spans="1:64" ht="15.75" customHeight="1">
      <c r="A258" s="122"/>
      <c r="B258" s="123"/>
      <c r="C258" s="123"/>
      <c r="D258" s="123"/>
      <c r="E258" s="123"/>
      <c r="F258" s="123"/>
      <c r="G258" s="124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4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</row>
    <row r="259" spans="1:64" ht="15.75" customHeight="1">
      <c r="A259" s="122"/>
      <c r="B259" s="123"/>
      <c r="C259" s="123"/>
      <c r="D259" s="123"/>
      <c r="E259" s="123"/>
      <c r="F259" s="123"/>
      <c r="G259" s="124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4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  <c r="BH259" s="123"/>
      <c r="BI259" s="123"/>
      <c r="BJ259" s="123"/>
      <c r="BK259" s="123"/>
      <c r="BL259" s="123"/>
    </row>
    <row r="260" spans="1:64" ht="15.75" customHeight="1">
      <c r="A260" s="122"/>
      <c r="B260" s="123"/>
      <c r="C260" s="123"/>
      <c r="D260" s="123"/>
      <c r="E260" s="123"/>
      <c r="F260" s="123"/>
      <c r="G260" s="124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4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</row>
    <row r="261" spans="1:64" ht="15.75" customHeight="1">
      <c r="A261" s="122"/>
      <c r="B261" s="123"/>
      <c r="C261" s="123"/>
      <c r="D261" s="123"/>
      <c r="E261" s="123"/>
      <c r="F261" s="123"/>
      <c r="G261" s="124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4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  <c r="BH261" s="123"/>
      <c r="BI261" s="123"/>
      <c r="BJ261" s="123"/>
      <c r="BK261" s="123"/>
      <c r="BL261" s="123"/>
    </row>
    <row r="262" spans="1:64" ht="15.75" customHeight="1">
      <c r="A262" s="122"/>
      <c r="B262" s="123"/>
      <c r="C262" s="123"/>
      <c r="D262" s="123"/>
      <c r="E262" s="123"/>
      <c r="F262" s="123"/>
      <c r="G262" s="124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4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</row>
    <row r="263" spans="1:64" ht="15.75" customHeight="1">
      <c r="A263" s="122"/>
      <c r="B263" s="123"/>
      <c r="C263" s="123"/>
      <c r="D263" s="123"/>
      <c r="E263" s="123"/>
      <c r="F263" s="123"/>
      <c r="G263" s="124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4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  <c r="BH263" s="123"/>
      <c r="BI263" s="123"/>
      <c r="BJ263" s="123"/>
      <c r="BK263" s="123"/>
      <c r="BL263" s="123"/>
    </row>
    <row r="264" spans="1:64" ht="15.75" customHeight="1">
      <c r="A264" s="122"/>
      <c r="B264" s="123"/>
      <c r="C264" s="123"/>
      <c r="D264" s="123"/>
      <c r="E264" s="123"/>
      <c r="F264" s="123"/>
      <c r="G264" s="124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4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</row>
    <row r="265" spans="1:64" ht="15.75" customHeight="1">
      <c r="A265" s="122"/>
      <c r="B265" s="123"/>
      <c r="C265" s="123"/>
      <c r="D265" s="123"/>
      <c r="E265" s="123"/>
      <c r="F265" s="123"/>
      <c r="G265" s="124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4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  <c r="BH265" s="123"/>
      <c r="BI265" s="123"/>
      <c r="BJ265" s="123"/>
      <c r="BK265" s="123"/>
      <c r="BL265" s="123"/>
    </row>
    <row r="266" spans="1:64" ht="15.75" customHeight="1">
      <c r="A266" s="122"/>
      <c r="B266" s="123"/>
      <c r="C266" s="123"/>
      <c r="D266" s="123"/>
      <c r="E266" s="123"/>
      <c r="F266" s="123"/>
      <c r="G266" s="124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4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</row>
    <row r="267" spans="1:64" ht="15.75" customHeight="1">
      <c r="A267" s="122"/>
      <c r="B267" s="123"/>
      <c r="C267" s="123"/>
      <c r="D267" s="123"/>
      <c r="E267" s="123"/>
      <c r="F267" s="123"/>
      <c r="G267" s="124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4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</row>
    <row r="268" spans="1:64" ht="15.75" customHeight="1">
      <c r="A268" s="122"/>
      <c r="B268" s="123"/>
      <c r="C268" s="123"/>
      <c r="D268" s="123"/>
      <c r="E268" s="123"/>
      <c r="F268" s="123"/>
      <c r="G268" s="124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4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</row>
    <row r="269" spans="1:64" ht="15.75" customHeight="1"/>
    <row r="270" spans="1:64" ht="15.75" customHeight="1"/>
    <row r="271" spans="1:64" ht="15.75" customHeight="1"/>
    <row r="272" spans="1:6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J11:BK12"/>
    <mergeCell ref="A11:A15"/>
    <mergeCell ref="B11:B15"/>
    <mergeCell ref="I11:R11"/>
    <mergeCell ref="S11:AQ11"/>
    <mergeCell ref="AR11:AR14"/>
    <mergeCell ref="AQ12:AQ14"/>
    <mergeCell ref="AQ66:AW66"/>
    <mergeCell ref="AQ67:AW67"/>
    <mergeCell ref="AQ68:AW68"/>
    <mergeCell ref="I1:O1"/>
    <mergeCell ref="AC1:AO1"/>
    <mergeCell ref="D67:E67"/>
    <mergeCell ref="O12:Q12"/>
    <mergeCell ref="R12:R14"/>
    <mergeCell ref="S12:V12"/>
    <mergeCell ref="W12:Z12"/>
    <mergeCell ref="AT11:AV12"/>
    <mergeCell ref="AX11:AZ12"/>
    <mergeCell ref="BB11:BD12"/>
    <mergeCell ref="BF11:BH12"/>
    <mergeCell ref="I12:K12"/>
    <mergeCell ref="L12:N12"/>
    <mergeCell ref="AA12:AD12"/>
    <mergeCell ref="AE12:AH12"/>
    <mergeCell ref="AI12:AK12"/>
    <mergeCell ref="AM12:AP12"/>
  </mergeCells>
  <pageMargins left="0.75" right="0.75" top="1" bottom="1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00"/>
  <sheetViews>
    <sheetView topLeftCell="AX33" workbookViewId="0">
      <selection activeCell="BJ16" sqref="BJ16:BK47"/>
    </sheetView>
  </sheetViews>
  <sheetFormatPr defaultColWidth="14.42578125" defaultRowHeight="15" customHeight="1"/>
  <cols>
    <col min="1" max="1" width="14.28515625" customWidth="1"/>
    <col min="2" max="2" width="27" customWidth="1"/>
    <col min="3" max="3" width="4.7109375" customWidth="1"/>
    <col min="4" max="4" width="4.42578125" customWidth="1"/>
    <col min="5" max="5" width="4.140625" customWidth="1"/>
    <col min="6" max="6" width="4.42578125" customWidth="1"/>
    <col min="7" max="7" width="7.85546875" customWidth="1"/>
    <col min="8" max="8" width="9.85546875" customWidth="1"/>
    <col min="9" max="9" width="8.28515625" customWidth="1"/>
    <col min="10" max="10" width="4.42578125" customWidth="1"/>
    <col min="11" max="11" width="8.28515625" customWidth="1"/>
    <col min="12" max="12" width="6.140625" customWidth="1"/>
    <col min="13" max="13" width="4.5703125" customWidth="1"/>
    <col min="14" max="14" width="6.140625" customWidth="1"/>
    <col min="15" max="15" width="6" customWidth="1"/>
    <col min="16" max="42" width="5.42578125" customWidth="1"/>
    <col min="43" max="43" width="5.140625" customWidth="1"/>
    <col min="44" max="57" width="12.5703125" customWidth="1"/>
    <col min="58" max="59" width="7.140625" customWidth="1"/>
    <col min="60" max="60" width="6.85546875" customWidth="1"/>
    <col min="61" max="64" width="12.5703125" customWidth="1"/>
  </cols>
  <sheetData>
    <row r="1" spans="1:64" ht="21.75" customHeight="1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177" t="s">
        <v>2</v>
      </c>
      <c r="J1" s="178"/>
      <c r="K1" s="178"/>
      <c r="L1" s="178"/>
      <c r="M1" s="178"/>
      <c r="N1" s="178"/>
      <c r="O1" s="179"/>
      <c r="P1" s="2"/>
      <c r="Q1" s="5"/>
      <c r="R1" s="6"/>
      <c r="S1" s="2"/>
      <c r="T1" s="2"/>
      <c r="U1" s="2"/>
      <c r="V1" s="2"/>
      <c r="W1" s="2"/>
      <c r="X1" s="2"/>
      <c r="Y1" s="2"/>
      <c r="Z1" s="2"/>
      <c r="AA1" s="2"/>
      <c r="AB1" s="4"/>
      <c r="AC1" s="177" t="s">
        <v>3</v>
      </c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9"/>
      <c r="AP1" s="2"/>
      <c r="AQ1" s="2"/>
      <c r="AR1" s="2"/>
      <c r="AS1" s="2"/>
      <c r="AT1" s="2"/>
      <c r="AU1" s="2"/>
      <c r="AV1" s="2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2"/>
      <c r="BJ1" s="142"/>
      <c r="BK1" s="142"/>
      <c r="BL1" s="142"/>
    </row>
    <row r="2" spans="1:64" ht="30" customHeight="1">
      <c r="A2" s="1" t="s">
        <v>4</v>
      </c>
      <c r="B2" s="2" t="s">
        <v>5</v>
      </c>
      <c r="C2" s="2"/>
      <c r="D2" s="2"/>
      <c r="E2" s="2"/>
      <c r="F2" s="2"/>
      <c r="G2" s="3"/>
      <c r="H2" s="4"/>
      <c r="I2" s="8"/>
      <c r="J2" s="8" t="s">
        <v>6</v>
      </c>
      <c r="K2" s="9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4"/>
      <c r="Q2" s="9" t="s">
        <v>12</v>
      </c>
      <c r="R2" s="8" t="s">
        <v>10</v>
      </c>
      <c r="S2" s="2"/>
      <c r="T2" s="2"/>
      <c r="U2" s="2"/>
      <c r="V2" s="2"/>
      <c r="W2" s="2"/>
      <c r="X2" s="2"/>
      <c r="Y2" s="2"/>
      <c r="Z2" s="2"/>
      <c r="AA2" s="2"/>
      <c r="AB2" s="4"/>
      <c r="AC2" s="8"/>
      <c r="AD2" s="8" t="s">
        <v>13</v>
      </c>
      <c r="AE2" s="8" t="s">
        <v>14</v>
      </c>
      <c r="AF2" s="8" t="s">
        <v>15</v>
      </c>
      <c r="AG2" s="8" t="s">
        <v>16</v>
      </c>
      <c r="AH2" s="10" t="s">
        <v>17</v>
      </c>
      <c r="AI2" s="10" t="s">
        <v>18</v>
      </c>
      <c r="AJ2" s="10" t="s">
        <v>19</v>
      </c>
      <c r="AK2" s="8" t="s">
        <v>20</v>
      </c>
      <c r="AL2" s="8" t="s">
        <v>21</v>
      </c>
      <c r="AM2" s="8" t="s">
        <v>22</v>
      </c>
      <c r="AN2" s="8" t="s">
        <v>23</v>
      </c>
      <c r="AO2" s="8" t="s">
        <v>24</v>
      </c>
      <c r="AP2" s="2"/>
      <c r="AQ2" s="2"/>
      <c r="AR2" s="2"/>
      <c r="AS2" s="2"/>
      <c r="AT2" s="2"/>
      <c r="AU2" s="2"/>
      <c r="AV2" s="2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2"/>
      <c r="BJ2" s="142"/>
      <c r="BK2" s="142"/>
      <c r="BL2" s="142"/>
    </row>
    <row r="3" spans="1:64" ht="15.75" customHeight="1">
      <c r="A3" s="1" t="s">
        <v>25</v>
      </c>
      <c r="B3" s="2" t="s">
        <v>137</v>
      </c>
      <c r="C3" s="2"/>
      <c r="D3" s="2"/>
      <c r="E3" s="2"/>
      <c r="F3" s="2"/>
      <c r="G3" s="3"/>
      <c r="H3" s="4"/>
      <c r="I3" s="8" t="s">
        <v>27</v>
      </c>
      <c r="J3" s="8"/>
      <c r="K3" s="8"/>
      <c r="L3" s="8">
        <v>12</v>
      </c>
      <c r="M3" s="8">
        <v>13</v>
      </c>
      <c r="N3" s="8">
        <f t="shared" ref="N3:N5" si="0">SUM(J3:M3)</f>
        <v>25</v>
      </c>
      <c r="O3" s="10">
        <f t="shared" ref="O3:O5" si="1">N3/N$8</f>
        <v>0.20833333333333334</v>
      </c>
      <c r="P3" s="4"/>
      <c r="Q3" s="11">
        <f t="shared" ref="Q3:Q5" si="2">(M3*66.67)/100</f>
        <v>8.6670999999999996</v>
      </c>
      <c r="R3" s="11">
        <f t="shared" ref="R3:R5" si="3">(J3+K3+L3+Q3)</f>
        <v>20.667099999999998</v>
      </c>
      <c r="S3" s="2"/>
      <c r="T3" s="2"/>
      <c r="U3" s="2"/>
      <c r="V3" s="2"/>
      <c r="W3" s="2"/>
      <c r="X3" s="2"/>
      <c r="Y3" s="2"/>
      <c r="Z3" s="2"/>
      <c r="AA3" s="2"/>
      <c r="AB3" s="4"/>
      <c r="AC3" s="8" t="s">
        <v>27</v>
      </c>
      <c r="AD3" s="8" t="s">
        <v>28</v>
      </c>
      <c r="AE3" s="8"/>
      <c r="AF3" s="8"/>
      <c r="AG3" s="8"/>
      <c r="AH3" s="10"/>
      <c r="AI3" s="10"/>
      <c r="AJ3" s="10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2"/>
      <c r="BJ3" s="142"/>
      <c r="BK3" s="142"/>
      <c r="BL3" s="142"/>
    </row>
    <row r="4" spans="1:64" ht="15.75" customHeight="1">
      <c r="A4" s="1" t="s">
        <v>29</v>
      </c>
      <c r="B4" s="2" t="s">
        <v>30</v>
      </c>
      <c r="C4" s="2"/>
      <c r="D4" s="2"/>
      <c r="E4" s="2"/>
      <c r="F4" s="2"/>
      <c r="G4" s="3"/>
      <c r="H4" s="4"/>
      <c r="I4" s="8" t="s">
        <v>31</v>
      </c>
      <c r="J4" s="8">
        <v>20</v>
      </c>
      <c r="K4" s="8"/>
      <c r="L4" s="8">
        <v>18</v>
      </c>
      <c r="M4" s="8"/>
      <c r="N4" s="8">
        <f t="shared" si="0"/>
        <v>38</v>
      </c>
      <c r="O4" s="10">
        <f t="shared" si="1"/>
        <v>0.31666666666666665</v>
      </c>
      <c r="P4" s="4"/>
      <c r="Q4" s="11">
        <f t="shared" si="2"/>
        <v>0</v>
      </c>
      <c r="R4" s="11">
        <f t="shared" si="3"/>
        <v>38</v>
      </c>
      <c r="S4" s="2"/>
      <c r="T4" s="2"/>
      <c r="U4" s="2"/>
      <c r="V4" s="2"/>
      <c r="W4" s="2"/>
      <c r="X4" s="2"/>
      <c r="Y4" s="2"/>
      <c r="Z4" s="2"/>
      <c r="AA4" s="2"/>
      <c r="AB4" s="4"/>
      <c r="AC4" s="8" t="s">
        <v>31</v>
      </c>
      <c r="AD4" s="8"/>
      <c r="AE4" s="8"/>
      <c r="AF4" s="8" t="s">
        <v>28</v>
      </c>
      <c r="AG4" s="8"/>
      <c r="AH4" s="10"/>
      <c r="AI4" s="10"/>
      <c r="AJ4" s="10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2"/>
      <c r="BJ4" s="142"/>
      <c r="BK4" s="142"/>
      <c r="BL4" s="142"/>
    </row>
    <row r="5" spans="1:64" ht="15.75" customHeight="1">
      <c r="A5" s="1" t="s">
        <v>32</v>
      </c>
      <c r="B5" s="2">
        <v>32</v>
      </c>
      <c r="C5" s="7"/>
      <c r="D5" s="2"/>
      <c r="E5" s="2"/>
      <c r="F5" s="2"/>
      <c r="G5" s="3"/>
      <c r="H5" s="4"/>
      <c r="I5" s="8" t="s">
        <v>33</v>
      </c>
      <c r="J5" s="8"/>
      <c r="K5" s="8">
        <v>10</v>
      </c>
      <c r="L5" s="8"/>
      <c r="M5" s="8">
        <v>47</v>
      </c>
      <c r="N5" s="8">
        <f t="shared" si="0"/>
        <v>57</v>
      </c>
      <c r="O5" s="10">
        <f t="shared" si="1"/>
        <v>0.47499999999999998</v>
      </c>
      <c r="P5" s="4"/>
      <c r="Q5" s="11">
        <f t="shared" si="2"/>
        <v>31.334900000000001</v>
      </c>
      <c r="R5" s="11">
        <f t="shared" si="3"/>
        <v>41.334900000000005</v>
      </c>
      <c r="S5" s="2"/>
      <c r="T5" s="2"/>
      <c r="U5" s="2"/>
      <c r="V5" s="2"/>
      <c r="W5" s="2"/>
      <c r="X5" s="2"/>
      <c r="Y5" s="2"/>
      <c r="Z5" s="2"/>
      <c r="AA5" s="2"/>
      <c r="AB5" s="4"/>
      <c r="AC5" s="8" t="s">
        <v>33</v>
      </c>
      <c r="AD5" s="8"/>
      <c r="AE5" s="8"/>
      <c r="AF5" s="8" t="s">
        <v>28</v>
      </c>
      <c r="AG5" s="8"/>
      <c r="AH5" s="10"/>
      <c r="AI5" s="10"/>
      <c r="AJ5" s="10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2"/>
      <c r="BJ5" s="2"/>
      <c r="BK5" s="2"/>
      <c r="BL5" s="2"/>
    </row>
    <row r="6" spans="1:64" ht="15.75" customHeight="1">
      <c r="A6" s="1"/>
      <c r="B6" s="7"/>
      <c r="C6" s="7"/>
      <c r="D6" s="2"/>
      <c r="E6" s="2"/>
      <c r="F6" s="2"/>
      <c r="G6" s="3"/>
      <c r="H6" s="4"/>
      <c r="I6" s="8"/>
      <c r="J6" s="8"/>
      <c r="K6" s="8"/>
      <c r="L6" s="8"/>
      <c r="M6" s="8"/>
      <c r="N6" s="8"/>
      <c r="O6" s="10"/>
      <c r="P6" s="4"/>
      <c r="Q6" s="11"/>
      <c r="R6" s="11"/>
      <c r="S6" s="2"/>
      <c r="T6" s="2"/>
      <c r="U6" s="2"/>
      <c r="V6" s="2"/>
      <c r="W6" s="2"/>
      <c r="X6" s="2"/>
      <c r="Y6" s="2"/>
      <c r="Z6" s="2"/>
      <c r="AA6" s="2"/>
      <c r="AB6" s="4"/>
      <c r="AC6" s="8"/>
      <c r="AD6" s="8"/>
      <c r="AE6" s="8"/>
      <c r="AF6" s="8"/>
      <c r="AG6" s="8"/>
      <c r="AH6" s="10"/>
      <c r="AI6" s="10"/>
      <c r="AJ6" s="10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2"/>
      <c r="BJ6" s="2"/>
      <c r="BK6" s="2"/>
      <c r="BL6" s="2"/>
    </row>
    <row r="7" spans="1:64" ht="15.75" customHeight="1">
      <c r="A7" s="1"/>
      <c r="B7" s="7"/>
      <c r="C7" s="7"/>
      <c r="D7" s="2"/>
      <c r="E7" s="2"/>
      <c r="F7" s="2"/>
      <c r="G7" s="3"/>
      <c r="H7" s="4"/>
      <c r="I7" s="8"/>
      <c r="J7" s="8"/>
      <c r="K7" s="8"/>
      <c r="L7" s="8"/>
      <c r="M7" s="8"/>
      <c r="N7" s="8"/>
      <c r="O7" s="10"/>
      <c r="P7" s="4"/>
      <c r="Q7" s="11"/>
      <c r="R7" s="11"/>
      <c r="S7" s="2"/>
      <c r="T7" s="2"/>
      <c r="U7" s="2"/>
      <c r="V7" s="2"/>
      <c r="W7" s="2"/>
      <c r="X7" s="2"/>
      <c r="Y7" s="2"/>
      <c r="Z7" s="2"/>
      <c r="AA7" s="2"/>
      <c r="AB7" s="4"/>
      <c r="AC7" s="10"/>
      <c r="AD7" s="8"/>
      <c r="AE7" s="8"/>
      <c r="AF7" s="8"/>
      <c r="AG7" s="8"/>
      <c r="AH7" s="10"/>
      <c r="AI7" s="10"/>
      <c r="AJ7" s="10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2"/>
      <c r="BJ7" s="2"/>
      <c r="BK7" s="2"/>
      <c r="BL7" s="2"/>
    </row>
    <row r="8" spans="1:64" ht="15.75" customHeight="1">
      <c r="A8" s="1"/>
      <c r="B8" s="2"/>
      <c r="C8" s="2"/>
      <c r="D8" s="2"/>
      <c r="E8" s="2"/>
      <c r="F8" s="2"/>
      <c r="G8" s="3"/>
      <c r="H8" s="4"/>
      <c r="I8" s="8"/>
      <c r="J8" s="8"/>
      <c r="K8" s="8"/>
      <c r="L8" s="8"/>
      <c r="M8" s="8"/>
      <c r="N8" s="8">
        <f>SUM(N3:N6)</f>
        <v>120</v>
      </c>
      <c r="O8" s="10">
        <f>SUM(O3:O5)</f>
        <v>1</v>
      </c>
      <c r="P8" s="4"/>
      <c r="Q8" s="8">
        <v>40</v>
      </c>
      <c r="R8" s="8">
        <v>100</v>
      </c>
      <c r="S8" s="2"/>
      <c r="T8" s="2"/>
      <c r="U8" s="2"/>
      <c r="V8" s="2"/>
      <c r="W8" s="2"/>
      <c r="X8" s="2"/>
      <c r="Y8" s="2"/>
      <c r="Z8" s="2"/>
      <c r="AA8" s="2"/>
      <c r="AB8" s="4"/>
      <c r="AC8" s="10"/>
      <c r="AD8" s="10"/>
      <c r="AE8" s="10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2"/>
      <c r="BJ8" s="2"/>
      <c r="BK8" s="2"/>
      <c r="BL8" s="2"/>
    </row>
    <row r="9" spans="1:64" ht="15.75" customHeight="1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7"/>
      <c r="AE9" s="7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2"/>
      <c r="BJ9" s="2"/>
      <c r="BK9" s="2"/>
      <c r="BL9" s="2"/>
    </row>
    <row r="10" spans="1:64" ht="15.75" customHeight="1">
      <c r="A10" s="12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2"/>
      <c r="AT10" s="5"/>
      <c r="AU10" s="5"/>
      <c r="AV10" s="5"/>
      <c r="AW10" s="7"/>
      <c r="AX10" s="13"/>
      <c r="AY10" s="13"/>
      <c r="AZ10" s="13"/>
      <c r="BA10" s="7"/>
      <c r="BB10" s="13"/>
      <c r="BC10" s="13"/>
      <c r="BD10" s="13"/>
      <c r="BE10" s="7"/>
      <c r="BF10" s="13"/>
      <c r="BG10" s="13"/>
      <c r="BH10" s="13"/>
      <c r="BI10" s="2"/>
      <c r="BJ10" s="2"/>
      <c r="BK10" s="2"/>
      <c r="BL10" s="2"/>
    </row>
    <row r="11" spans="1:64" ht="15.75" customHeight="1">
      <c r="A11" s="180" t="s">
        <v>34</v>
      </c>
      <c r="B11" s="183" t="s">
        <v>35</v>
      </c>
      <c r="C11" s="14" t="s">
        <v>36</v>
      </c>
      <c r="D11" s="14" t="s">
        <v>37</v>
      </c>
      <c r="E11" s="14" t="s">
        <v>38</v>
      </c>
      <c r="F11" s="14" t="s">
        <v>39</v>
      </c>
      <c r="G11" s="14" t="s">
        <v>40</v>
      </c>
      <c r="H11" s="14" t="s">
        <v>41</v>
      </c>
      <c r="I11" s="184" t="s">
        <v>42</v>
      </c>
      <c r="J11" s="178"/>
      <c r="K11" s="178"/>
      <c r="L11" s="178"/>
      <c r="M11" s="178"/>
      <c r="N11" s="178"/>
      <c r="O11" s="178"/>
      <c r="P11" s="178"/>
      <c r="Q11" s="178"/>
      <c r="R11" s="179"/>
      <c r="S11" s="184" t="s">
        <v>9</v>
      </c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9"/>
      <c r="AR11" s="185" t="s">
        <v>10</v>
      </c>
      <c r="AS11" s="4"/>
      <c r="AT11" s="167" t="s">
        <v>43</v>
      </c>
      <c r="AU11" s="168"/>
      <c r="AV11" s="168"/>
      <c r="AW11" s="15"/>
      <c r="AX11" s="167" t="s">
        <v>43</v>
      </c>
      <c r="AY11" s="168"/>
      <c r="AZ11" s="168"/>
      <c r="BA11" s="15"/>
      <c r="BB11" s="167" t="s">
        <v>43</v>
      </c>
      <c r="BC11" s="168"/>
      <c r="BD11" s="168"/>
      <c r="BE11" s="15"/>
      <c r="BF11" s="167" t="s">
        <v>43</v>
      </c>
      <c r="BG11" s="168"/>
      <c r="BH11" s="168"/>
      <c r="BI11" s="7"/>
      <c r="BJ11" s="187" t="s">
        <v>43</v>
      </c>
      <c r="BK11" s="188"/>
      <c r="BL11" s="2"/>
    </row>
    <row r="12" spans="1:64" ht="15.75" customHeight="1">
      <c r="A12" s="181"/>
      <c r="B12" s="175"/>
      <c r="C12" s="8"/>
      <c r="D12" s="8"/>
      <c r="E12" s="8"/>
      <c r="F12" s="8"/>
      <c r="G12" s="16"/>
      <c r="H12" s="8"/>
      <c r="I12" s="170" t="s">
        <v>44</v>
      </c>
      <c r="J12" s="169"/>
      <c r="K12" s="171"/>
      <c r="L12" s="170" t="s">
        <v>45</v>
      </c>
      <c r="M12" s="169"/>
      <c r="N12" s="171"/>
      <c r="O12" s="170" t="s">
        <v>46</v>
      </c>
      <c r="P12" s="169"/>
      <c r="Q12" s="171"/>
      <c r="R12" s="174" t="s">
        <v>47</v>
      </c>
      <c r="S12" s="170" t="s">
        <v>44</v>
      </c>
      <c r="T12" s="169"/>
      <c r="U12" s="169"/>
      <c r="V12" s="171"/>
      <c r="W12" s="170" t="s">
        <v>45</v>
      </c>
      <c r="X12" s="169"/>
      <c r="Y12" s="169"/>
      <c r="Z12" s="171"/>
      <c r="AA12" s="170" t="s">
        <v>46</v>
      </c>
      <c r="AB12" s="169"/>
      <c r="AC12" s="169"/>
      <c r="AD12" s="171"/>
      <c r="AE12" s="170" t="s">
        <v>48</v>
      </c>
      <c r="AF12" s="169"/>
      <c r="AG12" s="169"/>
      <c r="AH12" s="171"/>
      <c r="AI12" s="170" t="s">
        <v>49</v>
      </c>
      <c r="AJ12" s="169"/>
      <c r="AK12" s="169"/>
      <c r="AL12" s="6"/>
      <c r="AM12" s="170" t="s">
        <v>50</v>
      </c>
      <c r="AN12" s="169"/>
      <c r="AO12" s="169"/>
      <c r="AP12" s="171"/>
      <c r="AQ12" s="174" t="s">
        <v>51</v>
      </c>
      <c r="AR12" s="175"/>
      <c r="AS12" s="4"/>
      <c r="AT12" s="169"/>
      <c r="AU12" s="169"/>
      <c r="AV12" s="169"/>
      <c r="AW12" s="15"/>
      <c r="AX12" s="169"/>
      <c r="AY12" s="169"/>
      <c r="AZ12" s="169"/>
      <c r="BA12" s="15"/>
      <c r="BB12" s="169"/>
      <c r="BC12" s="169"/>
      <c r="BD12" s="169"/>
      <c r="BE12" s="15"/>
      <c r="BF12" s="169"/>
      <c r="BG12" s="169"/>
      <c r="BH12" s="169"/>
      <c r="BI12" s="7"/>
      <c r="BJ12" s="189"/>
      <c r="BK12" s="190"/>
      <c r="BL12" s="2"/>
    </row>
    <row r="13" spans="1:64" ht="15.75" customHeight="1">
      <c r="A13" s="181"/>
      <c r="B13" s="175"/>
      <c r="C13" s="8"/>
      <c r="D13" s="8"/>
      <c r="E13" s="8"/>
      <c r="F13" s="8"/>
      <c r="G13" s="16"/>
      <c r="H13" s="8"/>
      <c r="I13" s="8" t="s">
        <v>52</v>
      </c>
      <c r="J13" s="8" t="s">
        <v>53</v>
      </c>
      <c r="K13" s="8" t="s">
        <v>54</v>
      </c>
      <c r="L13" s="8" t="s">
        <v>52</v>
      </c>
      <c r="M13" s="8" t="s">
        <v>53</v>
      </c>
      <c r="N13" s="8" t="s">
        <v>54</v>
      </c>
      <c r="O13" s="8" t="s">
        <v>52</v>
      </c>
      <c r="P13" s="8" t="s">
        <v>53</v>
      </c>
      <c r="Q13" s="8" t="s">
        <v>54</v>
      </c>
      <c r="R13" s="175"/>
      <c r="S13" s="8" t="s">
        <v>52</v>
      </c>
      <c r="T13" s="8" t="s">
        <v>53</v>
      </c>
      <c r="U13" s="8" t="s">
        <v>54</v>
      </c>
      <c r="V13" s="8" t="s">
        <v>55</v>
      </c>
      <c r="W13" s="8" t="s">
        <v>52</v>
      </c>
      <c r="X13" s="8" t="s">
        <v>53</v>
      </c>
      <c r="Y13" s="8" t="s">
        <v>54</v>
      </c>
      <c r="Z13" s="8" t="s">
        <v>55</v>
      </c>
      <c r="AA13" s="8" t="s">
        <v>52</v>
      </c>
      <c r="AB13" s="8" t="s">
        <v>53</v>
      </c>
      <c r="AC13" s="8" t="s">
        <v>54</v>
      </c>
      <c r="AD13" s="8" t="s">
        <v>55</v>
      </c>
      <c r="AE13" s="8" t="s">
        <v>52</v>
      </c>
      <c r="AF13" s="8" t="s">
        <v>53</v>
      </c>
      <c r="AG13" s="8" t="s">
        <v>54</v>
      </c>
      <c r="AH13" s="8" t="s">
        <v>55</v>
      </c>
      <c r="AI13" s="8" t="s">
        <v>52</v>
      </c>
      <c r="AJ13" s="8" t="s">
        <v>53</v>
      </c>
      <c r="AK13" s="8" t="s">
        <v>54</v>
      </c>
      <c r="AL13" s="8" t="s">
        <v>55</v>
      </c>
      <c r="AM13" s="8" t="s">
        <v>52</v>
      </c>
      <c r="AN13" s="8" t="s">
        <v>53</v>
      </c>
      <c r="AO13" s="8" t="s">
        <v>54</v>
      </c>
      <c r="AP13" s="8" t="s">
        <v>55</v>
      </c>
      <c r="AQ13" s="175"/>
      <c r="AR13" s="175"/>
      <c r="AS13" s="4"/>
      <c r="AT13" s="18" t="s">
        <v>56</v>
      </c>
      <c r="AU13" s="18" t="s">
        <v>57</v>
      </c>
      <c r="AV13" s="18" t="s">
        <v>58</v>
      </c>
      <c r="AW13" s="15"/>
      <c r="AX13" s="18" t="s">
        <v>56</v>
      </c>
      <c r="AY13" s="18" t="s">
        <v>57</v>
      </c>
      <c r="AZ13" s="18" t="s">
        <v>58</v>
      </c>
      <c r="BA13" s="15"/>
      <c r="BB13" s="10" t="s">
        <v>56</v>
      </c>
      <c r="BC13" s="10" t="s">
        <v>31</v>
      </c>
      <c r="BD13" s="10" t="s">
        <v>58</v>
      </c>
      <c r="BE13" s="15"/>
      <c r="BF13" s="10" t="s">
        <v>56</v>
      </c>
      <c r="BG13" s="10" t="s">
        <v>31</v>
      </c>
      <c r="BH13" s="10" t="s">
        <v>58</v>
      </c>
      <c r="BI13" s="7"/>
      <c r="BJ13" s="191" t="s">
        <v>13</v>
      </c>
      <c r="BK13" s="191" t="s">
        <v>15</v>
      </c>
      <c r="BL13" s="2"/>
    </row>
    <row r="14" spans="1:64" ht="15.75" customHeight="1">
      <c r="A14" s="181"/>
      <c r="B14" s="175"/>
      <c r="C14" s="8"/>
      <c r="D14" s="19" t="s">
        <v>31</v>
      </c>
      <c r="E14" s="8" t="s">
        <v>31</v>
      </c>
      <c r="F14" s="8"/>
      <c r="G14" s="16"/>
      <c r="H14" s="8" t="s">
        <v>33</v>
      </c>
      <c r="I14" s="8" t="s">
        <v>27</v>
      </c>
      <c r="J14" s="8" t="s">
        <v>33</v>
      </c>
      <c r="K14" s="8"/>
      <c r="L14" s="8" t="s">
        <v>27</v>
      </c>
      <c r="M14" s="8" t="s">
        <v>33</v>
      </c>
      <c r="N14" s="8"/>
      <c r="O14" s="8" t="s">
        <v>27</v>
      </c>
      <c r="P14" s="8" t="s">
        <v>31</v>
      </c>
      <c r="Q14" s="8"/>
      <c r="R14" s="171"/>
      <c r="S14" s="8" t="s">
        <v>33</v>
      </c>
      <c r="T14" s="8" t="s">
        <v>33</v>
      </c>
      <c r="U14" s="8"/>
      <c r="V14" s="8"/>
      <c r="W14" s="8" t="s">
        <v>27</v>
      </c>
      <c r="X14" s="8" t="s">
        <v>33</v>
      </c>
      <c r="Y14" s="8"/>
      <c r="Z14" s="8"/>
      <c r="AA14" s="8" t="s">
        <v>33</v>
      </c>
      <c r="AB14" s="8" t="s">
        <v>33</v>
      </c>
      <c r="AC14" s="8"/>
      <c r="AD14" s="8"/>
      <c r="AE14" s="8" t="s">
        <v>27</v>
      </c>
      <c r="AF14" s="8" t="s">
        <v>33</v>
      </c>
      <c r="AG14" s="8"/>
      <c r="AH14" s="8"/>
      <c r="AI14" s="8" t="s">
        <v>33</v>
      </c>
      <c r="AJ14" s="8" t="s">
        <v>33</v>
      </c>
      <c r="AK14" s="8"/>
      <c r="AL14" s="8"/>
      <c r="AM14" s="8" t="s">
        <v>27</v>
      </c>
      <c r="AN14" s="8" t="s">
        <v>33</v>
      </c>
      <c r="AO14" s="8" t="s">
        <v>27</v>
      </c>
      <c r="AP14" s="8"/>
      <c r="AQ14" s="171"/>
      <c r="AR14" s="171"/>
      <c r="AS14" s="4"/>
      <c r="AT14" s="8"/>
      <c r="AU14" s="8"/>
      <c r="AV14" s="8"/>
      <c r="AW14" s="15"/>
      <c r="AX14" s="8"/>
      <c r="AY14" s="8"/>
      <c r="AZ14" s="8"/>
      <c r="BA14" s="15"/>
      <c r="BB14" s="10"/>
      <c r="BC14" s="10"/>
      <c r="BD14" s="10"/>
      <c r="BE14" s="15"/>
      <c r="BF14" s="10"/>
      <c r="BG14" s="10"/>
      <c r="BH14" s="10"/>
      <c r="BI14" s="2"/>
      <c r="BJ14" s="2"/>
      <c r="BK14" s="2"/>
      <c r="BL14" s="2"/>
    </row>
    <row r="15" spans="1:64" ht="15.75" customHeight="1">
      <c r="A15" s="182"/>
      <c r="B15" s="171"/>
      <c r="C15" s="20">
        <v>10</v>
      </c>
      <c r="D15" s="20">
        <v>10</v>
      </c>
      <c r="E15" s="20">
        <v>10</v>
      </c>
      <c r="F15" s="20"/>
      <c r="G15" s="20">
        <v>20</v>
      </c>
      <c r="H15" s="20">
        <v>10</v>
      </c>
      <c r="I15" s="20">
        <v>4</v>
      </c>
      <c r="J15" s="21">
        <v>6</v>
      </c>
      <c r="K15" s="21"/>
      <c r="L15" s="20">
        <v>4</v>
      </c>
      <c r="M15" s="21">
        <v>6</v>
      </c>
      <c r="N15" s="21"/>
      <c r="O15" s="20">
        <v>4</v>
      </c>
      <c r="P15" s="21">
        <v>6</v>
      </c>
      <c r="Q15" s="21"/>
      <c r="R15" s="20">
        <v>20</v>
      </c>
      <c r="S15" s="20">
        <v>5</v>
      </c>
      <c r="T15" s="20">
        <v>5</v>
      </c>
      <c r="U15" s="20"/>
      <c r="V15" s="21"/>
      <c r="W15" s="21">
        <v>3</v>
      </c>
      <c r="X15" s="21">
        <v>7</v>
      </c>
      <c r="Y15" s="21"/>
      <c r="Z15" s="21"/>
      <c r="AA15" s="21">
        <v>5</v>
      </c>
      <c r="AB15" s="21">
        <v>5</v>
      </c>
      <c r="AC15" s="21"/>
      <c r="AD15" s="21"/>
      <c r="AE15" s="21">
        <v>4</v>
      </c>
      <c r="AF15" s="21">
        <v>6</v>
      </c>
      <c r="AG15" s="21"/>
      <c r="AH15" s="21"/>
      <c r="AI15" s="21">
        <v>6</v>
      </c>
      <c r="AJ15" s="21">
        <v>4</v>
      </c>
      <c r="AK15" s="21"/>
      <c r="AL15" s="21"/>
      <c r="AM15" s="21">
        <v>3</v>
      </c>
      <c r="AN15" s="21">
        <v>5</v>
      </c>
      <c r="AO15" s="21">
        <v>2</v>
      </c>
      <c r="AP15" s="21"/>
      <c r="AQ15" s="21">
        <v>40</v>
      </c>
      <c r="AR15" s="16"/>
      <c r="AS15" s="22"/>
      <c r="AT15" s="23">
        <f>SUMIF($D$14:$AP$14,I$3,$D15:$AP15)-M$3+Q$3</f>
        <v>19.667099999999998</v>
      </c>
      <c r="AU15" s="23">
        <f>SUMIF($D$14:$AP$14,I$4,$D15:$AP15)-M$4+Q$4</f>
        <v>26</v>
      </c>
      <c r="AV15" s="23">
        <f>SUMIF($D$14:$AP$14,I$5,$D15:$AP15)-M$5+Q$5</f>
        <v>54.334900000000005</v>
      </c>
      <c r="AW15" s="24"/>
      <c r="AX15" s="23">
        <f>SUMIF($D$14:$AP$14,I$3,$D15:$AP15)-M$3+Q$3</f>
        <v>19.667099999999998</v>
      </c>
      <c r="AY15" s="23">
        <f>SUMIF($D$14:$AP$14,I$4,$D15:$AP15)-M$4+Q$4</f>
        <v>26</v>
      </c>
      <c r="AZ15" s="23">
        <f>SUMIF($D$14:$AP$14,I$5,$D15:$AP15)-M$5+Q$5</f>
        <v>54.334900000000005</v>
      </c>
      <c r="BA15" s="25"/>
      <c r="BB15" s="23">
        <f>SUMIF($D$14:$AP$14,I$3,$D15:$AP15)-M$3+Q$3</f>
        <v>19.667099999999998</v>
      </c>
      <c r="BC15" s="23">
        <f>SUMIF($D$14:$AP$14,I$4,$D15:$AP15)-M$4+Q$4</f>
        <v>26</v>
      </c>
      <c r="BD15" s="23">
        <f>SUMIF($D$14:$AP$14,I$5,$D15:$AP15)-M$5+Q$5</f>
        <v>54.334900000000005</v>
      </c>
      <c r="BE15" s="25"/>
      <c r="BF15" s="23">
        <f>SUMIF($D$14:$AP$14,I$3,$D15:$AP15)-M$3+Q$3</f>
        <v>19.667099999999998</v>
      </c>
      <c r="BG15" s="23">
        <f>SUMIF($D$14:$AP$14,I$4,$D15:$AP15)-M$4+Q$4</f>
        <v>26</v>
      </c>
      <c r="BH15" s="23">
        <f>SUMIF($D$14:$AP$14,I$5,$D15:$AP15)-M$5+Q$5</f>
        <v>54.334900000000005</v>
      </c>
      <c r="BI15" s="2"/>
      <c r="BJ15" s="2">
        <v>2</v>
      </c>
      <c r="BK15" s="2">
        <v>4</v>
      </c>
      <c r="BL15" s="2"/>
    </row>
    <row r="16" spans="1:64" ht="15.75" customHeight="1">
      <c r="A16" s="26">
        <v>1903610201805</v>
      </c>
      <c r="B16" s="27" t="s">
        <v>138</v>
      </c>
      <c r="C16" s="66">
        <v>9</v>
      </c>
      <c r="D16" s="88">
        <v>3</v>
      </c>
      <c r="E16" s="127">
        <v>3</v>
      </c>
      <c r="F16" s="109"/>
      <c r="G16" s="143">
        <f t="shared" ref="G16:G47" si="4">SUM(D16:F16)</f>
        <v>6</v>
      </c>
      <c r="H16" s="144">
        <v>8</v>
      </c>
      <c r="I16" s="144">
        <v>2</v>
      </c>
      <c r="J16" s="144">
        <v>0</v>
      </c>
      <c r="K16" s="145"/>
      <c r="L16" s="146">
        <v>0</v>
      </c>
      <c r="M16" s="146">
        <v>0</v>
      </c>
      <c r="N16" s="147"/>
      <c r="O16" s="144">
        <v>0</v>
      </c>
      <c r="P16" s="144">
        <v>0</v>
      </c>
      <c r="Q16" s="145"/>
      <c r="R16" s="148">
        <f t="shared" ref="R16:R47" si="5">SUM(I16:P16)</f>
        <v>2</v>
      </c>
      <c r="S16" s="36">
        <v>5</v>
      </c>
      <c r="T16" s="36">
        <v>0</v>
      </c>
      <c r="U16" s="145"/>
      <c r="V16" s="8"/>
      <c r="W16" s="39"/>
      <c r="X16" s="39"/>
      <c r="Y16" s="149"/>
      <c r="Z16" s="149"/>
      <c r="AA16" s="36">
        <v>2</v>
      </c>
      <c r="AB16" s="36">
        <v>0</v>
      </c>
      <c r="AC16" s="145"/>
      <c r="AD16" s="8"/>
      <c r="AE16" s="39"/>
      <c r="AF16" s="39"/>
      <c r="AG16" s="149"/>
      <c r="AH16" s="149"/>
      <c r="AI16" s="36">
        <v>0</v>
      </c>
      <c r="AJ16" s="36">
        <v>0</v>
      </c>
      <c r="AK16" s="145"/>
      <c r="AL16" s="150"/>
      <c r="AM16" s="39"/>
      <c r="AN16" s="39"/>
      <c r="AO16" s="39"/>
      <c r="AP16" s="149"/>
      <c r="AQ16" s="8">
        <f t="shared" ref="AQ16:AQ47" si="6">SUM(S16:AP16)</f>
        <v>7</v>
      </c>
      <c r="AR16" s="8">
        <f t="shared" ref="AR16:AR47" si="7">SUM(C16,G16,H16,R16,AQ16)</f>
        <v>32</v>
      </c>
      <c r="AS16" s="4"/>
      <c r="AT16" s="40">
        <f t="shared" ref="AT16:AT47" si="8">MIN(SUMIF($D$14:$AP$14,I$3,$D16:$AP16),100)</f>
        <v>2</v>
      </c>
      <c r="AU16" s="40">
        <f t="shared" ref="AU16:AU47" si="9">MIN(SUMIF($D$14:$AP$14,I$4,$D16:$AP16),100)</f>
        <v>6</v>
      </c>
      <c r="AV16" s="40">
        <f t="shared" ref="AV16:AV47" si="10">MIN(SUMIF($D$14:$AP$14,I$5,$D16:$AP16),100)</f>
        <v>15</v>
      </c>
      <c r="AW16" s="15"/>
      <c r="AX16" s="10">
        <f t="shared" ref="AX16:AX47" si="11">MIN(SUMIF($D$14:$AP$14,I$3,$D16:$AP16)/AX$15,100%)</f>
        <v>0.10169267456818749</v>
      </c>
      <c r="AY16" s="10">
        <f t="shared" ref="AY16:AY47" si="12">MIN(SUMIF($D$14:$AP$14,I$4,$D16:$AP16)/AY$15,100%)</f>
        <v>0.23076923076923078</v>
      </c>
      <c r="AZ16" s="10">
        <f t="shared" ref="AZ16:AZ47" si="13">MIN(SUMIF($D$14:$AP$14,I$5,$D16:$AP16)/AZ$15,100%)</f>
        <v>0.27606565945644512</v>
      </c>
      <c r="BA16" s="15"/>
      <c r="BB16" s="8">
        <f t="shared" ref="BB16:BD16" si="14">IF((AX16)&gt;=50%,2,(IF((AX16)&lt;25%,0,1)))</f>
        <v>0</v>
      </c>
      <c r="BC16" s="8">
        <f t="shared" si="14"/>
        <v>0</v>
      </c>
      <c r="BD16" s="8">
        <f t="shared" si="14"/>
        <v>1</v>
      </c>
      <c r="BE16" s="4"/>
      <c r="BF16" s="8" t="str">
        <f t="shared" ref="BF16:BH16" si="15">IF(BB16=2,"Att",(IF(BB16=0,"Not","Weak")))</f>
        <v>Not</v>
      </c>
      <c r="BG16" s="8" t="str">
        <f t="shared" si="15"/>
        <v>Not</v>
      </c>
      <c r="BH16" s="8" t="str">
        <f t="shared" si="15"/>
        <v>Weak</v>
      </c>
      <c r="BI16" s="2"/>
      <c r="BJ16" s="2">
        <f>BB16</f>
        <v>0</v>
      </c>
      <c r="BK16" s="2">
        <f>BC16+BD16</f>
        <v>1</v>
      </c>
      <c r="BL16" s="2"/>
    </row>
    <row r="17" spans="1:64" ht="15.75" customHeight="1">
      <c r="A17" s="26">
        <v>2104010202308</v>
      </c>
      <c r="B17" s="27" t="s">
        <v>139</v>
      </c>
      <c r="C17" s="55">
        <v>8</v>
      </c>
      <c r="D17" s="88">
        <v>0</v>
      </c>
      <c r="E17" s="134">
        <v>1</v>
      </c>
      <c r="F17" s="109"/>
      <c r="G17" s="143">
        <f t="shared" si="4"/>
        <v>1</v>
      </c>
      <c r="H17" s="134">
        <v>8</v>
      </c>
      <c r="I17" s="134">
        <v>0</v>
      </c>
      <c r="J17" s="134">
        <v>2</v>
      </c>
      <c r="K17" s="145"/>
      <c r="L17" s="151">
        <v>2</v>
      </c>
      <c r="M17" s="151">
        <v>4</v>
      </c>
      <c r="N17" s="147"/>
      <c r="O17" s="134">
        <v>0</v>
      </c>
      <c r="P17" s="134">
        <v>0</v>
      </c>
      <c r="Q17" s="145"/>
      <c r="R17" s="148">
        <f t="shared" si="5"/>
        <v>8</v>
      </c>
      <c r="S17" s="36">
        <v>2</v>
      </c>
      <c r="T17" s="36">
        <v>5</v>
      </c>
      <c r="U17" s="145"/>
      <c r="V17" s="8"/>
      <c r="W17" s="38">
        <v>0</v>
      </c>
      <c r="X17" s="38">
        <v>0</v>
      </c>
      <c r="Y17" s="149"/>
      <c r="Z17" s="149"/>
      <c r="AA17" s="36">
        <v>3</v>
      </c>
      <c r="AB17" s="36">
        <v>1</v>
      </c>
      <c r="AC17" s="145"/>
      <c r="AD17" s="8"/>
      <c r="AE17" s="39"/>
      <c r="AF17" s="39"/>
      <c r="AG17" s="149"/>
      <c r="AH17" s="149"/>
      <c r="AI17" s="36">
        <v>2</v>
      </c>
      <c r="AJ17" s="36">
        <v>3</v>
      </c>
      <c r="AK17" s="145"/>
      <c r="AL17" s="150"/>
      <c r="AM17" s="39"/>
      <c r="AN17" s="39"/>
      <c r="AO17" s="39"/>
      <c r="AP17" s="149"/>
      <c r="AQ17" s="8">
        <f t="shared" si="6"/>
        <v>16</v>
      </c>
      <c r="AR17" s="8">
        <f t="shared" si="7"/>
        <v>41</v>
      </c>
      <c r="AS17" s="4"/>
      <c r="AT17" s="63">
        <f t="shared" si="8"/>
        <v>2</v>
      </c>
      <c r="AU17" s="63">
        <f t="shared" si="9"/>
        <v>1</v>
      </c>
      <c r="AV17" s="63">
        <f t="shared" si="10"/>
        <v>30</v>
      </c>
      <c r="AW17" s="15"/>
      <c r="AX17" s="64">
        <f t="shared" si="11"/>
        <v>0.10169267456818749</v>
      </c>
      <c r="AY17" s="64">
        <f t="shared" si="12"/>
        <v>3.8461538461538464E-2</v>
      </c>
      <c r="AZ17" s="64">
        <f t="shared" si="13"/>
        <v>0.55213131891289025</v>
      </c>
      <c r="BA17" s="15"/>
      <c r="BB17" s="65">
        <f t="shared" ref="BB17:BD17" si="16">IF((AX17)&gt;=50%,2,(IF((AX17)&lt;25%,0,1)))</f>
        <v>0</v>
      </c>
      <c r="BC17" s="65">
        <f t="shared" si="16"/>
        <v>0</v>
      </c>
      <c r="BD17" s="65">
        <f t="shared" si="16"/>
        <v>2</v>
      </c>
      <c r="BE17" s="4"/>
      <c r="BF17" s="65" t="str">
        <f t="shared" ref="BF17:BH17" si="17">IF(BB17=2,"Att",(IF(BB17=0,"Not","Weak")))</f>
        <v>Not</v>
      </c>
      <c r="BG17" s="65" t="str">
        <f t="shared" si="17"/>
        <v>Not</v>
      </c>
      <c r="BH17" s="8" t="str">
        <f t="shared" si="17"/>
        <v>Att</v>
      </c>
      <c r="BI17" s="2"/>
      <c r="BJ17" s="2">
        <f t="shared" ref="BJ17:BJ47" si="18">BB17</f>
        <v>0</v>
      </c>
      <c r="BK17" s="2">
        <f t="shared" ref="BK17:BK47" si="19">BC17+BD17</f>
        <v>2</v>
      </c>
      <c r="BL17" s="2"/>
    </row>
    <row r="18" spans="1:64" ht="15.75" customHeight="1">
      <c r="A18" s="26">
        <v>2104010202309</v>
      </c>
      <c r="B18" s="27" t="s">
        <v>140</v>
      </c>
      <c r="C18" s="55">
        <v>9</v>
      </c>
      <c r="D18" s="88">
        <v>0</v>
      </c>
      <c r="E18" s="134">
        <v>4</v>
      </c>
      <c r="F18" s="109"/>
      <c r="G18" s="143">
        <f t="shared" si="4"/>
        <v>4</v>
      </c>
      <c r="H18" s="134">
        <v>8</v>
      </c>
      <c r="I18" s="134">
        <v>3</v>
      </c>
      <c r="J18" s="134">
        <v>2</v>
      </c>
      <c r="K18" s="145"/>
      <c r="L18" s="151">
        <v>0</v>
      </c>
      <c r="M18" s="151">
        <v>0</v>
      </c>
      <c r="N18" s="147"/>
      <c r="O18" s="134">
        <v>3</v>
      </c>
      <c r="P18" s="134">
        <v>0</v>
      </c>
      <c r="Q18" s="145"/>
      <c r="R18" s="148">
        <f t="shared" si="5"/>
        <v>8</v>
      </c>
      <c r="S18" s="36">
        <v>3</v>
      </c>
      <c r="T18" s="36">
        <v>3</v>
      </c>
      <c r="U18" s="145"/>
      <c r="V18" s="8"/>
      <c r="W18" s="38">
        <v>2</v>
      </c>
      <c r="X18" s="38">
        <v>6</v>
      </c>
      <c r="Y18" s="149"/>
      <c r="Z18" s="149"/>
      <c r="AA18" s="36">
        <v>2</v>
      </c>
      <c r="AB18" s="36">
        <v>1</v>
      </c>
      <c r="AC18" s="145"/>
      <c r="AD18" s="8"/>
      <c r="AE18" s="39"/>
      <c r="AF18" s="39"/>
      <c r="AG18" s="149"/>
      <c r="AH18" s="149"/>
      <c r="AI18" s="36">
        <v>1</v>
      </c>
      <c r="AJ18" s="36">
        <v>3</v>
      </c>
      <c r="AK18" s="145"/>
      <c r="AL18" s="150"/>
      <c r="AM18" s="39"/>
      <c r="AN18" s="39"/>
      <c r="AO18" s="39"/>
      <c r="AP18" s="149"/>
      <c r="AQ18" s="8">
        <f t="shared" si="6"/>
        <v>21</v>
      </c>
      <c r="AR18" s="8">
        <f t="shared" si="7"/>
        <v>50</v>
      </c>
      <c r="AS18" s="4"/>
      <c r="AT18" s="63">
        <f t="shared" si="8"/>
        <v>8</v>
      </c>
      <c r="AU18" s="63">
        <f t="shared" si="9"/>
        <v>4</v>
      </c>
      <c r="AV18" s="63">
        <f t="shared" si="10"/>
        <v>29</v>
      </c>
      <c r="AW18" s="15"/>
      <c r="AX18" s="64">
        <f t="shared" si="11"/>
        <v>0.40677069827274998</v>
      </c>
      <c r="AY18" s="64">
        <f t="shared" si="12"/>
        <v>0.15384615384615385</v>
      </c>
      <c r="AZ18" s="64">
        <f t="shared" si="13"/>
        <v>0.53372694161579382</v>
      </c>
      <c r="BA18" s="15"/>
      <c r="BB18" s="65">
        <f t="shared" ref="BB18:BD18" si="20">IF((AX18)&gt;=50%,2,(IF((AX18)&lt;25%,0,1)))</f>
        <v>1</v>
      </c>
      <c r="BC18" s="65">
        <f t="shared" si="20"/>
        <v>0</v>
      </c>
      <c r="BD18" s="65">
        <f t="shared" si="20"/>
        <v>2</v>
      </c>
      <c r="BE18" s="4"/>
      <c r="BF18" s="65" t="str">
        <f t="shared" ref="BF18:BH18" si="21">IF(BB18=2,"Att",(IF(BB18=0,"Not","Weak")))</f>
        <v>Weak</v>
      </c>
      <c r="BG18" s="65" t="str">
        <f t="shared" si="21"/>
        <v>Not</v>
      </c>
      <c r="BH18" s="8" t="str">
        <f t="shared" si="21"/>
        <v>Att</v>
      </c>
      <c r="BI18" s="2"/>
      <c r="BJ18" s="2">
        <f t="shared" si="18"/>
        <v>1</v>
      </c>
      <c r="BK18" s="2">
        <f t="shared" si="19"/>
        <v>2</v>
      </c>
      <c r="BL18" s="2"/>
    </row>
    <row r="19" spans="1:64" ht="15.75" customHeight="1">
      <c r="A19" s="26">
        <v>2104010202310</v>
      </c>
      <c r="B19" s="27" t="s">
        <v>141</v>
      </c>
      <c r="C19" s="66">
        <v>10</v>
      </c>
      <c r="D19" s="88">
        <v>5</v>
      </c>
      <c r="E19" s="152">
        <v>5</v>
      </c>
      <c r="F19" s="109"/>
      <c r="G19" s="143">
        <f t="shared" si="4"/>
        <v>10</v>
      </c>
      <c r="H19" s="153">
        <v>7</v>
      </c>
      <c r="I19" s="154">
        <v>1</v>
      </c>
      <c r="J19" s="152">
        <v>4</v>
      </c>
      <c r="K19" s="145"/>
      <c r="L19" s="155">
        <v>2</v>
      </c>
      <c r="M19" s="155">
        <v>2</v>
      </c>
      <c r="N19" s="147"/>
      <c r="O19" s="153">
        <v>0</v>
      </c>
      <c r="P19" s="153">
        <v>0</v>
      </c>
      <c r="Q19" s="145"/>
      <c r="R19" s="148">
        <f t="shared" si="5"/>
        <v>9</v>
      </c>
      <c r="S19" s="36">
        <v>3</v>
      </c>
      <c r="T19" s="36">
        <v>3</v>
      </c>
      <c r="U19" s="145"/>
      <c r="V19" s="8"/>
      <c r="W19" s="38">
        <v>0</v>
      </c>
      <c r="X19" s="38">
        <v>1</v>
      </c>
      <c r="Y19" s="149"/>
      <c r="Z19" s="149"/>
      <c r="AA19" s="36">
        <v>0</v>
      </c>
      <c r="AB19" s="36">
        <v>2</v>
      </c>
      <c r="AC19" s="145"/>
      <c r="AD19" s="8"/>
      <c r="AE19" s="39"/>
      <c r="AF19" s="39"/>
      <c r="AG19" s="149"/>
      <c r="AH19" s="149"/>
      <c r="AI19" s="37"/>
      <c r="AJ19" s="37"/>
      <c r="AK19" s="145"/>
      <c r="AL19" s="150"/>
      <c r="AM19" s="39"/>
      <c r="AN19" s="39"/>
      <c r="AO19" s="39"/>
      <c r="AP19" s="149"/>
      <c r="AQ19" s="8">
        <f t="shared" si="6"/>
        <v>9</v>
      </c>
      <c r="AR19" s="8">
        <f t="shared" si="7"/>
        <v>45</v>
      </c>
      <c r="AS19" s="4"/>
      <c r="AT19" s="40">
        <f t="shared" si="8"/>
        <v>3</v>
      </c>
      <c r="AU19" s="40">
        <f t="shared" si="9"/>
        <v>10</v>
      </c>
      <c r="AV19" s="40">
        <f t="shared" si="10"/>
        <v>22</v>
      </c>
      <c r="AW19" s="15"/>
      <c r="AX19" s="10">
        <f t="shared" si="11"/>
        <v>0.15253901185228125</v>
      </c>
      <c r="AY19" s="10">
        <f t="shared" si="12"/>
        <v>0.38461538461538464</v>
      </c>
      <c r="AZ19" s="10">
        <f t="shared" si="13"/>
        <v>0.40489630053611947</v>
      </c>
      <c r="BA19" s="15"/>
      <c r="BB19" s="8">
        <f t="shared" ref="BB19:BD19" si="22">IF((AX19)&gt;=50%,2,(IF((AX19)&lt;25%,0,1)))</f>
        <v>0</v>
      </c>
      <c r="BC19" s="8">
        <f t="shared" si="22"/>
        <v>1</v>
      </c>
      <c r="BD19" s="8">
        <f t="shared" si="22"/>
        <v>1</v>
      </c>
      <c r="BE19" s="4"/>
      <c r="BF19" s="8" t="str">
        <f t="shared" ref="BF19:BH19" si="23">IF(BB19=2,"Att",(IF(BB19=0,"Not","Weak")))</f>
        <v>Not</v>
      </c>
      <c r="BG19" s="8" t="str">
        <f t="shared" si="23"/>
        <v>Weak</v>
      </c>
      <c r="BH19" s="8" t="str">
        <f t="shared" si="23"/>
        <v>Weak</v>
      </c>
      <c r="BI19" s="2"/>
      <c r="BJ19" s="2">
        <f t="shared" si="18"/>
        <v>0</v>
      </c>
      <c r="BK19" s="2">
        <f t="shared" si="19"/>
        <v>2</v>
      </c>
      <c r="BL19" s="2"/>
    </row>
    <row r="20" spans="1:64" ht="15.75" customHeight="1">
      <c r="A20" s="26">
        <v>2104010202312</v>
      </c>
      <c r="B20" s="27" t="s">
        <v>142</v>
      </c>
      <c r="C20" s="66">
        <v>9</v>
      </c>
      <c r="D20" s="88">
        <v>4</v>
      </c>
      <c r="E20" s="134">
        <v>4</v>
      </c>
      <c r="F20" s="109"/>
      <c r="G20" s="143">
        <f t="shared" si="4"/>
        <v>8</v>
      </c>
      <c r="H20" s="156">
        <v>8</v>
      </c>
      <c r="I20" s="157">
        <v>3</v>
      </c>
      <c r="J20" s="134">
        <v>2</v>
      </c>
      <c r="K20" s="145"/>
      <c r="L20" s="158">
        <v>0</v>
      </c>
      <c r="M20" s="158">
        <v>3</v>
      </c>
      <c r="N20" s="147"/>
      <c r="O20" s="156">
        <v>0</v>
      </c>
      <c r="P20" s="156">
        <v>0</v>
      </c>
      <c r="Q20" s="145"/>
      <c r="R20" s="148">
        <f t="shared" si="5"/>
        <v>8</v>
      </c>
      <c r="S20" s="36">
        <v>5</v>
      </c>
      <c r="T20" s="36">
        <v>3</v>
      </c>
      <c r="U20" s="145"/>
      <c r="V20" s="8"/>
      <c r="W20" s="39"/>
      <c r="X20" s="39"/>
      <c r="Y20" s="149"/>
      <c r="Z20" s="149"/>
      <c r="AA20" s="36">
        <v>2</v>
      </c>
      <c r="AB20" s="36">
        <v>1</v>
      </c>
      <c r="AC20" s="145"/>
      <c r="AD20" s="8"/>
      <c r="AE20" s="39"/>
      <c r="AF20" s="39"/>
      <c r="AG20" s="149"/>
      <c r="AH20" s="149"/>
      <c r="AI20" s="37"/>
      <c r="AJ20" s="36">
        <v>3</v>
      </c>
      <c r="AK20" s="145"/>
      <c r="AL20" s="159"/>
      <c r="AM20" s="38">
        <v>1</v>
      </c>
      <c r="AN20" s="38">
        <v>2</v>
      </c>
      <c r="AO20" s="38">
        <v>0</v>
      </c>
      <c r="AP20" s="149"/>
      <c r="AQ20" s="8">
        <f t="shared" si="6"/>
        <v>17</v>
      </c>
      <c r="AR20" s="8">
        <f t="shared" si="7"/>
        <v>50</v>
      </c>
      <c r="AS20" s="4"/>
      <c r="AT20" s="40">
        <f t="shared" si="8"/>
        <v>4</v>
      </c>
      <c r="AU20" s="40">
        <f t="shared" si="9"/>
        <v>8</v>
      </c>
      <c r="AV20" s="40">
        <f t="shared" si="10"/>
        <v>29</v>
      </c>
      <c r="AW20" s="15"/>
      <c r="AX20" s="10">
        <f t="shared" si="11"/>
        <v>0.20338534913637499</v>
      </c>
      <c r="AY20" s="10">
        <f t="shared" si="12"/>
        <v>0.30769230769230771</v>
      </c>
      <c r="AZ20" s="10">
        <f t="shared" si="13"/>
        <v>0.53372694161579382</v>
      </c>
      <c r="BA20" s="15"/>
      <c r="BB20" s="8">
        <f t="shared" ref="BB20:BD20" si="24">IF((AX20)&gt;=50%,2,(IF((AX20)&lt;25%,0,1)))</f>
        <v>0</v>
      </c>
      <c r="BC20" s="8">
        <f t="shared" si="24"/>
        <v>1</v>
      </c>
      <c r="BD20" s="8">
        <f t="shared" si="24"/>
        <v>2</v>
      </c>
      <c r="BE20" s="4"/>
      <c r="BF20" s="8" t="str">
        <f t="shared" ref="BF20:BH20" si="25">IF(BB20=2,"Att",(IF(BB20=0,"Not","Weak")))</f>
        <v>Not</v>
      </c>
      <c r="BG20" s="8" t="str">
        <f t="shared" si="25"/>
        <v>Weak</v>
      </c>
      <c r="BH20" s="8" t="str">
        <f t="shared" si="25"/>
        <v>Att</v>
      </c>
      <c r="BI20" s="2"/>
      <c r="BJ20" s="2">
        <f t="shared" si="18"/>
        <v>0</v>
      </c>
      <c r="BK20" s="2">
        <f t="shared" si="19"/>
        <v>3</v>
      </c>
      <c r="BL20" s="2"/>
    </row>
    <row r="21" spans="1:64" ht="15.75" customHeight="1">
      <c r="A21" s="26">
        <v>2104010202314</v>
      </c>
      <c r="B21" s="27" t="s">
        <v>143</v>
      </c>
      <c r="C21" s="55">
        <v>6</v>
      </c>
      <c r="D21" s="88">
        <v>2</v>
      </c>
      <c r="E21" s="134">
        <v>4</v>
      </c>
      <c r="F21" s="109"/>
      <c r="G21" s="143">
        <f t="shared" si="4"/>
        <v>6</v>
      </c>
      <c r="H21" s="134">
        <v>8</v>
      </c>
      <c r="I21" s="134">
        <v>3</v>
      </c>
      <c r="J21" s="134">
        <v>6</v>
      </c>
      <c r="K21" s="145"/>
      <c r="L21" s="151">
        <v>0</v>
      </c>
      <c r="M21" s="151">
        <v>0</v>
      </c>
      <c r="N21" s="147"/>
      <c r="O21" s="134">
        <v>0</v>
      </c>
      <c r="P21" s="134">
        <v>5</v>
      </c>
      <c r="Q21" s="145"/>
      <c r="R21" s="148">
        <f t="shared" si="5"/>
        <v>14</v>
      </c>
      <c r="S21" s="36">
        <v>5</v>
      </c>
      <c r="T21" s="36">
        <v>2</v>
      </c>
      <c r="U21" s="145"/>
      <c r="V21" s="8"/>
      <c r="W21" s="38">
        <v>1</v>
      </c>
      <c r="X21" s="38">
        <v>0</v>
      </c>
      <c r="Y21" s="149"/>
      <c r="Z21" s="149"/>
      <c r="AA21" s="36">
        <v>3</v>
      </c>
      <c r="AB21" s="36">
        <v>1</v>
      </c>
      <c r="AC21" s="145"/>
      <c r="AD21" s="8"/>
      <c r="AE21" s="39"/>
      <c r="AF21" s="39"/>
      <c r="AG21" s="149"/>
      <c r="AH21" s="149"/>
      <c r="AI21" s="37"/>
      <c r="AJ21" s="37"/>
      <c r="AK21" s="145"/>
      <c r="AL21" s="159"/>
      <c r="AM21" s="38">
        <v>0</v>
      </c>
      <c r="AN21" s="38">
        <v>0</v>
      </c>
      <c r="AO21" s="39"/>
      <c r="AP21" s="149"/>
      <c r="AQ21" s="8">
        <f t="shared" si="6"/>
        <v>12</v>
      </c>
      <c r="AR21" s="8">
        <f t="shared" si="7"/>
        <v>46</v>
      </c>
      <c r="AS21" s="4"/>
      <c r="AT21" s="63">
        <f t="shared" si="8"/>
        <v>4</v>
      </c>
      <c r="AU21" s="63">
        <f t="shared" si="9"/>
        <v>11</v>
      </c>
      <c r="AV21" s="63">
        <f t="shared" si="10"/>
        <v>25</v>
      </c>
      <c r="AW21" s="15"/>
      <c r="AX21" s="64">
        <f t="shared" si="11"/>
        <v>0.20338534913637499</v>
      </c>
      <c r="AY21" s="64">
        <f t="shared" si="12"/>
        <v>0.42307692307692307</v>
      </c>
      <c r="AZ21" s="64">
        <f t="shared" si="13"/>
        <v>0.46010943242740848</v>
      </c>
      <c r="BA21" s="15"/>
      <c r="BB21" s="65">
        <f t="shared" ref="BB21:BD21" si="26">IF((AX21)&gt;=50%,2,(IF((AX21)&lt;25%,0,1)))</f>
        <v>0</v>
      </c>
      <c r="BC21" s="65">
        <f t="shared" si="26"/>
        <v>1</v>
      </c>
      <c r="BD21" s="65">
        <f t="shared" si="26"/>
        <v>1</v>
      </c>
      <c r="BE21" s="4"/>
      <c r="BF21" s="65" t="str">
        <f t="shared" ref="BF21:BH21" si="27">IF(BB21=2,"Att",(IF(BB21=0,"Not","Weak")))</f>
        <v>Not</v>
      </c>
      <c r="BG21" s="65" t="str">
        <f t="shared" si="27"/>
        <v>Weak</v>
      </c>
      <c r="BH21" s="8" t="str">
        <f t="shared" si="27"/>
        <v>Weak</v>
      </c>
      <c r="BI21" s="2"/>
      <c r="BJ21" s="2">
        <f t="shared" si="18"/>
        <v>0</v>
      </c>
      <c r="BK21" s="2">
        <f t="shared" si="19"/>
        <v>2</v>
      </c>
      <c r="BL21" s="2"/>
    </row>
    <row r="22" spans="1:64" ht="15.75" customHeight="1">
      <c r="A22" s="26">
        <v>2104010202315</v>
      </c>
      <c r="B22" s="27" t="s">
        <v>144</v>
      </c>
      <c r="C22" s="66">
        <v>5</v>
      </c>
      <c r="D22" s="88">
        <v>2</v>
      </c>
      <c r="E22" s="134">
        <v>6</v>
      </c>
      <c r="F22" s="109"/>
      <c r="G22" s="143">
        <f t="shared" si="4"/>
        <v>8</v>
      </c>
      <c r="H22" s="156">
        <v>8</v>
      </c>
      <c r="I22" s="156">
        <v>0</v>
      </c>
      <c r="J22" s="156">
        <v>0</v>
      </c>
      <c r="K22" s="145"/>
      <c r="L22" s="158">
        <v>2</v>
      </c>
      <c r="M22" s="158">
        <v>5</v>
      </c>
      <c r="N22" s="147"/>
      <c r="O22" s="156">
        <v>0</v>
      </c>
      <c r="P22" s="156">
        <v>6</v>
      </c>
      <c r="Q22" s="145"/>
      <c r="R22" s="148">
        <f t="shared" si="5"/>
        <v>13</v>
      </c>
      <c r="S22" s="36">
        <v>0</v>
      </c>
      <c r="T22" s="36">
        <v>3</v>
      </c>
      <c r="U22" s="145"/>
      <c r="V22" s="8"/>
      <c r="W22" s="38">
        <v>1</v>
      </c>
      <c r="X22" s="38">
        <v>5</v>
      </c>
      <c r="Y22" s="149"/>
      <c r="Z22" s="149"/>
      <c r="AA22" s="36">
        <v>3</v>
      </c>
      <c r="AB22" s="36">
        <v>2</v>
      </c>
      <c r="AC22" s="145"/>
      <c r="AD22" s="8"/>
      <c r="AE22" s="39"/>
      <c r="AF22" s="39"/>
      <c r="AG22" s="149"/>
      <c r="AH22" s="149"/>
      <c r="AI22" s="36">
        <v>2</v>
      </c>
      <c r="AJ22" s="36">
        <v>2</v>
      </c>
      <c r="AK22" s="145"/>
      <c r="AL22" s="150"/>
      <c r="AM22" s="39"/>
      <c r="AN22" s="39"/>
      <c r="AO22" s="39"/>
      <c r="AP22" s="149"/>
      <c r="AQ22" s="8">
        <f t="shared" si="6"/>
        <v>18</v>
      </c>
      <c r="AR22" s="8">
        <f t="shared" si="7"/>
        <v>52</v>
      </c>
      <c r="AS22" s="4"/>
      <c r="AT22" s="40">
        <f t="shared" si="8"/>
        <v>3</v>
      </c>
      <c r="AU22" s="40">
        <f t="shared" si="9"/>
        <v>14</v>
      </c>
      <c r="AV22" s="40">
        <f t="shared" si="10"/>
        <v>30</v>
      </c>
      <c r="AW22" s="15"/>
      <c r="AX22" s="10">
        <f t="shared" si="11"/>
        <v>0.15253901185228125</v>
      </c>
      <c r="AY22" s="10">
        <f t="shared" si="12"/>
        <v>0.53846153846153844</v>
      </c>
      <c r="AZ22" s="10">
        <f t="shared" si="13"/>
        <v>0.55213131891289025</v>
      </c>
      <c r="BA22" s="15"/>
      <c r="BB22" s="8">
        <f t="shared" ref="BB22:BD22" si="28">IF((AX22)&gt;=50%,2,(IF((AX22)&lt;25%,0,1)))</f>
        <v>0</v>
      </c>
      <c r="BC22" s="8">
        <f t="shared" si="28"/>
        <v>2</v>
      </c>
      <c r="BD22" s="8">
        <f t="shared" si="28"/>
        <v>2</v>
      </c>
      <c r="BE22" s="4"/>
      <c r="BF22" s="8" t="str">
        <f t="shared" ref="BF22:BH22" si="29">IF(BB22=2,"Att",(IF(BB22=0,"Not","Weak")))</f>
        <v>Not</v>
      </c>
      <c r="BG22" s="8" t="str">
        <f t="shared" si="29"/>
        <v>Att</v>
      </c>
      <c r="BH22" s="8" t="str">
        <f t="shared" si="29"/>
        <v>Att</v>
      </c>
      <c r="BI22" s="2"/>
      <c r="BJ22" s="2">
        <f t="shared" si="18"/>
        <v>0</v>
      </c>
      <c r="BK22" s="2">
        <f t="shared" si="19"/>
        <v>4</v>
      </c>
      <c r="BL22" s="2"/>
    </row>
    <row r="23" spans="1:64" ht="15.75" customHeight="1">
      <c r="A23" s="26">
        <v>2104010202317</v>
      </c>
      <c r="B23" s="27" t="s">
        <v>145</v>
      </c>
      <c r="C23" s="66">
        <v>8</v>
      </c>
      <c r="D23" s="88">
        <v>3</v>
      </c>
      <c r="E23" s="134">
        <v>6</v>
      </c>
      <c r="F23" s="109"/>
      <c r="G23" s="143">
        <f t="shared" si="4"/>
        <v>9</v>
      </c>
      <c r="H23" s="156">
        <v>8</v>
      </c>
      <c r="I23" s="157">
        <v>0</v>
      </c>
      <c r="J23" s="134">
        <v>4</v>
      </c>
      <c r="K23" s="145"/>
      <c r="L23" s="158">
        <v>0</v>
      </c>
      <c r="M23" s="158">
        <v>0</v>
      </c>
      <c r="N23" s="147"/>
      <c r="O23" s="156">
        <v>0</v>
      </c>
      <c r="P23" s="156">
        <v>4</v>
      </c>
      <c r="Q23" s="145"/>
      <c r="R23" s="148">
        <f t="shared" si="5"/>
        <v>8</v>
      </c>
      <c r="S23" s="36">
        <v>5</v>
      </c>
      <c r="T23" s="36">
        <v>4</v>
      </c>
      <c r="U23" s="145"/>
      <c r="V23" s="8"/>
      <c r="W23" s="38">
        <v>2</v>
      </c>
      <c r="X23" s="38">
        <v>6</v>
      </c>
      <c r="Y23" s="149"/>
      <c r="Z23" s="149"/>
      <c r="AA23" s="36">
        <v>2</v>
      </c>
      <c r="AB23" s="36">
        <v>1</v>
      </c>
      <c r="AC23" s="145"/>
      <c r="AD23" s="8"/>
      <c r="AE23" s="38">
        <v>2</v>
      </c>
      <c r="AF23" s="38">
        <v>0</v>
      </c>
      <c r="AG23" s="149"/>
      <c r="AH23" s="149"/>
      <c r="AI23" s="37"/>
      <c r="AJ23" s="37"/>
      <c r="AK23" s="145"/>
      <c r="AL23" s="150"/>
      <c r="AM23" s="39"/>
      <c r="AN23" s="39"/>
      <c r="AO23" s="39"/>
      <c r="AP23" s="149"/>
      <c r="AQ23" s="8">
        <f t="shared" si="6"/>
        <v>22</v>
      </c>
      <c r="AR23" s="8">
        <f t="shared" si="7"/>
        <v>55</v>
      </c>
      <c r="AS23" s="4"/>
      <c r="AT23" s="40">
        <f t="shared" si="8"/>
        <v>4</v>
      </c>
      <c r="AU23" s="40">
        <f t="shared" si="9"/>
        <v>13</v>
      </c>
      <c r="AV23" s="40">
        <f t="shared" si="10"/>
        <v>30</v>
      </c>
      <c r="AW23" s="15"/>
      <c r="AX23" s="10">
        <f t="shared" si="11"/>
        <v>0.20338534913637499</v>
      </c>
      <c r="AY23" s="10">
        <f t="shared" si="12"/>
        <v>0.5</v>
      </c>
      <c r="AZ23" s="10">
        <f t="shared" si="13"/>
        <v>0.55213131891289025</v>
      </c>
      <c r="BA23" s="15"/>
      <c r="BB23" s="8">
        <f t="shared" ref="BB23:BD23" si="30">IF((AX23)&gt;=50%,2,(IF((AX23)&lt;25%,0,1)))</f>
        <v>0</v>
      </c>
      <c r="BC23" s="8">
        <f t="shared" si="30"/>
        <v>2</v>
      </c>
      <c r="BD23" s="8">
        <f t="shared" si="30"/>
        <v>2</v>
      </c>
      <c r="BE23" s="4"/>
      <c r="BF23" s="8" t="str">
        <f t="shared" ref="BF23:BH23" si="31">IF(BB23=2,"Att",(IF(BB23=0,"Not","Weak")))</f>
        <v>Not</v>
      </c>
      <c r="BG23" s="8" t="str">
        <f t="shared" si="31"/>
        <v>Att</v>
      </c>
      <c r="BH23" s="8" t="str">
        <f t="shared" si="31"/>
        <v>Att</v>
      </c>
      <c r="BI23" s="2"/>
      <c r="BJ23" s="2">
        <f t="shared" si="18"/>
        <v>0</v>
      </c>
      <c r="BK23" s="2">
        <f t="shared" si="19"/>
        <v>4</v>
      </c>
      <c r="BL23" s="2"/>
    </row>
    <row r="24" spans="1:64" ht="15.75" customHeight="1">
      <c r="A24" s="26">
        <v>2104010202318</v>
      </c>
      <c r="B24" s="27" t="s">
        <v>146</v>
      </c>
      <c r="C24" s="55">
        <v>9</v>
      </c>
      <c r="D24" s="88">
        <v>5</v>
      </c>
      <c r="E24" s="134">
        <v>5</v>
      </c>
      <c r="F24" s="109"/>
      <c r="G24" s="143">
        <f t="shared" si="4"/>
        <v>10</v>
      </c>
      <c r="H24" s="134">
        <v>8</v>
      </c>
      <c r="I24" s="134">
        <v>4</v>
      </c>
      <c r="J24" s="134">
        <v>6</v>
      </c>
      <c r="K24" s="145"/>
      <c r="L24" s="151">
        <v>0</v>
      </c>
      <c r="M24" s="151">
        <v>0</v>
      </c>
      <c r="N24" s="147"/>
      <c r="O24" s="134">
        <v>0</v>
      </c>
      <c r="P24" s="134">
        <v>5</v>
      </c>
      <c r="Q24" s="145"/>
      <c r="R24" s="148">
        <f t="shared" si="5"/>
        <v>15</v>
      </c>
      <c r="S24" s="36">
        <v>5</v>
      </c>
      <c r="T24" s="36">
        <v>4</v>
      </c>
      <c r="U24" s="145"/>
      <c r="V24" s="8"/>
      <c r="W24" s="38">
        <v>2</v>
      </c>
      <c r="X24" s="38">
        <v>6</v>
      </c>
      <c r="Y24" s="149"/>
      <c r="Z24" s="149"/>
      <c r="AA24" s="36">
        <v>4</v>
      </c>
      <c r="AB24" s="36">
        <v>2</v>
      </c>
      <c r="AC24" s="145"/>
      <c r="AD24" s="8"/>
      <c r="AE24" s="39"/>
      <c r="AF24" s="39"/>
      <c r="AG24" s="149"/>
      <c r="AH24" s="149"/>
      <c r="AI24" s="36">
        <v>2</v>
      </c>
      <c r="AJ24" s="36">
        <v>1</v>
      </c>
      <c r="AK24" s="145"/>
      <c r="AL24" s="150"/>
      <c r="AM24" s="39"/>
      <c r="AN24" s="39"/>
      <c r="AO24" s="39"/>
      <c r="AP24" s="149"/>
      <c r="AQ24" s="8">
        <f t="shared" si="6"/>
        <v>26</v>
      </c>
      <c r="AR24" s="8">
        <f t="shared" si="7"/>
        <v>68</v>
      </c>
      <c r="AS24" s="4"/>
      <c r="AT24" s="63">
        <f t="shared" si="8"/>
        <v>6</v>
      </c>
      <c r="AU24" s="63">
        <f t="shared" si="9"/>
        <v>15</v>
      </c>
      <c r="AV24" s="63">
        <f t="shared" si="10"/>
        <v>38</v>
      </c>
      <c r="AW24" s="15"/>
      <c r="AX24" s="64">
        <f t="shared" si="11"/>
        <v>0.3050780237045625</v>
      </c>
      <c r="AY24" s="64">
        <f t="shared" si="12"/>
        <v>0.57692307692307687</v>
      </c>
      <c r="AZ24" s="64">
        <f t="shared" si="13"/>
        <v>0.69936633728966091</v>
      </c>
      <c r="BA24" s="15"/>
      <c r="BB24" s="65">
        <f t="shared" ref="BB24:BD24" si="32">IF((AX24)&gt;=50%,2,(IF((AX24)&lt;25%,0,1)))</f>
        <v>1</v>
      </c>
      <c r="BC24" s="65">
        <f t="shared" si="32"/>
        <v>2</v>
      </c>
      <c r="BD24" s="65">
        <f t="shared" si="32"/>
        <v>2</v>
      </c>
      <c r="BE24" s="4"/>
      <c r="BF24" s="65" t="str">
        <f t="shared" ref="BF24:BH24" si="33">IF(BB24=2,"Att",(IF(BB24=0,"Not","Weak")))</f>
        <v>Weak</v>
      </c>
      <c r="BG24" s="65" t="str">
        <f t="shared" si="33"/>
        <v>Att</v>
      </c>
      <c r="BH24" s="8" t="str">
        <f t="shared" si="33"/>
        <v>Att</v>
      </c>
      <c r="BI24" s="2"/>
      <c r="BJ24" s="2">
        <f t="shared" si="18"/>
        <v>1</v>
      </c>
      <c r="BK24" s="2">
        <f t="shared" si="19"/>
        <v>4</v>
      </c>
      <c r="BL24" s="2"/>
    </row>
    <row r="25" spans="1:64" ht="15.75" customHeight="1">
      <c r="A25" s="26">
        <v>2104010202319</v>
      </c>
      <c r="B25" s="27" t="s">
        <v>147</v>
      </c>
      <c r="C25" s="55">
        <v>9</v>
      </c>
      <c r="D25" s="88">
        <v>5</v>
      </c>
      <c r="E25" s="134">
        <v>0</v>
      </c>
      <c r="F25" s="109"/>
      <c r="G25" s="143">
        <f t="shared" si="4"/>
        <v>5</v>
      </c>
      <c r="H25" s="134">
        <v>8</v>
      </c>
      <c r="I25" s="134">
        <v>4</v>
      </c>
      <c r="J25" s="134">
        <v>5</v>
      </c>
      <c r="K25" s="145"/>
      <c r="L25" s="151">
        <v>0</v>
      </c>
      <c r="M25" s="151">
        <v>0</v>
      </c>
      <c r="N25" s="147"/>
      <c r="O25" s="134">
        <v>0</v>
      </c>
      <c r="P25" s="134">
        <v>6</v>
      </c>
      <c r="Q25" s="145"/>
      <c r="R25" s="148">
        <f t="shared" si="5"/>
        <v>15</v>
      </c>
      <c r="S25" s="36">
        <v>5</v>
      </c>
      <c r="T25" s="36">
        <v>0</v>
      </c>
      <c r="U25" s="145"/>
      <c r="V25" s="8"/>
      <c r="W25" s="39"/>
      <c r="X25" s="39"/>
      <c r="Y25" s="149"/>
      <c r="Z25" s="149"/>
      <c r="AA25" s="36">
        <v>3</v>
      </c>
      <c r="AB25" s="36">
        <v>1</v>
      </c>
      <c r="AC25" s="145"/>
      <c r="AD25" s="8"/>
      <c r="AE25" s="39"/>
      <c r="AF25" s="39"/>
      <c r="AG25" s="149"/>
      <c r="AH25" s="149"/>
      <c r="AI25" s="36">
        <v>2</v>
      </c>
      <c r="AJ25" s="36">
        <v>3</v>
      </c>
      <c r="AK25" s="145"/>
      <c r="AL25" s="159"/>
      <c r="AM25" s="38">
        <v>0</v>
      </c>
      <c r="AN25" s="38">
        <v>3</v>
      </c>
      <c r="AO25" s="38">
        <v>0</v>
      </c>
      <c r="AP25" s="149"/>
      <c r="AQ25" s="8">
        <f t="shared" si="6"/>
        <v>17</v>
      </c>
      <c r="AR25" s="8">
        <f t="shared" si="7"/>
        <v>54</v>
      </c>
      <c r="AS25" s="4"/>
      <c r="AT25" s="63">
        <f t="shared" si="8"/>
        <v>4</v>
      </c>
      <c r="AU25" s="63">
        <f t="shared" si="9"/>
        <v>11</v>
      </c>
      <c r="AV25" s="63">
        <f t="shared" si="10"/>
        <v>30</v>
      </c>
      <c r="AW25" s="15"/>
      <c r="AX25" s="64">
        <f t="shared" si="11"/>
        <v>0.20338534913637499</v>
      </c>
      <c r="AY25" s="64">
        <f t="shared" si="12"/>
        <v>0.42307692307692307</v>
      </c>
      <c r="AZ25" s="64">
        <f t="shared" si="13"/>
        <v>0.55213131891289025</v>
      </c>
      <c r="BA25" s="15"/>
      <c r="BB25" s="65">
        <f t="shared" ref="BB25:BD25" si="34">IF((AX25)&gt;=50%,2,(IF((AX25)&lt;25%,0,1)))</f>
        <v>0</v>
      </c>
      <c r="BC25" s="65">
        <f t="shared" si="34"/>
        <v>1</v>
      </c>
      <c r="BD25" s="65">
        <f t="shared" si="34"/>
        <v>2</v>
      </c>
      <c r="BE25" s="4"/>
      <c r="BF25" s="65" t="str">
        <f t="shared" ref="BF25:BH25" si="35">IF(BB25=2,"Att",(IF(BB25=0,"Not","Weak")))</f>
        <v>Not</v>
      </c>
      <c r="BG25" s="65" t="str">
        <f t="shared" si="35"/>
        <v>Weak</v>
      </c>
      <c r="BH25" s="8" t="str">
        <f t="shared" si="35"/>
        <v>Att</v>
      </c>
      <c r="BI25" s="2"/>
      <c r="BJ25" s="2">
        <f t="shared" si="18"/>
        <v>0</v>
      </c>
      <c r="BK25" s="2">
        <f t="shared" si="19"/>
        <v>3</v>
      </c>
      <c r="BL25" s="2"/>
    </row>
    <row r="26" spans="1:64" ht="15.75" customHeight="1">
      <c r="A26" s="26">
        <v>2104010202320</v>
      </c>
      <c r="B26" s="27" t="s">
        <v>148</v>
      </c>
      <c r="C26" s="66">
        <v>9</v>
      </c>
      <c r="D26" s="88">
        <v>6</v>
      </c>
      <c r="E26" s="134">
        <v>5</v>
      </c>
      <c r="F26" s="109"/>
      <c r="G26" s="143">
        <f t="shared" si="4"/>
        <v>11</v>
      </c>
      <c r="H26" s="156">
        <v>8</v>
      </c>
      <c r="I26" s="157">
        <v>0</v>
      </c>
      <c r="J26" s="134">
        <v>0</v>
      </c>
      <c r="K26" s="145"/>
      <c r="L26" s="158">
        <v>0</v>
      </c>
      <c r="M26" s="158">
        <v>4</v>
      </c>
      <c r="N26" s="147"/>
      <c r="O26" s="156">
        <v>3</v>
      </c>
      <c r="P26" s="156">
        <v>6</v>
      </c>
      <c r="Q26" s="145"/>
      <c r="R26" s="148">
        <f t="shared" si="5"/>
        <v>13</v>
      </c>
      <c r="S26" s="37"/>
      <c r="T26" s="37"/>
      <c r="U26" s="145"/>
      <c r="V26" s="8"/>
      <c r="W26" s="38">
        <v>3</v>
      </c>
      <c r="X26" s="38">
        <v>7</v>
      </c>
      <c r="Y26" s="149"/>
      <c r="Z26" s="149"/>
      <c r="AA26" s="36">
        <v>3</v>
      </c>
      <c r="AB26" s="36">
        <v>1</v>
      </c>
      <c r="AC26" s="145"/>
      <c r="AD26" s="8"/>
      <c r="AE26" s="39"/>
      <c r="AF26" s="39"/>
      <c r="AG26" s="149"/>
      <c r="AH26" s="149"/>
      <c r="AI26" s="36">
        <v>3</v>
      </c>
      <c r="AJ26" s="36">
        <v>2</v>
      </c>
      <c r="AK26" s="145"/>
      <c r="AL26" s="159"/>
      <c r="AM26" s="38">
        <v>2</v>
      </c>
      <c r="AN26" s="38">
        <v>5</v>
      </c>
      <c r="AO26" s="38">
        <v>0</v>
      </c>
      <c r="AP26" s="149"/>
      <c r="AQ26" s="8">
        <f t="shared" si="6"/>
        <v>26</v>
      </c>
      <c r="AR26" s="8">
        <f t="shared" si="7"/>
        <v>67</v>
      </c>
      <c r="AS26" s="4"/>
      <c r="AT26" s="40">
        <f t="shared" si="8"/>
        <v>8</v>
      </c>
      <c r="AU26" s="40">
        <f t="shared" si="9"/>
        <v>17</v>
      </c>
      <c r="AV26" s="40">
        <f t="shared" si="10"/>
        <v>33</v>
      </c>
      <c r="AW26" s="15"/>
      <c r="AX26" s="10">
        <f t="shared" si="11"/>
        <v>0.40677069827274998</v>
      </c>
      <c r="AY26" s="10">
        <f t="shared" si="12"/>
        <v>0.65384615384615385</v>
      </c>
      <c r="AZ26" s="10">
        <f t="shared" si="13"/>
        <v>0.6073444508041792</v>
      </c>
      <c r="BA26" s="15"/>
      <c r="BB26" s="8">
        <f t="shared" ref="BB26:BD26" si="36">IF((AX26)&gt;=50%,2,(IF((AX26)&lt;25%,0,1)))</f>
        <v>1</v>
      </c>
      <c r="BC26" s="8">
        <f t="shared" si="36"/>
        <v>2</v>
      </c>
      <c r="BD26" s="8">
        <f t="shared" si="36"/>
        <v>2</v>
      </c>
      <c r="BE26" s="4"/>
      <c r="BF26" s="8" t="str">
        <f t="shared" ref="BF26:BH26" si="37">IF(BB26=2,"Att",(IF(BB26=0,"Not","Weak")))</f>
        <v>Weak</v>
      </c>
      <c r="BG26" s="8" t="str">
        <f t="shared" si="37"/>
        <v>Att</v>
      </c>
      <c r="BH26" s="8" t="str">
        <f t="shared" si="37"/>
        <v>Att</v>
      </c>
      <c r="BI26" s="2"/>
      <c r="BJ26" s="2">
        <f t="shared" si="18"/>
        <v>1</v>
      </c>
      <c r="BK26" s="2">
        <f t="shared" si="19"/>
        <v>4</v>
      </c>
      <c r="BL26" s="2"/>
    </row>
    <row r="27" spans="1:64" ht="15.75" customHeight="1">
      <c r="A27" s="26">
        <v>2104010202321</v>
      </c>
      <c r="B27" s="27" t="s">
        <v>149</v>
      </c>
      <c r="C27" s="66">
        <v>10</v>
      </c>
      <c r="D27" s="88">
        <v>2</v>
      </c>
      <c r="E27" s="134">
        <v>4</v>
      </c>
      <c r="F27" s="109"/>
      <c r="G27" s="143">
        <f t="shared" si="4"/>
        <v>6</v>
      </c>
      <c r="H27" s="156">
        <v>9</v>
      </c>
      <c r="I27" s="157">
        <v>4</v>
      </c>
      <c r="J27" s="134">
        <v>5</v>
      </c>
      <c r="K27" s="145"/>
      <c r="L27" s="158">
        <v>0</v>
      </c>
      <c r="M27" s="158">
        <v>0</v>
      </c>
      <c r="N27" s="147"/>
      <c r="O27" s="156">
        <v>2</v>
      </c>
      <c r="P27" s="156">
        <v>6</v>
      </c>
      <c r="Q27" s="145"/>
      <c r="R27" s="148">
        <f t="shared" si="5"/>
        <v>17</v>
      </c>
      <c r="S27" s="36">
        <v>5</v>
      </c>
      <c r="T27" s="36">
        <v>0</v>
      </c>
      <c r="U27" s="145"/>
      <c r="V27" s="8"/>
      <c r="W27" s="38">
        <v>0</v>
      </c>
      <c r="X27" s="38">
        <v>6</v>
      </c>
      <c r="Y27" s="149"/>
      <c r="Z27" s="149"/>
      <c r="AA27" s="36">
        <v>5</v>
      </c>
      <c r="AB27" s="36">
        <v>3</v>
      </c>
      <c r="AC27" s="145"/>
      <c r="AD27" s="8"/>
      <c r="AE27" s="39"/>
      <c r="AF27" s="39"/>
      <c r="AG27" s="149"/>
      <c r="AH27" s="149"/>
      <c r="AI27" s="37"/>
      <c r="AJ27" s="37"/>
      <c r="AK27" s="145"/>
      <c r="AL27" s="159"/>
      <c r="AM27" s="38">
        <v>2</v>
      </c>
      <c r="AN27" s="38">
        <v>5</v>
      </c>
      <c r="AO27" s="38">
        <v>2</v>
      </c>
      <c r="AP27" s="149"/>
      <c r="AQ27" s="8">
        <f t="shared" si="6"/>
        <v>28</v>
      </c>
      <c r="AR27" s="8">
        <f t="shared" si="7"/>
        <v>70</v>
      </c>
      <c r="AS27" s="4"/>
      <c r="AT27" s="40">
        <f t="shared" si="8"/>
        <v>10</v>
      </c>
      <c r="AU27" s="40">
        <f t="shared" si="9"/>
        <v>12</v>
      </c>
      <c r="AV27" s="40">
        <f t="shared" si="10"/>
        <v>38</v>
      </c>
      <c r="AW27" s="15"/>
      <c r="AX27" s="10">
        <f t="shared" si="11"/>
        <v>0.50846337284093746</v>
      </c>
      <c r="AY27" s="10">
        <f t="shared" si="12"/>
        <v>0.46153846153846156</v>
      </c>
      <c r="AZ27" s="10">
        <f t="shared" si="13"/>
        <v>0.69936633728966091</v>
      </c>
      <c r="BA27" s="15"/>
      <c r="BB27" s="8">
        <f t="shared" ref="BB27:BD27" si="38">IF((AX27)&gt;=50%,2,(IF((AX27)&lt;25%,0,1)))</f>
        <v>2</v>
      </c>
      <c r="BC27" s="8">
        <f t="shared" si="38"/>
        <v>1</v>
      </c>
      <c r="BD27" s="8">
        <f t="shared" si="38"/>
        <v>2</v>
      </c>
      <c r="BE27" s="4"/>
      <c r="BF27" s="8" t="str">
        <f t="shared" ref="BF27:BH27" si="39">IF(BB27=2,"Att",(IF(BB27=0,"Not","Weak")))</f>
        <v>Att</v>
      </c>
      <c r="BG27" s="8" t="str">
        <f t="shared" si="39"/>
        <v>Weak</v>
      </c>
      <c r="BH27" s="8" t="str">
        <f t="shared" si="39"/>
        <v>Att</v>
      </c>
      <c r="BI27" s="2"/>
      <c r="BJ27" s="2">
        <f t="shared" si="18"/>
        <v>2</v>
      </c>
      <c r="BK27" s="2">
        <f t="shared" si="19"/>
        <v>3</v>
      </c>
      <c r="BL27" s="2"/>
    </row>
    <row r="28" spans="1:64" ht="15.75" customHeight="1">
      <c r="A28" s="26">
        <v>2104010202323</v>
      </c>
      <c r="B28" s="27" t="s">
        <v>150</v>
      </c>
      <c r="C28" s="55">
        <v>9</v>
      </c>
      <c r="D28" s="88">
        <v>2</v>
      </c>
      <c r="E28" s="134">
        <v>6</v>
      </c>
      <c r="F28" s="109"/>
      <c r="G28" s="143">
        <f t="shared" si="4"/>
        <v>8</v>
      </c>
      <c r="H28" s="134">
        <v>8</v>
      </c>
      <c r="I28" s="134">
        <v>4</v>
      </c>
      <c r="J28" s="134">
        <v>2</v>
      </c>
      <c r="K28" s="145"/>
      <c r="L28" s="151">
        <v>2</v>
      </c>
      <c r="M28" s="151">
        <v>5</v>
      </c>
      <c r="N28" s="147"/>
      <c r="O28" s="134">
        <v>0</v>
      </c>
      <c r="P28" s="134">
        <v>0</v>
      </c>
      <c r="Q28" s="145"/>
      <c r="R28" s="148">
        <f t="shared" si="5"/>
        <v>13</v>
      </c>
      <c r="S28" s="36">
        <v>5</v>
      </c>
      <c r="T28" s="36">
        <v>4</v>
      </c>
      <c r="U28" s="145"/>
      <c r="V28" s="8"/>
      <c r="W28" s="38">
        <v>1</v>
      </c>
      <c r="X28" s="38">
        <v>7</v>
      </c>
      <c r="Y28" s="149"/>
      <c r="Z28" s="149"/>
      <c r="AA28" s="36">
        <v>1</v>
      </c>
      <c r="AB28" s="36">
        <v>1</v>
      </c>
      <c r="AC28" s="145"/>
      <c r="AD28" s="8"/>
      <c r="AE28" s="39"/>
      <c r="AF28" s="39"/>
      <c r="AG28" s="149"/>
      <c r="AH28" s="149"/>
      <c r="AI28" s="36">
        <v>6</v>
      </c>
      <c r="AJ28" s="36">
        <v>3</v>
      </c>
      <c r="AK28" s="145"/>
      <c r="AL28" s="150"/>
      <c r="AM28" s="39"/>
      <c r="AN28" s="39"/>
      <c r="AO28" s="39"/>
      <c r="AP28" s="149"/>
      <c r="AQ28" s="8">
        <f t="shared" si="6"/>
        <v>28</v>
      </c>
      <c r="AR28" s="8">
        <f t="shared" si="7"/>
        <v>66</v>
      </c>
      <c r="AS28" s="4"/>
      <c r="AT28" s="63">
        <f t="shared" si="8"/>
        <v>7</v>
      </c>
      <c r="AU28" s="63">
        <f t="shared" si="9"/>
        <v>8</v>
      </c>
      <c r="AV28" s="63">
        <f t="shared" si="10"/>
        <v>42</v>
      </c>
      <c r="AW28" s="15"/>
      <c r="AX28" s="64">
        <f t="shared" si="11"/>
        <v>0.35592436098865621</v>
      </c>
      <c r="AY28" s="64">
        <f t="shared" si="12"/>
        <v>0.30769230769230771</v>
      </c>
      <c r="AZ28" s="64">
        <f t="shared" si="13"/>
        <v>0.7729838464780463</v>
      </c>
      <c r="BA28" s="15"/>
      <c r="BB28" s="65">
        <f t="shared" ref="BB28:BD28" si="40">IF((AX28)&gt;=50%,2,(IF((AX28)&lt;25%,0,1)))</f>
        <v>1</v>
      </c>
      <c r="BC28" s="65">
        <f t="shared" si="40"/>
        <v>1</v>
      </c>
      <c r="BD28" s="65">
        <f t="shared" si="40"/>
        <v>2</v>
      </c>
      <c r="BE28" s="4"/>
      <c r="BF28" s="65" t="str">
        <f t="shared" ref="BF28:BH28" si="41">IF(BB28=2,"Att",(IF(BB28=0,"Not","Weak")))</f>
        <v>Weak</v>
      </c>
      <c r="BG28" s="65" t="str">
        <f t="shared" si="41"/>
        <v>Weak</v>
      </c>
      <c r="BH28" s="8" t="str">
        <f t="shared" si="41"/>
        <v>Att</v>
      </c>
      <c r="BI28" s="2"/>
      <c r="BJ28" s="2">
        <f t="shared" si="18"/>
        <v>1</v>
      </c>
      <c r="BK28" s="2">
        <f t="shared" si="19"/>
        <v>3</v>
      </c>
      <c r="BL28" s="2"/>
    </row>
    <row r="29" spans="1:64" ht="15.75" customHeight="1">
      <c r="A29" s="26">
        <v>2104010202324</v>
      </c>
      <c r="B29" s="27" t="s">
        <v>151</v>
      </c>
      <c r="C29" s="66">
        <v>9</v>
      </c>
      <c r="D29" s="88">
        <v>2</v>
      </c>
      <c r="E29" s="134">
        <v>3</v>
      </c>
      <c r="F29" s="109"/>
      <c r="G29" s="143">
        <f t="shared" si="4"/>
        <v>5</v>
      </c>
      <c r="H29" s="156">
        <v>9</v>
      </c>
      <c r="I29" s="157">
        <v>4</v>
      </c>
      <c r="J29" s="134">
        <v>6</v>
      </c>
      <c r="K29" s="145"/>
      <c r="L29" s="158">
        <v>0</v>
      </c>
      <c r="M29" s="158">
        <v>0</v>
      </c>
      <c r="N29" s="147"/>
      <c r="O29" s="156">
        <v>0</v>
      </c>
      <c r="P29" s="156">
        <v>2</v>
      </c>
      <c r="Q29" s="145"/>
      <c r="R29" s="148">
        <f t="shared" si="5"/>
        <v>12</v>
      </c>
      <c r="S29" s="36">
        <v>5</v>
      </c>
      <c r="T29" s="36">
        <v>2</v>
      </c>
      <c r="U29" s="145"/>
      <c r="V29" s="8"/>
      <c r="W29" s="39"/>
      <c r="X29" s="39"/>
      <c r="Y29" s="149"/>
      <c r="Z29" s="149"/>
      <c r="AA29" s="36">
        <v>2</v>
      </c>
      <c r="AB29" s="36">
        <v>0</v>
      </c>
      <c r="AC29" s="145"/>
      <c r="AD29" s="8"/>
      <c r="AE29" s="39"/>
      <c r="AF29" s="39"/>
      <c r="AG29" s="149"/>
      <c r="AH29" s="149"/>
      <c r="AI29" s="36">
        <v>0</v>
      </c>
      <c r="AJ29" s="36">
        <v>2</v>
      </c>
      <c r="AK29" s="145"/>
      <c r="AL29" s="159"/>
      <c r="AM29" s="38">
        <v>2</v>
      </c>
      <c r="AN29" s="38">
        <v>2</v>
      </c>
      <c r="AO29" s="38">
        <v>0</v>
      </c>
      <c r="AP29" s="149"/>
      <c r="AQ29" s="8">
        <f t="shared" si="6"/>
        <v>15</v>
      </c>
      <c r="AR29" s="8">
        <f t="shared" si="7"/>
        <v>50</v>
      </c>
      <c r="AS29" s="4"/>
      <c r="AT29" s="40">
        <f t="shared" si="8"/>
        <v>6</v>
      </c>
      <c r="AU29" s="40">
        <f t="shared" si="9"/>
        <v>7</v>
      </c>
      <c r="AV29" s="40">
        <f t="shared" si="10"/>
        <v>28</v>
      </c>
      <c r="AW29" s="15"/>
      <c r="AX29" s="10">
        <f t="shared" si="11"/>
        <v>0.3050780237045625</v>
      </c>
      <c r="AY29" s="10">
        <f t="shared" si="12"/>
        <v>0.26923076923076922</v>
      </c>
      <c r="AZ29" s="10">
        <f t="shared" si="13"/>
        <v>0.5153225643186975</v>
      </c>
      <c r="BA29" s="15"/>
      <c r="BB29" s="8">
        <f t="shared" ref="BB29:BD29" si="42">IF((AX29)&gt;=50%,2,(IF((AX29)&lt;25%,0,1)))</f>
        <v>1</v>
      </c>
      <c r="BC29" s="8">
        <f t="shared" si="42"/>
        <v>1</v>
      </c>
      <c r="BD29" s="8">
        <f t="shared" si="42"/>
        <v>2</v>
      </c>
      <c r="BE29" s="4"/>
      <c r="BF29" s="8" t="str">
        <f t="shared" ref="BF29:BH29" si="43">IF(BB29=2,"Att",(IF(BB29=0,"Not","Weak")))</f>
        <v>Weak</v>
      </c>
      <c r="BG29" s="8" t="str">
        <f t="shared" si="43"/>
        <v>Weak</v>
      </c>
      <c r="BH29" s="8" t="str">
        <f t="shared" si="43"/>
        <v>Att</v>
      </c>
      <c r="BI29" s="2"/>
      <c r="BJ29" s="2">
        <f t="shared" si="18"/>
        <v>1</v>
      </c>
      <c r="BK29" s="2">
        <f t="shared" si="19"/>
        <v>3</v>
      </c>
      <c r="BL29" s="2"/>
    </row>
    <row r="30" spans="1:64" ht="15.75" customHeight="1">
      <c r="A30" s="26">
        <v>2104010202326</v>
      </c>
      <c r="B30" s="27" t="s">
        <v>152</v>
      </c>
      <c r="C30" s="66">
        <v>10</v>
      </c>
      <c r="D30" s="88">
        <v>5</v>
      </c>
      <c r="E30" s="134">
        <v>4</v>
      </c>
      <c r="F30" s="109"/>
      <c r="G30" s="143">
        <f t="shared" si="4"/>
        <v>9</v>
      </c>
      <c r="H30" s="156">
        <v>8</v>
      </c>
      <c r="I30" s="157">
        <v>3</v>
      </c>
      <c r="J30" s="134">
        <v>6</v>
      </c>
      <c r="K30" s="145"/>
      <c r="L30" s="158">
        <v>0</v>
      </c>
      <c r="M30" s="158">
        <v>0</v>
      </c>
      <c r="N30" s="147"/>
      <c r="O30" s="156">
        <v>0</v>
      </c>
      <c r="P30" s="156">
        <v>6</v>
      </c>
      <c r="Q30" s="145"/>
      <c r="R30" s="148">
        <f t="shared" si="5"/>
        <v>15</v>
      </c>
      <c r="S30" s="36">
        <v>5</v>
      </c>
      <c r="T30" s="36">
        <v>5</v>
      </c>
      <c r="U30" s="145"/>
      <c r="V30" s="8"/>
      <c r="W30" s="39"/>
      <c r="X30" s="39"/>
      <c r="Y30" s="149"/>
      <c r="Z30" s="149"/>
      <c r="AA30" s="36">
        <v>4</v>
      </c>
      <c r="AB30" s="36">
        <v>1</v>
      </c>
      <c r="AC30" s="145"/>
      <c r="AD30" s="8"/>
      <c r="AE30" s="39"/>
      <c r="AF30" s="39"/>
      <c r="AG30" s="149"/>
      <c r="AH30" s="149"/>
      <c r="AI30" s="36">
        <v>2</v>
      </c>
      <c r="AJ30" s="36">
        <v>2</v>
      </c>
      <c r="AK30" s="145"/>
      <c r="AL30" s="159"/>
      <c r="AM30" s="38">
        <v>2</v>
      </c>
      <c r="AN30" s="38">
        <v>2</v>
      </c>
      <c r="AO30" s="39"/>
      <c r="AP30" s="149"/>
      <c r="AQ30" s="8">
        <f t="shared" si="6"/>
        <v>23</v>
      </c>
      <c r="AR30" s="8">
        <f t="shared" si="7"/>
        <v>65</v>
      </c>
      <c r="AS30" s="4"/>
      <c r="AT30" s="40">
        <f t="shared" si="8"/>
        <v>5</v>
      </c>
      <c r="AU30" s="40">
        <f t="shared" si="9"/>
        <v>15</v>
      </c>
      <c r="AV30" s="40">
        <f t="shared" si="10"/>
        <v>35</v>
      </c>
      <c r="AW30" s="15"/>
      <c r="AX30" s="10">
        <f t="shared" si="11"/>
        <v>0.25423168642046873</v>
      </c>
      <c r="AY30" s="10">
        <f t="shared" si="12"/>
        <v>0.57692307692307687</v>
      </c>
      <c r="AZ30" s="10">
        <f t="shared" si="13"/>
        <v>0.64415320539837184</v>
      </c>
      <c r="BA30" s="15"/>
      <c r="BB30" s="8">
        <f t="shared" ref="BB30:BD30" si="44">IF((AX30)&gt;=50%,2,(IF((AX30)&lt;25%,0,1)))</f>
        <v>1</v>
      </c>
      <c r="BC30" s="8">
        <f t="shared" si="44"/>
        <v>2</v>
      </c>
      <c r="BD30" s="8">
        <f t="shared" si="44"/>
        <v>2</v>
      </c>
      <c r="BE30" s="4"/>
      <c r="BF30" s="8" t="str">
        <f t="shared" ref="BF30:BH30" si="45">IF(BB30=2,"Att",(IF(BB30=0,"Not","Weak")))</f>
        <v>Weak</v>
      </c>
      <c r="BG30" s="8" t="str">
        <f t="shared" si="45"/>
        <v>Att</v>
      </c>
      <c r="BH30" s="8" t="str">
        <f t="shared" si="45"/>
        <v>Att</v>
      </c>
      <c r="BI30" s="2"/>
      <c r="BJ30" s="2">
        <f t="shared" si="18"/>
        <v>1</v>
      </c>
      <c r="BK30" s="2">
        <f t="shared" si="19"/>
        <v>4</v>
      </c>
      <c r="BL30" s="2"/>
    </row>
    <row r="31" spans="1:64" ht="15.75" customHeight="1">
      <c r="A31" s="26">
        <v>2104010202327</v>
      </c>
      <c r="B31" s="27" t="s">
        <v>153</v>
      </c>
      <c r="C31" s="66">
        <v>9</v>
      </c>
      <c r="D31" s="88">
        <v>4</v>
      </c>
      <c r="E31" s="134">
        <v>8</v>
      </c>
      <c r="F31" s="109"/>
      <c r="G31" s="160">
        <f t="shared" si="4"/>
        <v>12</v>
      </c>
      <c r="H31" s="156">
        <v>8</v>
      </c>
      <c r="I31" s="157">
        <v>1</v>
      </c>
      <c r="J31" s="134">
        <v>6</v>
      </c>
      <c r="K31" s="161"/>
      <c r="L31" s="158">
        <v>0</v>
      </c>
      <c r="M31" s="158">
        <v>0</v>
      </c>
      <c r="N31" s="162"/>
      <c r="O31" s="156">
        <v>2</v>
      </c>
      <c r="P31" s="156">
        <v>5</v>
      </c>
      <c r="Q31" s="161"/>
      <c r="R31" s="163">
        <f t="shared" si="5"/>
        <v>14</v>
      </c>
      <c r="S31" s="36">
        <v>5</v>
      </c>
      <c r="T31" s="36">
        <v>4</v>
      </c>
      <c r="U31" s="161"/>
      <c r="V31" s="90"/>
      <c r="W31" s="38">
        <v>2</v>
      </c>
      <c r="X31" s="38">
        <v>6</v>
      </c>
      <c r="Y31" s="164"/>
      <c r="Z31" s="164"/>
      <c r="AA31" s="36">
        <v>3</v>
      </c>
      <c r="AB31" s="36">
        <v>1</v>
      </c>
      <c r="AC31" s="161"/>
      <c r="AD31" s="90"/>
      <c r="AE31" s="38">
        <v>2</v>
      </c>
      <c r="AF31" s="38">
        <v>0</v>
      </c>
      <c r="AG31" s="164"/>
      <c r="AH31" s="164"/>
      <c r="AI31" s="37"/>
      <c r="AJ31" s="37"/>
      <c r="AK31" s="161"/>
      <c r="AL31" s="150"/>
      <c r="AM31" s="39"/>
      <c r="AN31" s="39"/>
      <c r="AO31" s="39"/>
      <c r="AP31" s="164"/>
      <c r="AQ31" s="8">
        <f t="shared" si="6"/>
        <v>23</v>
      </c>
      <c r="AR31" s="90">
        <f t="shared" si="7"/>
        <v>66</v>
      </c>
      <c r="AS31" s="91"/>
      <c r="AT31" s="92">
        <f t="shared" si="8"/>
        <v>7</v>
      </c>
      <c r="AU31" s="92">
        <f t="shared" si="9"/>
        <v>17</v>
      </c>
      <c r="AV31" s="92">
        <f t="shared" si="10"/>
        <v>33</v>
      </c>
      <c r="AW31" s="93"/>
      <c r="AX31" s="94">
        <f t="shared" si="11"/>
        <v>0.35592436098865621</v>
      </c>
      <c r="AY31" s="94">
        <f t="shared" si="12"/>
        <v>0.65384615384615385</v>
      </c>
      <c r="AZ31" s="94">
        <f t="shared" si="13"/>
        <v>0.6073444508041792</v>
      </c>
      <c r="BA31" s="93"/>
      <c r="BB31" s="90">
        <f t="shared" ref="BB31:BD31" si="46">IF((AX31)&gt;=50%,2,(IF((AX31)&lt;25%,0,1)))</f>
        <v>1</v>
      </c>
      <c r="BC31" s="90">
        <f t="shared" si="46"/>
        <v>2</v>
      </c>
      <c r="BD31" s="90">
        <f t="shared" si="46"/>
        <v>2</v>
      </c>
      <c r="BE31" s="91"/>
      <c r="BF31" s="90" t="str">
        <f t="shared" ref="BF31:BH31" si="47">IF(BB31=2,"Att",(IF(BB31=0,"Not","Weak")))</f>
        <v>Weak</v>
      </c>
      <c r="BG31" s="90" t="str">
        <f t="shared" si="47"/>
        <v>Att</v>
      </c>
      <c r="BH31" s="90" t="str">
        <f t="shared" si="47"/>
        <v>Att</v>
      </c>
      <c r="BI31" s="95"/>
      <c r="BJ31" s="2">
        <f t="shared" si="18"/>
        <v>1</v>
      </c>
      <c r="BK31" s="2">
        <f t="shared" si="19"/>
        <v>4</v>
      </c>
      <c r="BL31" s="95"/>
    </row>
    <row r="32" spans="1:64" ht="15.75" customHeight="1">
      <c r="A32" s="26">
        <v>2104010202328</v>
      </c>
      <c r="B32" s="27" t="s">
        <v>154</v>
      </c>
      <c r="C32" s="66">
        <v>10</v>
      </c>
      <c r="D32" s="88">
        <v>3</v>
      </c>
      <c r="E32" s="134">
        <v>3</v>
      </c>
      <c r="F32" s="109"/>
      <c r="G32" s="110">
        <f t="shared" si="4"/>
        <v>6</v>
      </c>
      <c r="H32" s="156">
        <v>8</v>
      </c>
      <c r="I32" s="157">
        <v>4</v>
      </c>
      <c r="J32" s="134">
        <v>6</v>
      </c>
      <c r="K32" s="113"/>
      <c r="L32" s="158">
        <v>0</v>
      </c>
      <c r="M32" s="158">
        <v>0</v>
      </c>
      <c r="N32" s="112"/>
      <c r="O32" s="156">
        <v>1</v>
      </c>
      <c r="P32" s="156">
        <v>6</v>
      </c>
      <c r="Q32" s="113"/>
      <c r="R32" s="114">
        <f t="shared" si="5"/>
        <v>17</v>
      </c>
      <c r="S32" s="36">
        <v>5</v>
      </c>
      <c r="T32" s="36">
        <v>4</v>
      </c>
      <c r="U32" s="113"/>
      <c r="V32" s="98"/>
      <c r="W32" s="38">
        <v>2</v>
      </c>
      <c r="X32" s="38">
        <v>6</v>
      </c>
      <c r="Y32" s="115"/>
      <c r="Z32" s="115"/>
      <c r="AA32" s="36">
        <v>3</v>
      </c>
      <c r="AB32" s="36">
        <v>1</v>
      </c>
      <c r="AC32" s="113"/>
      <c r="AD32" s="98"/>
      <c r="AE32" s="39"/>
      <c r="AF32" s="39"/>
      <c r="AG32" s="115"/>
      <c r="AH32" s="115"/>
      <c r="AI32" s="36">
        <v>6</v>
      </c>
      <c r="AJ32" s="36">
        <v>3</v>
      </c>
      <c r="AK32" s="113"/>
      <c r="AL32" s="150"/>
      <c r="AM32" s="39"/>
      <c r="AN32" s="39"/>
      <c r="AO32" s="39"/>
      <c r="AP32" s="115"/>
      <c r="AQ32" s="8">
        <f t="shared" si="6"/>
        <v>30</v>
      </c>
      <c r="AR32" s="98">
        <f t="shared" si="7"/>
        <v>71</v>
      </c>
      <c r="AS32" s="91"/>
      <c r="AT32" s="99">
        <f t="shared" si="8"/>
        <v>7</v>
      </c>
      <c r="AU32" s="99">
        <f t="shared" si="9"/>
        <v>12</v>
      </c>
      <c r="AV32" s="99">
        <f t="shared" si="10"/>
        <v>42</v>
      </c>
      <c r="AW32" s="93"/>
      <c r="AX32" s="100">
        <f t="shared" si="11"/>
        <v>0.35592436098865621</v>
      </c>
      <c r="AY32" s="100">
        <f t="shared" si="12"/>
        <v>0.46153846153846156</v>
      </c>
      <c r="AZ32" s="100">
        <f t="shared" si="13"/>
        <v>0.7729838464780463</v>
      </c>
      <c r="BA32" s="93"/>
      <c r="BB32" s="98">
        <f t="shared" ref="BB32:BD32" si="48">IF((AX32)&gt;=50%,2,(IF((AX32)&lt;25%,0,1)))</f>
        <v>1</v>
      </c>
      <c r="BC32" s="98">
        <f t="shared" si="48"/>
        <v>1</v>
      </c>
      <c r="BD32" s="98">
        <f t="shared" si="48"/>
        <v>2</v>
      </c>
      <c r="BE32" s="91"/>
      <c r="BF32" s="98" t="str">
        <f t="shared" ref="BF32:BH32" si="49">IF(BB32=2,"Att",(IF(BB32=0,"Not","Weak")))</f>
        <v>Weak</v>
      </c>
      <c r="BG32" s="98" t="str">
        <f t="shared" si="49"/>
        <v>Weak</v>
      </c>
      <c r="BH32" s="98" t="str">
        <f t="shared" si="49"/>
        <v>Att</v>
      </c>
      <c r="BI32" s="95"/>
      <c r="BJ32" s="2">
        <f t="shared" si="18"/>
        <v>1</v>
      </c>
      <c r="BK32" s="2">
        <f t="shared" si="19"/>
        <v>3</v>
      </c>
      <c r="BL32" s="95"/>
    </row>
    <row r="33" spans="1:64" ht="15.75" customHeight="1">
      <c r="A33" s="26">
        <v>2104010202330</v>
      </c>
      <c r="B33" s="27" t="s">
        <v>155</v>
      </c>
      <c r="C33" s="89">
        <v>9</v>
      </c>
      <c r="D33" s="88">
        <v>1</v>
      </c>
      <c r="E33" s="134">
        <v>4</v>
      </c>
      <c r="F33" s="109"/>
      <c r="G33" s="110">
        <f t="shared" si="4"/>
        <v>5</v>
      </c>
      <c r="H33" s="134">
        <v>8</v>
      </c>
      <c r="I33" s="134">
        <v>0</v>
      </c>
      <c r="J33" s="134">
        <v>4</v>
      </c>
      <c r="K33" s="113"/>
      <c r="L33" s="151">
        <v>1</v>
      </c>
      <c r="M33" s="151">
        <v>4</v>
      </c>
      <c r="N33" s="112"/>
      <c r="O33" s="134">
        <v>0</v>
      </c>
      <c r="P33" s="134">
        <v>0</v>
      </c>
      <c r="Q33" s="113"/>
      <c r="R33" s="114">
        <f t="shared" si="5"/>
        <v>9</v>
      </c>
      <c r="S33" s="60">
        <v>5</v>
      </c>
      <c r="T33" s="60">
        <v>3</v>
      </c>
      <c r="U33" s="113"/>
      <c r="V33" s="113"/>
      <c r="W33" s="38">
        <v>0</v>
      </c>
      <c r="X33" s="38">
        <v>0</v>
      </c>
      <c r="Y33" s="115"/>
      <c r="Z33" s="115"/>
      <c r="AA33" s="60">
        <v>3</v>
      </c>
      <c r="AB33" s="60">
        <v>1</v>
      </c>
      <c r="AC33" s="113"/>
      <c r="AD33" s="113"/>
      <c r="AE33" s="39"/>
      <c r="AF33" s="39"/>
      <c r="AG33" s="115"/>
      <c r="AH33" s="115"/>
      <c r="AI33" s="60">
        <v>0</v>
      </c>
      <c r="AJ33" s="60">
        <v>2</v>
      </c>
      <c r="AK33" s="113"/>
      <c r="AL33" s="159"/>
      <c r="AM33" s="38">
        <v>0</v>
      </c>
      <c r="AN33" s="38">
        <v>2</v>
      </c>
      <c r="AO33" s="38">
        <v>0</v>
      </c>
      <c r="AP33" s="115"/>
      <c r="AQ33" s="8">
        <f t="shared" si="6"/>
        <v>16</v>
      </c>
      <c r="AR33" s="98">
        <f t="shared" si="7"/>
        <v>47</v>
      </c>
      <c r="AS33" s="91"/>
      <c r="AT33" s="101">
        <f t="shared" si="8"/>
        <v>1</v>
      </c>
      <c r="AU33" s="101">
        <f t="shared" si="9"/>
        <v>5</v>
      </c>
      <c r="AV33" s="101">
        <f t="shared" si="10"/>
        <v>32</v>
      </c>
      <c r="AW33" s="93"/>
      <c r="AX33" s="102">
        <f t="shared" si="11"/>
        <v>5.0846337284093747E-2</v>
      </c>
      <c r="AY33" s="102">
        <f t="shared" si="12"/>
        <v>0.19230769230769232</v>
      </c>
      <c r="AZ33" s="102">
        <f t="shared" si="13"/>
        <v>0.58894007350708288</v>
      </c>
      <c r="BA33" s="93"/>
      <c r="BB33" s="103">
        <f t="shared" ref="BB33:BD33" si="50">IF((AX33)&gt;=50%,2,(IF((AX33)&lt;25%,0,1)))</f>
        <v>0</v>
      </c>
      <c r="BC33" s="103">
        <f t="shared" si="50"/>
        <v>0</v>
      </c>
      <c r="BD33" s="103">
        <f t="shared" si="50"/>
        <v>2</v>
      </c>
      <c r="BE33" s="91"/>
      <c r="BF33" s="103" t="str">
        <f t="shared" ref="BF33:BH33" si="51">IF(BB33=2,"Att",(IF(BB33=0,"Not","Weak")))</f>
        <v>Not</v>
      </c>
      <c r="BG33" s="103" t="str">
        <f t="shared" si="51"/>
        <v>Not</v>
      </c>
      <c r="BH33" s="98" t="str">
        <f t="shared" si="51"/>
        <v>Att</v>
      </c>
      <c r="BI33" s="95"/>
      <c r="BJ33" s="2">
        <f t="shared" si="18"/>
        <v>0</v>
      </c>
      <c r="BK33" s="2">
        <f t="shared" si="19"/>
        <v>2</v>
      </c>
      <c r="BL33" s="95"/>
    </row>
    <row r="34" spans="1:64" ht="15.75" customHeight="1">
      <c r="A34" s="26">
        <v>2104010202331</v>
      </c>
      <c r="B34" s="27" t="s">
        <v>156</v>
      </c>
      <c r="C34" s="66">
        <v>9</v>
      </c>
      <c r="D34" s="88">
        <v>3</v>
      </c>
      <c r="E34" s="134">
        <v>5</v>
      </c>
      <c r="F34" s="109"/>
      <c r="G34" s="110">
        <f t="shared" si="4"/>
        <v>8</v>
      </c>
      <c r="H34" s="156">
        <v>9</v>
      </c>
      <c r="I34" s="157">
        <v>1</v>
      </c>
      <c r="J34" s="134">
        <v>6</v>
      </c>
      <c r="K34" s="113"/>
      <c r="L34" s="158">
        <v>0</v>
      </c>
      <c r="M34" s="158">
        <v>0</v>
      </c>
      <c r="N34" s="112"/>
      <c r="O34" s="156">
        <v>3</v>
      </c>
      <c r="P34" s="156">
        <v>6</v>
      </c>
      <c r="Q34" s="113"/>
      <c r="R34" s="114">
        <f t="shared" si="5"/>
        <v>16</v>
      </c>
      <c r="S34" s="36">
        <v>5</v>
      </c>
      <c r="T34" s="36">
        <v>4</v>
      </c>
      <c r="U34" s="113"/>
      <c r="V34" s="98"/>
      <c r="W34" s="38">
        <v>2</v>
      </c>
      <c r="X34" s="38">
        <v>7</v>
      </c>
      <c r="Y34" s="115"/>
      <c r="Z34" s="115"/>
      <c r="AA34" s="36">
        <v>5</v>
      </c>
      <c r="AB34" s="36">
        <v>1</v>
      </c>
      <c r="AC34" s="113"/>
      <c r="AD34" s="98"/>
      <c r="AE34" s="39"/>
      <c r="AF34" s="39"/>
      <c r="AG34" s="115"/>
      <c r="AH34" s="115"/>
      <c r="AI34" s="37"/>
      <c r="AJ34" s="37"/>
      <c r="AK34" s="113"/>
      <c r="AL34" s="159"/>
      <c r="AM34" s="38">
        <v>2</v>
      </c>
      <c r="AN34" s="38">
        <v>5</v>
      </c>
      <c r="AO34" s="38">
        <v>2</v>
      </c>
      <c r="AP34" s="115"/>
      <c r="AQ34" s="8">
        <f t="shared" si="6"/>
        <v>33</v>
      </c>
      <c r="AR34" s="98">
        <f t="shared" si="7"/>
        <v>75</v>
      </c>
      <c r="AS34" s="91"/>
      <c r="AT34" s="99">
        <f t="shared" si="8"/>
        <v>10</v>
      </c>
      <c r="AU34" s="99">
        <f t="shared" si="9"/>
        <v>14</v>
      </c>
      <c r="AV34" s="99">
        <f t="shared" si="10"/>
        <v>42</v>
      </c>
      <c r="AW34" s="93"/>
      <c r="AX34" s="100">
        <f t="shared" si="11"/>
        <v>0.50846337284093746</v>
      </c>
      <c r="AY34" s="100">
        <f t="shared" si="12"/>
        <v>0.53846153846153844</v>
      </c>
      <c r="AZ34" s="100">
        <f t="shared" si="13"/>
        <v>0.7729838464780463</v>
      </c>
      <c r="BA34" s="93"/>
      <c r="BB34" s="98">
        <f t="shared" ref="BB34:BD34" si="52">IF((AX34)&gt;=50%,2,(IF((AX34)&lt;25%,0,1)))</f>
        <v>2</v>
      </c>
      <c r="BC34" s="98">
        <f t="shared" si="52"/>
        <v>2</v>
      </c>
      <c r="BD34" s="98">
        <f t="shared" si="52"/>
        <v>2</v>
      </c>
      <c r="BE34" s="91"/>
      <c r="BF34" s="98" t="str">
        <f t="shared" ref="BF34:BH34" si="53">IF(BB34=2,"Att",(IF(BB34=0,"Not","Weak")))</f>
        <v>Att</v>
      </c>
      <c r="BG34" s="98" t="str">
        <f t="shared" si="53"/>
        <v>Att</v>
      </c>
      <c r="BH34" s="98" t="str">
        <f t="shared" si="53"/>
        <v>Att</v>
      </c>
      <c r="BI34" s="95"/>
      <c r="BJ34" s="2">
        <f t="shared" si="18"/>
        <v>2</v>
      </c>
      <c r="BK34" s="2">
        <f t="shared" si="19"/>
        <v>4</v>
      </c>
      <c r="BL34" s="95"/>
    </row>
    <row r="35" spans="1:64" ht="15.75" customHeight="1">
      <c r="A35" s="26">
        <v>2104010202332</v>
      </c>
      <c r="B35" s="27" t="s">
        <v>157</v>
      </c>
      <c r="C35" s="66">
        <v>10</v>
      </c>
      <c r="D35" s="88">
        <v>6</v>
      </c>
      <c r="E35" s="134">
        <v>6</v>
      </c>
      <c r="F35" s="116"/>
      <c r="G35" s="110">
        <f t="shared" si="4"/>
        <v>12</v>
      </c>
      <c r="H35" s="156">
        <v>8</v>
      </c>
      <c r="I35" s="157">
        <v>4</v>
      </c>
      <c r="J35" s="134">
        <v>6</v>
      </c>
      <c r="K35" s="113"/>
      <c r="L35" s="158">
        <v>0</v>
      </c>
      <c r="M35" s="158">
        <v>0</v>
      </c>
      <c r="N35" s="112"/>
      <c r="O35" s="156">
        <v>0</v>
      </c>
      <c r="P35" s="156">
        <v>6</v>
      </c>
      <c r="Q35" s="113"/>
      <c r="R35" s="114">
        <f t="shared" si="5"/>
        <v>16</v>
      </c>
      <c r="S35" s="36">
        <v>5</v>
      </c>
      <c r="T35" s="36">
        <v>4</v>
      </c>
      <c r="U35" s="113"/>
      <c r="V35" s="98"/>
      <c r="W35" s="39"/>
      <c r="X35" s="39"/>
      <c r="Y35" s="115"/>
      <c r="Z35" s="115"/>
      <c r="AA35" s="36">
        <v>3</v>
      </c>
      <c r="AB35" s="36">
        <v>1</v>
      </c>
      <c r="AC35" s="113"/>
      <c r="AD35" s="98"/>
      <c r="AE35" s="39"/>
      <c r="AF35" s="39"/>
      <c r="AG35" s="115"/>
      <c r="AH35" s="115"/>
      <c r="AI35" s="36">
        <v>1</v>
      </c>
      <c r="AJ35" s="36">
        <v>2</v>
      </c>
      <c r="AK35" s="113"/>
      <c r="AL35" s="159"/>
      <c r="AM35" s="38">
        <v>0</v>
      </c>
      <c r="AN35" s="38">
        <v>3</v>
      </c>
      <c r="AO35" s="38">
        <v>2</v>
      </c>
      <c r="AP35" s="115"/>
      <c r="AQ35" s="8">
        <f t="shared" si="6"/>
        <v>21</v>
      </c>
      <c r="AR35" s="98">
        <f t="shared" si="7"/>
        <v>67</v>
      </c>
      <c r="AS35" s="91"/>
      <c r="AT35" s="99">
        <f t="shared" si="8"/>
        <v>6</v>
      </c>
      <c r="AU35" s="99">
        <f t="shared" si="9"/>
        <v>18</v>
      </c>
      <c r="AV35" s="99">
        <f t="shared" si="10"/>
        <v>33</v>
      </c>
      <c r="AW35" s="93"/>
      <c r="AX35" s="100">
        <f t="shared" si="11"/>
        <v>0.3050780237045625</v>
      </c>
      <c r="AY35" s="100">
        <f t="shared" si="12"/>
        <v>0.69230769230769229</v>
      </c>
      <c r="AZ35" s="100">
        <f t="shared" si="13"/>
        <v>0.6073444508041792</v>
      </c>
      <c r="BA35" s="93"/>
      <c r="BB35" s="98">
        <f t="shared" ref="BB35:BD35" si="54">IF((AX35)&gt;=50%,2,(IF((AX35)&lt;25%,0,1)))</f>
        <v>1</v>
      </c>
      <c r="BC35" s="98">
        <f t="shared" si="54"/>
        <v>2</v>
      </c>
      <c r="BD35" s="98">
        <f t="shared" si="54"/>
        <v>2</v>
      </c>
      <c r="BE35" s="91"/>
      <c r="BF35" s="98" t="str">
        <f t="shared" ref="BF35:BH35" si="55">IF(BB35=2,"Att",(IF(BB35=0,"Not","Weak")))</f>
        <v>Weak</v>
      </c>
      <c r="BG35" s="98" t="str">
        <f t="shared" si="55"/>
        <v>Att</v>
      </c>
      <c r="BH35" s="98" t="str">
        <f t="shared" si="55"/>
        <v>Att</v>
      </c>
      <c r="BI35" s="95"/>
      <c r="BJ35" s="2">
        <f t="shared" si="18"/>
        <v>1</v>
      </c>
      <c r="BK35" s="2">
        <f t="shared" si="19"/>
        <v>4</v>
      </c>
      <c r="BL35" s="95"/>
    </row>
    <row r="36" spans="1:64" ht="15.75" customHeight="1">
      <c r="A36" s="26">
        <v>2104010202333</v>
      </c>
      <c r="B36" s="27" t="s">
        <v>158</v>
      </c>
      <c r="C36" s="55">
        <v>10</v>
      </c>
      <c r="D36" s="88">
        <v>7</v>
      </c>
      <c r="E36" s="134">
        <v>9</v>
      </c>
      <c r="F36" s="109"/>
      <c r="G36" s="110">
        <f t="shared" si="4"/>
        <v>16</v>
      </c>
      <c r="H36" s="134">
        <v>10</v>
      </c>
      <c r="I36" s="134">
        <v>4</v>
      </c>
      <c r="J36" s="134">
        <v>6</v>
      </c>
      <c r="K36" s="113"/>
      <c r="L36" s="151">
        <v>0</v>
      </c>
      <c r="M36" s="151">
        <v>0</v>
      </c>
      <c r="N36" s="112"/>
      <c r="O36" s="134">
        <v>1</v>
      </c>
      <c r="P36" s="134">
        <v>6</v>
      </c>
      <c r="Q36" s="113"/>
      <c r="R36" s="114">
        <f t="shared" si="5"/>
        <v>17</v>
      </c>
      <c r="S36" s="36">
        <v>5</v>
      </c>
      <c r="T36" s="36">
        <v>4</v>
      </c>
      <c r="U36" s="113"/>
      <c r="V36" s="98"/>
      <c r="W36" s="39"/>
      <c r="X36" s="38">
        <v>3</v>
      </c>
      <c r="Y36" s="115"/>
      <c r="Z36" s="115"/>
      <c r="AA36" s="36">
        <v>1</v>
      </c>
      <c r="AB36" s="37"/>
      <c r="AC36" s="113"/>
      <c r="AD36" s="98"/>
      <c r="AE36" s="39"/>
      <c r="AF36" s="39"/>
      <c r="AG36" s="115"/>
      <c r="AH36" s="115"/>
      <c r="AI36" s="36">
        <v>2</v>
      </c>
      <c r="AJ36" s="36">
        <v>3</v>
      </c>
      <c r="AK36" s="113"/>
      <c r="AL36" s="159"/>
      <c r="AM36" s="38">
        <v>2</v>
      </c>
      <c r="AN36" s="38">
        <v>1</v>
      </c>
      <c r="AO36" s="38">
        <v>2</v>
      </c>
      <c r="AP36" s="115"/>
      <c r="AQ36" s="8">
        <f t="shared" si="6"/>
        <v>23</v>
      </c>
      <c r="AR36" s="98">
        <f t="shared" si="7"/>
        <v>76</v>
      </c>
      <c r="AS36" s="91"/>
      <c r="AT36" s="101">
        <f t="shared" si="8"/>
        <v>9</v>
      </c>
      <c r="AU36" s="101">
        <f t="shared" si="9"/>
        <v>22</v>
      </c>
      <c r="AV36" s="101">
        <f t="shared" si="10"/>
        <v>35</v>
      </c>
      <c r="AW36" s="93"/>
      <c r="AX36" s="102">
        <f t="shared" si="11"/>
        <v>0.45761703555684369</v>
      </c>
      <c r="AY36" s="102">
        <f t="shared" si="12"/>
        <v>0.84615384615384615</v>
      </c>
      <c r="AZ36" s="102">
        <f t="shared" si="13"/>
        <v>0.64415320539837184</v>
      </c>
      <c r="BA36" s="93"/>
      <c r="BB36" s="103">
        <f t="shared" ref="BB36:BD36" si="56">IF((AX36)&gt;=50%,2,(IF((AX36)&lt;25%,0,1)))</f>
        <v>1</v>
      </c>
      <c r="BC36" s="103">
        <f t="shared" si="56"/>
        <v>2</v>
      </c>
      <c r="BD36" s="103">
        <f t="shared" si="56"/>
        <v>2</v>
      </c>
      <c r="BE36" s="91"/>
      <c r="BF36" s="103" t="str">
        <f t="shared" ref="BF36:BH36" si="57">IF(BB36=2,"Att",(IF(BB36=0,"Not","Weak")))</f>
        <v>Weak</v>
      </c>
      <c r="BG36" s="103" t="str">
        <f t="shared" si="57"/>
        <v>Att</v>
      </c>
      <c r="BH36" s="98" t="str">
        <f t="shared" si="57"/>
        <v>Att</v>
      </c>
      <c r="BI36" s="95"/>
      <c r="BJ36" s="2">
        <f t="shared" si="18"/>
        <v>1</v>
      </c>
      <c r="BK36" s="2">
        <f t="shared" si="19"/>
        <v>4</v>
      </c>
      <c r="BL36" s="95"/>
    </row>
    <row r="37" spans="1:64" ht="15.75" customHeight="1">
      <c r="A37" s="26">
        <v>2104010202334</v>
      </c>
      <c r="B37" s="27" t="s">
        <v>159</v>
      </c>
      <c r="C37" s="66">
        <v>10</v>
      </c>
      <c r="D37" s="88">
        <v>4</v>
      </c>
      <c r="E37" s="134">
        <v>2</v>
      </c>
      <c r="F37" s="109"/>
      <c r="G37" s="110">
        <f t="shared" si="4"/>
        <v>6</v>
      </c>
      <c r="H37" s="156">
        <v>7</v>
      </c>
      <c r="I37" s="157">
        <v>0</v>
      </c>
      <c r="J37" s="134">
        <v>0</v>
      </c>
      <c r="K37" s="113"/>
      <c r="L37" s="158">
        <v>2</v>
      </c>
      <c r="M37" s="158">
        <v>4</v>
      </c>
      <c r="N37" s="112"/>
      <c r="O37" s="156">
        <v>0</v>
      </c>
      <c r="P37" s="156">
        <v>2</v>
      </c>
      <c r="Q37" s="113"/>
      <c r="R37" s="114">
        <f t="shared" si="5"/>
        <v>8</v>
      </c>
      <c r="S37" s="36">
        <v>1</v>
      </c>
      <c r="T37" s="36">
        <v>1</v>
      </c>
      <c r="U37" s="113"/>
      <c r="V37" s="98"/>
      <c r="W37" s="38">
        <v>1</v>
      </c>
      <c r="X37" s="38">
        <v>0</v>
      </c>
      <c r="Y37" s="115"/>
      <c r="Z37" s="115"/>
      <c r="AA37" s="36">
        <v>2</v>
      </c>
      <c r="AB37" s="36">
        <v>1</v>
      </c>
      <c r="AC37" s="113"/>
      <c r="AD37" s="98"/>
      <c r="AE37" s="39"/>
      <c r="AF37" s="39"/>
      <c r="AG37" s="115"/>
      <c r="AH37" s="115"/>
      <c r="AI37" s="36">
        <v>2</v>
      </c>
      <c r="AJ37" s="36">
        <v>2</v>
      </c>
      <c r="AK37" s="113"/>
      <c r="AL37" s="150"/>
      <c r="AM37" s="39"/>
      <c r="AN37" s="39"/>
      <c r="AO37" s="39"/>
      <c r="AP37" s="115"/>
      <c r="AQ37" s="8">
        <f t="shared" si="6"/>
        <v>10</v>
      </c>
      <c r="AR37" s="98">
        <f t="shared" si="7"/>
        <v>41</v>
      </c>
      <c r="AS37" s="91"/>
      <c r="AT37" s="99">
        <f t="shared" si="8"/>
        <v>3</v>
      </c>
      <c r="AU37" s="99">
        <f t="shared" si="9"/>
        <v>8</v>
      </c>
      <c r="AV37" s="99">
        <f t="shared" si="10"/>
        <v>20</v>
      </c>
      <c r="AW37" s="93"/>
      <c r="AX37" s="100">
        <f t="shared" si="11"/>
        <v>0.15253901185228125</v>
      </c>
      <c r="AY37" s="100">
        <f t="shared" si="12"/>
        <v>0.30769230769230771</v>
      </c>
      <c r="AZ37" s="100">
        <f t="shared" si="13"/>
        <v>0.36808754594192677</v>
      </c>
      <c r="BA37" s="93"/>
      <c r="BB37" s="98">
        <f t="shared" ref="BB37:BD37" si="58">IF((AX37)&gt;=50%,2,(IF((AX37)&lt;25%,0,1)))</f>
        <v>0</v>
      </c>
      <c r="BC37" s="98">
        <f t="shared" si="58"/>
        <v>1</v>
      </c>
      <c r="BD37" s="98">
        <f t="shared" si="58"/>
        <v>1</v>
      </c>
      <c r="BE37" s="91"/>
      <c r="BF37" s="98" t="str">
        <f t="shared" ref="BF37:BH37" si="59">IF(BB37=2,"Att",(IF(BB37=0,"Not","Weak")))</f>
        <v>Not</v>
      </c>
      <c r="BG37" s="98" t="str">
        <f t="shared" si="59"/>
        <v>Weak</v>
      </c>
      <c r="BH37" s="98" t="str">
        <f t="shared" si="59"/>
        <v>Weak</v>
      </c>
      <c r="BI37" s="95"/>
      <c r="BJ37" s="2">
        <f t="shared" si="18"/>
        <v>0</v>
      </c>
      <c r="BK37" s="2">
        <f t="shared" si="19"/>
        <v>2</v>
      </c>
      <c r="BL37" s="95"/>
    </row>
    <row r="38" spans="1:64" ht="15.75" customHeight="1">
      <c r="A38" s="26">
        <v>2104010202335</v>
      </c>
      <c r="B38" s="27" t="s">
        <v>160</v>
      </c>
      <c r="C38" s="66">
        <v>9</v>
      </c>
      <c r="D38" s="88">
        <v>1</v>
      </c>
      <c r="E38" s="134">
        <v>4</v>
      </c>
      <c r="F38" s="109"/>
      <c r="G38" s="110">
        <f t="shared" si="4"/>
        <v>5</v>
      </c>
      <c r="H38" s="156">
        <v>8</v>
      </c>
      <c r="I38" s="157">
        <v>4</v>
      </c>
      <c r="J38" s="134">
        <v>6</v>
      </c>
      <c r="K38" s="113"/>
      <c r="L38" s="158">
        <v>0</v>
      </c>
      <c r="M38" s="158">
        <v>0</v>
      </c>
      <c r="N38" s="112"/>
      <c r="O38" s="156">
        <v>0</v>
      </c>
      <c r="P38" s="156">
        <v>1</v>
      </c>
      <c r="Q38" s="113"/>
      <c r="R38" s="114">
        <f t="shared" si="5"/>
        <v>11</v>
      </c>
      <c r="S38" s="36">
        <v>5</v>
      </c>
      <c r="T38" s="36">
        <v>0</v>
      </c>
      <c r="U38" s="113"/>
      <c r="V38" s="98"/>
      <c r="W38" s="39"/>
      <c r="X38" s="39"/>
      <c r="Y38" s="115"/>
      <c r="Z38" s="115"/>
      <c r="AA38" s="36">
        <v>3</v>
      </c>
      <c r="AB38" s="36">
        <v>3</v>
      </c>
      <c r="AC38" s="113"/>
      <c r="AD38" s="98"/>
      <c r="AE38" s="39"/>
      <c r="AF38" s="39"/>
      <c r="AG38" s="115"/>
      <c r="AH38" s="115"/>
      <c r="AI38" s="36">
        <v>1</v>
      </c>
      <c r="AJ38" s="36">
        <v>3</v>
      </c>
      <c r="AK38" s="113"/>
      <c r="AL38" s="150"/>
      <c r="AM38" s="39"/>
      <c r="AN38" s="38">
        <v>5</v>
      </c>
      <c r="AO38" s="39"/>
      <c r="AP38" s="115"/>
      <c r="AQ38" s="8">
        <f t="shared" si="6"/>
        <v>20</v>
      </c>
      <c r="AR38" s="98">
        <f t="shared" si="7"/>
        <v>53</v>
      </c>
      <c r="AS38" s="91"/>
      <c r="AT38" s="99">
        <f t="shared" si="8"/>
        <v>4</v>
      </c>
      <c r="AU38" s="99">
        <f t="shared" si="9"/>
        <v>6</v>
      </c>
      <c r="AV38" s="99">
        <f t="shared" si="10"/>
        <v>34</v>
      </c>
      <c r="AW38" s="93"/>
      <c r="AX38" s="100">
        <f t="shared" si="11"/>
        <v>0.20338534913637499</v>
      </c>
      <c r="AY38" s="100">
        <f t="shared" si="12"/>
        <v>0.23076923076923078</v>
      </c>
      <c r="AZ38" s="100">
        <f t="shared" si="13"/>
        <v>0.62574882810127552</v>
      </c>
      <c r="BA38" s="93"/>
      <c r="BB38" s="98">
        <f t="shared" ref="BB38:BD38" si="60">IF((AX38)&gt;=50%,2,(IF((AX38)&lt;25%,0,1)))</f>
        <v>0</v>
      </c>
      <c r="BC38" s="98">
        <f t="shared" si="60"/>
        <v>0</v>
      </c>
      <c r="BD38" s="98">
        <f t="shared" si="60"/>
        <v>2</v>
      </c>
      <c r="BE38" s="91"/>
      <c r="BF38" s="98" t="str">
        <f t="shared" ref="BF38:BH38" si="61">IF(BB38=2,"Att",(IF(BB38=0,"Not","Weak")))</f>
        <v>Not</v>
      </c>
      <c r="BG38" s="98" t="str">
        <f t="shared" si="61"/>
        <v>Not</v>
      </c>
      <c r="BH38" s="98" t="str">
        <f t="shared" si="61"/>
        <v>Att</v>
      </c>
      <c r="BI38" s="95"/>
      <c r="BJ38" s="2">
        <f t="shared" si="18"/>
        <v>0</v>
      </c>
      <c r="BK38" s="2">
        <f t="shared" si="19"/>
        <v>2</v>
      </c>
      <c r="BL38" s="95"/>
    </row>
    <row r="39" spans="1:64" ht="15.75" customHeight="1">
      <c r="A39" s="26">
        <v>2104010202336</v>
      </c>
      <c r="B39" s="27" t="s">
        <v>161</v>
      </c>
      <c r="C39" s="66">
        <v>10</v>
      </c>
      <c r="D39" s="88">
        <v>7</v>
      </c>
      <c r="E39" s="134">
        <v>8</v>
      </c>
      <c r="F39" s="109"/>
      <c r="G39" s="110">
        <f t="shared" si="4"/>
        <v>15</v>
      </c>
      <c r="H39" s="156">
        <v>9</v>
      </c>
      <c r="I39" s="157">
        <v>0</v>
      </c>
      <c r="J39" s="134">
        <v>0</v>
      </c>
      <c r="K39" s="113"/>
      <c r="L39" s="158">
        <v>3</v>
      </c>
      <c r="M39" s="158">
        <v>4</v>
      </c>
      <c r="N39" s="112"/>
      <c r="O39" s="156">
        <v>0</v>
      </c>
      <c r="P39" s="156">
        <v>4</v>
      </c>
      <c r="Q39" s="113"/>
      <c r="R39" s="114">
        <f t="shared" si="5"/>
        <v>11</v>
      </c>
      <c r="S39" s="36">
        <v>5</v>
      </c>
      <c r="T39" s="36">
        <v>4</v>
      </c>
      <c r="U39" s="113"/>
      <c r="V39" s="98"/>
      <c r="W39" s="38">
        <v>0</v>
      </c>
      <c r="X39" s="38">
        <v>4</v>
      </c>
      <c r="Y39" s="115"/>
      <c r="Z39" s="115"/>
      <c r="AA39" s="36">
        <v>3</v>
      </c>
      <c r="AB39" s="36">
        <v>1</v>
      </c>
      <c r="AC39" s="113"/>
      <c r="AD39" s="98"/>
      <c r="AE39" s="39"/>
      <c r="AF39" s="39"/>
      <c r="AG39" s="115"/>
      <c r="AH39" s="115"/>
      <c r="AI39" s="36">
        <v>2</v>
      </c>
      <c r="AJ39" s="36">
        <v>3</v>
      </c>
      <c r="AK39" s="113"/>
      <c r="AL39" s="150"/>
      <c r="AM39" s="39"/>
      <c r="AN39" s="39"/>
      <c r="AO39" s="39"/>
      <c r="AP39" s="115"/>
      <c r="AQ39" s="8">
        <f t="shared" si="6"/>
        <v>22</v>
      </c>
      <c r="AR39" s="98">
        <f t="shared" si="7"/>
        <v>67</v>
      </c>
      <c r="AS39" s="91"/>
      <c r="AT39" s="99">
        <f t="shared" si="8"/>
        <v>3</v>
      </c>
      <c r="AU39" s="99">
        <f t="shared" si="9"/>
        <v>19</v>
      </c>
      <c r="AV39" s="99">
        <f t="shared" si="10"/>
        <v>35</v>
      </c>
      <c r="AW39" s="93"/>
      <c r="AX39" s="100">
        <f t="shared" si="11"/>
        <v>0.15253901185228125</v>
      </c>
      <c r="AY39" s="100">
        <f t="shared" si="12"/>
        <v>0.73076923076923073</v>
      </c>
      <c r="AZ39" s="100">
        <f t="shared" si="13"/>
        <v>0.64415320539837184</v>
      </c>
      <c r="BA39" s="93"/>
      <c r="BB39" s="98">
        <f t="shared" ref="BB39:BD39" si="62">IF((AX39)&gt;=50%,2,(IF((AX39)&lt;25%,0,1)))</f>
        <v>0</v>
      </c>
      <c r="BC39" s="98">
        <f t="shared" si="62"/>
        <v>2</v>
      </c>
      <c r="BD39" s="98">
        <f t="shared" si="62"/>
        <v>2</v>
      </c>
      <c r="BE39" s="91"/>
      <c r="BF39" s="98" t="str">
        <f t="shared" ref="BF39:BH39" si="63">IF(BB39=2,"Att",(IF(BB39=0,"Not","Weak")))</f>
        <v>Not</v>
      </c>
      <c r="BG39" s="98" t="str">
        <f t="shared" si="63"/>
        <v>Att</v>
      </c>
      <c r="BH39" s="98" t="str">
        <f t="shared" si="63"/>
        <v>Att</v>
      </c>
      <c r="BI39" s="95"/>
      <c r="BJ39" s="2">
        <f t="shared" si="18"/>
        <v>0</v>
      </c>
      <c r="BK39" s="2">
        <f t="shared" si="19"/>
        <v>4</v>
      </c>
      <c r="BL39" s="95"/>
    </row>
    <row r="40" spans="1:64" ht="15.75" customHeight="1">
      <c r="A40" s="26">
        <v>2104010202337</v>
      </c>
      <c r="B40" s="27" t="s">
        <v>162</v>
      </c>
      <c r="C40" s="66">
        <v>5</v>
      </c>
      <c r="D40" s="88">
        <v>2</v>
      </c>
      <c r="E40" s="134">
        <v>4</v>
      </c>
      <c r="F40" s="109"/>
      <c r="G40" s="110">
        <f t="shared" si="4"/>
        <v>6</v>
      </c>
      <c r="H40" s="66">
        <v>7</v>
      </c>
      <c r="I40" s="85">
        <v>0</v>
      </c>
      <c r="J40" s="36">
        <v>5</v>
      </c>
      <c r="K40" s="113"/>
      <c r="L40" s="158">
        <v>2</v>
      </c>
      <c r="M40" s="158">
        <v>4</v>
      </c>
      <c r="N40" s="112"/>
      <c r="O40" s="66">
        <v>0</v>
      </c>
      <c r="P40" s="66">
        <v>0</v>
      </c>
      <c r="Q40" s="113"/>
      <c r="R40" s="114">
        <f t="shared" si="5"/>
        <v>11</v>
      </c>
      <c r="S40" s="36">
        <v>5</v>
      </c>
      <c r="T40" s="36">
        <v>0</v>
      </c>
      <c r="U40" s="113"/>
      <c r="V40" s="98"/>
      <c r="W40" s="39"/>
      <c r="X40" s="39"/>
      <c r="Y40" s="115"/>
      <c r="Z40" s="115"/>
      <c r="AA40" s="36">
        <v>3</v>
      </c>
      <c r="AB40" s="36">
        <v>1</v>
      </c>
      <c r="AC40" s="113"/>
      <c r="AD40" s="98"/>
      <c r="AE40" s="39"/>
      <c r="AF40" s="39"/>
      <c r="AG40" s="115"/>
      <c r="AH40" s="115"/>
      <c r="AI40" s="36">
        <v>2</v>
      </c>
      <c r="AJ40" s="36">
        <v>3</v>
      </c>
      <c r="AK40" s="113"/>
      <c r="AL40" s="150"/>
      <c r="AM40" s="39"/>
      <c r="AN40" s="38">
        <v>2</v>
      </c>
      <c r="AO40" s="39"/>
      <c r="AP40" s="115"/>
      <c r="AQ40" s="8">
        <f t="shared" si="6"/>
        <v>16</v>
      </c>
      <c r="AR40" s="98">
        <f t="shared" si="7"/>
        <v>45</v>
      </c>
      <c r="AS40" s="91"/>
      <c r="AT40" s="99">
        <f t="shared" si="8"/>
        <v>2</v>
      </c>
      <c r="AU40" s="99">
        <f t="shared" si="9"/>
        <v>6</v>
      </c>
      <c r="AV40" s="99">
        <f t="shared" si="10"/>
        <v>32</v>
      </c>
      <c r="AW40" s="93"/>
      <c r="AX40" s="100">
        <f t="shared" si="11"/>
        <v>0.10169267456818749</v>
      </c>
      <c r="AY40" s="100">
        <f t="shared" si="12"/>
        <v>0.23076923076923078</v>
      </c>
      <c r="AZ40" s="100">
        <f t="shared" si="13"/>
        <v>0.58894007350708288</v>
      </c>
      <c r="BA40" s="93"/>
      <c r="BB40" s="98">
        <f t="shared" ref="BB40:BD40" si="64">IF((AX40)&gt;=50%,2,(IF((AX40)&lt;25%,0,1)))</f>
        <v>0</v>
      </c>
      <c r="BC40" s="98">
        <f t="shared" si="64"/>
        <v>0</v>
      </c>
      <c r="BD40" s="98">
        <f t="shared" si="64"/>
        <v>2</v>
      </c>
      <c r="BE40" s="91"/>
      <c r="BF40" s="98" t="str">
        <f t="shared" ref="BF40:BH40" si="65">IF(BB40=2,"Att",(IF(BB40=0,"Not","Weak")))</f>
        <v>Not</v>
      </c>
      <c r="BG40" s="98" t="str">
        <f t="shared" si="65"/>
        <v>Not</v>
      </c>
      <c r="BH40" s="98" t="str">
        <f t="shared" si="65"/>
        <v>Att</v>
      </c>
      <c r="BI40" s="95"/>
      <c r="BJ40" s="2">
        <f t="shared" si="18"/>
        <v>0</v>
      </c>
      <c r="BK40" s="2">
        <f t="shared" si="19"/>
        <v>2</v>
      </c>
      <c r="BL40" s="95"/>
    </row>
    <row r="41" spans="1:64" ht="15.75" customHeight="1">
      <c r="A41" s="26">
        <v>2104010202339</v>
      </c>
      <c r="B41" s="27" t="s">
        <v>163</v>
      </c>
      <c r="C41" s="66">
        <v>9</v>
      </c>
      <c r="D41" s="88">
        <v>2</v>
      </c>
      <c r="E41" s="134">
        <v>3</v>
      </c>
      <c r="F41" s="109"/>
      <c r="G41" s="110">
        <f t="shared" si="4"/>
        <v>5</v>
      </c>
      <c r="H41" s="66">
        <v>8</v>
      </c>
      <c r="I41" s="85">
        <v>4</v>
      </c>
      <c r="J41" s="36">
        <v>6</v>
      </c>
      <c r="K41" s="113"/>
      <c r="L41" s="158">
        <v>0</v>
      </c>
      <c r="M41" s="158">
        <v>0</v>
      </c>
      <c r="N41" s="112"/>
      <c r="O41" s="66">
        <v>0</v>
      </c>
      <c r="P41" s="66">
        <v>3</v>
      </c>
      <c r="Q41" s="113"/>
      <c r="R41" s="114">
        <f t="shared" si="5"/>
        <v>13</v>
      </c>
      <c r="S41" s="36">
        <v>5</v>
      </c>
      <c r="T41" s="36">
        <v>4</v>
      </c>
      <c r="U41" s="113"/>
      <c r="V41" s="98"/>
      <c r="W41" s="38">
        <v>0</v>
      </c>
      <c r="X41" s="38">
        <v>5</v>
      </c>
      <c r="Y41" s="115"/>
      <c r="Z41" s="115"/>
      <c r="AA41" s="36">
        <v>3</v>
      </c>
      <c r="AB41" s="36">
        <v>1</v>
      </c>
      <c r="AC41" s="113"/>
      <c r="AD41" s="98"/>
      <c r="AE41" s="39"/>
      <c r="AF41" s="39"/>
      <c r="AG41" s="115"/>
      <c r="AH41" s="115"/>
      <c r="AI41" s="36">
        <v>0</v>
      </c>
      <c r="AJ41" s="36">
        <v>2</v>
      </c>
      <c r="AK41" s="113"/>
      <c r="AL41" s="150"/>
      <c r="AM41" s="39"/>
      <c r="AN41" s="39"/>
      <c r="AO41" s="39"/>
      <c r="AP41" s="115"/>
      <c r="AQ41" s="8">
        <f t="shared" si="6"/>
        <v>20</v>
      </c>
      <c r="AR41" s="98">
        <f t="shared" si="7"/>
        <v>55</v>
      </c>
      <c r="AS41" s="91"/>
      <c r="AT41" s="99">
        <f t="shared" si="8"/>
        <v>4</v>
      </c>
      <c r="AU41" s="99">
        <f t="shared" si="9"/>
        <v>8</v>
      </c>
      <c r="AV41" s="99">
        <f t="shared" si="10"/>
        <v>34</v>
      </c>
      <c r="AW41" s="93"/>
      <c r="AX41" s="100">
        <f t="shared" si="11"/>
        <v>0.20338534913637499</v>
      </c>
      <c r="AY41" s="100">
        <f t="shared" si="12"/>
        <v>0.30769230769230771</v>
      </c>
      <c r="AZ41" s="100">
        <f t="shared" si="13"/>
        <v>0.62574882810127552</v>
      </c>
      <c r="BA41" s="93"/>
      <c r="BB41" s="98">
        <f t="shared" ref="BB41:BD41" si="66">IF((AX41)&gt;=50%,2,(IF((AX41)&lt;25%,0,1)))</f>
        <v>0</v>
      </c>
      <c r="BC41" s="98">
        <f t="shared" si="66"/>
        <v>1</v>
      </c>
      <c r="BD41" s="98">
        <f t="shared" si="66"/>
        <v>2</v>
      </c>
      <c r="BE41" s="91"/>
      <c r="BF41" s="98" t="str">
        <f t="shared" ref="BF41:BH41" si="67">IF(BB41=2,"Att",(IF(BB41=0,"Not","Weak")))</f>
        <v>Not</v>
      </c>
      <c r="BG41" s="98" t="str">
        <f t="shared" si="67"/>
        <v>Weak</v>
      </c>
      <c r="BH41" s="98" t="str">
        <f t="shared" si="67"/>
        <v>Att</v>
      </c>
      <c r="BI41" s="95"/>
      <c r="BJ41" s="2">
        <f t="shared" si="18"/>
        <v>0</v>
      </c>
      <c r="BK41" s="2">
        <f t="shared" si="19"/>
        <v>3</v>
      </c>
      <c r="BL41" s="95"/>
    </row>
    <row r="42" spans="1:64" ht="15.75" customHeight="1">
      <c r="A42" s="26">
        <v>2104010202340</v>
      </c>
      <c r="B42" s="27" t="s">
        <v>164</v>
      </c>
      <c r="C42" s="66">
        <v>9</v>
      </c>
      <c r="D42" s="88">
        <v>6</v>
      </c>
      <c r="E42" s="134">
        <v>6</v>
      </c>
      <c r="F42" s="109"/>
      <c r="G42" s="110">
        <f t="shared" si="4"/>
        <v>12</v>
      </c>
      <c r="H42" s="66">
        <v>8</v>
      </c>
      <c r="I42" s="85">
        <v>0</v>
      </c>
      <c r="J42" s="36">
        <v>0</v>
      </c>
      <c r="K42" s="113"/>
      <c r="L42" s="158">
        <v>2</v>
      </c>
      <c r="M42" s="158">
        <v>2</v>
      </c>
      <c r="N42" s="112"/>
      <c r="O42" s="66">
        <v>0</v>
      </c>
      <c r="P42" s="66">
        <v>5</v>
      </c>
      <c r="Q42" s="113"/>
      <c r="R42" s="114">
        <f t="shared" si="5"/>
        <v>9</v>
      </c>
      <c r="U42" s="113"/>
      <c r="V42" s="98"/>
      <c r="Y42" s="115"/>
      <c r="Z42" s="115"/>
      <c r="AC42" s="113"/>
      <c r="AD42" s="98"/>
      <c r="AG42" s="115"/>
      <c r="AH42" s="115"/>
      <c r="AK42" s="113"/>
      <c r="AO42" s="39"/>
      <c r="AP42" s="115"/>
      <c r="AQ42" s="8">
        <f t="shared" si="6"/>
        <v>0</v>
      </c>
      <c r="AR42" s="98">
        <f t="shared" si="7"/>
        <v>38</v>
      </c>
      <c r="AS42" s="91"/>
      <c r="AT42" s="99">
        <f t="shared" si="8"/>
        <v>2</v>
      </c>
      <c r="AU42" s="99">
        <f t="shared" si="9"/>
        <v>17</v>
      </c>
      <c r="AV42" s="99">
        <f t="shared" si="10"/>
        <v>10</v>
      </c>
      <c r="AW42" s="93"/>
      <c r="AX42" s="100">
        <f t="shared" si="11"/>
        <v>0.10169267456818749</v>
      </c>
      <c r="AY42" s="100">
        <f t="shared" si="12"/>
        <v>0.65384615384615385</v>
      </c>
      <c r="AZ42" s="100">
        <f t="shared" si="13"/>
        <v>0.18404377297096339</v>
      </c>
      <c r="BA42" s="93"/>
      <c r="BB42" s="98">
        <f t="shared" ref="BB42:BD42" si="68">IF((AX42)&gt;=50%,2,(IF((AX42)&lt;25%,0,1)))</f>
        <v>0</v>
      </c>
      <c r="BC42" s="98">
        <f t="shared" si="68"/>
        <v>2</v>
      </c>
      <c r="BD42" s="98">
        <f t="shared" si="68"/>
        <v>0</v>
      </c>
      <c r="BE42" s="91"/>
      <c r="BF42" s="98" t="str">
        <f t="shared" ref="BF42:BH42" si="69">IF(BB42=2,"Att",(IF(BB42=0,"Not","Weak")))</f>
        <v>Not</v>
      </c>
      <c r="BG42" s="98" t="str">
        <f t="shared" si="69"/>
        <v>Att</v>
      </c>
      <c r="BH42" s="98" t="str">
        <f t="shared" si="69"/>
        <v>Not</v>
      </c>
      <c r="BI42" s="95"/>
      <c r="BJ42" s="2">
        <f t="shared" si="18"/>
        <v>0</v>
      </c>
      <c r="BK42" s="2">
        <f t="shared" si="19"/>
        <v>2</v>
      </c>
      <c r="BL42" s="95"/>
    </row>
    <row r="43" spans="1:64" ht="15.75" customHeight="1">
      <c r="A43" s="26">
        <v>2104010202341</v>
      </c>
      <c r="B43" s="27" t="s">
        <v>165</v>
      </c>
      <c r="C43" s="66">
        <v>5</v>
      </c>
      <c r="D43" s="88">
        <v>7</v>
      </c>
      <c r="E43" s="134">
        <v>4</v>
      </c>
      <c r="F43" s="109"/>
      <c r="G43" s="110">
        <f t="shared" si="4"/>
        <v>11</v>
      </c>
      <c r="H43" s="66">
        <v>7</v>
      </c>
      <c r="I43" s="85">
        <v>0</v>
      </c>
      <c r="J43" s="36">
        <v>6</v>
      </c>
      <c r="K43" s="98"/>
      <c r="L43" s="158">
        <v>2</v>
      </c>
      <c r="M43" s="158">
        <v>4</v>
      </c>
      <c r="N43" s="112"/>
      <c r="O43" s="66">
        <v>0</v>
      </c>
      <c r="P43" s="66">
        <v>0</v>
      </c>
      <c r="Q43" s="113"/>
      <c r="R43" s="114">
        <f t="shared" si="5"/>
        <v>12</v>
      </c>
      <c r="S43" s="36">
        <v>1</v>
      </c>
      <c r="T43" s="36">
        <v>0</v>
      </c>
      <c r="U43" s="113"/>
      <c r="V43" s="98"/>
      <c r="W43" s="39"/>
      <c r="X43" s="39"/>
      <c r="Y43" s="115"/>
      <c r="Z43" s="115"/>
      <c r="AA43" s="36">
        <v>3</v>
      </c>
      <c r="AB43" s="36">
        <v>2</v>
      </c>
      <c r="AC43" s="113"/>
      <c r="AD43" s="98"/>
      <c r="AE43" s="39"/>
      <c r="AF43" s="39"/>
      <c r="AG43" s="115"/>
      <c r="AH43" s="115"/>
      <c r="AI43" s="37"/>
      <c r="AJ43" s="36">
        <v>3</v>
      </c>
      <c r="AK43" s="113"/>
      <c r="AL43" s="150"/>
      <c r="AM43" s="39"/>
      <c r="AN43" s="38">
        <v>2</v>
      </c>
      <c r="AO43" s="39"/>
      <c r="AP43" s="115"/>
      <c r="AQ43" s="8">
        <f t="shared" si="6"/>
        <v>11</v>
      </c>
      <c r="AR43" s="98">
        <f t="shared" si="7"/>
        <v>46</v>
      </c>
      <c r="AS43" s="91"/>
      <c r="AT43" s="99">
        <f t="shared" si="8"/>
        <v>2</v>
      </c>
      <c r="AU43" s="99">
        <f t="shared" si="9"/>
        <v>11</v>
      </c>
      <c r="AV43" s="99">
        <f t="shared" si="10"/>
        <v>28</v>
      </c>
      <c r="AW43" s="93"/>
      <c r="AX43" s="100">
        <f t="shared" si="11"/>
        <v>0.10169267456818749</v>
      </c>
      <c r="AY43" s="100">
        <f t="shared" si="12"/>
        <v>0.42307692307692307</v>
      </c>
      <c r="AZ43" s="100">
        <f t="shared" si="13"/>
        <v>0.5153225643186975</v>
      </c>
      <c r="BA43" s="93"/>
      <c r="BB43" s="98">
        <f t="shared" ref="BB43:BD43" si="70">IF((AX43)&gt;=50%,2,(IF((AX43)&lt;25%,0,1)))</f>
        <v>0</v>
      </c>
      <c r="BC43" s="98">
        <f t="shared" si="70"/>
        <v>1</v>
      </c>
      <c r="BD43" s="98">
        <f t="shared" si="70"/>
        <v>2</v>
      </c>
      <c r="BE43" s="91"/>
      <c r="BF43" s="98" t="str">
        <f t="shared" ref="BF43:BH43" si="71">IF(BB43=2,"Att",(IF(BB43=0,"Not","Weak")))</f>
        <v>Not</v>
      </c>
      <c r="BG43" s="98" t="str">
        <f t="shared" si="71"/>
        <v>Weak</v>
      </c>
      <c r="BH43" s="98" t="str">
        <f t="shared" si="71"/>
        <v>Att</v>
      </c>
      <c r="BI43" s="95"/>
      <c r="BJ43" s="2">
        <f t="shared" si="18"/>
        <v>0</v>
      </c>
      <c r="BK43" s="2">
        <f t="shared" si="19"/>
        <v>3</v>
      </c>
      <c r="BL43" s="95"/>
    </row>
    <row r="44" spans="1:64" ht="15.75" customHeight="1">
      <c r="A44" s="26">
        <v>2104010202342</v>
      </c>
      <c r="B44" s="27" t="s">
        <v>166</v>
      </c>
      <c r="C44" s="66">
        <v>10</v>
      </c>
      <c r="D44" s="88">
        <v>2</v>
      </c>
      <c r="E44" s="134">
        <v>5</v>
      </c>
      <c r="F44" s="116"/>
      <c r="G44" s="110">
        <f t="shared" si="4"/>
        <v>7</v>
      </c>
      <c r="H44" s="66">
        <v>3</v>
      </c>
      <c r="I44" s="85">
        <v>3</v>
      </c>
      <c r="J44" s="36">
        <v>5</v>
      </c>
      <c r="K44" s="98"/>
      <c r="L44" s="158">
        <v>0</v>
      </c>
      <c r="M44" s="158">
        <v>0</v>
      </c>
      <c r="N44" s="112"/>
      <c r="O44" s="66">
        <v>1</v>
      </c>
      <c r="P44" s="66">
        <v>2</v>
      </c>
      <c r="Q44" s="113"/>
      <c r="R44" s="114">
        <f t="shared" si="5"/>
        <v>11</v>
      </c>
      <c r="S44" s="36">
        <v>5</v>
      </c>
      <c r="T44" s="37"/>
      <c r="U44" s="113"/>
      <c r="V44" s="98"/>
      <c r="W44" s="39"/>
      <c r="X44" s="38">
        <v>5</v>
      </c>
      <c r="Y44" s="115"/>
      <c r="Z44" s="115"/>
      <c r="AA44" s="36">
        <v>2</v>
      </c>
      <c r="AB44" s="36">
        <v>0</v>
      </c>
      <c r="AC44" s="113"/>
      <c r="AD44" s="98"/>
      <c r="AE44" s="39"/>
      <c r="AF44" s="39"/>
      <c r="AG44" s="115"/>
      <c r="AH44" s="115"/>
      <c r="AI44" s="37"/>
      <c r="AJ44" s="36">
        <v>2</v>
      </c>
      <c r="AK44" s="113"/>
      <c r="AL44" s="159"/>
      <c r="AM44" s="38">
        <v>0</v>
      </c>
      <c r="AN44" s="38">
        <v>0</v>
      </c>
      <c r="AO44" s="39"/>
      <c r="AP44" s="115"/>
      <c r="AQ44" s="8">
        <f t="shared" si="6"/>
        <v>14</v>
      </c>
      <c r="AR44" s="98">
        <f t="shared" si="7"/>
        <v>45</v>
      </c>
      <c r="AS44" s="91"/>
      <c r="AT44" s="99">
        <f t="shared" si="8"/>
        <v>4</v>
      </c>
      <c r="AU44" s="99">
        <f t="shared" si="9"/>
        <v>9</v>
      </c>
      <c r="AV44" s="99">
        <f t="shared" si="10"/>
        <v>22</v>
      </c>
      <c r="AW44" s="93"/>
      <c r="AX44" s="100">
        <f t="shared" si="11"/>
        <v>0.20338534913637499</v>
      </c>
      <c r="AY44" s="100">
        <f t="shared" si="12"/>
        <v>0.34615384615384615</v>
      </c>
      <c r="AZ44" s="100">
        <f t="shared" si="13"/>
        <v>0.40489630053611947</v>
      </c>
      <c r="BA44" s="93"/>
      <c r="BB44" s="98">
        <f t="shared" ref="BB44:BD44" si="72">IF((AX44)&gt;=50%,2,(IF((AX44)&lt;25%,0,1)))</f>
        <v>0</v>
      </c>
      <c r="BC44" s="98">
        <f t="shared" si="72"/>
        <v>1</v>
      </c>
      <c r="BD44" s="98">
        <f t="shared" si="72"/>
        <v>1</v>
      </c>
      <c r="BE44" s="91"/>
      <c r="BF44" s="98" t="str">
        <f t="shared" ref="BF44:BH44" si="73">IF(BB44=2,"Att",(IF(BB44=0,"Not","Weak")))</f>
        <v>Not</v>
      </c>
      <c r="BG44" s="98" t="str">
        <f t="shared" si="73"/>
        <v>Weak</v>
      </c>
      <c r="BH44" s="98" t="str">
        <f t="shared" si="73"/>
        <v>Weak</v>
      </c>
      <c r="BI44" s="95"/>
      <c r="BJ44" s="2">
        <f t="shared" si="18"/>
        <v>0</v>
      </c>
      <c r="BK44" s="2">
        <f t="shared" si="19"/>
        <v>2</v>
      </c>
      <c r="BL44" s="95"/>
    </row>
    <row r="45" spans="1:64" ht="15.75" customHeight="1">
      <c r="A45" s="26">
        <v>2104010202344</v>
      </c>
      <c r="B45" s="27" t="s">
        <v>167</v>
      </c>
      <c r="C45" s="66">
        <v>9</v>
      </c>
      <c r="D45" s="88">
        <v>2</v>
      </c>
      <c r="E45" s="134">
        <v>2</v>
      </c>
      <c r="F45" s="109"/>
      <c r="G45" s="110">
        <f t="shared" si="4"/>
        <v>4</v>
      </c>
      <c r="H45" s="66">
        <v>8</v>
      </c>
      <c r="I45" s="85">
        <v>4</v>
      </c>
      <c r="J45" s="36">
        <v>4</v>
      </c>
      <c r="K45" s="98"/>
      <c r="L45" s="158">
        <v>0</v>
      </c>
      <c r="M45" s="158">
        <v>0</v>
      </c>
      <c r="N45" s="112"/>
      <c r="O45" s="66">
        <v>0</v>
      </c>
      <c r="P45" s="66">
        <v>1</v>
      </c>
      <c r="Q45" s="113"/>
      <c r="R45" s="114">
        <f t="shared" si="5"/>
        <v>9</v>
      </c>
      <c r="S45" s="36">
        <v>1</v>
      </c>
      <c r="T45" s="37"/>
      <c r="U45" s="113"/>
      <c r="V45" s="98"/>
      <c r="W45" s="39"/>
      <c r="X45" s="39"/>
      <c r="Y45" s="115"/>
      <c r="Z45" s="115"/>
      <c r="AA45" s="36">
        <v>3</v>
      </c>
      <c r="AB45" s="37"/>
      <c r="AC45" s="113"/>
      <c r="AD45" s="98"/>
      <c r="AE45" s="39"/>
      <c r="AF45" s="39"/>
      <c r="AG45" s="115"/>
      <c r="AH45" s="115"/>
      <c r="AI45" s="37"/>
      <c r="AJ45" s="36">
        <v>3</v>
      </c>
      <c r="AK45" s="113"/>
      <c r="AL45" s="159"/>
      <c r="AM45" s="38">
        <v>2</v>
      </c>
      <c r="AN45" s="38">
        <v>2</v>
      </c>
      <c r="AO45" s="39"/>
      <c r="AP45" s="115"/>
      <c r="AQ45" s="8">
        <f t="shared" si="6"/>
        <v>11</v>
      </c>
      <c r="AR45" s="98">
        <f t="shared" si="7"/>
        <v>41</v>
      </c>
      <c r="AS45" s="91"/>
      <c r="AT45" s="99">
        <f t="shared" si="8"/>
        <v>6</v>
      </c>
      <c r="AU45" s="99">
        <f t="shared" si="9"/>
        <v>5</v>
      </c>
      <c r="AV45" s="99">
        <f t="shared" si="10"/>
        <v>21</v>
      </c>
      <c r="AW45" s="93"/>
      <c r="AX45" s="100">
        <f t="shared" si="11"/>
        <v>0.3050780237045625</v>
      </c>
      <c r="AY45" s="100">
        <f t="shared" si="12"/>
        <v>0.19230769230769232</v>
      </c>
      <c r="AZ45" s="100">
        <f t="shared" si="13"/>
        <v>0.38649192323902315</v>
      </c>
      <c r="BA45" s="93"/>
      <c r="BB45" s="98">
        <f t="shared" ref="BB45:BD45" si="74">IF((AX45)&gt;=50%,2,(IF((AX45)&lt;25%,0,1)))</f>
        <v>1</v>
      </c>
      <c r="BC45" s="98">
        <f t="shared" si="74"/>
        <v>0</v>
      </c>
      <c r="BD45" s="98">
        <f t="shared" si="74"/>
        <v>1</v>
      </c>
      <c r="BE45" s="91"/>
      <c r="BF45" s="98" t="str">
        <f t="shared" ref="BF45:BH45" si="75">IF(BB45=2,"Att",(IF(BB45=0,"Not","Weak")))</f>
        <v>Weak</v>
      </c>
      <c r="BG45" s="98" t="str">
        <f t="shared" si="75"/>
        <v>Not</v>
      </c>
      <c r="BH45" s="98" t="str">
        <f t="shared" si="75"/>
        <v>Weak</v>
      </c>
      <c r="BI45" s="95"/>
      <c r="BJ45" s="2">
        <f t="shared" si="18"/>
        <v>1</v>
      </c>
      <c r="BK45" s="2">
        <f t="shared" si="19"/>
        <v>1</v>
      </c>
      <c r="BL45" s="95"/>
    </row>
    <row r="46" spans="1:64" ht="15.75" customHeight="1">
      <c r="A46" s="26">
        <v>222210005101143</v>
      </c>
      <c r="B46" s="27" t="s">
        <v>168</v>
      </c>
      <c r="C46" s="66">
        <v>8</v>
      </c>
      <c r="D46" s="157">
        <v>2</v>
      </c>
      <c r="E46" s="134">
        <v>4</v>
      </c>
      <c r="F46" s="109"/>
      <c r="G46" s="110">
        <f t="shared" si="4"/>
        <v>6</v>
      </c>
      <c r="H46" s="66">
        <v>2</v>
      </c>
      <c r="I46" s="85">
        <v>0</v>
      </c>
      <c r="J46" s="36">
        <v>2</v>
      </c>
      <c r="K46" s="98"/>
      <c r="L46" s="158">
        <v>0</v>
      </c>
      <c r="M46" s="158">
        <v>0</v>
      </c>
      <c r="N46" s="112"/>
      <c r="O46" s="66">
        <v>0</v>
      </c>
      <c r="P46" s="66">
        <v>0</v>
      </c>
      <c r="Q46" s="113"/>
      <c r="R46" s="114">
        <f t="shared" si="5"/>
        <v>2</v>
      </c>
      <c r="S46" s="165">
        <v>5</v>
      </c>
      <c r="U46" s="113"/>
      <c r="V46" s="98"/>
      <c r="W46" s="165">
        <v>1</v>
      </c>
      <c r="Y46" s="115"/>
      <c r="Z46" s="115"/>
      <c r="AA46" s="165">
        <v>2</v>
      </c>
      <c r="AB46" s="165">
        <v>1</v>
      </c>
      <c r="AC46" s="113"/>
      <c r="AD46" s="98"/>
      <c r="AG46" s="115"/>
      <c r="AH46" s="115"/>
      <c r="AI46" s="165">
        <v>0</v>
      </c>
      <c r="AJ46" s="165">
        <v>1</v>
      </c>
      <c r="AK46" s="113"/>
      <c r="AP46" s="115"/>
      <c r="AQ46" s="8">
        <f t="shared" si="6"/>
        <v>10</v>
      </c>
      <c r="AR46" s="98">
        <f t="shared" si="7"/>
        <v>28</v>
      </c>
      <c r="AS46" s="91"/>
      <c r="AT46" s="99">
        <f t="shared" si="8"/>
        <v>1</v>
      </c>
      <c r="AU46" s="99">
        <f t="shared" si="9"/>
        <v>6</v>
      </c>
      <c r="AV46" s="99">
        <f t="shared" si="10"/>
        <v>13</v>
      </c>
      <c r="AW46" s="93"/>
      <c r="AX46" s="100">
        <f t="shared" si="11"/>
        <v>5.0846337284093747E-2</v>
      </c>
      <c r="AY46" s="100">
        <f t="shared" si="12"/>
        <v>0.23076923076923078</v>
      </c>
      <c r="AZ46" s="100">
        <f t="shared" si="13"/>
        <v>0.23925690486225243</v>
      </c>
      <c r="BA46" s="93"/>
      <c r="BB46" s="98">
        <f t="shared" ref="BB46:BD46" si="76">IF((AX46)&gt;=50%,2,(IF((AX46)&lt;25%,0,1)))</f>
        <v>0</v>
      </c>
      <c r="BC46" s="98">
        <f t="shared" si="76"/>
        <v>0</v>
      </c>
      <c r="BD46" s="98">
        <f t="shared" si="76"/>
        <v>0</v>
      </c>
      <c r="BE46" s="91"/>
      <c r="BF46" s="98" t="str">
        <f t="shared" ref="BF46:BH46" si="77">IF(BB46=2,"Att",(IF(BB46=0,"Not","Weak")))</f>
        <v>Not</v>
      </c>
      <c r="BG46" s="98" t="str">
        <f t="shared" si="77"/>
        <v>Not</v>
      </c>
      <c r="BH46" s="98" t="str">
        <f t="shared" si="77"/>
        <v>Not</v>
      </c>
      <c r="BI46" s="95"/>
      <c r="BJ46" s="2">
        <f t="shared" si="18"/>
        <v>0</v>
      </c>
      <c r="BK46" s="2">
        <f t="shared" si="19"/>
        <v>0</v>
      </c>
      <c r="BL46" s="95"/>
    </row>
    <row r="47" spans="1:64" ht="15.75" customHeight="1">
      <c r="A47" s="26">
        <v>222220005101128</v>
      </c>
      <c r="B47" s="27" t="s">
        <v>169</v>
      </c>
      <c r="C47" s="66">
        <v>10</v>
      </c>
      <c r="D47" s="157">
        <v>1</v>
      </c>
      <c r="E47" s="134">
        <v>10</v>
      </c>
      <c r="F47" s="109"/>
      <c r="G47" s="110">
        <f t="shared" si="4"/>
        <v>11</v>
      </c>
      <c r="H47" s="66">
        <v>10</v>
      </c>
      <c r="I47" s="85">
        <v>4</v>
      </c>
      <c r="J47" s="36">
        <v>0</v>
      </c>
      <c r="K47" s="98"/>
      <c r="L47" s="158">
        <v>0</v>
      </c>
      <c r="M47" s="158">
        <v>0</v>
      </c>
      <c r="N47" s="112"/>
      <c r="O47" s="66">
        <v>4</v>
      </c>
      <c r="P47" s="66">
        <v>2</v>
      </c>
      <c r="Q47" s="113"/>
      <c r="R47" s="114">
        <f t="shared" si="5"/>
        <v>10</v>
      </c>
      <c r="S47" s="36">
        <v>5</v>
      </c>
      <c r="T47" s="36">
        <v>4</v>
      </c>
      <c r="U47" s="113"/>
      <c r="V47" s="98"/>
      <c r="W47" s="39"/>
      <c r="X47" s="39"/>
      <c r="Y47" s="115"/>
      <c r="Z47" s="115"/>
      <c r="AA47" s="37"/>
      <c r="AB47" s="36">
        <v>5</v>
      </c>
      <c r="AC47" s="113"/>
      <c r="AD47" s="98"/>
      <c r="AE47" s="38">
        <v>4</v>
      </c>
      <c r="AF47" s="38">
        <v>4</v>
      </c>
      <c r="AG47" s="115"/>
      <c r="AH47" s="115"/>
      <c r="AI47" s="37"/>
      <c r="AJ47" s="37"/>
      <c r="AK47" s="113"/>
      <c r="AL47" s="159"/>
      <c r="AM47" s="38">
        <v>2</v>
      </c>
      <c r="AN47" s="38">
        <v>3</v>
      </c>
      <c r="AO47" s="38">
        <v>2</v>
      </c>
      <c r="AP47" s="115"/>
      <c r="AQ47" s="8">
        <f t="shared" si="6"/>
        <v>29</v>
      </c>
      <c r="AR47" s="98">
        <f t="shared" si="7"/>
        <v>70</v>
      </c>
      <c r="AS47" s="91"/>
      <c r="AT47" s="99">
        <f t="shared" si="8"/>
        <v>16</v>
      </c>
      <c r="AU47" s="99">
        <f t="shared" si="9"/>
        <v>13</v>
      </c>
      <c r="AV47" s="99">
        <f t="shared" si="10"/>
        <v>31</v>
      </c>
      <c r="AW47" s="93"/>
      <c r="AX47" s="100">
        <f t="shared" si="11"/>
        <v>0.81354139654549995</v>
      </c>
      <c r="AY47" s="100">
        <f t="shared" si="12"/>
        <v>0.5</v>
      </c>
      <c r="AZ47" s="100">
        <f t="shared" si="13"/>
        <v>0.57053569620998656</v>
      </c>
      <c r="BA47" s="93"/>
      <c r="BB47" s="98">
        <f t="shared" ref="BB47:BD47" si="78">IF((AX47)&gt;=50%,2,(IF((AX47)&lt;25%,0,1)))</f>
        <v>2</v>
      </c>
      <c r="BC47" s="98">
        <f t="shared" si="78"/>
        <v>2</v>
      </c>
      <c r="BD47" s="98">
        <f t="shared" si="78"/>
        <v>2</v>
      </c>
      <c r="BE47" s="91"/>
      <c r="BF47" s="98" t="str">
        <f t="shared" ref="BF47:BH47" si="79">IF(BB47=2,"Att",(IF(BB47=0,"Not","Weak")))</f>
        <v>Att</v>
      </c>
      <c r="BG47" s="98" t="str">
        <f t="shared" si="79"/>
        <v>Att</v>
      </c>
      <c r="BH47" s="98" t="str">
        <f t="shared" si="79"/>
        <v>Att</v>
      </c>
      <c r="BI47" s="95"/>
      <c r="BJ47" s="2">
        <f t="shared" si="18"/>
        <v>2</v>
      </c>
      <c r="BK47" s="2">
        <f t="shared" si="19"/>
        <v>4</v>
      </c>
      <c r="BL47" s="95"/>
    </row>
    <row r="48" spans="1:64" ht="15.75" customHeight="1">
      <c r="A48" s="105"/>
      <c r="B48" s="106"/>
      <c r="C48" s="107"/>
      <c r="D48" s="108"/>
      <c r="E48" s="109"/>
      <c r="F48" s="109"/>
      <c r="G48" s="110"/>
      <c r="H48" s="111"/>
      <c r="I48" s="98"/>
      <c r="J48" s="98"/>
      <c r="K48" s="98"/>
      <c r="L48" s="166"/>
      <c r="M48" s="112"/>
      <c r="N48" s="112"/>
      <c r="O48" s="113"/>
      <c r="P48" s="113"/>
      <c r="Q48" s="113"/>
      <c r="R48" s="114"/>
      <c r="S48" s="113"/>
      <c r="T48" s="113"/>
      <c r="U48" s="113"/>
      <c r="V48" s="98"/>
      <c r="W48" s="115"/>
      <c r="X48" s="115"/>
      <c r="Y48" s="115"/>
      <c r="Z48" s="115"/>
      <c r="AA48" s="113"/>
      <c r="AB48" s="113"/>
      <c r="AC48" s="113"/>
      <c r="AD48" s="98"/>
      <c r="AE48" s="115"/>
      <c r="AF48" s="115"/>
      <c r="AG48" s="115"/>
      <c r="AH48" s="115"/>
      <c r="AI48" s="113"/>
      <c r="AJ48" s="113"/>
      <c r="AK48" s="113"/>
      <c r="AL48" s="115"/>
      <c r="AM48" s="115"/>
      <c r="AN48" s="115"/>
      <c r="AO48" s="115"/>
      <c r="AP48" s="115"/>
      <c r="AQ48" s="98"/>
      <c r="AR48" s="98"/>
      <c r="AS48" s="91"/>
      <c r="AT48" s="99"/>
      <c r="AU48" s="99"/>
      <c r="AV48" s="99"/>
      <c r="AW48" s="93"/>
      <c r="AX48" s="100"/>
      <c r="AY48" s="100"/>
      <c r="AZ48" s="100"/>
      <c r="BA48" s="93"/>
      <c r="BB48" s="98"/>
      <c r="BC48" s="98"/>
      <c r="BD48" s="98"/>
      <c r="BE48" s="91"/>
      <c r="BF48" s="98"/>
      <c r="BG48" s="98"/>
      <c r="BH48" s="98"/>
      <c r="BI48" s="95"/>
      <c r="BJ48" s="95"/>
      <c r="BK48" s="95"/>
      <c r="BL48" s="95"/>
    </row>
    <row r="49" spans="1:64" ht="15.75" customHeight="1">
      <c r="A49" s="105"/>
      <c r="B49" s="106"/>
      <c r="C49" s="107"/>
      <c r="D49" s="108"/>
      <c r="E49" s="109"/>
      <c r="F49" s="109"/>
      <c r="G49" s="110"/>
      <c r="H49" s="111"/>
      <c r="I49" s="98"/>
      <c r="J49" s="98"/>
      <c r="K49" s="98"/>
      <c r="L49" s="112"/>
      <c r="M49" s="112"/>
      <c r="N49" s="112"/>
      <c r="O49" s="113"/>
      <c r="P49" s="113"/>
      <c r="Q49" s="113"/>
      <c r="R49" s="114"/>
      <c r="S49" s="113"/>
      <c r="T49" s="113"/>
      <c r="U49" s="113"/>
      <c r="V49" s="98"/>
      <c r="W49" s="115"/>
      <c r="X49" s="115"/>
      <c r="Y49" s="115"/>
      <c r="Z49" s="115"/>
      <c r="AA49" s="113"/>
      <c r="AB49" s="113"/>
      <c r="AC49" s="113"/>
      <c r="AD49" s="98"/>
      <c r="AE49" s="115"/>
      <c r="AF49" s="115"/>
      <c r="AG49" s="115"/>
      <c r="AH49" s="115"/>
      <c r="AI49" s="113"/>
      <c r="AJ49" s="113"/>
      <c r="AK49" s="113"/>
      <c r="AL49" s="115"/>
      <c r="AM49" s="115"/>
      <c r="AN49" s="115"/>
      <c r="AO49" s="115"/>
      <c r="AP49" s="115"/>
      <c r="AQ49" s="98"/>
      <c r="AR49" s="98"/>
      <c r="AS49" s="91"/>
      <c r="AT49" s="99"/>
      <c r="AU49" s="99"/>
      <c r="AV49" s="99"/>
      <c r="AW49" s="93"/>
      <c r="AX49" s="100"/>
      <c r="AY49" s="100"/>
      <c r="AZ49" s="100"/>
      <c r="BA49" s="93"/>
      <c r="BB49" s="98"/>
      <c r="BC49" s="98"/>
      <c r="BD49" s="98"/>
      <c r="BE49" s="91"/>
      <c r="BF49" s="98"/>
      <c r="BG49" s="98"/>
      <c r="BH49" s="98"/>
      <c r="BI49" s="95"/>
      <c r="BJ49" s="104"/>
      <c r="BK49" s="104"/>
      <c r="BL49" s="104"/>
    </row>
    <row r="50" spans="1:64" ht="15.75" customHeight="1">
      <c r="A50" s="105"/>
      <c r="B50" s="106"/>
      <c r="C50" s="107"/>
      <c r="D50" s="108"/>
      <c r="E50" s="109"/>
      <c r="F50" s="109"/>
      <c r="G50" s="110"/>
      <c r="H50" s="111"/>
      <c r="I50" s="98"/>
      <c r="J50" s="98"/>
      <c r="K50" s="98"/>
      <c r="L50" s="112"/>
      <c r="M50" s="112"/>
      <c r="N50" s="112"/>
      <c r="O50" s="113"/>
      <c r="P50" s="113"/>
      <c r="Q50" s="113"/>
      <c r="R50" s="114"/>
      <c r="S50" s="113"/>
      <c r="T50" s="113"/>
      <c r="U50" s="113"/>
      <c r="V50" s="98"/>
      <c r="W50" s="115"/>
      <c r="X50" s="115"/>
      <c r="Y50" s="115"/>
      <c r="Z50" s="115"/>
      <c r="AA50" s="113"/>
      <c r="AB50" s="113"/>
      <c r="AC50" s="113"/>
      <c r="AD50" s="98"/>
      <c r="AE50" s="115"/>
      <c r="AF50" s="115"/>
      <c r="AG50" s="115"/>
      <c r="AH50" s="115"/>
      <c r="AI50" s="113"/>
      <c r="AJ50" s="113"/>
      <c r="AK50" s="113"/>
      <c r="AL50" s="115"/>
      <c r="AM50" s="115"/>
      <c r="AN50" s="115"/>
      <c r="AO50" s="115"/>
      <c r="AP50" s="115"/>
      <c r="AQ50" s="98"/>
      <c r="AR50" s="98"/>
      <c r="AS50" s="91"/>
      <c r="AT50" s="99"/>
      <c r="AU50" s="99"/>
      <c r="AV50" s="99"/>
      <c r="AW50" s="93"/>
      <c r="AX50" s="100"/>
      <c r="AY50" s="100"/>
      <c r="AZ50" s="100"/>
      <c r="BA50" s="93"/>
      <c r="BB50" s="98"/>
      <c r="BC50" s="98"/>
      <c r="BD50" s="98"/>
      <c r="BE50" s="91"/>
      <c r="BF50" s="98"/>
      <c r="BG50" s="98"/>
      <c r="BH50" s="98"/>
      <c r="BI50" s="95"/>
      <c r="BJ50" s="104"/>
      <c r="BK50" s="104"/>
      <c r="BL50" s="104"/>
    </row>
    <row r="51" spans="1:64" ht="15.75" customHeight="1">
      <c r="A51" s="105"/>
      <c r="B51" s="106"/>
      <c r="C51" s="107"/>
      <c r="D51" s="108"/>
      <c r="E51" s="109"/>
      <c r="F51" s="109"/>
      <c r="G51" s="110"/>
      <c r="H51" s="111"/>
      <c r="I51" s="98"/>
      <c r="J51" s="98"/>
      <c r="K51" s="98"/>
      <c r="L51" s="112"/>
      <c r="M51" s="112"/>
      <c r="N51" s="112"/>
      <c r="O51" s="113"/>
      <c r="P51" s="113"/>
      <c r="Q51" s="113"/>
      <c r="R51" s="114"/>
      <c r="S51" s="113"/>
      <c r="T51" s="113"/>
      <c r="U51" s="113"/>
      <c r="V51" s="98"/>
      <c r="W51" s="115"/>
      <c r="X51" s="115"/>
      <c r="Y51" s="115"/>
      <c r="Z51" s="115"/>
      <c r="AA51" s="113"/>
      <c r="AB51" s="113"/>
      <c r="AC51" s="113"/>
      <c r="AD51" s="98"/>
      <c r="AE51" s="115"/>
      <c r="AF51" s="115"/>
      <c r="AG51" s="115"/>
      <c r="AH51" s="115"/>
      <c r="AI51" s="113"/>
      <c r="AJ51" s="113"/>
      <c r="AK51" s="113"/>
      <c r="AL51" s="115"/>
      <c r="AM51" s="115"/>
      <c r="AN51" s="115"/>
      <c r="AO51" s="115"/>
      <c r="AP51" s="115"/>
      <c r="AQ51" s="98"/>
      <c r="AR51" s="98"/>
      <c r="AS51" s="91"/>
      <c r="AT51" s="99"/>
      <c r="AU51" s="99"/>
      <c r="AV51" s="99"/>
      <c r="AW51" s="93"/>
      <c r="AX51" s="100"/>
      <c r="AY51" s="100"/>
      <c r="AZ51" s="100"/>
      <c r="BA51" s="93"/>
      <c r="BB51" s="98"/>
      <c r="BC51" s="98"/>
      <c r="BD51" s="98"/>
      <c r="BE51" s="91"/>
      <c r="BF51" s="98"/>
      <c r="BG51" s="98"/>
      <c r="BH51" s="98"/>
      <c r="BI51" s="95"/>
      <c r="BJ51" s="104"/>
      <c r="BK51" s="104"/>
      <c r="BL51" s="104"/>
    </row>
    <row r="52" spans="1:64" ht="15.75" customHeight="1">
      <c r="A52" s="105"/>
      <c r="B52" s="106"/>
      <c r="C52" s="107"/>
      <c r="D52" s="108"/>
      <c r="E52" s="109"/>
      <c r="F52" s="109"/>
      <c r="G52" s="110"/>
      <c r="H52" s="111"/>
      <c r="I52" s="98"/>
      <c r="J52" s="98"/>
      <c r="K52" s="98"/>
      <c r="L52" s="112"/>
      <c r="M52" s="112"/>
      <c r="N52" s="112"/>
      <c r="O52" s="113"/>
      <c r="P52" s="113"/>
      <c r="Q52" s="113"/>
      <c r="R52" s="114"/>
      <c r="S52" s="113"/>
      <c r="T52" s="113"/>
      <c r="U52" s="113"/>
      <c r="V52" s="98"/>
      <c r="W52" s="115"/>
      <c r="X52" s="115"/>
      <c r="Y52" s="115"/>
      <c r="Z52" s="115"/>
      <c r="AA52" s="113"/>
      <c r="AB52" s="113"/>
      <c r="AC52" s="113"/>
      <c r="AD52" s="98"/>
      <c r="AE52" s="115"/>
      <c r="AF52" s="115"/>
      <c r="AG52" s="115"/>
      <c r="AH52" s="115"/>
      <c r="AI52" s="113"/>
      <c r="AJ52" s="113"/>
      <c r="AK52" s="113"/>
      <c r="AL52" s="115"/>
      <c r="AM52" s="115"/>
      <c r="AN52" s="115"/>
      <c r="AO52" s="115"/>
      <c r="AP52" s="115"/>
      <c r="AQ52" s="98"/>
      <c r="AR52" s="98"/>
      <c r="AS52" s="91"/>
      <c r="AT52" s="99"/>
      <c r="AU52" s="99"/>
      <c r="AV52" s="99"/>
      <c r="AW52" s="93"/>
      <c r="AX52" s="100"/>
      <c r="AY52" s="100"/>
      <c r="AZ52" s="100"/>
      <c r="BA52" s="93"/>
      <c r="BB52" s="98"/>
      <c r="BC52" s="98"/>
      <c r="BD52" s="98"/>
      <c r="BE52" s="91"/>
      <c r="BF52" s="98"/>
      <c r="BG52" s="98"/>
      <c r="BH52" s="98"/>
      <c r="BI52" s="95"/>
      <c r="BJ52" s="104"/>
      <c r="BK52" s="104"/>
      <c r="BL52" s="104"/>
    </row>
    <row r="53" spans="1:64" ht="15.75" customHeight="1">
      <c r="A53" s="105"/>
      <c r="B53" s="106"/>
      <c r="C53" s="107"/>
      <c r="D53" s="108"/>
      <c r="E53" s="109"/>
      <c r="F53" s="109"/>
      <c r="G53" s="110"/>
      <c r="H53" s="111"/>
      <c r="I53" s="98"/>
      <c r="J53" s="98"/>
      <c r="K53" s="98"/>
      <c r="L53" s="112"/>
      <c r="M53" s="112"/>
      <c r="N53" s="112"/>
      <c r="O53" s="113"/>
      <c r="P53" s="113"/>
      <c r="Q53" s="113"/>
      <c r="R53" s="114"/>
      <c r="S53" s="113"/>
      <c r="T53" s="113"/>
      <c r="U53" s="113"/>
      <c r="V53" s="98"/>
      <c r="W53" s="115"/>
      <c r="X53" s="115"/>
      <c r="Y53" s="115"/>
      <c r="Z53" s="115"/>
      <c r="AA53" s="113"/>
      <c r="AB53" s="113"/>
      <c r="AC53" s="113"/>
      <c r="AD53" s="98"/>
      <c r="AE53" s="115"/>
      <c r="AF53" s="115"/>
      <c r="AG53" s="115"/>
      <c r="AH53" s="115"/>
      <c r="AI53" s="113"/>
      <c r="AJ53" s="113"/>
      <c r="AK53" s="113"/>
      <c r="AL53" s="115"/>
      <c r="AM53" s="115"/>
      <c r="AN53" s="115"/>
      <c r="AO53" s="115"/>
      <c r="AP53" s="115"/>
      <c r="AQ53" s="98"/>
      <c r="AR53" s="98"/>
      <c r="AS53" s="91"/>
      <c r="AT53" s="99"/>
      <c r="AU53" s="99"/>
      <c r="AV53" s="99"/>
      <c r="AW53" s="93"/>
      <c r="AX53" s="100"/>
      <c r="AY53" s="100"/>
      <c r="AZ53" s="100"/>
      <c r="BA53" s="93"/>
      <c r="BB53" s="98"/>
      <c r="BC53" s="98"/>
      <c r="BD53" s="98"/>
      <c r="BE53" s="91"/>
      <c r="BF53" s="98"/>
      <c r="BG53" s="98"/>
      <c r="BH53" s="98"/>
      <c r="BI53" s="95"/>
      <c r="BJ53" s="104"/>
      <c r="BK53" s="104"/>
      <c r="BL53" s="104"/>
    </row>
    <row r="54" spans="1:64" ht="15.75" customHeight="1">
      <c r="A54" s="105"/>
      <c r="B54" s="106"/>
      <c r="C54" s="107"/>
      <c r="D54" s="108"/>
      <c r="E54" s="109"/>
      <c r="F54" s="109"/>
      <c r="G54" s="110"/>
      <c r="H54" s="111"/>
      <c r="I54" s="98"/>
      <c r="J54" s="98"/>
      <c r="K54" s="98"/>
      <c r="L54" s="112"/>
      <c r="M54" s="112"/>
      <c r="N54" s="112"/>
      <c r="O54" s="113"/>
      <c r="P54" s="113"/>
      <c r="Q54" s="113"/>
      <c r="R54" s="114"/>
      <c r="S54" s="113"/>
      <c r="T54" s="113"/>
      <c r="U54" s="113"/>
      <c r="V54" s="98"/>
      <c r="W54" s="115"/>
      <c r="X54" s="115"/>
      <c r="Y54" s="115"/>
      <c r="Z54" s="115"/>
      <c r="AA54" s="113"/>
      <c r="AB54" s="113"/>
      <c r="AC54" s="113"/>
      <c r="AD54" s="98"/>
      <c r="AE54" s="115"/>
      <c r="AF54" s="115"/>
      <c r="AG54" s="115"/>
      <c r="AH54" s="115"/>
      <c r="AI54" s="113"/>
      <c r="AJ54" s="113"/>
      <c r="AK54" s="113"/>
      <c r="AL54" s="115"/>
      <c r="AM54" s="115"/>
      <c r="AN54" s="115"/>
      <c r="AO54" s="115"/>
      <c r="AP54" s="115"/>
      <c r="AQ54" s="98"/>
      <c r="AR54" s="98"/>
      <c r="AS54" s="91"/>
      <c r="AT54" s="99"/>
      <c r="AU54" s="99"/>
      <c r="AV54" s="99"/>
      <c r="AW54" s="93"/>
      <c r="AX54" s="100"/>
      <c r="AY54" s="100"/>
      <c r="AZ54" s="100"/>
      <c r="BA54" s="93"/>
      <c r="BB54" s="98"/>
      <c r="BC54" s="98"/>
      <c r="BD54" s="98"/>
      <c r="BE54" s="91"/>
      <c r="BF54" s="98"/>
      <c r="BG54" s="98"/>
      <c r="BH54" s="98"/>
      <c r="BI54" s="95"/>
      <c r="BJ54" s="104"/>
      <c r="BK54" s="104"/>
      <c r="BL54" s="104"/>
    </row>
    <row r="55" spans="1:64" ht="15.75" customHeight="1">
      <c r="A55" s="105"/>
      <c r="B55" s="106"/>
      <c r="C55" s="107"/>
      <c r="D55" s="108"/>
      <c r="E55" s="109"/>
      <c r="F55" s="116"/>
      <c r="G55" s="110"/>
      <c r="H55" s="111"/>
      <c r="I55" s="98"/>
      <c r="J55" s="98"/>
      <c r="K55" s="98"/>
      <c r="L55" s="112"/>
      <c r="M55" s="112"/>
      <c r="N55" s="112"/>
      <c r="O55" s="113"/>
      <c r="P55" s="98"/>
      <c r="Q55" s="98"/>
      <c r="R55" s="114"/>
      <c r="S55" s="113"/>
      <c r="T55" s="113"/>
      <c r="U55" s="113"/>
      <c r="V55" s="98"/>
      <c r="W55" s="115"/>
      <c r="X55" s="115"/>
      <c r="Y55" s="115"/>
      <c r="Z55" s="115"/>
      <c r="AA55" s="113"/>
      <c r="AB55" s="113"/>
      <c r="AC55" s="113"/>
      <c r="AD55" s="98"/>
      <c r="AE55" s="115"/>
      <c r="AF55" s="115"/>
      <c r="AG55" s="115"/>
      <c r="AH55" s="115"/>
      <c r="AI55" s="113"/>
      <c r="AJ55" s="113"/>
      <c r="AK55" s="113"/>
      <c r="AL55" s="115"/>
      <c r="AM55" s="115"/>
      <c r="AN55" s="115"/>
      <c r="AO55" s="115"/>
      <c r="AP55" s="115"/>
      <c r="AQ55" s="98"/>
      <c r="AR55" s="98"/>
      <c r="AS55" s="91"/>
      <c r="AT55" s="99"/>
      <c r="AU55" s="99"/>
      <c r="AV55" s="99"/>
      <c r="AW55" s="93"/>
      <c r="AX55" s="100"/>
      <c r="AY55" s="100"/>
      <c r="AZ55" s="100"/>
      <c r="BA55" s="93"/>
      <c r="BB55" s="98"/>
      <c r="BC55" s="98"/>
      <c r="BD55" s="98"/>
      <c r="BE55" s="91"/>
      <c r="BF55" s="98"/>
      <c r="BG55" s="98"/>
      <c r="BH55" s="98"/>
      <c r="BI55" s="95"/>
      <c r="BJ55" s="104"/>
      <c r="BK55" s="104"/>
      <c r="BL55" s="104"/>
    </row>
    <row r="56" spans="1:64" ht="15.75" customHeight="1">
      <c r="A56" s="105"/>
      <c r="B56" s="106"/>
      <c r="C56" s="107"/>
      <c r="D56" s="108"/>
      <c r="E56" s="109"/>
      <c r="F56" s="109"/>
      <c r="G56" s="110"/>
      <c r="H56" s="111"/>
      <c r="I56" s="98"/>
      <c r="J56" s="98"/>
      <c r="K56" s="98"/>
      <c r="L56" s="112"/>
      <c r="M56" s="112"/>
      <c r="N56" s="112"/>
      <c r="O56" s="113"/>
      <c r="P56" s="98"/>
      <c r="Q56" s="98"/>
      <c r="R56" s="114"/>
      <c r="S56" s="113"/>
      <c r="T56" s="113"/>
      <c r="U56" s="113"/>
      <c r="V56" s="98"/>
      <c r="W56" s="115"/>
      <c r="X56" s="115"/>
      <c r="Y56" s="115"/>
      <c r="Z56" s="115"/>
      <c r="AA56" s="113"/>
      <c r="AB56" s="113"/>
      <c r="AC56" s="113"/>
      <c r="AD56" s="98"/>
      <c r="AE56" s="115"/>
      <c r="AF56" s="115"/>
      <c r="AG56" s="115"/>
      <c r="AH56" s="115"/>
      <c r="AI56" s="113"/>
      <c r="AJ56" s="113"/>
      <c r="AK56" s="113"/>
      <c r="AL56" s="115"/>
      <c r="AM56" s="115"/>
      <c r="AN56" s="115"/>
      <c r="AO56" s="115"/>
      <c r="AP56" s="115"/>
      <c r="AQ56" s="98"/>
      <c r="AR56" s="98"/>
      <c r="AS56" s="91"/>
      <c r="AT56" s="99"/>
      <c r="AU56" s="99"/>
      <c r="AV56" s="99"/>
      <c r="AW56" s="93"/>
      <c r="AX56" s="100"/>
      <c r="AY56" s="100"/>
      <c r="AZ56" s="100"/>
      <c r="BA56" s="93"/>
      <c r="BB56" s="98"/>
      <c r="BC56" s="98"/>
      <c r="BD56" s="98"/>
      <c r="BE56" s="91"/>
      <c r="BF56" s="98"/>
      <c r="BG56" s="98"/>
      <c r="BH56" s="98"/>
      <c r="BI56" s="95"/>
      <c r="BJ56" s="104"/>
      <c r="BK56" s="104"/>
      <c r="BL56" s="104"/>
    </row>
    <row r="57" spans="1:64" ht="15.75" customHeight="1">
      <c r="A57" s="105"/>
      <c r="B57" s="106"/>
      <c r="C57" s="107"/>
      <c r="D57" s="108"/>
      <c r="E57" s="109"/>
      <c r="F57" s="109"/>
      <c r="G57" s="110"/>
      <c r="H57" s="111"/>
      <c r="I57" s="98"/>
      <c r="J57" s="98"/>
      <c r="K57" s="98"/>
      <c r="L57" s="112"/>
      <c r="M57" s="112"/>
      <c r="N57" s="112"/>
      <c r="O57" s="113"/>
      <c r="P57" s="98"/>
      <c r="Q57" s="98"/>
      <c r="R57" s="114"/>
      <c r="S57" s="113"/>
      <c r="T57" s="113"/>
      <c r="U57" s="113"/>
      <c r="V57" s="98"/>
      <c r="W57" s="115"/>
      <c r="X57" s="115"/>
      <c r="Y57" s="115"/>
      <c r="Z57" s="115"/>
      <c r="AA57" s="113"/>
      <c r="AB57" s="113"/>
      <c r="AC57" s="113"/>
      <c r="AD57" s="98"/>
      <c r="AE57" s="115"/>
      <c r="AF57" s="115"/>
      <c r="AG57" s="115"/>
      <c r="AH57" s="115"/>
      <c r="AI57" s="113"/>
      <c r="AJ57" s="113"/>
      <c r="AK57" s="113"/>
      <c r="AL57" s="115"/>
      <c r="AM57" s="115"/>
      <c r="AN57" s="115"/>
      <c r="AO57" s="115"/>
      <c r="AP57" s="115"/>
      <c r="AQ57" s="98"/>
      <c r="AR57" s="98"/>
      <c r="AS57" s="91"/>
      <c r="AT57" s="99"/>
      <c r="AU57" s="99"/>
      <c r="AV57" s="99"/>
      <c r="AW57" s="93"/>
      <c r="AX57" s="100"/>
      <c r="AY57" s="100"/>
      <c r="AZ57" s="100"/>
      <c r="BA57" s="93"/>
      <c r="BB57" s="98"/>
      <c r="BC57" s="98"/>
      <c r="BD57" s="98"/>
      <c r="BE57" s="91"/>
      <c r="BF57" s="98"/>
      <c r="BG57" s="98"/>
      <c r="BH57" s="98"/>
      <c r="BI57" s="95"/>
      <c r="BJ57" s="104"/>
      <c r="BK57" s="104"/>
      <c r="BL57" s="104"/>
    </row>
    <row r="58" spans="1:64" ht="15.75" customHeight="1">
      <c r="A58" s="105"/>
      <c r="B58" s="106"/>
      <c r="C58" s="107"/>
      <c r="D58" s="108"/>
      <c r="E58" s="109"/>
      <c r="F58" s="109"/>
      <c r="G58" s="110"/>
      <c r="H58" s="111"/>
      <c r="I58" s="98"/>
      <c r="J58" s="98"/>
      <c r="K58" s="98"/>
      <c r="L58" s="112"/>
      <c r="M58" s="112"/>
      <c r="N58" s="112"/>
      <c r="O58" s="113"/>
      <c r="P58" s="98"/>
      <c r="Q58" s="98"/>
      <c r="R58" s="114"/>
      <c r="S58" s="113"/>
      <c r="T58" s="113"/>
      <c r="U58" s="113"/>
      <c r="V58" s="98"/>
      <c r="W58" s="115"/>
      <c r="X58" s="115"/>
      <c r="Y58" s="115"/>
      <c r="Z58" s="115"/>
      <c r="AA58" s="113"/>
      <c r="AB58" s="113"/>
      <c r="AC58" s="113"/>
      <c r="AD58" s="98"/>
      <c r="AE58" s="115"/>
      <c r="AF58" s="115"/>
      <c r="AG58" s="115"/>
      <c r="AH58" s="115"/>
      <c r="AI58" s="113"/>
      <c r="AJ58" s="113"/>
      <c r="AK58" s="113"/>
      <c r="AL58" s="115"/>
      <c r="AM58" s="115"/>
      <c r="AN58" s="115"/>
      <c r="AO58" s="115"/>
      <c r="AP58" s="115"/>
      <c r="AQ58" s="98"/>
      <c r="AR58" s="98"/>
      <c r="AS58" s="91"/>
      <c r="AT58" s="99"/>
      <c r="AU58" s="99"/>
      <c r="AV58" s="99"/>
      <c r="AW58" s="93"/>
      <c r="AX58" s="100"/>
      <c r="AY58" s="100"/>
      <c r="AZ58" s="100"/>
      <c r="BA58" s="93"/>
      <c r="BB58" s="98"/>
      <c r="BC58" s="98"/>
      <c r="BD58" s="98"/>
      <c r="BE58" s="91"/>
      <c r="BF58" s="98"/>
      <c r="BG58" s="98"/>
      <c r="BH58" s="98"/>
      <c r="BI58" s="95"/>
      <c r="BJ58" s="104"/>
      <c r="BK58" s="104"/>
      <c r="BL58" s="104"/>
    </row>
    <row r="59" spans="1:64" ht="15.75" customHeight="1">
      <c r="A59" s="105"/>
      <c r="B59" s="106"/>
      <c r="C59" s="107"/>
      <c r="D59" s="108"/>
      <c r="E59" s="109"/>
      <c r="F59" s="109"/>
      <c r="G59" s="110"/>
      <c r="H59" s="111"/>
      <c r="I59" s="98"/>
      <c r="J59" s="98"/>
      <c r="K59" s="98"/>
      <c r="L59" s="112"/>
      <c r="M59" s="112"/>
      <c r="N59" s="112"/>
      <c r="O59" s="113"/>
      <c r="P59" s="98"/>
      <c r="Q59" s="98"/>
      <c r="R59" s="114"/>
      <c r="S59" s="113"/>
      <c r="T59" s="113"/>
      <c r="U59" s="113"/>
      <c r="V59" s="98"/>
      <c r="W59" s="115"/>
      <c r="X59" s="115"/>
      <c r="Y59" s="115"/>
      <c r="Z59" s="115"/>
      <c r="AA59" s="113"/>
      <c r="AB59" s="113"/>
      <c r="AC59" s="113"/>
      <c r="AD59" s="98"/>
      <c r="AE59" s="115"/>
      <c r="AF59" s="115"/>
      <c r="AG59" s="115"/>
      <c r="AH59" s="115"/>
      <c r="AI59" s="113"/>
      <c r="AJ59" s="113"/>
      <c r="AK59" s="113"/>
      <c r="AL59" s="115"/>
      <c r="AM59" s="115"/>
      <c r="AN59" s="115"/>
      <c r="AO59" s="115"/>
      <c r="AP59" s="115"/>
      <c r="AQ59" s="98"/>
      <c r="AR59" s="98"/>
      <c r="AS59" s="91"/>
      <c r="AT59" s="99"/>
      <c r="AU59" s="99"/>
      <c r="AV59" s="99"/>
      <c r="AW59" s="93"/>
      <c r="AX59" s="100"/>
      <c r="AY59" s="100"/>
      <c r="AZ59" s="100"/>
      <c r="BA59" s="93"/>
      <c r="BB59" s="98"/>
      <c r="BC59" s="98"/>
      <c r="BD59" s="98"/>
      <c r="BE59" s="91"/>
      <c r="BF59" s="98"/>
      <c r="BG59" s="98"/>
      <c r="BH59" s="98"/>
      <c r="BI59" s="95"/>
      <c r="BJ59" s="104"/>
      <c r="BK59" s="104"/>
      <c r="BL59" s="104"/>
    </row>
    <row r="60" spans="1:64" ht="15.75" customHeight="1">
      <c r="A60" s="105"/>
      <c r="B60" s="106"/>
      <c r="C60" s="107"/>
      <c r="D60" s="108"/>
      <c r="E60" s="109"/>
      <c r="F60" s="109"/>
      <c r="G60" s="110"/>
      <c r="H60" s="111"/>
      <c r="I60" s="98"/>
      <c r="J60" s="98"/>
      <c r="K60" s="98"/>
      <c r="L60" s="112"/>
      <c r="M60" s="112"/>
      <c r="N60" s="112"/>
      <c r="O60" s="113"/>
      <c r="P60" s="98"/>
      <c r="Q60" s="98"/>
      <c r="R60" s="114"/>
      <c r="S60" s="113"/>
      <c r="T60" s="113"/>
      <c r="U60" s="113"/>
      <c r="V60" s="98"/>
      <c r="W60" s="115"/>
      <c r="X60" s="115"/>
      <c r="Y60" s="115"/>
      <c r="Z60" s="115"/>
      <c r="AA60" s="113"/>
      <c r="AB60" s="113"/>
      <c r="AC60" s="113"/>
      <c r="AD60" s="98"/>
      <c r="AE60" s="115"/>
      <c r="AF60" s="115"/>
      <c r="AG60" s="115"/>
      <c r="AH60" s="115"/>
      <c r="AI60" s="113"/>
      <c r="AJ60" s="113"/>
      <c r="AK60" s="113"/>
      <c r="AL60" s="115"/>
      <c r="AM60" s="115"/>
      <c r="AN60" s="115"/>
      <c r="AO60" s="115"/>
      <c r="AP60" s="115"/>
      <c r="AQ60" s="98"/>
      <c r="AR60" s="98"/>
      <c r="AS60" s="91"/>
      <c r="AT60" s="99"/>
      <c r="AU60" s="99"/>
      <c r="AV60" s="99"/>
      <c r="AW60" s="93"/>
      <c r="AX60" s="100"/>
      <c r="AY60" s="100"/>
      <c r="AZ60" s="100"/>
      <c r="BA60" s="93"/>
      <c r="BB60" s="98"/>
      <c r="BC60" s="98"/>
      <c r="BD60" s="98"/>
      <c r="BE60" s="91"/>
      <c r="BF60" s="98"/>
      <c r="BG60" s="98"/>
      <c r="BH60" s="98"/>
      <c r="BI60" s="95"/>
      <c r="BJ60" s="104"/>
      <c r="BK60" s="104"/>
      <c r="BL60" s="104"/>
    </row>
    <row r="61" spans="1:64" ht="15.75" customHeight="1">
      <c r="A61" s="105"/>
      <c r="B61" s="106"/>
      <c r="C61" s="107"/>
      <c r="D61" s="108"/>
      <c r="E61" s="109"/>
      <c r="F61" s="109"/>
      <c r="G61" s="110"/>
      <c r="H61" s="111"/>
      <c r="I61" s="98"/>
      <c r="J61" s="98"/>
      <c r="K61" s="98"/>
      <c r="L61" s="112"/>
      <c r="M61" s="112"/>
      <c r="N61" s="112"/>
      <c r="O61" s="113"/>
      <c r="P61" s="98"/>
      <c r="Q61" s="98"/>
      <c r="R61" s="114"/>
      <c r="S61" s="113"/>
      <c r="T61" s="113"/>
      <c r="U61" s="113"/>
      <c r="V61" s="98"/>
      <c r="W61" s="115"/>
      <c r="X61" s="115"/>
      <c r="Y61" s="115"/>
      <c r="Z61" s="115"/>
      <c r="AA61" s="113"/>
      <c r="AB61" s="113"/>
      <c r="AC61" s="113"/>
      <c r="AD61" s="98"/>
      <c r="AE61" s="115"/>
      <c r="AF61" s="115"/>
      <c r="AG61" s="115"/>
      <c r="AH61" s="115"/>
      <c r="AI61" s="113"/>
      <c r="AJ61" s="113"/>
      <c r="AK61" s="113"/>
      <c r="AL61" s="115"/>
      <c r="AM61" s="115"/>
      <c r="AN61" s="115"/>
      <c r="AO61" s="115"/>
      <c r="AP61" s="115"/>
      <c r="AQ61" s="98"/>
      <c r="AR61" s="98"/>
      <c r="AS61" s="91"/>
      <c r="AT61" s="99"/>
      <c r="AU61" s="99"/>
      <c r="AV61" s="99"/>
      <c r="AW61" s="93"/>
      <c r="AX61" s="100"/>
      <c r="AY61" s="100"/>
      <c r="AZ61" s="100"/>
      <c r="BA61" s="93"/>
      <c r="BB61" s="98"/>
      <c r="BC61" s="98"/>
      <c r="BD61" s="98"/>
      <c r="BE61" s="91"/>
      <c r="BF61" s="98"/>
      <c r="BG61" s="98"/>
      <c r="BH61" s="98"/>
      <c r="BI61" s="95"/>
      <c r="BJ61" s="104"/>
      <c r="BK61" s="104"/>
      <c r="BL61" s="104"/>
    </row>
    <row r="62" spans="1:64" ht="15.75" customHeight="1">
      <c r="A62" s="105"/>
      <c r="B62" s="106"/>
      <c r="C62" s="107"/>
      <c r="D62" s="108"/>
      <c r="E62" s="109"/>
      <c r="F62" s="109"/>
      <c r="G62" s="110"/>
      <c r="H62" s="111"/>
      <c r="I62" s="98"/>
      <c r="J62" s="98"/>
      <c r="K62" s="98"/>
      <c r="L62" s="112"/>
      <c r="M62" s="112"/>
      <c r="N62" s="112"/>
      <c r="O62" s="113"/>
      <c r="P62" s="98"/>
      <c r="Q62" s="98"/>
      <c r="R62" s="114"/>
      <c r="S62" s="113"/>
      <c r="T62" s="113"/>
      <c r="U62" s="113"/>
      <c r="V62" s="98"/>
      <c r="W62" s="115"/>
      <c r="X62" s="115"/>
      <c r="Y62" s="115"/>
      <c r="Z62" s="115"/>
      <c r="AA62" s="113"/>
      <c r="AB62" s="113"/>
      <c r="AC62" s="113"/>
      <c r="AD62" s="98"/>
      <c r="AE62" s="115"/>
      <c r="AF62" s="115"/>
      <c r="AG62" s="115"/>
      <c r="AH62" s="115"/>
      <c r="AI62" s="113"/>
      <c r="AJ62" s="113"/>
      <c r="AK62" s="113"/>
      <c r="AL62" s="115"/>
      <c r="AM62" s="115"/>
      <c r="AN62" s="115"/>
      <c r="AO62" s="115"/>
      <c r="AP62" s="115"/>
      <c r="AQ62" s="98"/>
      <c r="AR62" s="98"/>
      <c r="AS62" s="91"/>
      <c r="AT62" s="99"/>
      <c r="AU62" s="99"/>
      <c r="AV62" s="99"/>
      <c r="AW62" s="93"/>
      <c r="AX62" s="100"/>
      <c r="AY62" s="100"/>
      <c r="AZ62" s="100"/>
      <c r="BA62" s="93"/>
      <c r="BB62" s="98"/>
      <c r="BC62" s="98"/>
      <c r="BD62" s="98"/>
      <c r="BE62" s="91"/>
      <c r="BF62" s="98"/>
      <c r="BG62" s="98"/>
      <c r="BH62" s="98"/>
      <c r="BI62" s="95"/>
      <c r="BJ62" s="104"/>
      <c r="BK62" s="104"/>
      <c r="BL62" s="104"/>
    </row>
    <row r="63" spans="1:64" ht="15.75" customHeight="1">
      <c r="A63" s="105"/>
      <c r="B63" s="106"/>
      <c r="C63" s="107"/>
      <c r="D63" s="108"/>
      <c r="E63" s="109"/>
      <c r="F63" s="109"/>
      <c r="G63" s="110"/>
      <c r="H63" s="111"/>
      <c r="I63" s="98"/>
      <c r="J63" s="98"/>
      <c r="K63" s="98"/>
      <c r="L63" s="112"/>
      <c r="M63" s="112"/>
      <c r="N63" s="112"/>
      <c r="O63" s="113"/>
      <c r="P63" s="98"/>
      <c r="Q63" s="98"/>
      <c r="R63" s="114"/>
      <c r="S63" s="113"/>
      <c r="T63" s="113"/>
      <c r="U63" s="113"/>
      <c r="V63" s="98"/>
      <c r="W63" s="115"/>
      <c r="X63" s="115"/>
      <c r="Y63" s="115"/>
      <c r="Z63" s="115"/>
      <c r="AA63" s="113"/>
      <c r="AB63" s="113"/>
      <c r="AC63" s="113"/>
      <c r="AD63" s="98"/>
      <c r="AE63" s="115"/>
      <c r="AF63" s="115"/>
      <c r="AG63" s="115"/>
      <c r="AH63" s="115"/>
      <c r="AI63" s="113"/>
      <c r="AJ63" s="113"/>
      <c r="AK63" s="113"/>
      <c r="AL63" s="115"/>
      <c r="AM63" s="115"/>
      <c r="AN63" s="115"/>
      <c r="AO63" s="115"/>
      <c r="AP63" s="115"/>
      <c r="AQ63" s="98"/>
      <c r="AR63" s="98"/>
      <c r="AS63" s="91"/>
      <c r="AT63" s="99"/>
      <c r="AU63" s="99"/>
      <c r="AV63" s="99"/>
      <c r="AW63" s="93"/>
      <c r="AX63" s="100"/>
      <c r="AY63" s="100"/>
      <c r="AZ63" s="100"/>
      <c r="BA63" s="93"/>
      <c r="BB63" s="98"/>
      <c r="BC63" s="98"/>
      <c r="BD63" s="98"/>
      <c r="BE63" s="91"/>
      <c r="BF63" s="98"/>
      <c r="BG63" s="98"/>
      <c r="BH63" s="98"/>
      <c r="BI63" s="95"/>
      <c r="BJ63" s="104"/>
      <c r="BK63" s="104"/>
      <c r="BL63" s="104"/>
    </row>
    <row r="64" spans="1:64" ht="15.75" customHeight="1">
      <c r="A64" s="105"/>
      <c r="B64" s="106"/>
      <c r="C64" s="107"/>
      <c r="D64" s="108"/>
      <c r="E64" s="109"/>
      <c r="F64" s="109"/>
      <c r="G64" s="110"/>
      <c r="H64" s="111"/>
      <c r="I64" s="98"/>
      <c r="J64" s="98"/>
      <c r="K64" s="98"/>
      <c r="L64" s="112"/>
      <c r="M64" s="112"/>
      <c r="N64" s="112"/>
      <c r="O64" s="113"/>
      <c r="P64" s="98"/>
      <c r="Q64" s="98"/>
      <c r="R64" s="114"/>
      <c r="S64" s="113"/>
      <c r="T64" s="113"/>
      <c r="U64" s="113"/>
      <c r="V64" s="98"/>
      <c r="W64" s="115"/>
      <c r="X64" s="115"/>
      <c r="Y64" s="115"/>
      <c r="Z64" s="115"/>
      <c r="AA64" s="113"/>
      <c r="AB64" s="113"/>
      <c r="AC64" s="113"/>
      <c r="AD64" s="98"/>
      <c r="AE64" s="115"/>
      <c r="AF64" s="115"/>
      <c r="AG64" s="115"/>
      <c r="AH64" s="115"/>
      <c r="AI64" s="113"/>
      <c r="AJ64" s="113"/>
      <c r="AK64" s="113"/>
      <c r="AL64" s="115"/>
      <c r="AM64" s="115"/>
      <c r="AN64" s="115"/>
      <c r="AO64" s="115"/>
      <c r="AP64" s="115"/>
      <c r="AQ64" s="98"/>
      <c r="AR64" s="98"/>
      <c r="AS64" s="91"/>
      <c r="AT64" s="99"/>
      <c r="AU64" s="99"/>
      <c r="AV64" s="99"/>
      <c r="AW64" s="93"/>
      <c r="AX64" s="100"/>
      <c r="AY64" s="100"/>
      <c r="AZ64" s="100"/>
      <c r="BA64" s="93"/>
      <c r="BB64" s="98"/>
      <c r="BC64" s="98"/>
      <c r="BD64" s="98"/>
      <c r="BE64" s="91"/>
      <c r="BF64" s="98"/>
      <c r="BG64" s="98"/>
      <c r="BH64" s="98"/>
      <c r="BI64" s="95"/>
      <c r="BJ64" s="95"/>
      <c r="BK64" s="95"/>
      <c r="BL64" s="95"/>
    </row>
    <row r="65" spans="1:64" ht="15.75" customHeight="1">
      <c r="A65" s="118"/>
      <c r="B65" s="95"/>
      <c r="C65" s="95"/>
      <c r="D65" s="95"/>
      <c r="E65" s="95"/>
      <c r="F65" s="95"/>
      <c r="G65" s="119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119"/>
      <c r="S65" s="95"/>
      <c r="T65" s="95"/>
      <c r="U65" s="95"/>
      <c r="V65" s="95"/>
      <c r="W65" s="95"/>
      <c r="X65" s="95"/>
      <c r="Y65" s="95"/>
      <c r="Z65" s="95"/>
      <c r="AA65" s="95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20"/>
      <c r="AR65" s="120"/>
      <c r="AS65" s="120"/>
      <c r="AT65" s="120"/>
      <c r="AU65" s="120"/>
      <c r="AV65" s="120"/>
      <c r="AW65" s="121"/>
      <c r="AX65" s="121"/>
      <c r="AY65" s="121"/>
      <c r="AZ65" s="121"/>
      <c r="BA65" s="104"/>
      <c r="BB65" s="104"/>
      <c r="BC65" s="104"/>
      <c r="BD65" s="104"/>
      <c r="BE65" s="104"/>
      <c r="BF65" s="104"/>
      <c r="BG65" s="104"/>
      <c r="BH65" s="104"/>
      <c r="BI65" s="95"/>
      <c r="BJ65" s="95"/>
      <c r="BK65" s="95"/>
      <c r="BL65" s="95"/>
    </row>
    <row r="66" spans="1:64" ht="15.75" customHeight="1">
      <c r="A66" s="118"/>
      <c r="B66" s="95"/>
      <c r="C66" s="95"/>
      <c r="D66" s="95"/>
      <c r="E66" s="95"/>
      <c r="F66" s="95"/>
      <c r="G66" s="119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119"/>
      <c r="S66" s="95"/>
      <c r="T66" s="95"/>
      <c r="U66" s="95"/>
      <c r="V66" s="95"/>
      <c r="W66" s="95"/>
      <c r="X66" s="95"/>
      <c r="Y66" s="95"/>
      <c r="Z66" s="95"/>
      <c r="AA66" s="95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93"/>
      <c r="AQ66" s="176" t="s">
        <v>97</v>
      </c>
      <c r="AR66" s="169"/>
      <c r="AS66" s="169"/>
      <c r="AT66" s="169"/>
      <c r="AU66" s="169"/>
      <c r="AV66" s="169"/>
      <c r="AW66" s="171"/>
      <c r="AX66" s="98">
        <f t="shared" ref="AX66:AZ66" si="80">COUNT(AX16:AX47)</f>
        <v>32</v>
      </c>
      <c r="AY66" s="98">
        <f t="shared" si="80"/>
        <v>32</v>
      </c>
      <c r="AZ66" s="98">
        <f t="shared" si="80"/>
        <v>32</v>
      </c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</row>
    <row r="67" spans="1:64" ht="15.75" customHeight="1">
      <c r="A67" s="118"/>
      <c r="B67" s="95"/>
      <c r="C67" s="95"/>
      <c r="D67" s="172"/>
      <c r="E67" s="173"/>
      <c r="F67" s="95"/>
      <c r="G67" s="119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119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1"/>
      <c r="AQ67" s="176" t="s">
        <v>98</v>
      </c>
      <c r="AR67" s="169"/>
      <c r="AS67" s="169"/>
      <c r="AT67" s="169"/>
      <c r="AU67" s="169"/>
      <c r="AV67" s="169"/>
      <c r="AW67" s="171"/>
      <c r="AX67" s="98">
        <f t="shared" ref="AX67:AZ67" si="81">COUNTIF(AX16:AX64,"&gt;=25%")</f>
        <v>14</v>
      </c>
      <c r="AY67" s="98">
        <f t="shared" si="81"/>
        <v>24</v>
      </c>
      <c r="AZ67" s="98">
        <f t="shared" si="81"/>
        <v>30</v>
      </c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</row>
    <row r="68" spans="1:64" ht="15.75" customHeight="1">
      <c r="A68" s="118"/>
      <c r="B68" s="95"/>
      <c r="C68" s="95"/>
      <c r="D68" s="95"/>
      <c r="E68" s="95"/>
      <c r="F68" s="95"/>
      <c r="G68" s="119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119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1"/>
      <c r="AQ68" s="176" t="s">
        <v>99</v>
      </c>
      <c r="AR68" s="169"/>
      <c r="AS68" s="169"/>
      <c r="AT68" s="169"/>
      <c r="AU68" s="169"/>
      <c r="AV68" s="169"/>
      <c r="AW68" s="171"/>
      <c r="AX68" s="100">
        <f t="shared" ref="AX68:AZ68" si="82">AX67/(AX66)</f>
        <v>0.4375</v>
      </c>
      <c r="AY68" s="100">
        <f t="shared" si="82"/>
        <v>0.75</v>
      </c>
      <c r="AZ68" s="100">
        <f t="shared" si="82"/>
        <v>0.9375</v>
      </c>
      <c r="BA68" s="104"/>
      <c r="BB68" s="104"/>
      <c r="BC68" s="104"/>
      <c r="BD68" s="104"/>
      <c r="BE68" s="104"/>
      <c r="BF68" s="104"/>
      <c r="BG68" s="104"/>
      <c r="BH68" s="104"/>
      <c r="BI68" s="95"/>
      <c r="BJ68" s="95"/>
      <c r="BK68" s="95"/>
      <c r="BL68" s="95"/>
    </row>
    <row r="69" spans="1:64" ht="15.75" customHeight="1">
      <c r="A69" s="118"/>
      <c r="B69" s="95"/>
      <c r="C69" s="95"/>
      <c r="D69" s="95"/>
      <c r="E69" s="95"/>
      <c r="F69" s="95"/>
      <c r="G69" s="119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119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95"/>
      <c r="BJ69" s="95"/>
      <c r="BK69" s="95"/>
      <c r="BL69" s="95"/>
    </row>
    <row r="70" spans="1:64" ht="15.75" customHeight="1">
      <c r="A70" s="118"/>
      <c r="B70" s="95"/>
      <c r="C70" s="95"/>
      <c r="D70" s="95"/>
      <c r="E70" s="95"/>
      <c r="F70" s="95"/>
      <c r="G70" s="119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119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95"/>
      <c r="BJ70" s="95"/>
      <c r="BK70" s="95"/>
      <c r="BL70" s="95"/>
    </row>
    <row r="71" spans="1:64" ht="15.75" customHeight="1">
      <c r="A71" s="118"/>
      <c r="B71" s="95"/>
      <c r="C71" s="95"/>
      <c r="D71" s="95"/>
      <c r="E71" s="95"/>
      <c r="F71" s="95"/>
      <c r="G71" s="119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119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95"/>
      <c r="BJ71" s="95"/>
      <c r="BK71" s="95"/>
      <c r="BL71" s="95"/>
    </row>
    <row r="72" spans="1:64" ht="15.75" customHeight="1">
      <c r="A72" s="118"/>
      <c r="B72" s="95"/>
      <c r="C72" s="95"/>
      <c r="D72" s="95"/>
      <c r="E72" s="95"/>
      <c r="F72" s="95"/>
      <c r="G72" s="119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119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95"/>
      <c r="BJ72" s="95"/>
      <c r="BK72" s="95"/>
      <c r="BL72" s="95"/>
    </row>
    <row r="73" spans="1:64" ht="15.75" customHeight="1">
      <c r="A73" s="118"/>
      <c r="B73" s="95"/>
      <c r="C73" s="95"/>
      <c r="D73" s="95"/>
      <c r="E73" s="95"/>
      <c r="F73" s="95"/>
      <c r="G73" s="119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119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95"/>
      <c r="BJ73" s="95"/>
      <c r="BK73" s="95"/>
      <c r="BL73" s="95"/>
    </row>
    <row r="74" spans="1:64" ht="15.75" customHeight="1">
      <c r="A74" s="118"/>
      <c r="B74" s="95"/>
      <c r="C74" s="95"/>
      <c r="D74" s="95"/>
      <c r="E74" s="95"/>
      <c r="F74" s="95"/>
      <c r="G74" s="119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119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95"/>
      <c r="BJ74" s="95"/>
      <c r="BK74" s="95"/>
      <c r="BL74" s="95"/>
    </row>
    <row r="75" spans="1:64" ht="15.75" customHeight="1">
      <c r="A75" s="118"/>
      <c r="B75" s="95"/>
      <c r="C75" s="95"/>
      <c r="D75" s="95"/>
      <c r="E75" s="95"/>
      <c r="F75" s="95"/>
      <c r="G75" s="119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119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95"/>
      <c r="BJ75" s="95"/>
      <c r="BK75" s="95"/>
      <c r="BL75" s="95"/>
    </row>
    <row r="76" spans="1:64" ht="15.75" customHeight="1">
      <c r="A76" s="118"/>
      <c r="B76" s="95"/>
      <c r="C76" s="95"/>
      <c r="D76" s="95"/>
      <c r="E76" s="95"/>
      <c r="F76" s="95"/>
      <c r="G76" s="119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119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95"/>
      <c r="BJ76" s="95"/>
      <c r="BK76" s="95"/>
      <c r="BL76" s="95"/>
    </row>
    <row r="77" spans="1:64" ht="15.75" customHeight="1">
      <c r="A77" s="118"/>
      <c r="B77" s="95"/>
      <c r="C77" s="95"/>
      <c r="D77" s="95"/>
      <c r="E77" s="95"/>
      <c r="F77" s="95"/>
      <c r="G77" s="119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119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95"/>
      <c r="BJ77" s="95"/>
      <c r="BK77" s="95"/>
      <c r="BL77" s="95"/>
    </row>
    <row r="78" spans="1:64" ht="15.75" customHeight="1">
      <c r="A78" s="118"/>
      <c r="B78" s="95"/>
      <c r="C78" s="95"/>
      <c r="D78" s="95"/>
      <c r="E78" s="95"/>
      <c r="F78" s="95"/>
      <c r="G78" s="119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119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95"/>
      <c r="BJ78" s="95"/>
      <c r="BK78" s="95"/>
      <c r="BL78" s="95"/>
    </row>
    <row r="79" spans="1:64" ht="15.75" customHeight="1">
      <c r="A79" s="118"/>
      <c r="B79" s="95"/>
      <c r="C79" s="95"/>
      <c r="D79" s="95"/>
      <c r="E79" s="95"/>
      <c r="F79" s="95"/>
      <c r="G79" s="119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119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95"/>
      <c r="BJ79" s="95"/>
      <c r="BK79" s="95"/>
      <c r="BL79" s="95"/>
    </row>
    <row r="80" spans="1:64" ht="15.75" customHeight="1">
      <c r="A80" s="118"/>
      <c r="B80" s="95"/>
      <c r="C80" s="95"/>
      <c r="D80" s="95"/>
      <c r="E80" s="95"/>
      <c r="F80" s="95"/>
      <c r="G80" s="119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119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95"/>
      <c r="BJ80" s="95"/>
      <c r="BK80" s="95"/>
      <c r="BL80" s="95"/>
    </row>
    <row r="81" spans="1:64" ht="15.75" customHeight="1">
      <c r="A81" s="118"/>
      <c r="B81" s="95"/>
      <c r="C81" s="95"/>
      <c r="D81" s="95"/>
      <c r="E81" s="95"/>
      <c r="F81" s="95"/>
      <c r="G81" s="119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119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95"/>
      <c r="BJ81" s="95"/>
      <c r="BK81" s="95"/>
      <c r="BL81" s="95"/>
    </row>
    <row r="82" spans="1:64" ht="15.75" customHeight="1">
      <c r="A82" s="118"/>
      <c r="B82" s="95"/>
      <c r="C82" s="95"/>
      <c r="D82" s="95"/>
      <c r="E82" s="95"/>
      <c r="F82" s="95"/>
      <c r="G82" s="119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119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95"/>
      <c r="BJ82" s="95"/>
      <c r="BK82" s="95"/>
      <c r="BL82" s="95"/>
    </row>
    <row r="83" spans="1:64" ht="15.75" customHeight="1">
      <c r="A83" s="118"/>
      <c r="B83" s="95"/>
      <c r="C83" s="95"/>
      <c r="D83" s="95"/>
      <c r="E83" s="95"/>
      <c r="F83" s="95"/>
      <c r="G83" s="119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119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95"/>
      <c r="BJ83" s="95"/>
      <c r="BK83" s="95"/>
      <c r="BL83" s="95"/>
    </row>
    <row r="84" spans="1:64" ht="15.75" customHeight="1">
      <c r="A84" s="122"/>
      <c r="B84" s="123"/>
      <c r="C84" s="123"/>
      <c r="D84" s="123"/>
      <c r="E84" s="123"/>
      <c r="F84" s="123"/>
      <c r="G84" s="124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4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</row>
    <row r="85" spans="1:64" ht="15.75" customHeight="1">
      <c r="A85" s="122"/>
      <c r="B85" s="123"/>
      <c r="C85" s="123"/>
      <c r="D85" s="123"/>
      <c r="E85" s="123"/>
      <c r="F85" s="123"/>
      <c r="G85" s="124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4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</row>
    <row r="86" spans="1:64" ht="15.75" customHeight="1">
      <c r="A86" s="122"/>
      <c r="B86" s="123"/>
      <c r="C86" s="123"/>
      <c r="D86" s="123"/>
      <c r="E86" s="123"/>
      <c r="F86" s="123"/>
      <c r="G86" s="124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4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</row>
    <row r="87" spans="1:64" ht="15.75" customHeight="1">
      <c r="A87" s="122"/>
      <c r="B87" s="123"/>
      <c r="C87" s="123"/>
      <c r="D87" s="123"/>
      <c r="E87" s="123"/>
      <c r="F87" s="123"/>
      <c r="G87" s="124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4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</row>
    <row r="88" spans="1:64" ht="15.75" customHeight="1">
      <c r="A88" s="122"/>
      <c r="B88" s="123"/>
      <c r="C88" s="123"/>
      <c r="D88" s="123"/>
      <c r="E88" s="123"/>
      <c r="F88" s="123"/>
      <c r="G88" s="124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4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</row>
    <row r="89" spans="1:64" ht="15.75" customHeight="1">
      <c r="A89" s="122"/>
      <c r="B89" s="123"/>
      <c r="C89" s="123"/>
      <c r="D89" s="123"/>
      <c r="E89" s="123"/>
      <c r="F89" s="123"/>
      <c r="G89" s="124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4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</row>
    <row r="90" spans="1:64" ht="15.75" customHeight="1">
      <c r="A90" s="122"/>
      <c r="B90" s="123"/>
      <c r="C90" s="123"/>
      <c r="D90" s="123"/>
      <c r="E90" s="123"/>
      <c r="F90" s="123"/>
      <c r="G90" s="124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4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</row>
    <row r="91" spans="1:64" ht="15.75" customHeight="1">
      <c r="A91" s="122"/>
      <c r="B91" s="123"/>
      <c r="C91" s="123"/>
      <c r="D91" s="123"/>
      <c r="E91" s="123"/>
      <c r="F91" s="123"/>
      <c r="G91" s="124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4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</row>
    <row r="92" spans="1:64" ht="15.75" customHeight="1">
      <c r="A92" s="122"/>
      <c r="B92" s="123"/>
      <c r="C92" s="123"/>
      <c r="D92" s="123"/>
      <c r="E92" s="123"/>
      <c r="F92" s="123"/>
      <c r="G92" s="124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4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</row>
    <row r="93" spans="1:64" ht="15.75" customHeight="1">
      <c r="A93" s="122"/>
      <c r="B93" s="123"/>
      <c r="C93" s="123"/>
      <c r="D93" s="123"/>
      <c r="E93" s="123"/>
      <c r="F93" s="123"/>
      <c r="G93" s="124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4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</row>
    <row r="94" spans="1:64" ht="15.75" customHeight="1">
      <c r="A94" s="122"/>
      <c r="B94" s="123"/>
      <c r="C94" s="123"/>
      <c r="D94" s="123"/>
      <c r="E94" s="123"/>
      <c r="F94" s="123"/>
      <c r="G94" s="124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4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</row>
    <row r="95" spans="1:64" ht="15.75" customHeight="1">
      <c r="A95" s="122"/>
      <c r="B95" s="123"/>
      <c r="C95" s="123"/>
      <c r="D95" s="123"/>
      <c r="E95" s="123"/>
      <c r="F95" s="123"/>
      <c r="G95" s="124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4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</row>
    <row r="96" spans="1:64" ht="15.75" customHeight="1">
      <c r="A96" s="122"/>
      <c r="B96" s="123"/>
      <c r="C96" s="123"/>
      <c r="D96" s="123"/>
      <c r="E96" s="123"/>
      <c r="F96" s="123"/>
      <c r="G96" s="124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4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</row>
    <row r="97" spans="1:64" ht="15.75" customHeight="1">
      <c r="A97" s="122"/>
      <c r="B97" s="123"/>
      <c r="C97" s="123"/>
      <c r="D97" s="123"/>
      <c r="E97" s="123"/>
      <c r="F97" s="123"/>
      <c r="G97" s="124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4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</row>
    <row r="98" spans="1:64" ht="15.75" customHeight="1">
      <c r="A98" s="122"/>
      <c r="B98" s="123"/>
      <c r="C98" s="123"/>
      <c r="D98" s="123"/>
      <c r="E98" s="123"/>
      <c r="F98" s="123"/>
      <c r="G98" s="124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4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</row>
    <row r="99" spans="1:64" ht="15.75" customHeight="1">
      <c r="A99" s="122"/>
      <c r="B99" s="123"/>
      <c r="C99" s="123"/>
      <c r="D99" s="123"/>
      <c r="E99" s="123"/>
      <c r="F99" s="123"/>
      <c r="G99" s="124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4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</row>
    <row r="100" spans="1:64" ht="15.75" customHeight="1">
      <c r="A100" s="122"/>
      <c r="B100" s="123"/>
      <c r="C100" s="123"/>
      <c r="D100" s="123"/>
      <c r="E100" s="123"/>
      <c r="F100" s="123"/>
      <c r="G100" s="124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4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</row>
    <row r="101" spans="1:64" ht="15.75" customHeight="1">
      <c r="A101" s="122"/>
      <c r="B101" s="123"/>
      <c r="C101" s="123"/>
      <c r="D101" s="123"/>
      <c r="E101" s="123"/>
      <c r="F101" s="123"/>
      <c r="G101" s="124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4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</row>
    <row r="102" spans="1:64" ht="15.75" customHeight="1">
      <c r="A102" s="122"/>
      <c r="B102" s="123"/>
      <c r="C102" s="123"/>
      <c r="D102" s="123"/>
      <c r="E102" s="123"/>
      <c r="F102" s="123"/>
      <c r="G102" s="124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4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</row>
    <row r="103" spans="1:64" ht="15.75" customHeight="1">
      <c r="A103" s="122"/>
      <c r="B103" s="123"/>
      <c r="C103" s="123"/>
      <c r="D103" s="123"/>
      <c r="E103" s="123"/>
      <c r="F103" s="123"/>
      <c r="G103" s="124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4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</row>
    <row r="104" spans="1:64" ht="15.75" customHeight="1">
      <c r="A104" s="122"/>
      <c r="B104" s="123"/>
      <c r="C104" s="123"/>
      <c r="D104" s="123"/>
      <c r="E104" s="123"/>
      <c r="F104" s="123"/>
      <c r="G104" s="124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4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</row>
    <row r="105" spans="1:64" ht="15.75" customHeight="1">
      <c r="A105" s="122"/>
      <c r="B105" s="123"/>
      <c r="C105" s="123"/>
      <c r="D105" s="123"/>
      <c r="E105" s="123"/>
      <c r="F105" s="123"/>
      <c r="G105" s="124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4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</row>
    <row r="106" spans="1:64" ht="15.75" customHeight="1">
      <c r="A106" s="122"/>
      <c r="B106" s="123"/>
      <c r="C106" s="123"/>
      <c r="D106" s="123"/>
      <c r="E106" s="123"/>
      <c r="F106" s="123"/>
      <c r="G106" s="124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4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</row>
    <row r="107" spans="1:64" ht="15.75" customHeight="1">
      <c r="A107" s="122"/>
      <c r="B107" s="123"/>
      <c r="C107" s="123"/>
      <c r="D107" s="123"/>
      <c r="E107" s="123"/>
      <c r="F107" s="123"/>
      <c r="G107" s="124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4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</row>
    <row r="108" spans="1:64" ht="15.75" customHeight="1">
      <c r="A108" s="122"/>
      <c r="B108" s="123"/>
      <c r="C108" s="123"/>
      <c r="D108" s="123"/>
      <c r="E108" s="123"/>
      <c r="F108" s="123"/>
      <c r="G108" s="124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4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</row>
    <row r="109" spans="1:64" ht="15.75" customHeight="1">
      <c r="A109" s="122"/>
      <c r="B109" s="123"/>
      <c r="C109" s="123"/>
      <c r="D109" s="123"/>
      <c r="E109" s="123"/>
      <c r="F109" s="123"/>
      <c r="G109" s="124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4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</row>
    <row r="110" spans="1:64" ht="15.75" customHeight="1">
      <c r="A110" s="122"/>
      <c r="B110" s="123"/>
      <c r="C110" s="123"/>
      <c r="D110" s="123"/>
      <c r="E110" s="123"/>
      <c r="F110" s="123"/>
      <c r="G110" s="124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4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</row>
    <row r="111" spans="1:64" ht="15.75" customHeight="1">
      <c r="A111" s="122"/>
      <c r="B111" s="123"/>
      <c r="C111" s="123"/>
      <c r="D111" s="123"/>
      <c r="E111" s="123"/>
      <c r="F111" s="123"/>
      <c r="G111" s="124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4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</row>
    <row r="112" spans="1:64" ht="15.75" customHeight="1">
      <c r="A112" s="122"/>
      <c r="B112" s="123"/>
      <c r="C112" s="123"/>
      <c r="D112" s="123"/>
      <c r="E112" s="123"/>
      <c r="F112" s="123"/>
      <c r="G112" s="124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4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</row>
    <row r="113" spans="1:64" ht="15.75" customHeight="1">
      <c r="A113" s="122"/>
      <c r="B113" s="123"/>
      <c r="C113" s="123"/>
      <c r="D113" s="123"/>
      <c r="E113" s="123"/>
      <c r="F113" s="123"/>
      <c r="G113" s="124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4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</row>
    <row r="114" spans="1:64" ht="15.75" customHeight="1">
      <c r="A114" s="122"/>
      <c r="B114" s="123"/>
      <c r="C114" s="123"/>
      <c r="D114" s="123"/>
      <c r="E114" s="123"/>
      <c r="F114" s="123"/>
      <c r="G114" s="124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4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</row>
    <row r="115" spans="1:64" ht="15.75" customHeight="1">
      <c r="A115" s="122"/>
      <c r="B115" s="123"/>
      <c r="C115" s="123"/>
      <c r="D115" s="123"/>
      <c r="E115" s="123"/>
      <c r="F115" s="123"/>
      <c r="G115" s="124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4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</row>
    <row r="116" spans="1:64" ht="15.75" customHeight="1">
      <c r="A116" s="122"/>
      <c r="B116" s="123"/>
      <c r="C116" s="123"/>
      <c r="D116" s="123"/>
      <c r="E116" s="123"/>
      <c r="F116" s="123"/>
      <c r="G116" s="124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4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</row>
    <row r="117" spans="1:64" ht="15.75" customHeight="1">
      <c r="A117" s="122"/>
      <c r="B117" s="123"/>
      <c r="C117" s="123"/>
      <c r="D117" s="123"/>
      <c r="E117" s="123"/>
      <c r="F117" s="123"/>
      <c r="G117" s="124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4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</row>
    <row r="118" spans="1:64" ht="15.75" customHeight="1">
      <c r="A118" s="122"/>
      <c r="B118" s="123"/>
      <c r="C118" s="123"/>
      <c r="D118" s="123"/>
      <c r="E118" s="123"/>
      <c r="F118" s="123"/>
      <c r="G118" s="124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4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</row>
    <row r="119" spans="1:64" ht="15.75" customHeight="1">
      <c r="A119" s="122"/>
      <c r="B119" s="123"/>
      <c r="C119" s="123"/>
      <c r="D119" s="123"/>
      <c r="E119" s="123"/>
      <c r="F119" s="123"/>
      <c r="G119" s="124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4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</row>
    <row r="120" spans="1:64" ht="15.75" customHeight="1">
      <c r="A120" s="122"/>
      <c r="B120" s="123"/>
      <c r="C120" s="123"/>
      <c r="D120" s="123"/>
      <c r="E120" s="123"/>
      <c r="F120" s="123"/>
      <c r="G120" s="124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4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</row>
    <row r="121" spans="1:64" ht="15.75" customHeight="1">
      <c r="A121" s="122"/>
      <c r="B121" s="123"/>
      <c r="C121" s="123"/>
      <c r="D121" s="123"/>
      <c r="E121" s="123"/>
      <c r="F121" s="123"/>
      <c r="G121" s="124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4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</row>
    <row r="122" spans="1:64" ht="15.75" customHeight="1">
      <c r="A122" s="122"/>
      <c r="B122" s="123"/>
      <c r="C122" s="123"/>
      <c r="D122" s="123"/>
      <c r="E122" s="123"/>
      <c r="F122" s="123"/>
      <c r="G122" s="124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4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</row>
    <row r="123" spans="1:64" ht="15.75" customHeight="1">
      <c r="A123" s="122"/>
      <c r="B123" s="123"/>
      <c r="C123" s="123"/>
      <c r="D123" s="123"/>
      <c r="E123" s="123"/>
      <c r="F123" s="123"/>
      <c r="G123" s="124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4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</row>
    <row r="124" spans="1:64" ht="15.75" customHeight="1">
      <c r="A124" s="122"/>
      <c r="B124" s="123"/>
      <c r="C124" s="123"/>
      <c r="D124" s="123"/>
      <c r="E124" s="123"/>
      <c r="F124" s="123"/>
      <c r="G124" s="124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4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123"/>
      <c r="BL124" s="123"/>
    </row>
    <row r="125" spans="1:64" ht="15.75" customHeight="1">
      <c r="A125" s="122"/>
      <c r="B125" s="123"/>
      <c r="C125" s="123"/>
      <c r="D125" s="123"/>
      <c r="E125" s="123"/>
      <c r="F125" s="123"/>
      <c r="G125" s="124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4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23"/>
      <c r="BL125" s="123"/>
    </row>
    <row r="126" spans="1:64" ht="15.75" customHeight="1">
      <c r="A126" s="122"/>
      <c r="B126" s="123"/>
      <c r="C126" s="123"/>
      <c r="D126" s="123"/>
      <c r="E126" s="123"/>
      <c r="F126" s="123"/>
      <c r="G126" s="124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4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</row>
    <row r="127" spans="1:64" ht="15.75" customHeight="1">
      <c r="A127" s="122"/>
      <c r="B127" s="123"/>
      <c r="C127" s="123"/>
      <c r="D127" s="123"/>
      <c r="E127" s="123"/>
      <c r="F127" s="123"/>
      <c r="G127" s="124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4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123"/>
      <c r="BL127" s="123"/>
    </row>
    <row r="128" spans="1:64" ht="15.75" customHeight="1">
      <c r="A128" s="122"/>
      <c r="B128" s="123"/>
      <c r="C128" s="123"/>
      <c r="D128" s="123"/>
      <c r="E128" s="123"/>
      <c r="F128" s="123"/>
      <c r="G128" s="124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4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123"/>
      <c r="BL128" s="123"/>
    </row>
    <row r="129" spans="1:64" ht="15.75" customHeight="1">
      <c r="A129" s="122"/>
      <c r="B129" s="123"/>
      <c r="C129" s="123"/>
      <c r="D129" s="123"/>
      <c r="E129" s="123"/>
      <c r="F129" s="123"/>
      <c r="G129" s="124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4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</row>
    <row r="130" spans="1:64" ht="15.75" customHeight="1">
      <c r="A130" s="122"/>
      <c r="B130" s="123"/>
      <c r="C130" s="123"/>
      <c r="D130" s="123"/>
      <c r="E130" s="123"/>
      <c r="F130" s="123"/>
      <c r="G130" s="124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4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123"/>
      <c r="BL130" s="123"/>
    </row>
    <row r="131" spans="1:64" ht="15.75" customHeight="1">
      <c r="A131" s="122"/>
      <c r="B131" s="123"/>
      <c r="C131" s="123"/>
      <c r="D131" s="123"/>
      <c r="E131" s="123"/>
      <c r="F131" s="123"/>
      <c r="G131" s="124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4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123"/>
      <c r="BL131" s="123"/>
    </row>
    <row r="132" spans="1:64" ht="15.75" customHeight="1">
      <c r="A132" s="122"/>
      <c r="B132" s="123"/>
      <c r="C132" s="123"/>
      <c r="D132" s="123"/>
      <c r="E132" s="123"/>
      <c r="F132" s="123"/>
      <c r="G132" s="124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4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123"/>
      <c r="BL132" s="123"/>
    </row>
    <row r="133" spans="1:64" ht="15.75" customHeight="1">
      <c r="A133" s="122"/>
      <c r="B133" s="123"/>
      <c r="C133" s="123"/>
      <c r="D133" s="123"/>
      <c r="E133" s="123"/>
      <c r="F133" s="123"/>
      <c r="G133" s="124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4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123"/>
      <c r="BL133" s="123"/>
    </row>
    <row r="134" spans="1:64" ht="15.75" customHeight="1">
      <c r="A134" s="122"/>
      <c r="B134" s="123"/>
      <c r="C134" s="123"/>
      <c r="D134" s="123"/>
      <c r="E134" s="123"/>
      <c r="F134" s="123"/>
      <c r="G134" s="124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4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123"/>
      <c r="BL134" s="123"/>
    </row>
    <row r="135" spans="1:64" ht="15.75" customHeight="1">
      <c r="A135" s="122"/>
      <c r="B135" s="123"/>
      <c r="C135" s="123"/>
      <c r="D135" s="123"/>
      <c r="E135" s="123"/>
      <c r="F135" s="123"/>
      <c r="G135" s="124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4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123"/>
      <c r="BL135" s="123"/>
    </row>
    <row r="136" spans="1:64" ht="15.75" customHeight="1">
      <c r="A136" s="122"/>
      <c r="B136" s="123"/>
      <c r="C136" s="123"/>
      <c r="D136" s="123"/>
      <c r="E136" s="123"/>
      <c r="F136" s="123"/>
      <c r="G136" s="124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4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</row>
    <row r="137" spans="1:64" ht="15.75" customHeight="1">
      <c r="A137" s="122"/>
      <c r="B137" s="123"/>
      <c r="C137" s="123"/>
      <c r="D137" s="123"/>
      <c r="E137" s="123"/>
      <c r="F137" s="123"/>
      <c r="G137" s="124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4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</row>
    <row r="138" spans="1:64" ht="15.75" customHeight="1">
      <c r="A138" s="122"/>
      <c r="B138" s="123"/>
      <c r="C138" s="123"/>
      <c r="D138" s="123"/>
      <c r="E138" s="123"/>
      <c r="F138" s="123"/>
      <c r="G138" s="124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4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123"/>
      <c r="BL138" s="123"/>
    </row>
    <row r="139" spans="1:64" ht="15.75" customHeight="1">
      <c r="A139" s="122"/>
      <c r="B139" s="123"/>
      <c r="C139" s="123"/>
      <c r="D139" s="123"/>
      <c r="E139" s="123"/>
      <c r="F139" s="123"/>
      <c r="G139" s="124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4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</row>
    <row r="140" spans="1:64" ht="15.75" customHeight="1">
      <c r="A140" s="122"/>
      <c r="B140" s="123"/>
      <c r="C140" s="123"/>
      <c r="D140" s="123"/>
      <c r="E140" s="123"/>
      <c r="F140" s="123"/>
      <c r="G140" s="124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4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</row>
    <row r="141" spans="1:64" ht="15.75" customHeight="1">
      <c r="A141" s="122"/>
      <c r="B141" s="123"/>
      <c r="C141" s="123"/>
      <c r="D141" s="123"/>
      <c r="E141" s="123"/>
      <c r="F141" s="123"/>
      <c r="G141" s="124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4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</row>
    <row r="142" spans="1:64" ht="15.75" customHeight="1">
      <c r="A142" s="122"/>
      <c r="B142" s="123"/>
      <c r="C142" s="123"/>
      <c r="D142" s="123"/>
      <c r="E142" s="123"/>
      <c r="F142" s="123"/>
      <c r="G142" s="124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4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</row>
    <row r="143" spans="1:64" ht="15.75" customHeight="1">
      <c r="A143" s="122"/>
      <c r="B143" s="123"/>
      <c r="C143" s="123"/>
      <c r="D143" s="123"/>
      <c r="E143" s="123"/>
      <c r="F143" s="123"/>
      <c r="G143" s="124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4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</row>
    <row r="144" spans="1:64" ht="15.75" customHeight="1">
      <c r="A144" s="122"/>
      <c r="B144" s="123"/>
      <c r="C144" s="123"/>
      <c r="D144" s="123"/>
      <c r="E144" s="123"/>
      <c r="F144" s="123"/>
      <c r="G144" s="124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4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123"/>
      <c r="BL144" s="123"/>
    </row>
    <row r="145" spans="1:64" ht="15.75" customHeight="1">
      <c r="A145" s="122"/>
      <c r="B145" s="123"/>
      <c r="C145" s="123"/>
      <c r="D145" s="123"/>
      <c r="E145" s="123"/>
      <c r="F145" s="123"/>
      <c r="G145" s="124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4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  <c r="BH145" s="123"/>
      <c r="BI145" s="123"/>
      <c r="BJ145" s="123"/>
      <c r="BK145" s="123"/>
      <c r="BL145" s="123"/>
    </row>
    <row r="146" spans="1:64" ht="15.75" customHeight="1">
      <c r="A146" s="122"/>
      <c r="B146" s="123"/>
      <c r="C146" s="123"/>
      <c r="D146" s="123"/>
      <c r="E146" s="123"/>
      <c r="F146" s="123"/>
      <c r="G146" s="124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4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  <c r="BH146" s="123"/>
      <c r="BI146" s="123"/>
      <c r="BJ146" s="123"/>
      <c r="BK146" s="123"/>
      <c r="BL146" s="123"/>
    </row>
    <row r="147" spans="1:64" ht="15.75" customHeight="1">
      <c r="A147" s="122"/>
      <c r="B147" s="123"/>
      <c r="C147" s="123"/>
      <c r="D147" s="123"/>
      <c r="E147" s="123"/>
      <c r="F147" s="123"/>
      <c r="G147" s="124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4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  <c r="BH147" s="123"/>
      <c r="BI147" s="123"/>
      <c r="BJ147" s="123"/>
      <c r="BK147" s="123"/>
      <c r="BL147" s="123"/>
    </row>
    <row r="148" spans="1:64" ht="15.75" customHeight="1">
      <c r="A148" s="122"/>
      <c r="B148" s="123"/>
      <c r="C148" s="123"/>
      <c r="D148" s="123"/>
      <c r="E148" s="123"/>
      <c r="F148" s="123"/>
      <c r="G148" s="124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4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</row>
    <row r="149" spans="1:64" ht="15.75" customHeight="1">
      <c r="A149" s="122"/>
      <c r="B149" s="123"/>
      <c r="C149" s="123"/>
      <c r="D149" s="123"/>
      <c r="E149" s="123"/>
      <c r="F149" s="123"/>
      <c r="G149" s="124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4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</row>
    <row r="150" spans="1:64" ht="15.75" customHeight="1">
      <c r="A150" s="122"/>
      <c r="B150" s="123"/>
      <c r="C150" s="123"/>
      <c r="D150" s="123"/>
      <c r="E150" s="123"/>
      <c r="F150" s="123"/>
      <c r="G150" s="124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4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</row>
    <row r="151" spans="1:64" ht="15.75" customHeight="1">
      <c r="A151" s="122"/>
      <c r="B151" s="123"/>
      <c r="C151" s="123"/>
      <c r="D151" s="123"/>
      <c r="E151" s="123"/>
      <c r="F151" s="123"/>
      <c r="G151" s="124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4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</row>
    <row r="152" spans="1:64" ht="15.75" customHeight="1">
      <c r="A152" s="122"/>
      <c r="B152" s="123"/>
      <c r="C152" s="123"/>
      <c r="D152" s="123"/>
      <c r="E152" s="123"/>
      <c r="F152" s="123"/>
      <c r="G152" s="124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4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</row>
    <row r="153" spans="1:64" ht="15.75" customHeight="1">
      <c r="A153" s="122"/>
      <c r="B153" s="123"/>
      <c r="C153" s="123"/>
      <c r="D153" s="123"/>
      <c r="E153" s="123"/>
      <c r="F153" s="123"/>
      <c r="G153" s="124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4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  <c r="BH153" s="123"/>
      <c r="BI153" s="123"/>
      <c r="BJ153" s="123"/>
      <c r="BK153" s="123"/>
      <c r="BL153" s="123"/>
    </row>
    <row r="154" spans="1:64" ht="15.75" customHeight="1">
      <c r="A154" s="122"/>
      <c r="B154" s="123"/>
      <c r="C154" s="123"/>
      <c r="D154" s="123"/>
      <c r="E154" s="123"/>
      <c r="F154" s="123"/>
      <c r="G154" s="124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4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  <c r="BH154" s="123"/>
      <c r="BI154" s="123"/>
      <c r="BJ154" s="123"/>
      <c r="BK154" s="123"/>
      <c r="BL154" s="123"/>
    </row>
    <row r="155" spans="1:64" ht="15.75" customHeight="1">
      <c r="A155" s="122"/>
      <c r="B155" s="123"/>
      <c r="C155" s="123"/>
      <c r="D155" s="123"/>
      <c r="E155" s="123"/>
      <c r="F155" s="123"/>
      <c r="G155" s="124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4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  <c r="BH155" s="123"/>
      <c r="BI155" s="123"/>
      <c r="BJ155" s="123"/>
      <c r="BK155" s="123"/>
      <c r="BL155" s="123"/>
    </row>
    <row r="156" spans="1:64" ht="15.75" customHeight="1">
      <c r="A156" s="122"/>
      <c r="B156" s="123"/>
      <c r="C156" s="123"/>
      <c r="D156" s="123"/>
      <c r="E156" s="123"/>
      <c r="F156" s="123"/>
      <c r="G156" s="124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4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</row>
    <row r="157" spans="1:64" ht="15.75" customHeight="1">
      <c r="A157" s="122"/>
      <c r="B157" s="123"/>
      <c r="C157" s="123"/>
      <c r="D157" s="123"/>
      <c r="E157" s="123"/>
      <c r="F157" s="123"/>
      <c r="G157" s="124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4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</row>
    <row r="158" spans="1:64" ht="15.75" customHeight="1">
      <c r="A158" s="122"/>
      <c r="B158" s="123"/>
      <c r="C158" s="123"/>
      <c r="D158" s="123"/>
      <c r="E158" s="123"/>
      <c r="F158" s="123"/>
      <c r="G158" s="124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4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  <c r="BH158" s="123"/>
      <c r="BI158" s="123"/>
      <c r="BJ158" s="123"/>
      <c r="BK158" s="123"/>
      <c r="BL158" s="123"/>
    </row>
    <row r="159" spans="1:64" ht="15.75" customHeight="1">
      <c r="A159" s="122"/>
      <c r="B159" s="123"/>
      <c r="C159" s="123"/>
      <c r="D159" s="123"/>
      <c r="E159" s="123"/>
      <c r="F159" s="123"/>
      <c r="G159" s="124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4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</row>
    <row r="160" spans="1:64" ht="15.75" customHeight="1">
      <c r="A160" s="122"/>
      <c r="B160" s="123"/>
      <c r="C160" s="123"/>
      <c r="D160" s="123"/>
      <c r="E160" s="123"/>
      <c r="F160" s="123"/>
      <c r="G160" s="124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4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  <c r="BH160" s="123"/>
      <c r="BI160" s="123"/>
      <c r="BJ160" s="123"/>
      <c r="BK160" s="123"/>
      <c r="BL160" s="123"/>
    </row>
    <row r="161" spans="1:64" ht="15.75" customHeight="1">
      <c r="A161" s="122"/>
      <c r="B161" s="123"/>
      <c r="C161" s="123"/>
      <c r="D161" s="123"/>
      <c r="E161" s="123"/>
      <c r="F161" s="123"/>
      <c r="G161" s="124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4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</row>
    <row r="162" spans="1:64" ht="15.75" customHeight="1">
      <c r="A162" s="122"/>
      <c r="B162" s="123"/>
      <c r="C162" s="123"/>
      <c r="D162" s="123"/>
      <c r="E162" s="123"/>
      <c r="F162" s="123"/>
      <c r="G162" s="124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4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  <c r="BH162" s="123"/>
      <c r="BI162" s="123"/>
      <c r="BJ162" s="123"/>
      <c r="BK162" s="123"/>
      <c r="BL162" s="123"/>
    </row>
    <row r="163" spans="1:64" ht="15.75" customHeight="1">
      <c r="A163" s="122"/>
      <c r="B163" s="123"/>
      <c r="C163" s="123"/>
      <c r="D163" s="123"/>
      <c r="E163" s="123"/>
      <c r="F163" s="123"/>
      <c r="G163" s="124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4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  <c r="BH163" s="123"/>
      <c r="BI163" s="123"/>
      <c r="BJ163" s="123"/>
      <c r="BK163" s="123"/>
      <c r="BL163" s="123"/>
    </row>
    <row r="164" spans="1:64" ht="15.75" customHeight="1">
      <c r="A164" s="122"/>
      <c r="B164" s="123"/>
      <c r="C164" s="123"/>
      <c r="D164" s="123"/>
      <c r="E164" s="123"/>
      <c r="F164" s="123"/>
      <c r="G164" s="124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4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</row>
    <row r="165" spans="1:64" ht="15.75" customHeight="1">
      <c r="A165" s="122"/>
      <c r="B165" s="123"/>
      <c r="C165" s="123"/>
      <c r="D165" s="123"/>
      <c r="E165" s="123"/>
      <c r="F165" s="123"/>
      <c r="G165" s="124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4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</row>
    <row r="166" spans="1:64" ht="15.75" customHeight="1">
      <c r="A166" s="122"/>
      <c r="B166" s="123"/>
      <c r="C166" s="123"/>
      <c r="D166" s="123"/>
      <c r="E166" s="123"/>
      <c r="F166" s="123"/>
      <c r="G166" s="124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4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</row>
    <row r="167" spans="1:64" ht="15.75" customHeight="1">
      <c r="A167" s="122"/>
      <c r="B167" s="123"/>
      <c r="C167" s="123"/>
      <c r="D167" s="123"/>
      <c r="E167" s="123"/>
      <c r="F167" s="123"/>
      <c r="G167" s="124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4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</row>
    <row r="168" spans="1:64" ht="15.75" customHeight="1">
      <c r="A168" s="122"/>
      <c r="B168" s="123"/>
      <c r="C168" s="123"/>
      <c r="D168" s="123"/>
      <c r="E168" s="123"/>
      <c r="F168" s="123"/>
      <c r="G168" s="124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4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  <c r="BH168" s="123"/>
      <c r="BI168" s="123"/>
      <c r="BJ168" s="123"/>
      <c r="BK168" s="123"/>
      <c r="BL168" s="123"/>
    </row>
    <row r="169" spans="1:64" ht="15.75" customHeight="1">
      <c r="A169" s="122"/>
      <c r="B169" s="123"/>
      <c r="C169" s="123"/>
      <c r="D169" s="123"/>
      <c r="E169" s="123"/>
      <c r="F169" s="123"/>
      <c r="G169" s="124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4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</row>
    <row r="170" spans="1:64" ht="15.75" customHeight="1">
      <c r="A170" s="122"/>
      <c r="B170" s="123"/>
      <c r="C170" s="123"/>
      <c r="D170" s="123"/>
      <c r="E170" s="123"/>
      <c r="F170" s="123"/>
      <c r="G170" s="124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4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</row>
    <row r="171" spans="1:64" ht="15.75" customHeight="1">
      <c r="A171" s="122"/>
      <c r="B171" s="123"/>
      <c r="C171" s="123"/>
      <c r="D171" s="123"/>
      <c r="E171" s="123"/>
      <c r="F171" s="123"/>
      <c r="G171" s="124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4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</row>
    <row r="172" spans="1:64" ht="15.75" customHeight="1">
      <c r="A172" s="122"/>
      <c r="B172" s="123"/>
      <c r="C172" s="123"/>
      <c r="D172" s="123"/>
      <c r="E172" s="123"/>
      <c r="F172" s="123"/>
      <c r="G172" s="124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4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</row>
    <row r="173" spans="1:64" ht="15.75" customHeight="1">
      <c r="A173" s="122"/>
      <c r="B173" s="123"/>
      <c r="C173" s="123"/>
      <c r="D173" s="123"/>
      <c r="E173" s="123"/>
      <c r="F173" s="123"/>
      <c r="G173" s="124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4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</row>
    <row r="174" spans="1:64" ht="15.75" customHeight="1">
      <c r="A174" s="122"/>
      <c r="B174" s="123"/>
      <c r="C174" s="123"/>
      <c r="D174" s="123"/>
      <c r="E174" s="123"/>
      <c r="F174" s="123"/>
      <c r="G174" s="124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4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</row>
    <row r="175" spans="1:64" ht="15.75" customHeight="1">
      <c r="A175" s="122"/>
      <c r="B175" s="123"/>
      <c r="C175" s="123"/>
      <c r="D175" s="123"/>
      <c r="E175" s="123"/>
      <c r="F175" s="123"/>
      <c r="G175" s="124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4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</row>
    <row r="176" spans="1:64" ht="15.75" customHeight="1">
      <c r="A176" s="122"/>
      <c r="B176" s="123"/>
      <c r="C176" s="123"/>
      <c r="D176" s="123"/>
      <c r="E176" s="123"/>
      <c r="F176" s="123"/>
      <c r="G176" s="124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4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</row>
    <row r="177" spans="1:64" ht="15.75" customHeight="1">
      <c r="A177" s="122"/>
      <c r="B177" s="123"/>
      <c r="C177" s="123"/>
      <c r="D177" s="123"/>
      <c r="E177" s="123"/>
      <c r="F177" s="123"/>
      <c r="G177" s="124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4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</row>
    <row r="178" spans="1:64" ht="15.75" customHeight="1">
      <c r="A178" s="122"/>
      <c r="B178" s="123"/>
      <c r="C178" s="123"/>
      <c r="D178" s="123"/>
      <c r="E178" s="123"/>
      <c r="F178" s="123"/>
      <c r="G178" s="124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4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  <c r="BH178" s="123"/>
      <c r="BI178" s="123"/>
      <c r="BJ178" s="123"/>
      <c r="BK178" s="123"/>
      <c r="BL178" s="123"/>
    </row>
    <row r="179" spans="1:64" ht="15.75" customHeight="1">
      <c r="A179" s="122"/>
      <c r="B179" s="123"/>
      <c r="C179" s="123"/>
      <c r="D179" s="123"/>
      <c r="E179" s="123"/>
      <c r="F179" s="123"/>
      <c r="G179" s="124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4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</row>
    <row r="180" spans="1:64" ht="15.75" customHeight="1">
      <c r="A180" s="122"/>
      <c r="B180" s="123"/>
      <c r="C180" s="123"/>
      <c r="D180" s="123"/>
      <c r="E180" s="123"/>
      <c r="F180" s="123"/>
      <c r="G180" s="124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4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</row>
    <row r="181" spans="1:64" ht="15.75" customHeight="1">
      <c r="A181" s="122"/>
      <c r="B181" s="123"/>
      <c r="C181" s="123"/>
      <c r="D181" s="123"/>
      <c r="E181" s="123"/>
      <c r="F181" s="123"/>
      <c r="G181" s="124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4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</row>
    <row r="182" spans="1:64" ht="15.75" customHeight="1">
      <c r="A182" s="122"/>
      <c r="B182" s="123"/>
      <c r="C182" s="123"/>
      <c r="D182" s="123"/>
      <c r="E182" s="123"/>
      <c r="F182" s="123"/>
      <c r="G182" s="124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4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</row>
    <row r="183" spans="1:64" ht="15.75" customHeight="1">
      <c r="A183" s="122"/>
      <c r="B183" s="123"/>
      <c r="C183" s="123"/>
      <c r="D183" s="123"/>
      <c r="E183" s="123"/>
      <c r="F183" s="123"/>
      <c r="G183" s="124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4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</row>
    <row r="184" spans="1:64" ht="15.75" customHeight="1">
      <c r="A184" s="122"/>
      <c r="B184" s="123"/>
      <c r="C184" s="123"/>
      <c r="D184" s="123"/>
      <c r="E184" s="123"/>
      <c r="F184" s="123"/>
      <c r="G184" s="124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4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</row>
    <row r="185" spans="1:64" ht="15.75" customHeight="1">
      <c r="A185" s="122"/>
      <c r="B185" s="123"/>
      <c r="C185" s="123"/>
      <c r="D185" s="123"/>
      <c r="E185" s="123"/>
      <c r="F185" s="123"/>
      <c r="G185" s="124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4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</row>
    <row r="186" spans="1:64" ht="15.75" customHeight="1">
      <c r="A186" s="122"/>
      <c r="B186" s="123"/>
      <c r="C186" s="123"/>
      <c r="D186" s="123"/>
      <c r="E186" s="123"/>
      <c r="F186" s="123"/>
      <c r="G186" s="124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4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</row>
    <row r="187" spans="1:64" ht="15.75" customHeight="1">
      <c r="A187" s="122"/>
      <c r="B187" s="123"/>
      <c r="C187" s="123"/>
      <c r="D187" s="123"/>
      <c r="E187" s="123"/>
      <c r="F187" s="123"/>
      <c r="G187" s="124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4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</row>
    <row r="188" spans="1:64" ht="15.75" customHeight="1">
      <c r="A188" s="122"/>
      <c r="B188" s="123"/>
      <c r="C188" s="123"/>
      <c r="D188" s="123"/>
      <c r="E188" s="123"/>
      <c r="F188" s="123"/>
      <c r="G188" s="124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4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</row>
    <row r="189" spans="1:64" ht="15.75" customHeight="1">
      <c r="A189" s="122"/>
      <c r="B189" s="123"/>
      <c r="C189" s="123"/>
      <c r="D189" s="123"/>
      <c r="E189" s="123"/>
      <c r="F189" s="123"/>
      <c r="G189" s="124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4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</row>
    <row r="190" spans="1:64" ht="15.75" customHeight="1">
      <c r="A190" s="122"/>
      <c r="B190" s="123"/>
      <c r="C190" s="123"/>
      <c r="D190" s="123"/>
      <c r="E190" s="123"/>
      <c r="F190" s="123"/>
      <c r="G190" s="124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4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</row>
    <row r="191" spans="1:64" ht="15.75" customHeight="1">
      <c r="A191" s="122"/>
      <c r="B191" s="123"/>
      <c r="C191" s="123"/>
      <c r="D191" s="123"/>
      <c r="E191" s="123"/>
      <c r="F191" s="123"/>
      <c r="G191" s="124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4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</row>
    <row r="192" spans="1:64" ht="15.75" customHeight="1">
      <c r="A192" s="122"/>
      <c r="B192" s="123"/>
      <c r="C192" s="123"/>
      <c r="D192" s="123"/>
      <c r="E192" s="123"/>
      <c r="F192" s="123"/>
      <c r="G192" s="124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4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</row>
    <row r="193" spans="1:64" ht="15.75" customHeight="1">
      <c r="A193" s="122"/>
      <c r="B193" s="123"/>
      <c r="C193" s="123"/>
      <c r="D193" s="123"/>
      <c r="E193" s="123"/>
      <c r="F193" s="123"/>
      <c r="G193" s="124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4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</row>
    <row r="194" spans="1:64" ht="15.75" customHeight="1">
      <c r="A194" s="122"/>
      <c r="B194" s="123"/>
      <c r="C194" s="123"/>
      <c r="D194" s="123"/>
      <c r="E194" s="123"/>
      <c r="F194" s="123"/>
      <c r="G194" s="124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4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</row>
    <row r="195" spans="1:64" ht="15.75" customHeight="1">
      <c r="A195" s="122"/>
      <c r="B195" s="123"/>
      <c r="C195" s="123"/>
      <c r="D195" s="123"/>
      <c r="E195" s="123"/>
      <c r="F195" s="123"/>
      <c r="G195" s="124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4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</row>
    <row r="196" spans="1:64" ht="15.75" customHeight="1">
      <c r="A196" s="122"/>
      <c r="B196" s="123"/>
      <c r="C196" s="123"/>
      <c r="D196" s="123"/>
      <c r="E196" s="123"/>
      <c r="F196" s="123"/>
      <c r="G196" s="124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4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</row>
    <row r="197" spans="1:64" ht="15.75" customHeight="1">
      <c r="A197" s="122"/>
      <c r="B197" s="123"/>
      <c r="C197" s="123"/>
      <c r="D197" s="123"/>
      <c r="E197" s="123"/>
      <c r="F197" s="123"/>
      <c r="G197" s="124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4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</row>
    <row r="198" spans="1:64" ht="15.75" customHeight="1">
      <c r="A198" s="122"/>
      <c r="B198" s="123"/>
      <c r="C198" s="123"/>
      <c r="D198" s="123"/>
      <c r="E198" s="123"/>
      <c r="F198" s="123"/>
      <c r="G198" s="124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4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</row>
    <row r="199" spans="1:64" ht="15.75" customHeight="1">
      <c r="A199" s="122"/>
      <c r="B199" s="123"/>
      <c r="C199" s="123"/>
      <c r="D199" s="123"/>
      <c r="E199" s="123"/>
      <c r="F199" s="123"/>
      <c r="G199" s="124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4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</row>
    <row r="200" spans="1:64" ht="15.75" customHeight="1">
      <c r="A200" s="122"/>
      <c r="B200" s="123"/>
      <c r="C200" s="123"/>
      <c r="D200" s="123"/>
      <c r="E200" s="123"/>
      <c r="F200" s="123"/>
      <c r="G200" s="124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4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</row>
    <row r="201" spans="1:64" ht="15.75" customHeight="1">
      <c r="A201" s="122"/>
      <c r="B201" s="123"/>
      <c r="C201" s="123"/>
      <c r="D201" s="123"/>
      <c r="E201" s="123"/>
      <c r="F201" s="123"/>
      <c r="G201" s="124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4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</row>
    <row r="202" spans="1:64" ht="15.75" customHeight="1">
      <c r="A202" s="122"/>
      <c r="B202" s="123"/>
      <c r="C202" s="123"/>
      <c r="D202" s="123"/>
      <c r="E202" s="123"/>
      <c r="F202" s="123"/>
      <c r="G202" s="124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4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</row>
    <row r="203" spans="1:64" ht="15.75" customHeight="1">
      <c r="A203" s="122"/>
      <c r="B203" s="123"/>
      <c r="C203" s="123"/>
      <c r="D203" s="123"/>
      <c r="E203" s="123"/>
      <c r="F203" s="123"/>
      <c r="G203" s="124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4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</row>
    <row r="204" spans="1:64" ht="15.75" customHeight="1">
      <c r="A204" s="122"/>
      <c r="B204" s="123"/>
      <c r="C204" s="123"/>
      <c r="D204" s="123"/>
      <c r="E204" s="123"/>
      <c r="F204" s="123"/>
      <c r="G204" s="124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4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</row>
    <row r="205" spans="1:64" ht="15.75" customHeight="1">
      <c r="A205" s="122"/>
      <c r="B205" s="123"/>
      <c r="C205" s="123"/>
      <c r="D205" s="123"/>
      <c r="E205" s="123"/>
      <c r="F205" s="123"/>
      <c r="G205" s="124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4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</row>
    <row r="206" spans="1:64" ht="15.75" customHeight="1">
      <c r="A206" s="122"/>
      <c r="B206" s="123"/>
      <c r="C206" s="123"/>
      <c r="D206" s="123"/>
      <c r="E206" s="123"/>
      <c r="F206" s="123"/>
      <c r="G206" s="124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4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</row>
    <row r="207" spans="1:64" ht="15.75" customHeight="1">
      <c r="A207" s="122"/>
      <c r="B207" s="123"/>
      <c r="C207" s="123"/>
      <c r="D207" s="123"/>
      <c r="E207" s="123"/>
      <c r="F207" s="123"/>
      <c r="G207" s="124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4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</row>
    <row r="208" spans="1:64" ht="15.75" customHeight="1">
      <c r="A208" s="122"/>
      <c r="B208" s="123"/>
      <c r="C208" s="123"/>
      <c r="D208" s="123"/>
      <c r="E208" s="123"/>
      <c r="F208" s="123"/>
      <c r="G208" s="124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4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</row>
    <row r="209" spans="1:64" ht="15.75" customHeight="1">
      <c r="A209" s="122"/>
      <c r="B209" s="123"/>
      <c r="C209" s="123"/>
      <c r="D209" s="123"/>
      <c r="E209" s="123"/>
      <c r="F209" s="123"/>
      <c r="G209" s="124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4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</row>
    <row r="210" spans="1:64" ht="15.75" customHeight="1">
      <c r="A210" s="122"/>
      <c r="B210" s="123"/>
      <c r="C210" s="123"/>
      <c r="D210" s="123"/>
      <c r="E210" s="123"/>
      <c r="F210" s="123"/>
      <c r="G210" s="124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4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</row>
    <row r="211" spans="1:64" ht="15.75" customHeight="1">
      <c r="A211" s="122"/>
      <c r="B211" s="123"/>
      <c r="C211" s="123"/>
      <c r="D211" s="123"/>
      <c r="E211" s="123"/>
      <c r="F211" s="123"/>
      <c r="G211" s="124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4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</row>
    <row r="212" spans="1:64" ht="15.75" customHeight="1">
      <c r="A212" s="122"/>
      <c r="B212" s="123"/>
      <c r="C212" s="123"/>
      <c r="D212" s="123"/>
      <c r="E212" s="123"/>
      <c r="F212" s="123"/>
      <c r="G212" s="124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4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</row>
    <row r="213" spans="1:64" ht="15.75" customHeight="1">
      <c r="A213" s="122"/>
      <c r="B213" s="123"/>
      <c r="C213" s="123"/>
      <c r="D213" s="123"/>
      <c r="E213" s="123"/>
      <c r="F213" s="123"/>
      <c r="G213" s="124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4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</row>
    <row r="214" spans="1:64" ht="15.75" customHeight="1">
      <c r="A214" s="122"/>
      <c r="B214" s="123"/>
      <c r="C214" s="123"/>
      <c r="D214" s="123"/>
      <c r="E214" s="123"/>
      <c r="F214" s="123"/>
      <c r="G214" s="124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4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</row>
    <row r="215" spans="1:64" ht="15.75" customHeight="1">
      <c r="A215" s="122"/>
      <c r="B215" s="123"/>
      <c r="C215" s="123"/>
      <c r="D215" s="123"/>
      <c r="E215" s="123"/>
      <c r="F215" s="123"/>
      <c r="G215" s="124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4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</row>
    <row r="216" spans="1:64" ht="15.75" customHeight="1">
      <c r="A216" s="122"/>
      <c r="B216" s="123"/>
      <c r="C216" s="123"/>
      <c r="D216" s="123"/>
      <c r="E216" s="123"/>
      <c r="F216" s="123"/>
      <c r="G216" s="124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4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</row>
    <row r="217" spans="1:64" ht="15.75" customHeight="1">
      <c r="A217" s="122"/>
      <c r="B217" s="123"/>
      <c r="C217" s="123"/>
      <c r="D217" s="123"/>
      <c r="E217" s="123"/>
      <c r="F217" s="123"/>
      <c r="G217" s="124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4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</row>
    <row r="218" spans="1:64" ht="15.75" customHeight="1">
      <c r="A218" s="122"/>
      <c r="B218" s="123"/>
      <c r="C218" s="123"/>
      <c r="D218" s="123"/>
      <c r="E218" s="123"/>
      <c r="F218" s="123"/>
      <c r="G218" s="124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4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</row>
    <row r="219" spans="1:64" ht="15.75" customHeight="1">
      <c r="A219" s="122"/>
      <c r="B219" s="123"/>
      <c r="C219" s="123"/>
      <c r="D219" s="123"/>
      <c r="E219" s="123"/>
      <c r="F219" s="123"/>
      <c r="G219" s="124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4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</row>
    <row r="220" spans="1:64" ht="15.75" customHeight="1">
      <c r="A220" s="122"/>
      <c r="B220" s="123"/>
      <c r="C220" s="123"/>
      <c r="D220" s="123"/>
      <c r="E220" s="123"/>
      <c r="F220" s="123"/>
      <c r="G220" s="124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4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</row>
    <row r="221" spans="1:64" ht="15.75" customHeight="1">
      <c r="A221" s="122"/>
      <c r="B221" s="123"/>
      <c r="C221" s="123"/>
      <c r="D221" s="123"/>
      <c r="E221" s="123"/>
      <c r="F221" s="123"/>
      <c r="G221" s="124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4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</row>
    <row r="222" spans="1:64" ht="15.75" customHeight="1">
      <c r="A222" s="122"/>
      <c r="B222" s="123"/>
      <c r="C222" s="123"/>
      <c r="D222" s="123"/>
      <c r="E222" s="123"/>
      <c r="F222" s="123"/>
      <c r="G222" s="124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4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</row>
    <row r="223" spans="1:64" ht="15.75" customHeight="1">
      <c r="A223" s="122"/>
      <c r="B223" s="123"/>
      <c r="C223" s="123"/>
      <c r="D223" s="123"/>
      <c r="E223" s="123"/>
      <c r="F223" s="123"/>
      <c r="G223" s="124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4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  <c r="BH223" s="123"/>
      <c r="BI223" s="123"/>
      <c r="BJ223" s="123"/>
      <c r="BK223" s="123"/>
      <c r="BL223" s="123"/>
    </row>
    <row r="224" spans="1:64" ht="15.75" customHeight="1">
      <c r="A224" s="122"/>
      <c r="B224" s="123"/>
      <c r="C224" s="123"/>
      <c r="D224" s="123"/>
      <c r="E224" s="123"/>
      <c r="F224" s="123"/>
      <c r="G224" s="124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4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</row>
    <row r="225" spans="1:64" ht="15.75" customHeight="1">
      <c r="A225" s="122"/>
      <c r="B225" s="123"/>
      <c r="C225" s="123"/>
      <c r="D225" s="123"/>
      <c r="E225" s="123"/>
      <c r="F225" s="123"/>
      <c r="G225" s="124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4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</row>
    <row r="226" spans="1:64" ht="15.75" customHeight="1">
      <c r="A226" s="122"/>
      <c r="B226" s="123"/>
      <c r="C226" s="123"/>
      <c r="D226" s="123"/>
      <c r="E226" s="123"/>
      <c r="F226" s="123"/>
      <c r="G226" s="124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4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</row>
    <row r="227" spans="1:64" ht="15.75" customHeight="1">
      <c r="A227" s="122"/>
      <c r="B227" s="123"/>
      <c r="C227" s="123"/>
      <c r="D227" s="123"/>
      <c r="E227" s="123"/>
      <c r="F227" s="123"/>
      <c r="G227" s="124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4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</row>
    <row r="228" spans="1:64" ht="15.75" customHeight="1">
      <c r="A228" s="122"/>
      <c r="B228" s="123"/>
      <c r="C228" s="123"/>
      <c r="D228" s="123"/>
      <c r="E228" s="123"/>
      <c r="F228" s="123"/>
      <c r="G228" s="124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4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</row>
    <row r="229" spans="1:64" ht="15.75" customHeight="1">
      <c r="A229" s="122"/>
      <c r="B229" s="123"/>
      <c r="C229" s="123"/>
      <c r="D229" s="123"/>
      <c r="E229" s="123"/>
      <c r="F229" s="123"/>
      <c r="G229" s="124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4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</row>
    <row r="230" spans="1:64" ht="15.75" customHeight="1">
      <c r="A230" s="122"/>
      <c r="B230" s="123"/>
      <c r="C230" s="123"/>
      <c r="D230" s="123"/>
      <c r="E230" s="123"/>
      <c r="F230" s="123"/>
      <c r="G230" s="124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4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</row>
    <row r="231" spans="1:64" ht="15.75" customHeight="1">
      <c r="A231" s="122"/>
      <c r="B231" s="123"/>
      <c r="C231" s="123"/>
      <c r="D231" s="123"/>
      <c r="E231" s="123"/>
      <c r="F231" s="123"/>
      <c r="G231" s="124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4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</row>
    <row r="232" spans="1:64" ht="15.75" customHeight="1">
      <c r="A232" s="122"/>
      <c r="B232" s="123"/>
      <c r="C232" s="123"/>
      <c r="D232" s="123"/>
      <c r="E232" s="123"/>
      <c r="F232" s="123"/>
      <c r="G232" s="124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4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</row>
    <row r="233" spans="1:64" ht="15.75" customHeight="1">
      <c r="A233" s="122"/>
      <c r="B233" s="123"/>
      <c r="C233" s="123"/>
      <c r="D233" s="123"/>
      <c r="E233" s="123"/>
      <c r="F233" s="123"/>
      <c r="G233" s="124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4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</row>
    <row r="234" spans="1:64" ht="15.75" customHeight="1">
      <c r="A234" s="122"/>
      <c r="B234" s="123"/>
      <c r="C234" s="123"/>
      <c r="D234" s="123"/>
      <c r="E234" s="123"/>
      <c r="F234" s="123"/>
      <c r="G234" s="124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4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</row>
    <row r="235" spans="1:64" ht="15.75" customHeight="1">
      <c r="A235" s="122"/>
      <c r="B235" s="123"/>
      <c r="C235" s="123"/>
      <c r="D235" s="123"/>
      <c r="E235" s="123"/>
      <c r="F235" s="123"/>
      <c r="G235" s="124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4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</row>
    <row r="236" spans="1:64" ht="15.75" customHeight="1">
      <c r="A236" s="122"/>
      <c r="B236" s="123"/>
      <c r="C236" s="123"/>
      <c r="D236" s="123"/>
      <c r="E236" s="123"/>
      <c r="F236" s="123"/>
      <c r="G236" s="124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4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</row>
    <row r="237" spans="1:64" ht="15.75" customHeight="1">
      <c r="A237" s="122"/>
      <c r="B237" s="123"/>
      <c r="C237" s="123"/>
      <c r="D237" s="123"/>
      <c r="E237" s="123"/>
      <c r="F237" s="123"/>
      <c r="G237" s="124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4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  <c r="BH237" s="123"/>
      <c r="BI237" s="123"/>
      <c r="BJ237" s="123"/>
      <c r="BK237" s="123"/>
      <c r="BL237" s="123"/>
    </row>
    <row r="238" spans="1:64" ht="15.75" customHeight="1">
      <c r="A238" s="122"/>
      <c r="B238" s="123"/>
      <c r="C238" s="123"/>
      <c r="D238" s="123"/>
      <c r="E238" s="123"/>
      <c r="F238" s="123"/>
      <c r="G238" s="124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4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</row>
    <row r="239" spans="1:64" ht="15.75" customHeight="1">
      <c r="A239" s="122"/>
      <c r="B239" s="123"/>
      <c r="C239" s="123"/>
      <c r="D239" s="123"/>
      <c r="E239" s="123"/>
      <c r="F239" s="123"/>
      <c r="G239" s="124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4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</row>
    <row r="240" spans="1:64" ht="15.75" customHeight="1">
      <c r="A240" s="122"/>
      <c r="B240" s="123"/>
      <c r="C240" s="123"/>
      <c r="D240" s="123"/>
      <c r="E240" s="123"/>
      <c r="F240" s="123"/>
      <c r="G240" s="124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4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</row>
    <row r="241" spans="1:64" ht="15.75" customHeight="1">
      <c r="A241" s="122"/>
      <c r="B241" s="123"/>
      <c r="C241" s="123"/>
      <c r="D241" s="123"/>
      <c r="E241" s="123"/>
      <c r="F241" s="123"/>
      <c r="G241" s="124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4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</row>
    <row r="242" spans="1:64" ht="15.75" customHeight="1">
      <c r="A242" s="122"/>
      <c r="B242" s="123"/>
      <c r="C242" s="123"/>
      <c r="D242" s="123"/>
      <c r="E242" s="123"/>
      <c r="F242" s="123"/>
      <c r="G242" s="124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4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</row>
    <row r="243" spans="1:64" ht="15.75" customHeight="1">
      <c r="A243" s="122"/>
      <c r="B243" s="123"/>
      <c r="C243" s="123"/>
      <c r="D243" s="123"/>
      <c r="E243" s="123"/>
      <c r="F243" s="123"/>
      <c r="G243" s="124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4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</row>
    <row r="244" spans="1:64" ht="15.75" customHeight="1">
      <c r="A244" s="122"/>
      <c r="B244" s="123"/>
      <c r="C244" s="123"/>
      <c r="D244" s="123"/>
      <c r="E244" s="123"/>
      <c r="F244" s="123"/>
      <c r="G244" s="124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4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</row>
    <row r="245" spans="1:64" ht="15.75" customHeight="1">
      <c r="A245" s="122"/>
      <c r="B245" s="123"/>
      <c r="C245" s="123"/>
      <c r="D245" s="123"/>
      <c r="E245" s="123"/>
      <c r="F245" s="123"/>
      <c r="G245" s="124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4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</row>
    <row r="246" spans="1:64" ht="15.75" customHeight="1">
      <c r="A246" s="122"/>
      <c r="B246" s="123"/>
      <c r="C246" s="123"/>
      <c r="D246" s="123"/>
      <c r="E246" s="123"/>
      <c r="F246" s="123"/>
      <c r="G246" s="124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4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</row>
    <row r="247" spans="1:64" ht="15.75" customHeight="1">
      <c r="A247" s="122"/>
      <c r="B247" s="123"/>
      <c r="C247" s="123"/>
      <c r="D247" s="123"/>
      <c r="E247" s="123"/>
      <c r="F247" s="123"/>
      <c r="G247" s="124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4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  <c r="BH247" s="123"/>
      <c r="BI247" s="123"/>
      <c r="BJ247" s="123"/>
      <c r="BK247" s="123"/>
      <c r="BL247" s="123"/>
    </row>
    <row r="248" spans="1:64" ht="15.75" customHeight="1">
      <c r="A248" s="122"/>
      <c r="B248" s="123"/>
      <c r="C248" s="123"/>
      <c r="D248" s="123"/>
      <c r="E248" s="123"/>
      <c r="F248" s="123"/>
      <c r="G248" s="124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4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</row>
    <row r="249" spans="1:64" ht="15.75" customHeight="1">
      <c r="A249" s="122"/>
      <c r="B249" s="123"/>
      <c r="C249" s="123"/>
      <c r="D249" s="123"/>
      <c r="E249" s="123"/>
      <c r="F249" s="123"/>
      <c r="G249" s="124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4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</row>
    <row r="250" spans="1:64" ht="15.75" customHeight="1">
      <c r="A250" s="122"/>
      <c r="B250" s="123"/>
      <c r="C250" s="123"/>
      <c r="D250" s="123"/>
      <c r="E250" s="123"/>
      <c r="F250" s="123"/>
      <c r="G250" s="124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4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</row>
    <row r="251" spans="1:64" ht="15.75" customHeight="1">
      <c r="A251" s="122"/>
      <c r="B251" s="123"/>
      <c r="C251" s="123"/>
      <c r="D251" s="123"/>
      <c r="E251" s="123"/>
      <c r="F251" s="123"/>
      <c r="G251" s="124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4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</row>
    <row r="252" spans="1:64" ht="15.75" customHeight="1">
      <c r="A252" s="122"/>
      <c r="B252" s="123"/>
      <c r="C252" s="123"/>
      <c r="D252" s="123"/>
      <c r="E252" s="123"/>
      <c r="F252" s="123"/>
      <c r="G252" s="124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4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</row>
    <row r="253" spans="1:64" ht="15.75" customHeight="1">
      <c r="A253" s="122"/>
      <c r="B253" s="123"/>
      <c r="C253" s="123"/>
      <c r="D253" s="123"/>
      <c r="E253" s="123"/>
      <c r="F253" s="123"/>
      <c r="G253" s="124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4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</row>
    <row r="254" spans="1:64" ht="15.75" customHeight="1">
      <c r="A254" s="122"/>
      <c r="B254" s="123"/>
      <c r="C254" s="123"/>
      <c r="D254" s="123"/>
      <c r="E254" s="123"/>
      <c r="F254" s="123"/>
      <c r="G254" s="124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4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</row>
    <row r="255" spans="1:64" ht="15.75" customHeight="1">
      <c r="A255" s="122"/>
      <c r="B255" s="123"/>
      <c r="C255" s="123"/>
      <c r="D255" s="123"/>
      <c r="E255" s="123"/>
      <c r="F255" s="123"/>
      <c r="G255" s="124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4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  <c r="BH255" s="123"/>
      <c r="BI255" s="123"/>
      <c r="BJ255" s="123"/>
      <c r="BK255" s="123"/>
      <c r="BL255" s="123"/>
    </row>
    <row r="256" spans="1:64" ht="15.75" customHeight="1">
      <c r="A256" s="122"/>
      <c r="B256" s="123"/>
      <c r="C256" s="123"/>
      <c r="D256" s="123"/>
      <c r="E256" s="123"/>
      <c r="F256" s="123"/>
      <c r="G256" s="124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4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</row>
    <row r="257" spans="1:64" ht="15.75" customHeight="1">
      <c r="A257" s="122"/>
      <c r="B257" s="123"/>
      <c r="C257" s="123"/>
      <c r="D257" s="123"/>
      <c r="E257" s="123"/>
      <c r="F257" s="123"/>
      <c r="G257" s="124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4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  <c r="BH257" s="123"/>
      <c r="BI257" s="123"/>
      <c r="BJ257" s="123"/>
      <c r="BK257" s="123"/>
      <c r="BL257" s="123"/>
    </row>
    <row r="258" spans="1:64" ht="15.75" customHeight="1">
      <c r="A258" s="122"/>
      <c r="B258" s="123"/>
      <c r="C258" s="123"/>
      <c r="D258" s="123"/>
      <c r="E258" s="123"/>
      <c r="F258" s="123"/>
      <c r="G258" s="124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4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</row>
    <row r="259" spans="1:64" ht="15.75" customHeight="1">
      <c r="A259" s="122"/>
      <c r="B259" s="123"/>
      <c r="C259" s="123"/>
      <c r="D259" s="123"/>
      <c r="E259" s="123"/>
      <c r="F259" s="123"/>
      <c r="G259" s="124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4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  <c r="BH259" s="123"/>
      <c r="BI259" s="123"/>
      <c r="BJ259" s="123"/>
      <c r="BK259" s="123"/>
      <c r="BL259" s="123"/>
    </row>
    <row r="260" spans="1:64" ht="15.75" customHeight="1">
      <c r="A260" s="122"/>
      <c r="B260" s="123"/>
      <c r="C260" s="123"/>
      <c r="D260" s="123"/>
      <c r="E260" s="123"/>
      <c r="F260" s="123"/>
      <c r="G260" s="124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4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</row>
    <row r="261" spans="1:64" ht="15.75" customHeight="1">
      <c r="A261" s="122"/>
      <c r="B261" s="123"/>
      <c r="C261" s="123"/>
      <c r="D261" s="123"/>
      <c r="E261" s="123"/>
      <c r="F261" s="123"/>
      <c r="G261" s="124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4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  <c r="BH261" s="123"/>
      <c r="BI261" s="123"/>
      <c r="BJ261" s="123"/>
      <c r="BK261" s="123"/>
      <c r="BL261" s="123"/>
    </row>
    <row r="262" spans="1:64" ht="15.75" customHeight="1">
      <c r="A262" s="122"/>
      <c r="B262" s="123"/>
      <c r="C262" s="123"/>
      <c r="D262" s="123"/>
      <c r="E262" s="123"/>
      <c r="F262" s="123"/>
      <c r="G262" s="124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4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</row>
    <row r="263" spans="1:64" ht="15.75" customHeight="1">
      <c r="A263" s="122"/>
      <c r="B263" s="123"/>
      <c r="C263" s="123"/>
      <c r="D263" s="123"/>
      <c r="E263" s="123"/>
      <c r="F263" s="123"/>
      <c r="G263" s="124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4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  <c r="BH263" s="123"/>
      <c r="BI263" s="123"/>
      <c r="BJ263" s="123"/>
      <c r="BK263" s="123"/>
      <c r="BL263" s="123"/>
    </row>
    <row r="264" spans="1:64" ht="15.75" customHeight="1">
      <c r="A264" s="122"/>
      <c r="B264" s="123"/>
      <c r="C264" s="123"/>
      <c r="D264" s="123"/>
      <c r="E264" s="123"/>
      <c r="F264" s="123"/>
      <c r="G264" s="124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4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</row>
    <row r="265" spans="1:64" ht="15.75" customHeight="1">
      <c r="A265" s="122"/>
      <c r="B265" s="123"/>
      <c r="C265" s="123"/>
      <c r="D265" s="123"/>
      <c r="E265" s="123"/>
      <c r="F265" s="123"/>
      <c r="G265" s="124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4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  <c r="BH265" s="123"/>
      <c r="BI265" s="123"/>
      <c r="BJ265" s="123"/>
      <c r="BK265" s="123"/>
      <c r="BL265" s="123"/>
    </row>
    <row r="266" spans="1:64" ht="15.75" customHeight="1">
      <c r="A266" s="122"/>
      <c r="B266" s="123"/>
      <c r="C266" s="123"/>
      <c r="D266" s="123"/>
      <c r="E266" s="123"/>
      <c r="F266" s="123"/>
      <c r="G266" s="124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4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</row>
    <row r="267" spans="1:64" ht="15.75" customHeight="1">
      <c r="A267" s="122"/>
      <c r="B267" s="123"/>
      <c r="C267" s="123"/>
      <c r="D267" s="123"/>
      <c r="E267" s="123"/>
      <c r="F267" s="123"/>
      <c r="G267" s="124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4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</row>
    <row r="268" spans="1:64" ht="15.75" customHeight="1">
      <c r="A268" s="122"/>
      <c r="B268" s="123"/>
      <c r="C268" s="123"/>
      <c r="D268" s="123"/>
      <c r="E268" s="123"/>
      <c r="F268" s="123"/>
      <c r="G268" s="124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4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</row>
    <row r="269" spans="1:64" ht="15.75" customHeight="1"/>
    <row r="270" spans="1:64" ht="15.75" customHeight="1"/>
    <row r="271" spans="1:64" ht="15.75" customHeight="1"/>
    <row r="272" spans="1:6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J11:BK12"/>
    <mergeCell ref="A11:A15"/>
    <mergeCell ref="B11:B15"/>
    <mergeCell ref="I11:R11"/>
    <mergeCell ref="S11:AQ11"/>
    <mergeCell ref="AR11:AR14"/>
    <mergeCell ref="AQ12:AQ14"/>
    <mergeCell ref="AQ66:AW66"/>
    <mergeCell ref="AQ67:AW67"/>
    <mergeCell ref="AQ68:AW68"/>
    <mergeCell ref="I1:O1"/>
    <mergeCell ref="AC1:AO1"/>
    <mergeCell ref="D67:E67"/>
    <mergeCell ref="O12:Q12"/>
    <mergeCell ref="R12:R14"/>
    <mergeCell ref="S12:V12"/>
    <mergeCell ref="W12:Z12"/>
    <mergeCell ref="AT11:AV12"/>
    <mergeCell ref="AX11:AZ12"/>
    <mergeCell ref="BB11:BD12"/>
    <mergeCell ref="BF11:BH12"/>
    <mergeCell ref="I12:K12"/>
    <mergeCell ref="L12:N12"/>
    <mergeCell ref="AA12:AD12"/>
    <mergeCell ref="AE12:AH12"/>
    <mergeCell ref="AI12:AK12"/>
    <mergeCell ref="AM12:AP12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533</cp:lastModifiedBy>
  <dcterms:modified xsi:type="dcterms:W3CDTF">2024-04-21T17:12:32Z</dcterms:modified>
</cp:coreProperties>
</file>