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kings\OneDrive\Desktop\BAETE Visit\Spring 2023\5.ADAL 40\"/>
    </mc:Choice>
  </mc:AlternateContent>
  <xr:revisionPtr revIDLastSave="0" documentId="13_ncr:1_{B720E22C-C30C-4EE3-8A91-A5A300DCD77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LL_8C1_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16" i="1" l="1"/>
  <c r="AT16" i="1"/>
  <c r="AS17" i="1"/>
  <c r="AT17" i="1"/>
  <c r="AS18" i="1"/>
  <c r="AT18" i="1"/>
  <c r="AS19" i="1"/>
  <c r="AT19" i="1"/>
  <c r="AS20" i="1"/>
  <c r="AT20" i="1"/>
  <c r="AS21" i="1"/>
  <c r="AT21" i="1"/>
  <c r="AS22" i="1"/>
  <c r="AT22" i="1"/>
  <c r="AS23" i="1"/>
  <c r="AT23" i="1"/>
  <c r="AS24" i="1"/>
  <c r="AT24" i="1"/>
  <c r="AS25" i="1"/>
  <c r="AT25" i="1"/>
  <c r="AS26" i="1"/>
  <c r="AT26" i="1"/>
  <c r="AS27" i="1"/>
  <c r="AT27" i="1"/>
  <c r="AS28" i="1"/>
  <c r="AT28" i="1"/>
  <c r="AS29" i="1"/>
  <c r="AT29" i="1"/>
  <c r="AS30" i="1"/>
  <c r="AT30" i="1"/>
  <c r="AS31" i="1"/>
  <c r="AT31" i="1"/>
  <c r="AS32" i="1"/>
  <c r="AT32" i="1"/>
  <c r="AS33" i="1"/>
  <c r="AT33" i="1"/>
  <c r="AS34" i="1"/>
  <c r="AT34" i="1"/>
  <c r="AS35" i="1"/>
  <c r="AT35" i="1"/>
  <c r="AS36" i="1"/>
  <c r="AT36" i="1"/>
  <c r="AS37" i="1"/>
  <c r="AT37" i="1"/>
  <c r="AS38" i="1"/>
  <c r="AT38" i="1"/>
  <c r="AS39" i="1"/>
  <c r="AT39" i="1"/>
  <c r="AS40" i="1"/>
  <c r="AT40" i="1"/>
  <c r="AS41" i="1"/>
  <c r="AT41" i="1"/>
  <c r="AS42" i="1"/>
  <c r="AT42" i="1"/>
  <c r="AS43" i="1"/>
  <c r="AT43" i="1"/>
  <c r="AS44" i="1"/>
  <c r="AT44" i="1"/>
  <c r="AS45" i="1"/>
  <c r="AT45" i="1"/>
  <c r="AS46" i="1"/>
  <c r="AT46" i="1"/>
  <c r="AS47" i="1"/>
  <c r="AT47" i="1"/>
  <c r="AS48" i="1"/>
  <c r="AT48" i="1"/>
  <c r="AS49" i="1"/>
  <c r="AT49" i="1"/>
  <c r="AS50" i="1"/>
  <c r="AT50" i="1"/>
  <c r="AT15" i="1"/>
  <c r="AS15" i="1"/>
  <c r="Z50" i="1"/>
  <c r="Y50" i="1"/>
  <c r="S50" i="1"/>
  <c r="AA50" i="1" s="1"/>
  <c r="P50" i="1"/>
  <c r="M50" i="1"/>
  <c r="W50" i="1" s="1"/>
  <c r="X50" i="1" s="1"/>
  <c r="AA49" i="1"/>
  <c r="Z49" i="1"/>
  <c r="Y49" i="1"/>
  <c r="W49" i="1"/>
  <c r="X49" i="1" s="1"/>
  <c r="S49" i="1"/>
  <c r="P49" i="1"/>
  <c r="M49" i="1"/>
  <c r="AA48" i="1"/>
  <c r="Z48" i="1"/>
  <c r="Y48" i="1"/>
  <c r="S48" i="1"/>
  <c r="P48" i="1"/>
  <c r="M48" i="1"/>
  <c r="W48" i="1" s="1"/>
  <c r="X48" i="1" s="1"/>
  <c r="AD47" i="1"/>
  <c r="AI47" i="1" s="1"/>
  <c r="AN47" i="1" s="1"/>
  <c r="AA47" i="1"/>
  <c r="Z47" i="1"/>
  <c r="Y47" i="1"/>
  <c r="S47" i="1"/>
  <c r="P47" i="1"/>
  <c r="M47" i="1"/>
  <c r="W47" i="1" s="1"/>
  <c r="X47" i="1" s="1"/>
  <c r="AE46" i="1"/>
  <c r="AJ46" i="1" s="1"/>
  <c r="AO46" i="1" s="1"/>
  <c r="AD46" i="1"/>
  <c r="AI46" i="1" s="1"/>
  <c r="AN46" i="1" s="1"/>
  <c r="Z46" i="1"/>
  <c r="Y46" i="1"/>
  <c r="S46" i="1"/>
  <c r="AA46" i="1" s="1"/>
  <c r="P46" i="1"/>
  <c r="M46" i="1"/>
  <c r="W46" i="1" s="1"/>
  <c r="X46" i="1" s="1"/>
  <c r="AF45" i="1"/>
  <c r="AK45" i="1" s="1"/>
  <c r="AP45" i="1" s="1"/>
  <c r="AE45" i="1"/>
  <c r="AJ45" i="1" s="1"/>
  <c r="AO45" i="1" s="1"/>
  <c r="AA45" i="1"/>
  <c r="Z45" i="1"/>
  <c r="Y45" i="1"/>
  <c r="S45" i="1"/>
  <c r="P45" i="1"/>
  <c r="W45" i="1" s="1"/>
  <c r="X45" i="1" s="1"/>
  <c r="M45" i="1"/>
  <c r="AF44" i="1"/>
  <c r="AK44" i="1" s="1"/>
  <c r="AP44" i="1" s="1"/>
  <c r="AD44" i="1"/>
  <c r="AI44" i="1" s="1"/>
  <c r="AN44" i="1" s="1"/>
  <c r="Z44" i="1"/>
  <c r="Y44" i="1"/>
  <c r="S44" i="1"/>
  <c r="AA44" i="1" s="1"/>
  <c r="P44" i="1"/>
  <c r="M44" i="1"/>
  <c r="W44" i="1" s="1"/>
  <c r="X44" i="1" s="1"/>
  <c r="AE43" i="1"/>
  <c r="AJ43" i="1" s="1"/>
  <c r="AO43" i="1" s="1"/>
  <c r="AA43" i="1"/>
  <c r="Z43" i="1"/>
  <c r="Y43" i="1"/>
  <c r="W43" i="1"/>
  <c r="X43" i="1" s="1"/>
  <c r="S43" i="1"/>
  <c r="P43" i="1"/>
  <c r="M43" i="1"/>
  <c r="Z42" i="1"/>
  <c r="Y42" i="1"/>
  <c r="S42" i="1"/>
  <c r="AA42" i="1" s="1"/>
  <c r="P42" i="1"/>
  <c r="M42" i="1"/>
  <c r="W42" i="1" s="1"/>
  <c r="X42" i="1" s="1"/>
  <c r="AA41" i="1"/>
  <c r="Z41" i="1"/>
  <c r="Y41" i="1"/>
  <c r="W41" i="1"/>
  <c r="X41" i="1" s="1"/>
  <c r="S41" i="1"/>
  <c r="P41" i="1"/>
  <c r="M41" i="1"/>
  <c r="AA40" i="1"/>
  <c r="Z40" i="1"/>
  <c r="Y40" i="1"/>
  <c r="S40" i="1"/>
  <c r="P40" i="1"/>
  <c r="M40" i="1"/>
  <c r="W40" i="1" s="1"/>
  <c r="X40" i="1" s="1"/>
  <c r="AD39" i="1"/>
  <c r="AI39" i="1" s="1"/>
  <c r="AN39" i="1" s="1"/>
  <c r="AA39" i="1"/>
  <c r="Z39" i="1"/>
  <c r="Y39" i="1"/>
  <c r="S39" i="1"/>
  <c r="P39" i="1"/>
  <c r="M39" i="1"/>
  <c r="W39" i="1" s="1"/>
  <c r="X39" i="1" s="1"/>
  <c r="AE38" i="1"/>
  <c r="AJ38" i="1" s="1"/>
  <c r="AO38" i="1" s="1"/>
  <c r="AD38" i="1"/>
  <c r="AI38" i="1" s="1"/>
  <c r="AN38" i="1" s="1"/>
  <c r="Z38" i="1"/>
  <c r="Y38" i="1"/>
  <c r="S38" i="1"/>
  <c r="AA38" i="1" s="1"/>
  <c r="P38" i="1"/>
  <c r="M38" i="1"/>
  <c r="W38" i="1" s="1"/>
  <c r="X38" i="1" s="1"/>
  <c r="AF37" i="1"/>
  <c r="AK37" i="1" s="1"/>
  <c r="AP37" i="1" s="1"/>
  <c r="AE37" i="1"/>
  <c r="AJ37" i="1" s="1"/>
  <c r="AO37" i="1" s="1"/>
  <c r="AA37" i="1"/>
  <c r="Z37" i="1"/>
  <c r="Y37" i="1"/>
  <c r="S37" i="1"/>
  <c r="P37" i="1"/>
  <c r="W37" i="1" s="1"/>
  <c r="X37" i="1" s="1"/>
  <c r="M37" i="1"/>
  <c r="AF36" i="1"/>
  <c r="AK36" i="1" s="1"/>
  <c r="AP36" i="1" s="1"/>
  <c r="AD36" i="1"/>
  <c r="AI36" i="1" s="1"/>
  <c r="AN36" i="1" s="1"/>
  <c r="Z36" i="1"/>
  <c r="Y36" i="1"/>
  <c r="S36" i="1"/>
  <c r="AA36" i="1" s="1"/>
  <c r="P36" i="1"/>
  <c r="M36" i="1"/>
  <c r="W36" i="1" s="1"/>
  <c r="X36" i="1" s="1"/>
  <c r="AE35" i="1"/>
  <c r="AJ35" i="1" s="1"/>
  <c r="AO35" i="1" s="1"/>
  <c r="AA35" i="1"/>
  <c r="Z35" i="1"/>
  <c r="Y35" i="1"/>
  <c r="W35" i="1"/>
  <c r="X35" i="1" s="1"/>
  <c r="S35" i="1"/>
  <c r="P35" i="1"/>
  <c r="M35" i="1"/>
  <c r="Z34" i="1"/>
  <c r="Y34" i="1"/>
  <c r="S34" i="1"/>
  <c r="AA34" i="1" s="1"/>
  <c r="P34" i="1"/>
  <c r="M34" i="1"/>
  <c r="W34" i="1" s="1"/>
  <c r="X34" i="1" s="1"/>
  <c r="AA33" i="1"/>
  <c r="Z33" i="1"/>
  <c r="Y33" i="1"/>
  <c r="W33" i="1"/>
  <c r="X33" i="1" s="1"/>
  <c r="S33" i="1"/>
  <c r="P33" i="1"/>
  <c r="M33" i="1"/>
  <c r="AA32" i="1"/>
  <c r="Z32" i="1"/>
  <c r="Y32" i="1"/>
  <c r="S32" i="1"/>
  <c r="P32" i="1"/>
  <c r="M32" i="1"/>
  <c r="W32" i="1" s="1"/>
  <c r="X32" i="1" s="1"/>
  <c r="AD31" i="1"/>
  <c r="AI31" i="1" s="1"/>
  <c r="AN31" i="1" s="1"/>
  <c r="AA31" i="1"/>
  <c r="Z31" i="1"/>
  <c r="Y31" i="1"/>
  <c r="S31" i="1"/>
  <c r="P31" i="1"/>
  <c r="M31" i="1"/>
  <c r="W31" i="1" s="1"/>
  <c r="X31" i="1" s="1"/>
  <c r="AE30" i="1"/>
  <c r="AJ30" i="1" s="1"/>
  <c r="AO30" i="1" s="1"/>
  <c r="AD30" i="1"/>
  <c r="AI30" i="1" s="1"/>
  <c r="AN30" i="1" s="1"/>
  <c r="Z30" i="1"/>
  <c r="Y30" i="1"/>
  <c r="S30" i="1"/>
  <c r="AA30" i="1" s="1"/>
  <c r="P30" i="1"/>
  <c r="M30" i="1"/>
  <c r="W30" i="1" s="1"/>
  <c r="X30" i="1" s="1"/>
  <c r="AF29" i="1"/>
  <c r="AK29" i="1" s="1"/>
  <c r="AP29" i="1" s="1"/>
  <c r="AE29" i="1"/>
  <c r="AJ29" i="1" s="1"/>
  <c r="AO29" i="1" s="1"/>
  <c r="AA29" i="1"/>
  <c r="Z29" i="1"/>
  <c r="Y29" i="1"/>
  <c r="S29" i="1"/>
  <c r="P29" i="1"/>
  <c r="W29" i="1" s="1"/>
  <c r="X29" i="1" s="1"/>
  <c r="M29" i="1"/>
  <c r="AF28" i="1"/>
  <c r="AK28" i="1" s="1"/>
  <c r="AP28" i="1" s="1"/>
  <c r="AD28" i="1"/>
  <c r="AI28" i="1" s="1"/>
  <c r="AN28" i="1" s="1"/>
  <c r="Z28" i="1"/>
  <c r="Y28" i="1"/>
  <c r="S28" i="1"/>
  <c r="AA28" i="1" s="1"/>
  <c r="P28" i="1"/>
  <c r="M28" i="1"/>
  <c r="W28" i="1" s="1"/>
  <c r="X28" i="1" s="1"/>
  <c r="AE27" i="1"/>
  <c r="AJ27" i="1" s="1"/>
  <c r="AO27" i="1" s="1"/>
  <c r="AA27" i="1"/>
  <c r="Z27" i="1"/>
  <c r="Y27" i="1"/>
  <c r="S27" i="1"/>
  <c r="P27" i="1"/>
  <c r="W27" i="1" s="1"/>
  <c r="X27" i="1" s="1"/>
  <c r="M27" i="1"/>
  <c r="Z26" i="1"/>
  <c r="Y26" i="1"/>
  <c r="S26" i="1"/>
  <c r="AA26" i="1" s="1"/>
  <c r="P26" i="1"/>
  <c r="M26" i="1"/>
  <c r="W26" i="1" s="1"/>
  <c r="X26" i="1" s="1"/>
  <c r="AA25" i="1"/>
  <c r="Z25" i="1"/>
  <c r="Y25" i="1"/>
  <c r="W25" i="1"/>
  <c r="X25" i="1" s="1"/>
  <c r="S25" i="1"/>
  <c r="P25" i="1"/>
  <c r="M25" i="1"/>
  <c r="AA24" i="1"/>
  <c r="Z24" i="1"/>
  <c r="Y24" i="1"/>
  <c r="S24" i="1"/>
  <c r="P24" i="1"/>
  <c r="M24" i="1"/>
  <c r="W24" i="1" s="1"/>
  <c r="X24" i="1" s="1"/>
  <c r="AD23" i="1"/>
  <c r="AI23" i="1" s="1"/>
  <c r="AN23" i="1" s="1"/>
  <c r="AA23" i="1"/>
  <c r="Z23" i="1"/>
  <c r="Y23" i="1"/>
  <c r="S23" i="1"/>
  <c r="P23" i="1"/>
  <c r="M23" i="1"/>
  <c r="W23" i="1" s="1"/>
  <c r="X23" i="1" s="1"/>
  <c r="AN22" i="1"/>
  <c r="AE22" i="1"/>
  <c r="AJ22" i="1" s="1"/>
  <c r="AO22" i="1" s="1"/>
  <c r="AD22" i="1"/>
  <c r="AI22" i="1" s="1"/>
  <c r="Z22" i="1"/>
  <c r="Y22" i="1"/>
  <c r="S22" i="1"/>
  <c r="AA22" i="1" s="1"/>
  <c r="P22" i="1"/>
  <c r="M22" i="1"/>
  <c r="W22" i="1" s="1"/>
  <c r="X22" i="1" s="1"/>
  <c r="AO21" i="1"/>
  <c r="AF21" i="1"/>
  <c r="AK21" i="1" s="1"/>
  <c r="AP21" i="1" s="1"/>
  <c r="AE21" i="1"/>
  <c r="AJ21" i="1" s="1"/>
  <c r="AA21" i="1"/>
  <c r="Z21" i="1"/>
  <c r="Y21" i="1"/>
  <c r="S21" i="1"/>
  <c r="P21" i="1"/>
  <c r="W21" i="1" s="1"/>
  <c r="X21" i="1" s="1"/>
  <c r="M21" i="1"/>
  <c r="AP20" i="1"/>
  <c r="AF20" i="1"/>
  <c r="AK20" i="1" s="1"/>
  <c r="AD20" i="1"/>
  <c r="AI20" i="1" s="1"/>
  <c r="AN20" i="1" s="1"/>
  <c r="Z20" i="1"/>
  <c r="Y20" i="1"/>
  <c r="S20" i="1"/>
  <c r="AA20" i="1" s="1"/>
  <c r="P20" i="1"/>
  <c r="M20" i="1"/>
  <c r="W20" i="1" s="1"/>
  <c r="X20" i="1" s="1"/>
  <c r="AE19" i="1"/>
  <c r="AJ19" i="1" s="1"/>
  <c r="AO19" i="1" s="1"/>
  <c r="AA19" i="1"/>
  <c r="Z19" i="1"/>
  <c r="Y19" i="1"/>
  <c r="S19" i="1"/>
  <c r="P19" i="1"/>
  <c r="W19" i="1" s="1"/>
  <c r="X19" i="1" s="1"/>
  <c r="M19" i="1"/>
  <c r="AF18" i="1"/>
  <c r="AK18" i="1" s="1"/>
  <c r="AP18" i="1" s="1"/>
  <c r="Z18" i="1"/>
  <c r="Y18" i="1"/>
  <c r="S18" i="1"/>
  <c r="AA18" i="1" s="1"/>
  <c r="P18" i="1"/>
  <c r="M18" i="1"/>
  <c r="W18" i="1" s="1"/>
  <c r="X18" i="1" s="1"/>
  <c r="AA17" i="1"/>
  <c r="Z17" i="1"/>
  <c r="Y17" i="1"/>
  <c r="W17" i="1"/>
  <c r="X17" i="1" s="1"/>
  <c r="S17" i="1"/>
  <c r="P17" i="1"/>
  <c r="M17" i="1"/>
  <c r="AF16" i="1"/>
  <c r="AA16" i="1"/>
  <c r="Z16" i="1"/>
  <c r="Y16" i="1"/>
  <c r="S16" i="1"/>
  <c r="P16" i="1"/>
  <c r="M16" i="1"/>
  <c r="W16" i="1" s="1"/>
  <c r="X16" i="1" s="1"/>
  <c r="AD15" i="1"/>
  <c r="AI15" i="1" s="1"/>
  <c r="AN15" i="1" s="1"/>
  <c r="AA15" i="1"/>
  <c r="Z15" i="1"/>
  <c r="Y15" i="1"/>
  <c r="P15" i="1"/>
  <c r="AO14" i="1"/>
  <c r="AN14" i="1"/>
  <c r="AJ14" i="1"/>
  <c r="AI14" i="1"/>
  <c r="AE14" i="1"/>
  <c r="AD14" i="1"/>
  <c r="Z14" i="1"/>
  <c r="Y14" i="1"/>
  <c r="S14" i="1"/>
  <c r="AF14" i="1" s="1"/>
  <c r="P14" i="1"/>
  <c r="M14" i="1"/>
  <c r="O5" i="1"/>
  <c r="AF49" i="1" s="1"/>
  <c r="AK49" i="1" s="1"/>
  <c r="AP49" i="1" s="1"/>
  <c r="B5" i="1"/>
  <c r="O4" i="1"/>
  <c r="AE50" i="1" s="1"/>
  <c r="AJ50" i="1" s="1"/>
  <c r="AO50" i="1" s="1"/>
  <c r="O3" i="1"/>
  <c r="AD43" i="1" s="1"/>
  <c r="AI43" i="1" s="1"/>
  <c r="AN43" i="1" s="1"/>
  <c r="W14" i="1" l="1"/>
  <c r="X14" i="1" s="1"/>
  <c r="AP14" i="1"/>
  <c r="AK14" i="1"/>
  <c r="AA14" i="1"/>
  <c r="AF26" i="1"/>
  <c r="AK26" i="1" s="1"/>
  <c r="AP26" i="1" s="1"/>
  <c r="AF34" i="1"/>
  <c r="AK34" i="1" s="1"/>
  <c r="AP34" i="1" s="1"/>
  <c r="AF42" i="1"/>
  <c r="AK42" i="1" s="1"/>
  <c r="AP42" i="1" s="1"/>
  <c r="AF50" i="1"/>
  <c r="AK50" i="1" s="1"/>
  <c r="AP50" i="1" s="1"/>
  <c r="AK16" i="1"/>
  <c r="AP16" i="1" s="1"/>
  <c r="AF19" i="1"/>
  <c r="AK19" i="1" s="1"/>
  <c r="AP19" i="1" s="1"/>
  <c r="AE20" i="1"/>
  <c r="AJ20" i="1" s="1"/>
  <c r="AO20" i="1" s="1"/>
  <c r="AD21" i="1"/>
  <c r="AI21" i="1" s="1"/>
  <c r="AN21" i="1" s="1"/>
  <c r="AF27" i="1"/>
  <c r="AK27" i="1" s="1"/>
  <c r="AP27" i="1" s="1"/>
  <c r="AE28" i="1"/>
  <c r="AJ28" i="1" s="1"/>
  <c r="AO28" i="1" s="1"/>
  <c r="AD29" i="1"/>
  <c r="AI29" i="1" s="1"/>
  <c r="AN29" i="1" s="1"/>
  <c r="AF35" i="1"/>
  <c r="AK35" i="1" s="1"/>
  <c r="AP35" i="1" s="1"/>
  <c r="AE36" i="1"/>
  <c r="AJ36" i="1" s="1"/>
  <c r="AO36" i="1" s="1"/>
  <c r="AD37" i="1"/>
  <c r="AI37" i="1" s="1"/>
  <c r="AN37" i="1" s="1"/>
  <c r="AF43" i="1"/>
  <c r="AK43" i="1" s="1"/>
  <c r="AP43" i="1" s="1"/>
  <c r="AE44" i="1"/>
  <c r="AJ44" i="1" s="1"/>
  <c r="AO44" i="1" s="1"/>
  <c r="AD45" i="1"/>
  <c r="AI45" i="1" s="1"/>
  <c r="AN45" i="1" s="1"/>
  <c r="O8" i="1"/>
  <c r="AE15" i="1"/>
  <c r="AJ15" i="1" s="1"/>
  <c r="AO15" i="1" s="1"/>
  <c r="AD16" i="1"/>
  <c r="AF22" i="1"/>
  <c r="AK22" i="1" s="1"/>
  <c r="AP22" i="1" s="1"/>
  <c r="AE23" i="1"/>
  <c r="AJ23" i="1" s="1"/>
  <c r="AO23" i="1" s="1"/>
  <c r="AD24" i="1"/>
  <c r="AI24" i="1" s="1"/>
  <c r="AN24" i="1" s="1"/>
  <c r="AF30" i="1"/>
  <c r="AK30" i="1" s="1"/>
  <c r="AP30" i="1" s="1"/>
  <c r="AE31" i="1"/>
  <c r="AJ31" i="1" s="1"/>
  <c r="AO31" i="1" s="1"/>
  <c r="AD32" i="1"/>
  <c r="AI32" i="1" s="1"/>
  <c r="AN32" i="1" s="1"/>
  <c r="AF38" i="1"/>
  <c r="AK38" i="1" s="1"/>
  <c r="AP38" i="1" s="1"/>
  <c r="AE39" i="1"/>
  <c r="AJ39" i="1" s="1"/>
  <c r="AO39" i="1" s="1"/>
  <c r="AD40" i="1"/>
  <c r="AI40" i="1" s="1"/>
  <c r="AN40" i="1" s="1"/>
  <c r="AF46" i="1"/>
  <c r="AK46" i="1" s="1"/>
  <c r="AP46" i="1" s="1"/>
  <c r="AE47" i="1"/>
  <c r="AJ47" i="1" s="1"/>
  <c r="AO47" i="1" s="1"/>
  <c r="AD48" i="1"/>
  <c r="AI48" i="1" s="1"/>
  <c r="AN48" i="1" s="1"/>
  <c r="AF15" i="1"/>
  <c r="AK15" i="1" s="1"/>
  <c r="AP15" i="1" s="1"/>
  <c r="AE16" i="1"/>
  <c r="AD17" i="1"/>
  <c r="AI17" i="1" s="1"/>
  <c r="AN17" i="1" s="1"/>
  <c r="AF23" i="1"/>
  <c r="AK23" i="1" s="1"/>
  <c r="AP23" i="1" s="1"/>
  <c r="AE24" i="1"/>
  <c r="AJ24" i="1" s="1"/>
  <c r="AO24" i="1" s="1"/>
  <c r="AD25" i="1"/>
  <c r="AI25" i="1" s="1"/>
  <c r="AN25" i="1" s="1"/>
  <c r="AF31" i="1"/>
  <c r="AK31" i="1" s="1"/>
  <c r="AP31" i="1" s="1"/>
  <c r="AE32" i="1"/>
  <c r="AJ32" i="1" s="1"/>
  <c r="AO32" i="1" s="1"/>
  <c r="AD33" i="1"/>
  <c r="AI33" i="1" s="1"/>
  <c r="AN33" i="1" s="1"/>
  <c r="AF39" i="1"/>
  <c r="AK39" i="1" s="1"/>
  <c r="AP39" i="1" s="1"/>
  <c r="AE40" i="1"/>
  <c r="AJ40" i="1" s="1"/>
  <c r="AO40" i="1" s="1"/>
  <c r="AD41" i="1"/>
  <c r="AI41" i="1" s="1"/>
  <c r="AN41" i="1" s="1"/>
  <c r="AF47" i="1"/>
  <c r="AK47" i="1" s="1"/>
  <c r="AP47" i="1" s="1"/>
  <c r="AE48" i="1"/>
  <c r="AJ48" i="1" s="1"/>
  <c r="AO48" i="1" s="1"/>
  <c r="AD49" i="1"/>
  <c r="AI49" i="1" s="1"/>
  <c r="AN49" i="1" s="1"/>
  <c r="AD18" i="1"/>
  <c r="AI18" i="1" s="1"/>
  <c r="AN18" i="1" s="1"/>
  <c r="AF24" i="1"/>
  <c r="AK24" i="1" s="1"/>
  <c r="AP24" i="1" s="1"/>
  <c r="AE25" i="1"/>
  <c r="AJ25" i="1" s="1"/>
  <c r="AO25" i="1" s="1"/>
  <c r="AD26" i="1"/>
  <c r="AI26" i="1" s="1"/>
  <c r="AN26" i="1" s="1"/>
  <c r="AF32" i="1"/>
  <c r="AK32" i="1" s="1"/>
  <c r="AP32" i="1" s="1"/>
  <c r="AE33" i="1"/>
  <c r="AJ33" i="1" s="1"/>
  <c r="AO33" i="1" s="1"/>
  <c r="AD34" i="1"/>
  <c r="AI34" i="1" s="1"/>
  <c r="AN34" i="1" s="1"/>
  <c r="AF40" i="1"/>
  <c r="AK40" i="1" s="1"/>
  <c r="AP40" i="1" s="1"/>
  <c r="AE41" i="1"/>
  <c r="AJ41" i="1" s="1"/>
  <c r="AO41" i="1" s="1"/>
  <c r="AD42" i="1"/>
  <c r="AI42" i="1" s="1"/>
  <c r="AN42" i="1" s="1"/>
  <c r="AF48" i="1"/>
  <c r="AK48" i="1" s="1"/>
  <c r="AP48" i="1" s="1"/>
  <c r="AE49" i="1"/>
  <c r="AJ49" i="1" s="1"/>
  <c r="AO49" i="1" s="1"/>
  <c r="AD50" i="1"/>
  <c r="AI50" i="1" s="1"/>
  <c r="AN50" i="1" s="1"/>
  <c r="AE17" i="1"/>
  <c r="AJ17" i="1" s="1"/>
  <c r="AO17" i="1" s="1"/>
  <c r="P4" i="1"/>
  <c r="AF17" i="1"/>
  <c r="AK17" i="1" s="1"/>
  <c r="AP17" i="1" s="1"/>
  <c r="AE18" i="1"/>
  <c r="AJ18" i="1" s="1"/>
  <c r="AO18" i="1" s="1"/>
  <c r="AD19" i="1"/>
  <c r="AI19" i="1" s="1"/>
  <c r="AN19" i="1" s="1"/>
  <c r="AF25" i="1"/>
  <c r="AK25" i="1" s="1"/>
  <c r="AP25" i="1" s="1"/>
  <c r="AE26" i="1"/>
  <c r="AJ26" i="1" s="1"/>
  <c r="AO26" i="1" s="1"/>
  <c r="AD27" i="1"/>
  <c r="AI27" i="1" s="1"/>
  <c r="AN27" i="1" s="1"/>
  <c r="AF33" i="1"/>
  <c r="AK33" i="1" s="1"/>
  <c r="AP33" i="1" s="1"/>
  <c r="AE34" i="1"/>
  <c r="AJ34" i="1" s="1"/>
  <c r="AO34" i="1" s="1"/>
  <c r="AD35" i="1"/>
  <c r="AI35" i="1" s="1"/>
  <c r="AN35" i="1" s="1"/>
  <c r="AF41" i="1"/>
  <c r="AK41" i="1" s="1"/>
  <c r="AP41" i="1" s="1"/>
  <c r="AE42" i="1"/>
  <c r="AJ42" i="1" s="1"/>
  <c r="AO42" i="1" s="1"/>
  <c r="P6" i="1" l="1"/>
  <c r="P5" i="1"/>
  <c r="P3" i="1"/>
  <c r="AF52" i="1"/>
  <c r="AF53" i="1"/>
  <c r="AF54" i="1" s="1"/>
  <c r="AD52" i="1"/>
  <c r="AI16" i="1"/>
  <c r="AN16" i="1" s="1"/>
  <c r="AD53" i="1"/>
  <c r="AD54" i="1" s="1"/>
  <c r="AE53" i="1"/>
  <c r="AE54" i="1" s="1"/>
  <c r="AE52" i="1"/>
  <c r="AJ16" i="1"/>
  <c r="AO16" i="1" s="1"/>
  <c r="P8" i="1" l="1"/>
</calcChain>
</file>

<file path=xl/sharedStrings.xml><?xml version="1.0" encoding="utf-8"?>
<sst xmlns="http://schemas.openxmlformats.org/spreadsheetml/2006/main" count="158" uniqueCount="124">
  <si>
    <t>Course Code</t>
  </si>
  <si>
    <t>CSE 226</t>
  </si>
  <si>
    <t xml:space="preserve">        CO-Question Matrix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</si>
  <si>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</si>
  <si>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</si>
  <si>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</si>
  <si>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</si>
  <si>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</si>
  <si>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</si>
  <si>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</si>
  <si>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</si>
  <si>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</si>
  <si>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</si>
  <si>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</si>
  <si>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</si>
  <si>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Course Title</t>
  </si>
  <si>
    <t xml:space="preserve">Algorithm Design and Analysis Laboratory(ADAL) </t>
  </si>
  <si>
    <t>Perf</t>
  </si>
  <si>
    <t>Exam</t>
  </si>
  <si>
    <t>quiz,viva</t>
  </si>
  <si>
    <t>Report</t>
  </si>
  <si>
    <t>Total</t>
  </si>
  <si>
    <t>%</t>
  </si>
  <si>
    <t>CO1</t>
  </si>
  <si>
    <t>√</t>
  </si>
  <si>
    <t>Section</t>
  </si>
  <si>
    <t>B</t>
  </si>
  <si>
    <t>CO2</t>
  </si>
  <si>
    <t>Session</t>
  </si>
  <si>
    <t>Spring 2023</t>
  </si>
  <si>
    <t>CO3</t>
  </si>
  <si>
    <t>No of students</t>
  </si>
  <si>
    <t>Roll</t>
  </si>
  <si>
    <t>Students' Name</t>
  </si>
  <si>
    <t>Attendance</t>
  </si>
  <si>
    <t>Class Performance</t>
  </si>
  <si>
    <t>Sub-
 Total (Best Two)</t>
  </si>
  <si>
    <t>Sub-
Total</t>
  </si>
  <si>
    <t>Quiz</t>
  </si>
  <si>
    <t>Viva</t>
  </si>
  <si>
    <t>Sub-Total</t>
  </si>
  <si>
    <t>CO Attainment</t>
  </si>
  <si>
    <t>CO Attainment (%)</t>
  </si>
  <si>
    <t>QUICK SORT
KNAPSACK
MATRIX CHAIN
DIJKSTRA</t>
  </si>
  <si>
    <t>QUES1</t>
  </si>
  <si>
    <t>QUES2</t>
  </si>
  <si>
    <t>Content (50%)</t>
  </si>
  <si>
    <t>Writing skill (50%)</t>
  </si>
  <si>
    <t>2003810202079-</t>
  </si>
  <si>
    <t>Afra Ibnat &lt;R&gt;</t>
  </si>
  <si>
    <t>2104010202186-</t>
  </si>
  <si>
    <t>Sayeada Safia Ismail</t>
  </si>
  <si>
    <t>2104010202187-</t>
  </si>
  <si>
    <t>Ovi Das</t>
  </si>
  <si>
    <t>2104010202188-</t>
  </si>
  <si>
    <t>Refatul Islam</t>
  </si>
  <si>
    <t>2104010202190-</t>
  </si>
  <si>
    <t>Mahabobur Rahman Chowdhury</t>
  </si>
  <si>
    <t>2104010202191-</t>
  </si>
  <si>
    <t>TAMIM RAHMAN KHAN</t>
  </si>
  <si>
    <t>2104010202192-</t>
  </si>
  <si>
    <t>Jannatur- Noor Taspia</t>
  </si>
  <si>
    <t>2104010202195-</t>
  </si>
  <si>
    <t>Jui Wadadar</t>
  </si>
  <si>
    <t>2104010202196-</t>
  </si>
  <si>
    <t>Saikat Barua</t>
  </si>
  <si>
    <t>2104010202199-</t>
  </si>
  <si>
    <t>Sohela Showrin</t>
  </si>
  <si>
    <t>2104010202200-</t>
  </si>
  <si>
    <t>Mohammad Adnan Hassan Nadim</t>
  </si>
  <si>
    <t>2104010202201-</t>
  </si>
  <si>
    <t>Minhaj Uddin Akif</t>
  </si>
  <si>
    <t>2104010202202-</t>
  </si>
  <si>
    <t>Khalid Ahamed Rahi</t>
  </si>
  <si>
    <t>2104010202203-</t>
  </si>
  <si>
    <t>Tanbir Ahamed</t>
  </si>
  <si>
    <t>2104010202204-</t>
  </si>
  <si>
    <t>Rahin Toshmi Ohee</t>
  </si>
  <si>
    <t>2104010202207-</t>
  </si>
  <si>
    <t>Binoy Chakraborty</t>
  </si>
  <si>
    <t>2104010202208-</t>
  </si>
  <si>
    <t>JANNATUN NESA CHOWDHURY</t>
  </si>
  <si>
    <t>2104010202209-</t>
  </si>
  <si>
    <t>JAHIRUL ISLAM</t>
  </si>
  <si>
    <t>2104010202210-</t>
  </si>
  <si>
    <t>Md Ismail Hossain</t>
  </si>
  <si>
    <t>2104010202211-</t>
  </si>
  <si>
    <t>Minhaj Uddin Hassan</t>
  </si>
  <si>
    <t>2104010202212-</t>
  </si>
  <si>
    <t>Nowshin Fathema Nisho</t>
  </si>
  <si>
    <t>2104010202213-</t>
  </si>
  <si>
    <t>Md Mostafa Jaman Taif</t>
  </si>
  <si>
    <t>2104010202214-</t>
  </si>
  <si>
    <t>Md. Imtiaz Uddin</t>
  </si>
  <si>
    <t>2104010202215-</t>
  </si>
  <si>
    <t>Musrat Jahan Lija</t>
  </si>
  <si>
    <t>2104010202216-</t>
  </si>
  <si>
    <t>Nayan Day</t>
  </si>
  <si>
    <t>2104010202217-</t>
  </si>
  <si>
    <t>Sajia Akter</t>
  </si>
  <si>
    <t>2104010202218-</t>
  </si>
  <si>
    <t>Brishty Saha</t>
  </si>
  <si>
    <t>2104010202219-</t>
  </si>
  <si>
    <t>Shafayet Ullah Ramim</t>
  </si>
  <si>
    <t>2104010202220-</t>
  </si>
  <si>
    <t>Rubaiya Islam Sadrin</t>
  </si>
  <si>
    <t>2104010202221-</t>
  </si>
  <si>
    <t>Shihabul Alam Sakib</t>
  </si>
  <si>
    <t>2104010202222-</t>
  </si>
  <si>
    <t>Durjoy Nath</t>
  </si>
  <si>
    <t>2104010202223-</t>
  </si>
  <si>
    <t>Md Arafat Hossen Rabby</t>
  </si>
  <si>
    <t>2104010202225-</t>
  </si>
  <si>
    <t>Umme Habiba</t>
  </si>
  <si>
    <t>2104010202226-</t>
  </si>
  <si>
    <t>Tahsina Tanvin</t>
  </si>
  <si>
    <t>2104010202227-</t>
  </si>
  <si>
    <t>Avirup Rakshit</t>
  </si>
  <si>
    <t>2104010202228-</t>
  </si>
  <si>
    <t>Ismita Sukkur Tasin</t>
  </si>
  <si>
    <t># Students Attempted CO</t>
  </si>
  <si>
    <t># Students Achieved CO</t>
  </si>
  <si>
    <t>% Students Achieved CO</t>
  </si>
  <si>
    <t>PO Attainment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</si>
</sst>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6" formatCode="0_ "/>
  </numFmts>
  <fonts count="24">
    <font>
      <sz val="10"/>
      <color rgb="FF000000"/>
      <name val="Arial"/>
      <charset val="134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name val="Times New Roman"/>
      <family val="1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b/>
      <i/>
      <sz val="14"/>
      <color theme="1"/>
      <name val="Times New Roman"/>
      <family val="1"/>
    </font>
    <font>
      <b/>
      <i/>
      <sz val="14"/>
      <color rgb="FF000000"/>
      <name val="Times New Roman"/>
      <family val="1"/>
    </font>
    <font>
      <sz val="14"/>
      <color theme="1"/>
      <name val="Times New Roman"/>
      <family val="1"/>
    </font>
    <font>
      <sz val="14"/>
      <color rgb="FF000000"/>
      <name val="Arial"/>
      <family val="2"/>
    </font>
    <font>
      <sz val="14"/>
      <color rgb="FF000000"/>
      <name val="Arial"/>
      <family val="2"/>
    </font>
    <font>
      <sz val="11"/>
      <color rgb="FF000000"/>
      <name val="Times New Roman"/>
      <family val="1"/>
    </font>
    <font>
      <sz val="10"/>
      <name val="Arial"/>
      <family val="2"/>
      <scheme val="minor"/>
    </font>
    <font>
      <b/>
      <sz val="14"/>
      <color rgb="FF000000"/>
      <name val="Times New Roman"/>
      <family val="1"/>
    </font>
    <font>
      <sz val="14"/>
      <color rgb="FFFF0000"/>
      <name val="Times New Roman"/>
      <family val="1"/>
    </font>
    <font>
      <sz val="10"/>
      <color theme="1"/>
      <name val="Arial"/>
      <family val="2"/>
      <scheme val="minor"/>
    </font>
    <font>
      <sz val="12"/>
      <color theme="1"/>
      <name val="&quot;Times New Roman&quot;"/>
      <charset val="134"/>
    </font>
    <font>
      <b/>
      <sz val="11"/>
      <color theme="1"/>
      <name val="&quot;Times New Roman&quot;"/>
      <charset val="134"/>
    </font>
    <font>
      <sz val="10"/>
      <color rgb="FF000000"/>
      <name val="&quot;Times New Roman&quot;"/>
      <charset val="134"/>
    </font>
    <font>
      <b/>
      <i/>
      <sz val="11"/>
      <color rgb="FF000000"/>
      <name val="Times New Roman"/>
      <family val="1"/>
    </font>
    <font>
      <b/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i/>
      <sz val="11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</fills>
  <borders count="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9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7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 textRotation="90"/>
    </xf>
    <xf numFmtId="0" fontId="5" fillId="0" borderId="8" xfId="0" applyFont="1" applyBorder="1" applyAlignment="1">
      <alignment horizontal="center" vertical="center" textRotation="90"/>
    </xf>
    <xf numFmtId="0" fontId="6" fillId="0" borderId="11" xfId="0" applyFont="1" applyBorder="1" applyAlignment="1">
      <alignment horizontal="center" vertical="center" textRotation="90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166" fontId="9" fillId="0" borderId="10" xfId="0" applyNumberFormat="1" applyFont="1" applyBorder="1" applyAlignment="1">
      <alignment vertical="center" wrapText="1"/>
    </xf>
    <xf numFmtId="0" fontId="5" fillId="0" borderId="15" xfId="0" applyFont="1" applyBorder="1" applyAlignment="1">
      <alignment horizontal="left" vertical="center"/>
    </xf>
    <xf numFmtId="0" fontId="7" fillId="0" borderId="15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9" fillId="0" borderId="10" xfId="0" applyFont="1" applyBorder="1" applyAlignment="1">
      <alignment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/>
    </xf>
    <xf numFmtId="0" fontId="9" fillId="0" borderId="10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right" vertical="center" wrapText="1"/>
    </xf>
    <xf numFmtId="1" fontId="6" fillId="0" borderId="10" xfId="0" applyNumberFormat="1" applyFont="1" applyBorder="1" applyAlignment="1">
      <alignment horizontal="left" vertical="top"/>
    </xf>
    <xf numFmtId="0" fontId="6" fillId="0" borderId="10" xfId="0" applyFont="1" applyBorder="1" applyAlignment="1">
      <alignment horizontal="right" vertical="center"/>
    </xf>
    <xf numFmtId="0" fontId="10" fillId="0" borderId="14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6" fillId="0" borderId="10" xfId="0" applyFont="1" applyBorder="1" applyAlignment="1">
      <alignment horizontal="left"/>
    </xf>
    <xf numFmtId="0" fontId="6" fillId="0" borderId="10" xfId="0" applyFont="1" applyBorder="1" applyAlignment="1">
      <alignment horizontal="right"/>
    </xf>
    <xf numFmtId="0" fontId="12" fillId="0" borderId="0" xfId="0" applyFont="1" applyAlignment="1">
      <alignment horizontal="center"/>
    </xf>
    <xf numFmtId="0" fontId="12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9" fontId="12" fillId="0" borderId="8" xfId="0" applyNumberFormat="1" applyFont="1" applyBorder="1" applyAlignment="1">
      <alignment horizontal="center" vertical="center"/>
    </xf>
    <xf numFmtId="0" fontId="12" fillId="0" borderId="8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textRotation="90"/>
    </xf>
    <xf numFmtId="0" fontId="5" fillId="0" borderId="8" xfId="0" applyFont="1" applyBorder="1" applyAlignment="1">
      <alignment horizontal="center" vertical="center" textRotation="90" wrapText="1"/>
    </xf>
    <xf numFmtId="0" fontId="7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6" fillId="0" borderId="10" xfId="0" applyFont="1" applyBorder="1" applyAlignment="1">
      <alignment horizontal="right" wrapText="1"/>
    </xf>
    <xf numFmtId="0" fontId="0" fillId="0" borderId="10" xfId="0" applyBorder="1"/>
    <xf numFmtId="0" fontId="0" fillId="4" borderId="10" xfId="0" applyFill="1" applyBorder="1"/>
    <xf numFmtId="0" fontId="6" fillId="0" borderId="16" xfId="0" applyFont="1" applyBorder="1" applyAlignment="1">
      <alignment horizontal="right" wrapText="1"/>
    </xf>
    <xf numFmtId="0" fontId="6" fillId="0" borderId="16" xfId="0" applyFont="1" applyBorder="1" applyAlignment="1">
      <alignment horizontal="left" wrapText="1"/>
    </xf>
    <xf numFmtId="0" fontId="8" fillId="5" borderId="14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6" fillId="0" borderId="17" xfId="0" applyFont="1" applyBorder="1" applyAlignment="1">
      <alignment horizontal="right" wrapText="1"/>
    </xf>
    <xf numFmtId="0" fontId="6" fillId="0" borderId="17" xfId="0" applyFont="1" applyBorder="1"/>
    <xf numFmtId="0" fontId="6" fillId="3" borderId="8" xfId="0" applyFont="1" applyFill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16" fillId="0" borderId="0" xfId="0" applyFont="1"/>
    <xf numFmtId="0" fontId="16" fillId="0" borderId="8" xfId="0" applyFont="1" applyBorder="1"/>
    <xf numFmtId="0" fontId="17" fillId="0" borderId="13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14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6" fillId="0" borderId="18" xfId="0" applyFont="1" applyBorder="1"/>
    <xf numFmtId="0" fontId="19" fillId="0" borderId="11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6" fillId="0" borderId="11" xfId="0" applyFont="1" applyBorder="1"/>
    <xf numFmtId="0" fontId="18" fillId="0" borderId="10" xfId="0" applyFont="1" applyBorder="1" applyAlignment="1">
      <alignment horizontal="center"/>
    </xf>
    <xf numFmtId="0" fontId="16" fillId="0" borderId="10" xfId="0" applyFont="1" applyBorder="1"/>
    <xf numFmtId="0" fontId="16" fillId="0" borderId="19" xfId="0" applyFont="1" applyBorder="1"/>
    <xf numFmtId="0" fontId="19" fillId="0" borderId="0" xfId="0" applyFont="1" applyAlignment="1">
      <alignment horizontal="center"/>
    </xf>
    <xf numFmtId="9" fontId="16" fillId="0" borderId="0" xfId="0" applyNumberFormat="1" applyFont="1"/>
    <xf numFmtId="0" fontId="3" fillId="0" borderId="8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textRotation="90"/>
    </xf>
    <xf numFmtId="0" fontId="14" fillId="0" borderId="5" xfId="0" applyFont="1" applyBorder="1" applyAlignment="1">
      <alignment horizontal="center" vertical="center" textRotation="90"/>
    </xf>
    <xf numFmtId="0" fontId="5" fillId="0" borderId="7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8" fillId="2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6" fillId="0" borderId="25" xfId="0" applyFont="1" applyBorder="1" applyAlignment="1">
      <alignment horizontal="right" wrapText="1"/>
    </xf>
    <xf numFmtId="0" fontId="8" fillId="5" borderId="10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/>
    </xf>
    <xf numFmtId="0" fontId="20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9" fontId="16" fillId="0" borderId="18" xfId="0" applyNumberFormat="1" applyFont="1" applyBorder="1"/>
    <xf numFmtId="9" fontId="16" fillId="0" borderId="11" xfId="0" applyNumberFormat="1" applyFont="1" applyBorder="1"/>
    <xf numFmtId="9" fontId="16" fillId="0" borderId="15" xfId="0" applyNumberFormat="1" applyFont="1" applyBorder="1"/>
    <xf numFmtId="9" fontId="16" fillId="0" borderId="10" xfId="0" applyNumberFormat="1" applyFont="1" applyBorder="1"/>
    <xf numFmtId="9" fontId="21" fillId="0" borderId="0" xfId="0" applyNumberFormat="1" applyFont="1" applyAlignment="1">
      <alignment horizontal="center" vertical="center"/>
    </xf>
    <xf numFmtId="9" fontId="6" fillId="0" borderId="18" xfId="0" applyNumberFormat="1" applyFont="1" applyBorder="1" applyAlignment="1">
      <alignment horizontal="center" vertical="center" wrapText="1"/>
    </xf>
    <xf numFmtId="9" fontId="6" fillId="0" borderId="14" xfId="0" applyNumberFormat="1" applyFont="1" applyBorder="1" applyAlignment="1">
      <alignment horizontal="center" vertical="center" wrapText="1"/>
    </xf>
    <xf numFmtId="9" fontId="6" fillId="0" borderId="8" xfId="0" applyNumberFormat="1" applyFont="1" applyBorder="1" applyAlignment="1">
      <alignment horizontal="center" vertical="center" wrapText="1"/>
    </xf>
    <xf numFmtId="9" fontId="12" fillId="0" borderId="0" xfId="0" applyNumberFormat="1" applyFont="1" applyAlignment="1">
      <alignment horizontal="center" vertical="center" wrapText="1"/>
    </xf>
    <xf numFmtId="9" fontId="12" fillId="0" borderId="8" xfId="0" applyNumberFormat="1" applyFont="1" applyBorder="1" applyAlignment="1">
      <alignment horizontal="center" vertical="center" wrapText="1"/>
    </xf>
    <xf numFmtId="9" fontId="6" fillId="0" borderId="8" xfId="0" applyNumberFormat="1" applyFont="1" applyBorder="1" applyAlignment="1">
      <alignment horizontal="center" vertical="center"/>
    </xf>
    <xf numFmtId="9" fontId="12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2" borderId="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9" fontId="12" fillId="3" borderId="0" xfId="0" applyNumberFormat="1" applyFont="1" applyFill="1" applyAlignment="1">
      <alignment horizontal="center" vertical="center"/>
    </xf>
    <xf numFmtId="9" fontId="12" fillId="0" borderId="14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9" fontId="12" fillId="3" borderId="8" xfId="0" applyNumberFormat="1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/>
    </xf>
    <xf numFmtId="0" fontId="12" fillId="3" borderId="8" xfId="0" applyFont="1" applyFill="1" applyBorder="1" applyAlignment="1">
      <alignment horizontal="center" vertical="center"/>
    </xf>
    <xf numFmtId="0" fontId="20" fillId="2" borderId="8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0" fillId="0" borderId="8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4" xfId="0" applyFont="1" applyBorder="1"/>
    <xf numFmtId="0" fontId="13" fillId="0" borderId="13" xfId="0" applyFont="1" applyBorder="1"/>
    <xf numFmtId="0" fontId="3" fillId="0" borderId="4" xfId="0" applyFont="1" applyBorder="1" applyAlignment="1">
      <alignment horizontal="center" vertical="center"/>
    </xf>
    <xf numFmtId="0" fontId="4" fillId="0" borderId="4" xfId="0" applyFont="1" applyBorder="1"/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/>
    <xf numFmtId="0" fontId="5" fillId="0" borderId="1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textRotation="90" wrapText="1"/>
    </xf>
    <xf numFmtId="0" fontId="6" fillId="0" borderId="6" xfId="0" applyFont="1" applyBorder="1" applyAlignment="1">
      <alignment horizontal="center" vertical="center" textRotation="90"/>
    </xf>
    <xf numFmtId="0" fontId="6" fillId="0" borderId="11" xfId="0" applyFont="1" applyBorder="1" applyAlignment="1">
      <alignment horizontal="center" vertical="center" textRotation="90"/>
    </xf>
    <xf numFmtId="0" fontId="5" fillId="0" borderId="2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textRotation="90" wrapText="1"/>
    </xf>
    <xf numFmtId="0" fontId="4" fillId="0" borderId="5" xfId="0" applyFont="1" applyBorder="1"/>
    <xf numFmtId="0" fontId="3" fillId="0" borderId="3" xfId="0" applyFont="1" applyBorder="1" applyAlignment="1">
      <alignment horizontal="center" vertical="center" textRotation="90" wrapText="1"/>
    </xf>
    <xf numFmtId="0" fontId="4" fillId="0" borderId="6" xfId="0" applyFont="1" applyBorder="1"/>
    <xf numFmtId="0" fontId="4" fillId="0" borderId="9" xfId="0" applyFont="1" applyBorder="1"/>
    <xf numFmtId="0" fontId="3" fillId="0" borderId="2" xfId="0" applyFont="1" applyBorder="1" applyAlignment="1">
      <alignment horizontal="center" vertical="center" wrapText="1"/>
    </xf>
    <xf numFmtId="0" fontId="4" fillId="0" borderId="14" xfId="0" applyFont="1" applyBorder="1"/>
    <xf numFmtId="0" fontId="3" fillId="0" borderId="5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9" fontId="22" fillId="0" borderId="3" xfId="0" applyNumberFormat="1" applyFont="1" applyBorder="1" applyAlignment="1">
      <alignment horizontal="center" vertical="center"/>
    </xf>
    <xf numFmtId="0" fontId="13" fillId="0" borderId="23" xfId="0" applyFont="1" applyBorder="1"/>
    <xf numFmtId="0" fontId="13" fillId="0" borderId="7" xfId="0" applyFont="1" applyBorder="1"/>
    <xf numFmtId="0" fontId="13" fillId="0" borderId="9" xfId="0" applyFont="1" applyBorder="1"/>
    <xf numFmtId="0" fontId="13" fillId="0" borderId="1" xfId="0" applyFont="1" applyBorder="1"/>
    <xf numFmtId="0" fontId="13" fillId="0" borderId="18" xfId="0" applyFont="1" applyBorder="1"/>
    <xf numFmtId="9" fontId="3" fillId="0" borderId="23" xfId="0" applyNumberFormat="1" applyFont="1" applyBorder="1" applyAlignment="1">
      <alignment horizontal="center" vertical="center"/>
    </xf>
    <xf numFmtId="0" fontId="4" fillId="0" borderId="23" xfId="0" applyFont="1" applyBorder="1"/>
    <xf numFmtId="0" fontId="4" fillId="0" borderId="7" xfId="0" applyFont="1" applyBorder="1"/>
    <xf numFmtId="0" fontId="4" fillId="0" borderId="1" xfId="0" applyFont="1" applyBorder="1"/>
    <xf numFmtId="0" fontId="4" fillId="0" borderId="18" xfId="0" applyFont="1" applyBorder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GB" sz="1200" b="1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>
                <a:solidFill>
                  <a:srgbClr val="757575"/>
                </a:solidFill>
                <a:latin typeface="+mn-lt"/>
              </a:rPr>
              <a:t>CSE 226: Algorithm Design and Analysis Laboratory(ADAL) 
SECTION </a:t>
            </a:r>
            <a:r>
              <a:rPr lang="en-US" altLang="en-GB" sz="1200" b="1" i="0">
                <a:solidFill>
                  <a:srgbClr val="757575"/>
                </a:solidFill>
                <a:latin typeface="+mn-lt"/>
              </a:rPr>
              <a:t>B</a:t>
            </a:r>
            <a:r>
              <a:rPr lang="en-US" sz="1200" b="1" i="0">
                <a:solidFill>
                  <a:srgbClr val="757575"/>
                </a:solidFill>
                <a:latin typeface="+mn-lt"/>
              </a:rPr>
              <a:t> - Spring 2023</a:t>
            </a:r>
          </a:p>
        </c:rich>
      </c:tx>
      <c:layout>
        <c:manualLayout>
          <c:xMode val="edge"/>
          <c:yMode val="edge"/>
          <c:x val="0.1077362501633"/>
          <c:y val="2.75103163686382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30F3-4BAD-AD8D-BB96077C8FA3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30F3-4BAD-AD8D-BB96077C8FA3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3-30F3-4BAD-AD8D-BB96077C8FA3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4-30F3-4BAD-AD8D-BB96077C8F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MLL_8C1_2023!$AD$12:$AG$12</c:f>
              <c:strCache>
                <c:ptCount val="3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</c:strCache>
            </c:strRef>
          </c:cat>
          <c:val>
            <c:numRef>
              <c:f>MLL_8C1_2023!$AD$54:$AG$54</c:f>
              <c:numCache>
                <c:formatCode>0%</c:formatCode>
                <c:ptCount val="4"/>
                <c:pt idx="0">
                  <c:v>0.77142857142857146</c:v>
                </c:pt>
                <c:pt idx="1">
                  <c:v>0.45714285714285713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F3-4BAD-AD8D-BB96077C8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 rot="0" spcFirstLastPara="0" vertOverflow="ellipsis" vert="horz" wrap="square" anchor="ctr" anchorCtr="1"/>
        <a:lstStyle/>
        <a:p>
          <a:pPr>
            <a:defRPr lang="en-GB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GB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18" Type="http://schemas.openxmlformats.org/officeDocument/2006/relationships/image" Target="../media/image17.png"/><Relationship Id="rId26" Type="http://schemas.openxmlformats.org/officeDocument/2006/relationships/image" Target="../media/image25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17" Type="http://schemas.openxmlformats.org/officeDocument/2006/relationships/image" Target="../media/image16.png"/><Relationship Id="rId25" Type="http://schemas.openxmlformats.org/officeDocument/2006/relationships/image" Target="../media/image24.png"/><Relationship Id="rId2" Type="http://schemas.openxmlformats.org/officeDocument/2006/relationships/image" Target="../media/image1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24" Type="http://schemas.openxmlformats.org/officeDocument/2006/relationships/image" Target="../media/image23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23" Type="http://schemas.openxmlformats.org/officeDocument/2006/relationships/image" Target="../media/image22.png"/><Relationship Id="rId28" Type="http://schemas.openxmlformats.org/officeDocument/2006/relationships/image" Target="../media/image27.png"/><Relationship Id="rId10" Type="http://schemas.openxmlformats.org/officeDocument/2006/relationships/image" Target="../media/image9.png"/><Relationship Id="rId19" Type="http://schemas.openxmlformats.org/officeDocument/2006/relationships/image" Target="../media/image18.png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14" Type="http://schemas.openxmlformats.org/officeDocument/2006/relationships/image" Target="../media/image13.png"/><Relationship Id="rId22" Type="http://schemas.openxmlformats.org/officeDocument/2006/relationships/image" Target="../media/image21.png"/><Relationship Id="rId27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62865</xdr:colOff>
      <xdr:row>64</xdr:row>
      <xdr:rowOff>55245</xdr:rowOff>
    </xdr:from>
    <xdr:ext cx="4495800" cy="242506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3" name="image9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4" name="image5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5" name="image13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6" name="image12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7" name="image1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8" name="image10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9" name="image4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10" name="image4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11" name="image6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12" name="image2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13" name="image4.pn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14" name="image4.p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15" name="image13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16" name="image8.pn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17" name="image13.pn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18" name="image3.pn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19" name="image13.pn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20" name="image5.pn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21" name="image13.pn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22" name="image7.pn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23" name="image13.pn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24" name="image11.pn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25" name="image13.pn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26" name="image3.pn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27" name="image13.png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28" name="image12.png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29" name="image13.png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30" name="image27.png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31" name="image13.png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32" name="image19.png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33" name="image13.png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34" name="image17.png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35" name="image13.png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36" name="image14.png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37" name="image13.png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38" name="image16.png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39" name="image13.png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40" name="image12.png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41" name="image13.png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42" name="image15.png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43" name="image13.png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44" name="image18.png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45" name="image13.png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46" name="image18.png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47" name="image22.png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48" name="image24.png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49" name="image13.png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50" name="image26.png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51" name="image13.png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52" name="image21.png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53" name="image13.png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54" name="image23.png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55" name="image13.png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56" name="image17.png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57" name="image13.png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58" name="image7.png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59" name="image13.png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60" name="image17.png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61" name="image13.png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62" name="image7.png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63" name="image13.png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64" name="image26.png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65" name="image13.png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66" name="image26.png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67" name="image13.png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68" name="image25.png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69" name="image13.png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70" name="image20.png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71" name="image13.png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142875</xdr:rowOff>
    </xdr:from>
    <xdr:ext cx="209550" cy="203835"/>
    <xdr:pic>
      <xdr:nvPicPr>
        <xdr:cNvPr id="72" name="image22.png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0" y="14887575"/>
          <a:ext cx="209550" cy="20383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T990"/>
  <sheetViews>
    <sheetView tabSelected="1" topLeftCell="Y46" zoomScaleNormal="100" workbookViewId="0">
      <selection activeCell="AS15" sqref="AS15:AT50"/>
    </sheetView>
  </sheetViews>
  <sheetFormatPr defaultColWidth="12.5703125" defaultRowHeight="15.75" customHeight="1"/>
  <cols>
    <col min="1" max="1" width="18.5703125" customWidth="1"/>
    <col min="2" max="2" width="32.140625" customWidth="1"/>
    <col min="3" max="3" width="5.140625" customWidth="1"/>
    <col min="4" max="4" width="7.42578125" customWidth="1"/>
    <col min="5" max="5" width="7.140625" customWidth="1"/>
    <col min="6" max="6" width="5.42578125" customWidth="1"/>
    <col min="7" max="10" width="4.42578125" customWidth="1"/>
    <col min="11" max="11" width="4.85546875" customWidth="1"/>
    <col min="12" max="12" width="8.140625" customWidth="1"/>
    <col min="13" max="13" width="9.140625" customWidth="1"/>
    <col min="14" max="16" width="6.7109375" customWidth="1"/>
    <col min="17" max="17" width="14.42578125" customWidth="1"/>
    <col min="18" max="19" width="4.85546875" customWidth="1"/>
    <col min="20" max="20" width="6.140625" customWidth="1"/>
    <col min="21" max="22" width="6.5703125" customWidth="1"/>
    <col min="23" max="23" width="6.42578125" customWidth="1"/>
    <col min="24" max="24" width="8" customWidth="1"/>
    <col min="25" max="25" width="6.7109375" customWidth="1"/>
    <col min="26" max="27" width="5.5703125" customWidth="1"/>
    <col min="28" max="29" width="4.5703125" customWidth="1"/>
    <col min="30" max="31" width="5.7109375" customWidth="1"/>
    <col min="32" max="32" width="5.5703125" customWidth="1"/>
    <col min="33" max="33" width="6.7109375" customWidth="1"/>
    <col min="34" max="37" width="5.5703125" customWidth="1"/>
    <col min="38" max="38" width="5.42578125" customWidth="1"/>
    <col min="39" max="39" width="5.140625" customWidth="1"/>
    <col min="40" max="42" width="5.5703125" customWidth="1"/>
    <col min="43" max="43" width="5.42578125" customWidth="1"/>
  </cols>
  <sheetData>
    <row r="1" spans="1:46" ht="15.75" customHeight="1">
      <c r="A1" s="1" t="s">
        <v>0</v>
      </c>
      <c r="B1" s="1" t="s">
        <v>1</v>
      </c>
      <c r="C1" s="2"/>
      <c r="D1" s="3"/>
      <c r="E1" s="3"/>
      <c r="F1" s="3"/>
      <c r="G1" s="3"/>
      <c r="H1" s="3"/>
      <c r="I1" s="3"/>
      <c r="J1" s="138" t="s">
        <v>2</v>
      </c>
      <c r="K1" s="139"/>
      <c r="L1" s="139"/>
      <c r="M1" s="139"/>
      <c r="N1" s="139"/>
      <c r="O1" s="139"/>
      <c r="P1" s="140"/>
      <c r="Q1" s="46"/>
      <c r="R1" s="72"/>
      <c r="S1" s="73"/>
      <c r="T1" s="74" t="s">
        <v>3</v>
      </c>
      <c r="U1" s="74" t="s">
        <v>4</v>
      </c>
      <c r="V1" s="74" t="s">
        <v>5</v>
      </c>
      <c r="W1" s="74" t="s">
        <v>6</v>
      </c>
      <c r="X1" s="74" t="s">
        <v>7</v>
      </c>
      <c r="Y1" s="74" t="s">
        <v>8</v>
      </c>
      <c r="Z1" s="74" t="s">
        <v>9</v>
      </c>
      <c r="AA1" s="74" t="s">
        <v>10</v>
      </c>
      <c r="AB1" s="74" t="s">
        <v>11</v>
      </c>
      <c r="AC1" s="74" t="s">
        <v>12</v>
      </c>
      <c r="AD1" s="74" t="s">
        <v>13</v>
      </c>
      <c r="AE1" s="74" t="s">
        <v>14</v>
      </c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</row>
    <row r="2" spans="1:46" ht="15.75" customHeight="1">
      <c r="A2" s="1" t="s">
        <v>15</v>
      </c>
      <c r="B2" s="1" t="s">
        <v>16</v>
      </c>
      <c r="C2" s="2"/>
      <c r="D2" s="3"/>
      <c r="E2" s="3"/>
      <c r="F2" s="3"/>
      <c r="G2" s="3"/>
      <c r="H2" s="3"/>
      <c r="I2" s="3"/>
      <c r="J2" s="47"/>
      <c r="K2" s="47" t="s">
        <v>17</v>
      </c>
      <c r="L2" s="48" t="s">
        <v>18</v>
      </c>
      <c r="M2" s="47" t="s">
        <v>19</v>
      </c>
      <c r="N2" s="47" t="s">
        <v>20</v>
      </c>
      <c r="O2" s="47" t="s">
        <v>21</v>
      </c>
      <c r="P2" s="47" t="s">
        <v>22</v>
      </c>
      <c r="Q2" s="46"/>
      <c r="R2" s="75"/>
      <c r="S2" s="76" t="s">
        <v>23</v>
      </c>
      <c r="T2" s="77"/>
      <c r="U2" s="78" t="s">
        <v>24</v>
      </c>
      <c r="V2" s="79"/>
      <c r="W2" s="79"/>
      <c r="X2" s="80"/>
      <c r="Y2" s="114"/>
      <c r="Z2" s="114"/>
      <c r="AA2" s="79"/>
      <c r="AB2" s="79"/>
      <c r="AC2" s="79"/>
      <c r="AD2" s="79"/>
      <c r="AE2" s="79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</row>
    <row r="3" spans="1:46" ht="15.75" customHeight="1">
      <c r="A3" s="1" t="s">
        <v>25</v>
      </c>
      <c r="B3" s="1" t="s">
        <v>26</v>
      </c>
      <c r="C3" s="2"/>
      <c r="D3" s="3"/>
      <c r="E3" s="3"/>
      <c r="F3" s="3"/>
      <c r="G3" s="3"/>
      <c r="H3" s="3"/>
      <c r="I3" s="3"/>
      <c r="J3" s="47" t="s">
        <v>23</v>
      </c>
      <c r="K3" s="47">
        <v>20</v>
      </c>
      <c r="L3" s="47">
        <v>15</v>
      </c>
      <c r="M3" s="47">
        <v>20</v>
      </c>
      <c r="N3" s="47"/>
      <c r="O3" s="47">
        <f t="shared" ref="O3:O5" si="0">SUM(K3:N3)</f>
        <v>55</v>
      </c>
      <c r="P3" s="49">
        <f>O3/O8</f>
        <v>0.5</v>
      </c>
      <c r="Q3" s="46"/>
      <c r="R3" s="75"/>
      <c r="S3" s="81" t="s">
        <v>27</v>
      </c>
      <c r="T3" s="80"/>
      <c r="U3" s="80" t="s">
        <v>24</v>
      </c>
      <c r="V3" s="82"/>
      <c r="W3" s="72"/>
      <c r="X3" s="78"/>
      <c r="Y3" s="115"/>
      <c r="Z3" s="115"/>
      <c r="AA3" s="82"/>
      <c r="AB3" s="82"/>
      <c r="AC3" s="82"/>
      <c r="AD3" s="82"/>
      <c r="AE3" s="82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</row>
    <row r="4" spans="1:46" ht="15.75" customHeight="1">
      <c r="A4" s="1" t="s">
        <v>28</v>
      </c>
      <c r="B4" s="1" t="s">
        <v>29</v>
      </c>
      <c r="C4" s="2"/>
      <c r="D4" s="3"/>
      <c r="E4" s="3"/>
      <c r="F4" s="3"/>
      <c r="G4" s="3"/>
      <c r="H4" s="3"/>
      <c r="I4" s="3"/>
      <c r="J4" s="47" t="s">
        <v>27</v>
      </c>
      <c r="K4" s="47">
        <v>20</v>
      </c>
      <c r="L4" s="47">
        <v>15</v>
      </c>
      <c r="M4" s="47"/>
      <c r="N4" s="47"/>
      <c r="O4" s="47">
        <f t="shared" si="0"/>
        <v>35</v>
      </c>
      <c r="P4" s="49">
        <f>O4/O8</f>
        <v>0.31818181818181818</v>
      </c>
      <c r="Q4" s="46"/>
      <c r="R4" s="75"/>
      <c r="S4" s="83" t="s">
        <v>30</v>
      </c>
      <c r="T4" s="78"/>
      <c r="U4" s="78"/>
      <c r="V4" s="84"/>
      <c r="W4" s="85"/>
      <c r="X4" s="62"/>
      <c r="Y4" s="116"/>
      <c r="Z4" s="117"/>
      <c r="AA4" s="84"/>
      <c r="AB4" s="84"/>
      <c r="AC4" s="78" t="s">
        <v>24</v>
      </c>
      <c r="AD4" s="84"/>
      <c r="AE4" s="84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</row>
    <row r="5" spans="1:46" ht="15.75" customHeight="1">
      <c r="A5" s="1" t="s">
        <v>31</v>
      </c>
      <c r="B5" s="4">
        <f>COUNTA(A15:A51)</f>
        <v>36</v>
      </c>
      <c r="C5" s="2"/>
      <c r="D5" s="3"/>
      <c r="E5" s="3"/>
      <c r="F5" s="3"/>
      <c r="G5" s="3"/>
      <c r="H5" s="3"/>
      <c r="I5" s="3"/>
      <c r="J5" s="47" t="s">
        <v>30</v>
      </c>
      <c r="K5" s="47"/>
      <c r="L5" s="50"/>
      <c r="M5" s="50"/>
      <c r="N5" s="50">
        <v>10</v>
      </c>
      <c r="O5" s="47">
        <f t="shared" si="0"/>
        <v>10</v>
      </c>
      <c r="P5" s="49">
        <f>O5/O8</f>
        <v>9.0909090909090912E-2</v>
      </c>
      <c r="Q5" s="46"/>
      <c r="R5" s="75"/>
      <c r="S5" s="75"/>
      <c r="T5" s="86"/>
      <c r="U5" s="86"/>
      <c r="V5" s="72"/>
      <c r="W5" s="86"/>
      <c r="X5" s="86"/>
      <c r="Y5" s="72"/>
      <c r="Z5" s="72"/>
      <c r="AA5" s="72"/>
      <c r="AB5" s="72"/>
      <c r="AC5" s="72"/>
      <c r="AD5" s="72"/>
      <c r="AE5" s="72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</row>
    <row r="6" spans="1:46" ht="15.75" customHeight="1">
      <c r="A6" s="3"/>
      <c r="B6" s="3"/>
      <c r="C6" s="3"/>
      <c r="D6" s="3"/>
      <c r="E6" s="3"/>
      <c r="F6" s="3"/>
      <c r="G6" s="3"/>
      <c r="H6" s="3"/>
      <c r="I6" s="3"/>
      <c r="J6" s="47"/>
      <c r="K6" s="47"/>
      <c r="L6" s="47"/>
      <c r="M6" s="47">
        <v>10</v>
      </c>
      <c r="O6" s="47">
        <v>10</v>
      </c>
      <c r="P6" s="49">
        <f>O6/O8</f>
        <v>9.0909090909090912E-2</v>
      </c>
      <c r="Q6" s="46"/>
      <c r="R6" s="75"/>
      <c r="S6" s="75"/>
      <c r="T6" s="72"/>
      <c r="U6" s="72"/>
      <c r="V6" s="72"/>
      <c r="W6" s="72"/>
      <c r="X6" s="87"/>
      <c r="Y6" s="87"/>
      <c r="Z6" s="87"/>
      <c r="AA6" s="72"/>
      <c r="AB6" s="72"/>
      <c r="AC6" s="86"/>
      <c r="AD6" s="72"/>
      <c r="AE6" s="72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</row>
    <row r="7" spans="1:46" ht="15.75" customHeight="1">
      <c r="A7" s="3"/>
      <c r="B7" s="3"/>
      <c r="C7" s="3"/>
      <c r="D7" s="3"/>
      <c r="E7" s="3"/>
      <c r="F7" s="3"/>
      <c r="G7" s="3"/>
      <c r="H7" s="3"/>
      <c r="I7" s="3"/>
      <c r="J7" s="47"/>
      <c r="K7" s="47"/>
      <c r="L7" s="47"/>
      <c r="M7" s="47"/>
      <c r="N7" s="47"/>
      <c r="O7" s="47"/>
      <c r="P7" s="49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</row>
    <row r="8" spans="1:46" ht="15.75" customHeight="1">
      <c r="A8" s="3"/>
      <c r="B8" s="5"/>
      <c r="C8" s="5"/>
      <c r="D8" s="3"/>
      <c r="E8" s="3"/>
      <c r="F8" s="3"/>
      <c r="G8" s="3"/>
      <c r="H8" s="3"/>
      <c r="I8" s="3"/>
      <c r="J8" s="47"/>
      <c r="K8" s="47"/>
      <c r="L8" s="47"/>
      <c r="M8" s="47"/>
      <c r="N8" s="47"/>
      <c r="O8" s="47">
        <f t="shared" ref="O8:P8" si="1">SUM(O3:O7)</f>
        <v>110</v>
      </c>
      <c r="P8" s="49">
        <f t="shared" si="1"/>
        <v>1</v>
      </c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</row>
    <row r="9" spans="1:46" ht="15">
      <c r="A9" s="6"/>
      <c r="B9" s="6"/>
      <c r="C9" s="3"/>
      <c r="D9" s="3"/>
      <c r="E9" s="3"/>
      <c r="F9" s="3"/>
      <c r="G9" s="3"/>
      <c r="H9" s="3"/>
      <c r="I9" s="3"/>
      <c r="J9" s="3"/>
      <c r="K9" s="3"/>
      <c r="L9" s="3"/>
      <c r="M9" s="6"/>
      <c r="N9" s="3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</row>
    <row r="10" spans="1:46" ht="18.75">
      <c r="A10" s="155" t="s">
        <v>32</v>
      </c>
      <c r="B10" s="157" t="s">
        <v>33</v>
      </c>
      <c r="C10" s="155" t="s">
        <v>34</v>
      </c>
      <c r="D10" s="141" t="s">
        <v>35</v>
      </c>
      <c r="E10" s="142"/>
      <c r="F10" s="142"/>
      <c r="G10" s="142"/>
      <c r="H10" s="142"/>
      <c r="I10" s="142"/>
      <c r="J10" s="142"/>
      <c r="K10" s="142"/>
      <c r="L10" s="142"/>
      <c r="M10" s="160" t="s">
        <v>36</v>
      </c>
      <c r="N10" s="143" t="s">
        <v>18</v>
      </c>
      <c r="O10" s="144"/>
      <c r="P10" s="160" t="s">
        <v>37</v>
      </c>
      <c r="Q10" s="88" t="s">
        <v>38</v>
      </c>
      <c r="R10" s="51" t="s">
        <v>39</v>
      </c>
      <c r="S10" s="143" t="s">
        <v>20</v>
      </c>
      <c r="T10" s="142"/>
      <c r="U10" s="142"/>
      <c r="V10" s="144"/>
      <c r="W10" s="160" t="s">
        <v>40</v>
      </c>
      <c r="X10" s="163" t="s">
        <v>21</v>
      </c>
      <c r="Y10" s="172" t="s">
        <v>41</v>
      </c>
      <c r="Z10" s="173"/>
      <c r="AA10" s="173"/>
      <c r="AB10" s="174"/>
      <c r="AC10" s="118"/>
      <c r="AD10" s="166" t="s">
        <v>42</v>
      </c>
      <c r="AE10" s="167"/>
      <c r="AF10" s="167"/>
      <c r="AG10" s="168"/>
      <c r="AH10" s="46"/>
      <c r="AI10" s="166" t="s">
        <v>41</v>
      </c>
      <c r="AJ10" s="167"/>
      <c r="AK10" s="167"/>
      <c r="AL10" s="168"/>
      <c r="AM10" s="46"/>
      <c r="AN10" s="166" t="s">
        <v>41</v>
      </c>
      <c r="AO10" s="167"/>
      <c r="AP10" s="167"/>
      <c r="AQ10" s="168"/>
      <c r="AR10" s="46"/>
      <c r="AS10" s="177" t="s">
        <v>123</v>
      </c>
      <c r="AT10" s="177"/>
    </row>
    <row r="11" spans="1:46" ht="25.5" customHeight="1">
      <c r="A11" s="156"/>
      <c r="B11" s="158"/>
      <c r="C11" s="156"/>
      <c r="D11" s="7"/>
      <c r="E11" s="8"/>
      <c r="F11" s="8"/>
      <c r="G11" s="8"/>
      <c r="H11" s="9"/>
      <c r="I11" s="9"/>
      <c r="J11" s="9"/>
      <c r="K11" s="9"/>
      <c r="L11" s="9"/>
      <c r="M11" s="156"/>
      <c r="N11" s="32"/>
      <c r="O11" s="32"/>
      <c r="P11" s="156"/>
      <c r="Q11" s="89"/>
      <c r="R11" s="90"/>
      <c r="S11" s="145"/>
      <c r="T11" s="142"/>
      <c r="U11" s="142"/>
      <c r="V11" s="144"/>
      <c r="W11" s="162"/>
      <c r="X11" s="164"/>
      <c r="Y11" s="175"/>
      <c r="Z11" s="175"/>
      <c r="AA11" s="175"/>
      <c r="AB11" s="176"/>
      <c r="AC11" s="118"/>
      <c r="AD11" s="169"/>
      <c r="AE11" s="170"/>
      <c r="AF11" s="170"/>
      <c r="AG11" s="171"/>
      <c r="AH11" s="46"/>
      <c r="AI11" s="169"/>
      <c r="AJ11" s="170"/>
      <c r="AK11" s="170"/>
      <c r="AL11" s="171"/>
      <c r="AM11" s="46"/>
      <c r="AN11" s="169"/>
      <c r="AO11" s="170"/>
      <c r="AP11" s="170"/>
      <c r="AQ11" s="171"/>
      <c r="AR11" s="46"/>
      <c r="AS11" s="177"/>
      <c r="AT11" s="177"/>
    </row>
    <row r="12" spans="1:46" ht="115.5" customHeight="1">
      <c r="A12" s="156"/>
      <c r="B12" s="158"/>
      <c r="C12" s="159"/>
      <c r="D12" s="146" t="s">
        <v>43</v>
      </c>
      <c r="E12" s="146"/>
      <c r="F12" s="146"/>
      <c r="G12" s="146"/>
      <c r="H12" s="10"/>
      <c r="I12" s="52"/>
      <c r="J12" s="52"/>
      <c r="K12" s="52"/>
      <c r="L12" s="52"/>
      <c r="M12" s="156"/>
      <c r="N12" s="53" t="s">
        <v>44</v>
      </c>
      <c r="O12" s="53" t="s">
        <v>45</v>
      </c>
      <c r="P12" s="156"/>
      <c r="Q12" s="10"/>
      <c r="R12" s="92"/>
      <c r="S12" s="147" t="s">
        <v>46</v>
      </c>
      <c r="T12" s="148"/>
      <c r="U12" s="52" t="s">
        <v>47</v>
      </c>
      <c r="V12" s="93" t="s">
        <v>21</v>
      </c>
      <c r="W12" s="162"/>
      <c r="X12" s="165"/>
      <c r="Y12" s="119" t="s">
        <v>23</v>
      </c>
      <c r="Z12" s="120" t="s">
        <v>27</v>
      </c>
      <c r="AA12" s="120" t="s">
        <v>30</v>
      </c>
      <c r="AB12" s="121"/>
      <c r="AC12" s="122"/>
      <c r="AD12" s="123" t="s">
        <v>23</v>
      </c>
      <c r="AE12" s="123" t="s">
        <v>27</v>
      </c>
      <c r="AF12" s="123" t="s">
        <v>30</v>
      </c>
      <c r="AG12" s="123"/>
      <c r="AH12" s="46"/>
      <c r="AI12" s="130" t="s">
        <v>23</v>
      </c>
      <c r="AJ12" s="130" t="s">
        <v>27</v>
      </c>
      <c r="AK12" s="130" t="s">
        <v>30</v>
      </c>
      <c r="AL12" s="123"/>
      <c r="AM12" s="46"/>
      <c r="AN12" s="123" t="s">
        <v>23</v>
      </c>
      <c r="AO12" s="123" t="s">
        <v>27</v>
      </c>
      <c r="AP12" s="123" t="s">
        <v>30</v>
      </c>
      <c r="AQ12" s="123"/>
      <c r="AR12" s="46"/>
      <c r="AS12" s="178" t="s">
        <v>4</v>
      </c>
      <c r="AT12" s="122" t="s">
        <v>12</v>
      </c>
    </row>
    <row r="13" spans="1:46" ht="14.25" customHeight="1">
      <c r="A13" s="11"/>
      <c r="B13" s="12"/>
      <c r="C13" s="13"/>
      <c r="D13" s="14" t="s">
        <v>23</v>
      </c>
      <c r="E13" s="14" t="s">
        <v>27</v>
      </c>
      <c r="F13" s="14" t="s">
        <v>23</v>
      </c>
      <c r="G13" s="15" t="s">
        <v>27</v>
      </c>
      <c r="H13" s="16"/>
      <c r="I13" s="16"/>
      <c r="J13" s="16"/>
      <c r="K13" s="16"/>
      <c r="L13" s="16"/>
      <c r="M13" s="156"/>
      <c r="N13" s="16" t="s">
        <v>23</v>
      </c>
      <c r="O13" s="16" t="s">
        <v>27</v>
      </c>
      <c r="P13" s="161"/>
      <c r="Q13" s="94" t="s">
        <v>23</v>
      </c>
      <c r="R13" s="95"/>
      <c r="S13" s="149" t="s">
        <v>30</v>
      </c>
      <c r="T13" s="150"/>
      <c r="U13" s="94" t="s">
        <v>30</v>
      </c>
      <c r="V13" s="94"/>
      <c r="W13" s="162"/>
      <c r="X13" s="96"/>
      <c r="Y13" s="124"/>
      <c r="Z13" s="124"/>
      <c r="AA13" s="124"/>
      <c r="AB13" s="124"/>
      <c r="AC13" s="125"/>
      <c r="AD13" s="125"/>
      <c r="AE13" s="125"/>
      <c r="AF13" s="125"/>
      <c r="AG13" s="125"/>
      <c r="AH13" s="46"/>
      <c r="AI13" s="125"/>
      <c r="AJ13" s="125"/>
      <c r="AK13" s="125"/>
      <c r="AL13" s="125"/>
      <c r="AM13" s="46"/>
      <c r="AN13" s="125"/>
      <c r="AO13" s="125"/>
      <c r="AP13" s="125"/>
      <c r="AQ13" s="46"/>
      <c r="AR13" s="46"/>
      <c r="AS13" s="46"/>
    </row>
    <row r="14" spans="1:46" ht="18" customHeight="1">
      <c r="A14" s="17"/>
      <c r="B14" s="18"/>
      <c r="C14" s="19">
        <v>10</v>
      </c>
      <c r="D14" s="20">
        <v>10</v>
      </c>
      <c r="E14" s="21">
        <v>10</v>
      </c>
      <c r="F14" s="20">
        <v>10</v>
      </c>
      <c r="G14" s="20">
        <v>10</v>
      </c>
      <c r="H14" s="20"/>
      <c r="I14" s="20"/>
      <c r="J14" s="20"/>
      <c r="K14" s="20"/>
      <c r="L14" s="20"/>
      <c r="M14" s="54">
        <f>LARGE(D14:L14,1)+LARGE(D14:L14,2)</f>
        <v>20</v>
      </c>
      <c r="N14" s="54">
        <v>15</v>
      </c>
      <c r="O14" s="55">
        <v>15</v>
      </c>
      <c r="P14" s="21">
        <f>SUM(N14:O14)</f>
        <v>30</v>
      </c>
      <c r="Q14" s="21">
        <v>20</v>
      </c>
      <c r="R14" s="97">
        <v>10</v>
      </c>
      <c r="S14" s="151">
        <f>V14-U14</f>
        <v>5</v>
      </c>
      <c r="T14" s="152"/>
      <c r="U14" s="21">
        <v>5</v>
      </c>
      <c r="V14" s="55">
        <v>10</v>
      </c>
      <c r="W14" s="20">
        <f>SUM(M14,P14:U14)</f>
        <v>90</v>
      </c>
      <c r="X14" s="96">
        <f>SUM(W14,C14)</f>
        <v>100</v>
      </c>
      <c r="Y14" s="21">
        <f>SUMIF($D$13:$U$13,J$3,$D14:$U14)</f>
        <v>55</v>
      </c>
      <c r="Z14" s="21">
        <f>SUMIF($D$13:$U$13,J$4,$D14:$U14)</f>
        <v>35</v>
      </c>
      <c r="AA14" s="21">
        <f>SUMIF($D$13:$U$13,J$5,$D14:$U14)</f>
        <v>10</v>
      </c>
      <c r="AB14" s="21"/>
      <c r="AC14" s="126"/>
      <c r="AD14" s="127">
        <f>SUMIF($D$13:$U$13,J$3,$D14:$U14)</f>
        <v>55</v>
      </c>
      <c r="AE14" s="127">
        <f>SUMIF($D$13:$U$13,J$4,$D14:$U14)</f>
        <v>35</v>
      </c>
      <c r="AF14" s="127">
        <f>SUMIF($D$13:$U$13,J$5,$D14:$U14)</f>
        <v>10</v>
      </c>
      <c r="AG14" s="127"/>
      <c r="AH14" s="131"/>
      <c r="AI14" s="127">
        <f>SUMIF($D$13:$U$13,J$3,$D14:$U14)</f>
        <v>55</v>
      </c>
      <c r="AJ14" s="127">
        <f>SUMIF($D$13:$U$13,J$4,$D14:$U14)</f>
        <v>35</v>
      </c>
      <c r="AK14" s="127">
        <f>SUMIF($D$13:$U$13,J$5,$D14:$U14)</f>
        <v>10</v>
      </c>
      <c r="AL14" s="127"/>
      <c r="AM14" s="131"/>
      <c r="AN14" s="127">
        <f>SUMIF($D$13:$U$13,J$3,$D14:$U14)</f>
        <v>55</v>
      </c>
      <c r="AO14" s="127">
        <f>SUMIF($D$13:$U$13,J$4,$D14:$U14)</f>
        <v>35</v>
      </c>
      <c r="AP14" s="127">
        <f>SUMIF($D$13:$U$13,J$5,$D14:$U14)</f>
        <v>10</v>
      </c>
      <c r="AQ14" s="135"/>
      <c r="AR14" s="136"/>
      <c r="AS14" s="136">
        <v>4</v>
      </c>
      <c r="AT14">
        <v>2</v>
      </c>
    </row>
    <row r="15" spans="1:46" ht="18" customHeight="1">
      <c r="A15" s="22" t="s">
        <v>48</v>
      </c>
      <c r="B15" s="23" t="s">
        <v>49</v>
      </c>
      <c r="C15" s="24">
        <v>10</v>
      </c>
      <c r="D15" s="18"/>
      <c r="E15" s="25"/>
      <c r="F15" s="26"/>
      <c r="G15" s="26"/>
      <c r="H15" s="26"/>
      <c r="I15" s="26"/>
      <c r="J15" s="26"/>
      <c r="K15" s="26"/>
      <c r="L15" s="17"/>
      <c r="M15" s="56">
        <v>7.5</v>
      </c>
      <c r="N15" s="56">
        <v>0</v>
      </c>
      <c r="O15" s="57">
        <v>0</v>
      </c>
      <c r="P15" s="58">
        <f>SUM(N15:O15)</f>
        <v>0</v>
      </c>
      <c r="Q15" s="98">
        <v>9</v>
      </c>
      <c r="R15" s="99"/>
      <c r="S15" s="153"/>
      <c r="T15" s="154"/>
      <c r="U15" s="100"/>
      <c r="V15" s="57">
        <v>17.5</v>
      </c>
      <c r="W15" s="18"/>
      <c r="X15" s="96">
        <v>43.5</v>
      </c>
      <c r="Y15" s="105">
        <f>MIN(SUMIF($D$13:$U$13,Y$12,$D15:$U15),100)</f>
        <v>9</v>
      </c>
      <c r="Z15" s="105">
        <f>MIN(SUMIF($D$13:$U$13,Z$12,$D15:$U15),100)</f>
        <v>0</v>
      </c>
      <c r="AA15" s="105">
        <f>MIN(SUMIF($D$13:$U$13,AA$12,$D15:$U15),100)</f>
        <v>0</v>
      </c>
      <c r="AB15" s="25"/>
      <c r="AC15" s="126"/>
      <c r="AD15" s="49">
        <f>MIN(SUMIF($D$13:$U$13,J$3,$D15:$U15)/O$3,100%)</f>
        <v>0.16363636363636364</v>
      </c>
      <c r="AE15" s="49">
        <f>MIN(SUMIF($D$13:$U$13,J$4,$D15:$U15)/O$4,100%)</f>
        <v>0</v>
      </c>
      <c r="AF15" s="49">
        <f>MIN(SUMIF($D$13:$U$13,J$5,$D15:$U15)/O$5,100%)</f>
        <v>0</v>
      </c>
      <c r="AG15" s="111"/>
      <c r="AH15" s="131"/>
      <c r="AI15" s="47">
        <f>IF((AD15)&gt;=50%,2,(IF((AD15)&lt;25%,0,1)))</f>
        <v>0</v>
      </c>
      <c r="AJ15" s="47">
        <f>IF((AE15)&gt;=50%,2,(IF((AE15)&lt;25%,0,1)))</f>
        <v>0</v>
      </c>
      <c r="AK15" s="47">
        <f>IF((AF15)&gt;=50%,2,(IF((AF15)&lt;25%,0,1)))</f>
        <v>0</v>
      </c>
      <c r="AL15" s="111"/>
      <c r="AM15" s="131"/>
      <c r="AN15" s="47" t="str">
        <f>IF(AI15=2,"Att",(IF(AI15=0,"Not","Weak")))</f>
        <v>Not</v>
      </c>
      <c r="AO15" s="47" t="str">
        <f>IF(AJ15=2,"Att",(IF(AJ15=0,"Not","Weak")))</f>
        <v>Not</v>
      </c>
      <c r="AP15" s="47" t="str">
        <f>IF(AK15=2,"Att",(IF(AK15=0,"Not","Weak")))</f>
        <v>Not</v>
      </c>
      <c r="AQ15" s="137"/>
      <c r="AR15" s="136"/>
      <c r="AS15" s="136">
        <f>AI15+AJ15</f>
        <v>0</v>
      </c>
      <c r="AT15">
        <f>AK15</f>
        <v>0</v>
      </c>
    </row>
    <row r="16" spans="1:46" ht="15.75" customHeight="1">
      <c r="A16" s="27" t="s">
        <v>50</v>
      </c>
      <c r="B16" s="27" t="s">
        <v>51</v>
      </c>
      <c r="C16" s="27">
        <v>7</v>
      </c>
      <c r="D16" s="28">
        <v>0</v>
      </c>
      <c r="E16" s="29">
        <v>0</v>
      </c>
      <c r="F16" s="30">
        <v>0</v>
      </c>
      <c r="G16" s="30">
        <v>3</v>
      </c>
      <c r="H16" s="30"/>
      <c r="I16" s="59"/>
      <c r="J16" s="59"/>
      <c r="K16" s="59"/>
      <c r="L16" s="60"/>
      <c r="M16" s="61">
        <f>LARGE(D16:G16,1)+LARGE(D16:G16,2)</f>
        <v>3</v>
      </c>
      <c r="N16" s="62">
        <v>6</v>
      </c>
      <c r="O16" s="63">
        <v>6</v>
      </c>
      <c r="P16" s="58">
        <f t="shared" ref="P16:P31" si="2">SUM(N16:O16)</f>
        <v>12</v>
      </c>
      <c r="Q16" s="101">
        <v>5</v>
      </c>
      <c r="R16" s="102">
        <v>2</v>
      </c>
      <c r="S16" s="153">
        <f t="shared" ref="S16:S25" si="3">V16-U16</f>
        <v>5</v>
      </c>
      <c r="T16" s="154"/>
      <c r="U16" s="103">
        <v>2</v>
      </c>
      <c r="V16" s="62">
        <v>7</v>
      </c>
      <c r="W16" s="104">
        <f t="shared" ref="W16:W31" si="4">SUM(M16,P16:U16)</f>
        <v>29</v>
      </c>
      <c r="X16" s="96">
        <f t="shared" ref="X16:X33" si="5">SUM(W16,C16)</f>
        <v>36</v>
      </c>
      <c r="Y16" s="105">
        <f t="shared" ref="Y16:Y31" si="6">MIN(SUMIF($D$13:$U$13,Y$12,$D16:$U16),100)</f>
        <v>11</v>
      </c>
      <c r="Z16" s="105">
        <f t="shared" ref="Z16:Z31" si="7">MIN(SUMIF($D$13:$U$13,Z$12,$D16:$U16),100)</f>
        <v>9</v>
      </c>
      <c r="AA16" s="105">
        <f t="shared" ref="AA16:AA31" si="8">MIN(SUMIF($D$13:$U$13,AA$12,$D16:$U16),100)</f>
        <v>7</v>
      </c>
      <c r="AB16" s="105"/>
      <c r="AC16" s="125"/>
      <c r="AD16" s="49">
        <f t="shared" ref="AD16:AD31" si="9">MIN(SUMIF($D$13:$U$13,J$3,$D16:$U16)/O$3,100%)</f>
        <v>0.2</v>
      </c>
      <c r="AE16" s="49">
        <f t="shared" ref="AE16:AE31" si="10">MIN(SUMIF($D$13:$U$13,J$4,$D16:$U16)/O$4,100%)</f>
        <v>0.25714285714285712</v>
      </c>
      <c r="AF16" s="49">
        <f t="shared" ref="AF16:AF31" si="11">MIN(SUMIF($D$13:$U$13,J$5,$D16:$U16)/O$5,100%)</f>
        <v>0.7</v>
      </c>
      <c r="AG16" s="49"/>
      <c r="AH16" s="46"/>
      <c r="AI16" s="47">
        <f t="shared" ref="AI16:AK16" si="12">IF((AD16)&gt;=50%,2,(IF((AD16)&lt;25%,0,1)))</f>
        <v>0</v>
      </c>
      <c r="AJ16" s="47">
        <f t="shared" si="12"/>
        <v>1</v>
      </c>
      <c r="AK16" s="47">
        <f t="shared" si="12"/>
        <v>2</v>
      </c>
      <c r="AL16" s="47"/>
      <c r="AM16" s="46"/>
      <c r="AN16" s="47" t="str">
        <f t="shared" ref="AN16:AP16" si="13">IF(AI16=2,"Att",(IF(AI16=0,"Not","Weak")))</f>
        <v>Not</v>
      </c>
      <c r="AO16" s="47" t="str">
        <f t="shared" si="13"/>
        <v>Weak</v>
      </c>
      <c r="AP16" s="47" t="str">
        <f t="shared" si="13"/>
        <v>Att</v>
      </c>
      <c r="AQ16" s="47"/>
      <c r="AR16" s="46"/>
      <c r="AS16" s="136">
        <f t="shared" ref="AS16:AS50" si="14">AI16+AJ16</f>
        <v>1</v>
      </c>
      <c r="AT16">
        <f t="shared" ref="AT16:AT50" si="15">AK16</f>
        <v>2</v>
      </c>
    </row>
    <row r="17" spans="1:46" ht="15.75" customHeight="1">
      <c r="A17" s="27" t="s">
        <v>52</v>
      </c>
      <c r="B17" s="27" t="s">
        <v>53</v>
      </c>
      <c r="C17" s="27">
        <v>9</v>
      </c>
      <c r="D17" s="28">
        <v>0</v>
      </c>
      <c r="E17" s="29">
        <v>0</v>
      </c>
      <c r="F17" s="30">
        <v>3</v>
      </c>
      <c r="G17" s="30">
        <v>0</v>
      </c>
      <c r="H17" s="30"/>
      <c r="I17" s="32"/>
      <c r="J17" s="32"/>
      <c r="K17" s="32"/>
      <c r="L17" s="32"/>
      <c r="M17" s="64">
        <f t="shared" ref="M17:M31" si="16">LARGE(D17:G17,1)+LARGE(D17:G17,2)</f>
        <v>3</v>
      </c>
      <c r="N17" s="65">
        <v>6</v>
      </c>
      <c r="O17" s="66">
        <v>6</v>
      </c>
      <c r="P17" s="67">
        <f t="shared" si="2"/>
        <v>12</v>
      </c>
      <c r="Q17" s="101">
        <v>7</v>
      </c>
      <c r="R17" s="102">
        <v>4</v>
      </c>
      <c r="S17" s="153">
        <f t="shared" si="3"/>
        <v>3</v>
      </c>
      <c r="T17" s="154"/>
      <c r="U17" s="105">
        <v>3</v>
      </c>
      <c r="V17" s="106">
        <v>6</v>
      </c>
      <c r="W17" s="107">
        <f t="shared" si="4"/>
        <v>32</v>
      </c>
      <c r="X17" s="96">
        <f t="shared" si="5"/>
        <v>41</v>
      </c>
      <c r="Y17" s="105">
        <f t="shared" si="6"/>
        <v>16</v>
      </c>
      <c r="Z17" s="105">
        <f t="shared" si="7"/>
        <v>6</v>
      </c>
      <c r="AA17" s="105">
        <f t="shared" si="8"/>
        <v>6</v>
      </c>
      <c r="AB17" s="105"/>
      <c r="AC17" s="125"/>
      <c r="AD17" s="49">
        <f t="shared" si="9"/>
        <v>0.29090909090909089</v>
      </c>
      <c r="AE17" s="49">
        <f t="shared" si="10"/>
        <v>0.17142857142857143</v>
      </c>
      <c r="AF17" s="49">
        <f t="shared" si="11"/>
        <v>0.6</v>
      </c>
      <c r="AG17" s="49"/>
      <c r="AH17" s="46"/>
      <c r="AI17" s="47">
        <f t="shared" ref="AI17:AK17" si="17">IF((AD17)&gt;=50%,2,(IF((AD17)&lt;25%,0,1)))</f>
        <v>1</v>
      </c>
      <c r="AJ17" s="47">
        <f t="shared" si="17"/>
        <v>0</v>
      </c>
      <c r="AK17" s="47">
        <f t="shared" si="17"/>
        <v>2</v>
      </c>
      <c r="AL17" s="47"/>
      <c r="AM17" s="46"/>
      <c r="AN17" s="47" t="str">
        <f t="shared" ref="AN17:AP17" si="18">IF(AI17=2,"Att",(IF(AI17=0,"Not","Weak")))</f>
        <v>Weak</v>
      </c>
      <c r="AO17" s="47" t="str">
        <f t="shared" si="18"/>
        <v>Not</v>
      </c>
      <c r="AP17" s="47" t="str">
        <f t="shared" si="18"/>
        <v>Att</v>
      </c>
      <c r="AQ17" s="47"/>
      <c r="AR17" s="46"/>
      <c r="AS17" s="136">
        <f t="shared" si="14"/>
        <v>1</v>
      </c>
      <c r="AT17">
        <f t="shared" si="15"/>
        <v>2</v>
      </c>
    </row>
    <row r="18" spans="1:46" ht="15.75" customHeight="1">
      <c r="A18" s="27" t="s">
        <v>54</v>
      </c>
      <c r="B18" s="27" t="s">
        <v>55</v>
      </c>
      <c r="C18" s="27">
        <v>10</v>
      </c>
      <c r="D18" s="28">
        <v>5</v>
      </c>
      <c r="E18" s="29">
        <v>0</v>
      </c>
      <c r="F18" s="30">
        <v>5</v>
      </c>
      <c r="G18" s="30">
        <v>0</v>
      </c>
      <c r="H18" s="30"/>
      <c r="I18" s="32"/>
      <c r="J18" s="32"/>
      <c r="K18" s="32"/>
      <c r="L18" s="32"/>
      <c r="M18" s="68">
        <f t="shared" si="16"/>
        <v>10</v>
      </c>
      <c r="N18" s="68">
        <v>6</v>
      </c>
      <c r="O18" s="66">
        <v>7</v>
      </c>
      <c r="P18" s="67">
        <f t="shared" si="2"/>
        <v>13</v>
      </c>
      <c r="Q18" s="101">
        <v>8</v>
      </c>
      <c r="R18" s="102">
        <v>4</v>
      </c>
      <c r="S18" s="153">
        <f t="shared" si="3"/>
        <v>4</v>
      </c>
      <c r="T18" s="154"/>
      <c r="U18" s="32">
        <v>3</v>
      </c>
      <c r="V18" s="25">
        <v>7</v>
      </c>
      <c r="W18" s="107">
        <f t="shared" si="4"/>
        <v>42</v>
      </c>
      <c r="X18" s="96">
        <f t="shared" si="5"/>
        <v>52</v>
      </c>
      <c r="Y18" s="105">
        <f t="shared" si="6"/>
        <v>24</v>
      </c>
      <c r="Z18" s="105">
        <f t="shared" si="7"/>
        <v>7</v>
      </c>
      <c r="AA18" s="105">
        <f t="shared" si="8"/>
        <v>7</v>
      </c>
      <c r="AB18" s="105"/>
      <c r="AC18" s="125"/>
      <c r="AD18" s="49">
        <f t="shared" si="9"/>
        <v>0.43636363636363634</v>
      </c>
      <c r="AE18" s="49">
        <f t="shared" si="10"/>
        <v>0.2</v>
      </c>
      <c r="AF18" s="49">
        <f t="shared" si="11"/>
        <v>0.7</v>
      </c>
      <c r="AG18" s="49"/>
      <c r="AH18" s="46"/>
      <c r="AI18" s="47">
        <f t="shared" ref="AI18:AK18" si="19">IF((AD18)&gt;=50%,2,(IF((AD18)&lt;25%,0,1)))</f>
        <v>1</v>
      </c>
      <c r="AJ18" s="47">
        <f t="shared" si="19"/>
        <v>0</v>
      </c>
      <c r="AK18" s="47">
        <f t="shared" si="19"/>
        <v>2</v>
      </c>
      <c r="AL18" s="47"/>
      <c r="AM18" s="46"/>
      <c r="AN18" s="47" t="str">
        <f t="shared" ref="AN18:AP18" si="20">IF(AI18=2,"Att",(IF(AI18=0,"Not","Weak")))</f>
        <v>Weak</v>
      </c>
      <c r="AO18" s="47" t="str">
        <f t="shared" si="20"/>
        <v>Not</v>
      </c>
      <c r="AP18" s="47" t="str">
        <f t="shared" si="20"/>
        <v>Att</v>
      </c>
      <c r="AQ18" s="47"/>
      <c r="AR18" s="46"/>
      <c r="AS18" s="136">
        <f t="shared" si="14"/>
        <v>1</v>
      </c>
      <c r="AT18">
        <f t="shared" si="15"/>
        <v>2</v>
      </c>
    </row>
    <row r="19" spans="1:46" ht="15.75" customHeight="1">
      <c r="A19" s="27" t="s">
        <v>56</v>
      </c>
      <c r="B19" s="27" t="s">
        <v>57</v>
      </c>
      <c r="C19" s="27">
        <v>7</v>
      </c>
      <c r="D19" s="28">
        <v>0</v>
      </c>
      <c r="E19" s="29">
        <v>0</v>
      </c>
      <c r="F19" s="30">
        <v>0</v>
      </c>
      <c r="G19" s="30">
        <v>0</v>
      </c>
      <c r="H19" s="30"/>
      <c r="I19" s="32"/>
      <c r="J19" s="32"/>
      <c r="K19" s="32"/>
      <c r="L19" s="32"/>
      <c r="M19" s="68">
        <f t="shared" si="16"/>
        <v>0</v>
      </c>
      <c r="N19" s="68">
        <v>6</v>
      </c>
      <c r="O19" s="66">
        <v>6</v>
      </c>
      <c r="P19" s="67">
        <f t="shared" si="2"/>
        <v>12</v>
      </c>
      <c r="Q19" s="101">
        <v>8</v>
      </c>
      <c r="R19" s="102">
        <v>2</v>
      </c>
      <c r="S19" s="153">
        <f t="shared" si="3"/>
        <v>3</v>
      </c>
      <c r="T19" s="154"/>
      <c r="U19" s="105">
        <v>3</v>
      </c>
      <c r="V19" s="25">
        <v>6</v>
      </c>
      <c r="W19" s="107">
        <f t="shared" si="4"/>
        <v>28</v>
      </c>
      <c r="X19" s="96">
        <f t="shared" si="5"/>
        <v>35</v>
      </c>
      <c r="Y19" s="105">
        <f t="shared" si="6"/>
        <v>14</v>
      </c>
      <c r="Z19" s="105">
        <f t="shared" si="7"/>
        <v>6</v>
      </c>
      <c r="AA19" s="105">
        <f t="shared" si="8"/>
        <v>6</v>
      </c>
      <c r="AB19" s="105"/>
      <c r="AC19" s="125"/>
      <c r="AD19" s="49">
        <f t="shared" si="9"/>
        <v>0.25454545454545452</v>
      </c>
      <c r="AE19" s="49">
        <f t="shared" si="10"/>
        <v>0.17142857142857143</v>
      </c>
      <c r="AF19" s="49">
        <f t="shared" si="11"/>
        <v>0.6</v>
      </c>
      <c r="AG19" s="49"/>
      <c r="AH19" s="46"/>
      <c r="AI19" s="47">
        <f t="shared" ref="AI19:AK19" si="21">IF((AD19)&gt;=50%,2,(IF((AD19)&lt;25%,0,1)))</f>
        <v>1</v>
      </c>
      <c r="AJ19" s="47">
        <f t="shared" si="21"/>
        <v>0</v>
      </c>
      <c r="AK19" s="47">
        <f t="shared" si="21"/>
        <v>2</v>
      </c>
      <c r="AL19" s="47"/>
      <c r="AM19" s="46"/>
      <c r="AN19" s="47" t="str">
        <f t="shared" ref="AN19:AP19" si="22">IF(AI19=2,"Att",(IF(AI19=0,"Not","Weak")))</f>
        <v>Weak</v>
      </c>
      <c r="AO19" s="47" t="str">
        <f t="shared" si="22"/>
        <v>Not</v>
      </c>
      <c r="AP19" s="47" t="str">
        <f t="shared" si="22"/>
        <v>Att</v>
      </c>
      <c r="AQ19" s="47"/>
      <c r="AR19" s="46"/>
      <c r="AS19" s="136">
        <f t="shared" si="14"/>
        <v>1</v>
      </c>
      <c r="AT19">
        <f t="shared" si="15"/>
        <v>2</v>
      </c>
    </row>
    <row r="20" spans="1:46" ht="15.75" customHeight="1">
      <c r="A20" s="27" t="s">
        <v>58</v>
      </c>
      <c r="B20" s="27" t="s">
        <v>59</v>
      </c>
      <c r="C20" s="27">
        <v>8</v>
      </c>
      <c r="D20" s="28">
        <v>0</v>
      </c>
      <c r="E20" s="29">
        <v>0</v>
      </c>
      <c r="F20" s="30">
        <v>0</v>
      </c>
      <c r="G20" s="30">
        <v>0</v>
      </c>
      <c r="H20" s="30"/>
      <c r="I20" s="32"/>
      <c r="J20" s="32"/>
      <c r="K20" s="32"/>
      <c r="L20" s="32"/>
      <c r="M20" s="68">
        <f t="shared" si="16"/>
        <v>0</v>
      </c>
      <c r="N20" s="68">
        <v>0</v>
      </c>
      <c r="O20" s="66">
        <v>12</v>
      </c>
      <c r="P20" s="67">
        <f t="shared" si="2"/>
        <v>12</v>
      </c>
      <c r="Q20" s="101">
        <v>5</v>
      </c>
      <c r="R20" s="102">
        <v>6</v>
      </c>
      <c r="S20" s="153">
        <f t="shared" si="3"/>
        <v>3</v>
      </c>
      <c r="T20" s="154"/>
      <c r="U20" s="105">
        <v>3</v>
      </c>
      <c r="V20" s="25">
        <v>6</v>
      </c>
      <c r="W20" s="67">
        <f t="shared" si="4"/>
        <v>29</v>
      </c>
      <c r="X20" s="96">
        <f t="shared" si="5"/>
        <v>37</v>
      </c>
      <c r="Y20" s="105">
        <f t="shared" si="6"/>
        <v>5</v>
      </c>
      <c r="Z20" s="105">
        <f t="shared" si="7"/>
        <v>12</v>
      </c>
      <c r="AA20" s="105">
        <f t="shared" si="8"/>
        <v>6</v>
      </c>
      <c r="AB20" s="105"/>
      <c r="AC20" s="125"/>
      <c r="AD20" s="49">
        <f t="shared" si="9"/>
        <v>9.0909090909090912E-2</v>
      </c>
      <c r="AE20" s="49">
        <f t="shared" si="10"/>
        <v>0.34285714285714286</v>
      </c>
      <c r="AF20" s="49">
        <f t="shared" si="11"/>
        <v>0.6</v>
      </c>
      <c r="AG20" s="49"/>
      <c r="AH20" s="46"/>
      <c r="AI20" s="47">
        <f t="shared" ref="AI20:AK20" si="23">IF((AD20)&gt;=50%,2,(IF((AD20)&lt;25%,0,1)))</f>
        <v>0</v>
      </c>
      <c r="AJ20" s="47">
        <f t="shared" si="23"/>
        <v>1</v>
      </c>
      <c r="AK20" s="47">
        <f t="shared" si="23"/>
        <v>2</v>
      </c>
      <c r="AL20" s="47"/>
      <c r="AM20" s="46"/>
      <c r="AN20" s="47" t="str">
        <f t="shared" ref="AN20:AP20" si="24">IF(AI20=2,"Att",(IF(AI20=0,"Not","Weak")))</f>
        <v>Not</v>
      </c>
      <c r="AO20" s="47" t="str">
        <f t="shared" si="24"/>
        <v>Weak</v>
      </c>
      <c r="AP20" s="47" t="str">
        <f t="shared" si="24"/>
        <v>Att</v>
      </c>
      <c r="AQ20" s="47"/>
      <c r="AR20" s="46"/>
      <c r="AS20" s="136">
        <f t="shared" si="14"/>
        <v>1</v>
      </c>
      <c r="AT20">
        <f t="shared" si="15"/>
        <v>2</v>
      </c>
    </row>
    <row r="21" spans="1:46" ht="15.75" customHeight="1">
      <c r="A21" s="27" t="s">
        <v>60</v>
      </c>
      <c r="B21" s="27" t="s">
        <v>61</v>
      </c>
      <c r="C21" s="27">
        <v>7</v>
      </c>
      <c r="D21" s="28">
        <v>5</v>
      </c>
      <c r="E21" s="29">
        <v>0</v>
      </c>
      <c r="F21" s="30">
        <v>5</v>
      </c>
      <c r="G21" s="30">
        <v>0</v>
      </c>
      <c r="H21" s="30"/>
      <c r="I21" s="32"/>
      <c r="J21" s="32"/>
      <c r="K21" s="32"/>
      <c r="L21" s="32"/>
      <c r="M21" s="68">
        <f t="shared" si="16"/>
        <v>10</v>
      </c>
      <c r="N21" s="68">
        <v>15</v>
      </c>
      <c r="O21" s="66">
        <v>8</v>
      </c>
      <c r="P21" s="67">
        <f t="shared" si="2"/>
        <v>23</v>
      </c>
      <c r="Q21" s="101">
        <v>13.5</v>
      </c>
      <c r="R21" s="102">
        <v>6</v>
      </c>
      <c r="S21" s="153">
        <f t="shared" si="3"/>
        <v>3</v>
      </c>
      <c r="T21" s="154"/>
      <c r="U21" s="105">
        <v>4</v>
      </c>
      <c r="V21" s="25">
        <v>7</v>
      </c>
      <c r="W21" s="107">
        <f t="shared" si="4"/>
        <v>59.5</v>
      </c>
      <c r="X21" s="96">
        <f t="shared" si="5"/>
        <v>66.5</v>
      </c>
      <c r="Y21" s="105">
        <f t="shared" si="6"/>
        <v>38.5</v>
      </c>
      <c r="Z21" s="105">
        <f t="shared" si="7"/>
        <v>8</v>
      </c>
      <c r="AA21" s="105">
        <f t="shared" si="8"/>
        <v>7</v>
      </c>
      <c r="AB21" s="105"/>
      <c r="AC21" s="125"/>
      <c r="AD21" s="49">
        <f t="shared" si="9"/>
        <v>0.7</v>
      </c>
      <c r="AE21" s="49">
        <f t="shared" si="10"/>
        <v>0.22857142857142856</v>
      </c>
      <c r="AF21" s="49">
        <f t="shared" si="11"/>
        <v>0.7</v>
      </c>
      <c r="AG21" s="49"/>
      <c r="AH21" s="46"/>
      <c r="AI21" s="47">
        <f t="shared" ref="AI21:AK21" si="25">IF((AD21)&gt;=50%,2,(IF((AD21)&lt;25%,0,1)))</f>
        <v>2</v>
      </c>
      <c r="AJ21" s="47">
        <f t="shared" si="25"/>
        <v>0</v>
      </c>
      <c r="AK21" s="47">
        <f t="shared" si="25"/>
        <v>2</v>
      </c>
      <c r="AL21" s="47"/>
      <c r="AM21" s="46"/>
      <c r="AN21" s="47" t="str">
        <f t="shared" ref="AN21:AP21" si="26">IF(AI21=2,"Att",(IF(AI21=0,"Not","Weak")))</f>
        <v>Att</v>
      </c>
      <c r="AO21" s="47" t="str">
        <f t="shared" si="26"/>
        <v>Not</v>
      </c>
      <c r="AP21" s="47" t="str">
        <f t="shared" si="26"/>
        <v>Att</v>
      </c>
      <c r="AQ21" s="47"/>
      <c r="AR21" s="46"/>
      <c r="AS21" s="136">
        <f t="shared" si="14"/>
        <v>2</v>
      </c>
      <c r="AT21">
        <f t="shared" si="15"/>
        <v>2</v>
      </c>
    </row>
    <row r="22" spans="1:46" ht="19.5">
      <c r="A22" s="27" t="s">
        <v>62</v>
      </c>
      <c r="B22" s="27" t="s">
        <v>63</v>
      </c>
      <c r="C22" s="27">
        <v>10</v>
      </c>
      <c r="D22" s="28">
        <v>5</v>
      </c>
      <c r="E22" s="29">
        <v>0</v>
      </c>
      <c r="F22" s="30">
        <v>0</v>
      </c>
      <c r="G22" s="31">
        <v>0</v>
      </c>
      <c r="H22" s="31"/>
      <c r="I22" s="32"/>
      <c r="J22" s="32"/>
      <c r="K22" s="32"/>
      <c r="L22" s="32"/>
      <c r="M22" s="68">
        <f t="shared" si="16"/>
        <v>5</v>
      </c>
      <c r="N22" s="68">
        <v>12</v>
      </c>
      <c r="O22" s="66">
        <v>0</v>
      </c>
      <c r="P22" s="67">
        <f t="shared" si="2"/>
        <v>12</v>
      </c>
      <c r="Q22" s="101">
        <v>7</v>
      </c>
      <c r="R22" s="102">
        <v>4</v>
      </c>
      <c r="S22" s="153">
        <f t="shared" si="3"/>
        <v>5</v>
      </c>
      <c r="T22" s="154"/>
      <c r="U22" s="105">
        <v>2</v>
      </c>
      <c r="V22" s="25">
        <v>7</v>
      </c>
      <c r="W22" s="107">
        <f t="shared" si="4"/>
        <v>35</v>
      </c>
      <c r="X22" s="96">
        <f t="shared" si="5"/>
        <v>45</v>
      </c>
      <c r="Y22" s="105">
        <f t="shared" si="6"/>
        <v>24</v>
      </c>
      <c r="Z22" s="105">
        <f t="shared" si="7"/>
        <v>0</v>
      </c>
      <c r="AA22" s="105">
        <f t="shared" si="8"/>
        <v>7</v>
      </c>
      <c r="AB22" s="105"/>
      <c r="AC22" s="125"/>
      <c r="AD22" s="49">
        <f t="shared" si="9"/>
        <v>0.43636363636363634</v>
      </c>
      <c r="AE22" s="49">
        <f t="shared" si="10"/>
        <v>0</v>
      </c>
      <c r="AF22" s="49">
        <f t="shared" si="11"/>
        <v>0.7</v>
      </c>
      <c r="AG22" s="49"/>
      <c r="AH22" s="46"/>
      <c r="AI22" s="47">
        <f t="shared" ref="AI22:AK22" si="27">IF((AD22)&gt;=50%,2,(IF((AD22)&lt;25%,0,1)))</f>
        <v>1</v>
      </c>
      <c r="AJ22" s="47">
        <f t="shared" si="27"/>
        <v>0</v>
      </c>
      <c r="AK22" s="47">
        <f t="shared" si="27"/>
        <v>2</v>
      </c>
      <c r="AL22" s="47"/>
      <c r="AM22" s="46"/>
      <c r="AN22" s="47" t="str">
        <f t="shared" ref="AN22:AP22" si="28">IF(AI22=2,"Att",(IF(AI22=0,"Not","Weak")))</f>
        <v>Weak</v>
      </c>
      <c r="AO22" s="47" t="str">
        <f t="shared" si="28"/>
        <v>Not</v>
      </c>
      <c r="AP22" s="47" t="str">
        <f t="shared" si="28"/>
        <v>Att</v>
      </c>
      <c r="AQ22" s="47"/>
      <c r="AR22" s="46"/>
      <c r="AS22" s="136">
        <f t="shared" si="14"/>
        <v>1</v>
      </c>
      <c r="AT22">
        <f t="shared" si="15"/>
        <v>2</v>
      </c>
    </row>
    <row r="23" spans="1:46" ht="19.5">
      <c r="A23" s="27" t="s">
        <v>64</v>
      </c>
      <c r="B23" s="27" t="s">
        <v>65</v>
      </c>
      <c r="C23" s="27">
        <v>10</v>
      </c>
      <c r="D23" s="28">
        <v>0</v>
      </c>
      <c r="E23" s="29">
        <v>0</v>
      </c>
      <c r="F23" s="30">
        <v>3</v>
      </c>
      <c r="G23" s="31">
        <v>5</v>
      </c>
      <c r="H23" s="31"/>
      <c r="I23" s="32"/>
      <c r="J23" s="32"/>
      <c r="K23" s="32"/>
      <c r="L23" s="32"/>
      <c r="M23" s="68">
        <f t="shared" si="16"/>
        <v>8</v>
      </c>
      <c r="N23" s="68">
        <v>13</v>
      </c>
      <c r="O23" s="66">
        <v>10</v>
      </c>
      <c r="P23" s="67">
        <f t="shared" si="2"/>
        <v>23</v>
      </c>
      <c r="Q23" s="101">
        <v>13</v>
      </c>
      <c r="R23" s="102">
        <v>8</v>
      </c>
      <c r="S23" s="153">
        <f t="shared" si="3"/>
        <v>4</v>
      </c>
      <c r="T23" s="154"/>
      <c r="U23" s="32">
        <v>4</v>
      </c>
      <c r="V23" s="25">
        <v>8</v>
      </c>
      <c r="W23" s="107">
        <f t="shared" si="4"/>
        <v>60</v>
      </c>
      <c r="X23" s="96">
        <f t="shared" si="5"/>
        <v>70</v>
      </c>
      <c r="Y23" s="105">
        <f t="shared" si="6"/>
        <v>29</v>
      </c>
      <c r="Z23" s="105">
        <f t="shared" si="7"/>
        <v>15</v>
      </c>
      <c r="AA23" s="105">
        <f t="shared" si="8"/>
        <v>8</v>
      </c>
      <c r="AB23" s="105"/>
      <c r="AC23" s="125"/>
      <c r="AD23" s="49">
        <f t="shared" si="9"/>
        <v>0.52727272727272723</v>
      </c>
      <c r="AE23" s="49">
        <f t="shared" si="10"/>
        <v>0.42857142857142855</v>
      </c>
      <c r="AF23" s="49">
        <f t="shared" si="11"/>
        <v>0.8</v>
      </c>
      <c r="AG23" s="49"/>
      <c r="AH23" s="46"/>
      <c r="AI23" s="47">
        <f t="shared" ref="AI23:AK23" si="29">IF((AD23)&gt;=50%,2,(IF((AD23)&lt;25%,0,1)))</f>
        <v>2</v>
      </c>
      <c r="AJ23" s="47">
        <f t="shared" si="29"/>
        <v>1</v>
      </c>
      <c r="AK23" s="47">
        <f t="shared" si="29"/>
        <v>2</v>
      </c>
      <c r="AL23" s="47"/>
      <c r="AM23" s="46"/>
      <c r="AN23" s="47" t="str">
        <f t="shared" ref="AN23:AP23" si="30">IF(AI23=2,"Att",(IF(AI23=0,"Not","Weak")))</f>
        <v>Att</v>
      </c>
      <c r="AO23" s="47" t="str">
        <f t="shared" si="30"/>
        <v>Weak</v>
      </c>
      <c r="AP23" s="47" t="str">
        <f t="shared" si="30"/>
        <v>Att</v>
      </c>
      <c r="AQ23" s="47"/>
      <c r="AR23" s="46"/>
      <c r="AS23" s="136">
        <f t="shared" si="14"/>
        <v>3</v>
      </c>
      <c r="AT23">
        <f t="shared" si="15"/>
        <v>2</v>
      </c>
    </row>
    <row r="24" spans="1:46" ht="19.5">
      <c r="A24" s="27" t="s">
        <v>66</v>
      </c>
      <c r="B24" s="27" t="s">
        <v>67</v>
      </c>
      <c r="C24" s="27">
        <v>10</v>
      </c>
      <c r="D24" s="28">
        <v>3</v>
      </c>
      <c r="E24" s="29">
        <v>5</v>
      </c>
      <c r="F24" s="30">
        <v>2</v>
      </c>
      <c r="G24" s="31">
        <v>7</v>
      </c>
      <c r="H24" s="31"/>
      <c r="I24" s="32"/>
      <c r="J24" s="32"/>
      <c r="K24" s="32"/>
      <c r="L24" s="32"/>
      <c r="M24" s="68">
        <f t="shared" si="16"/>
        <v>12</v>
      </c>
      <c r="N24" s="68">
        <v>6</v>
      </c>
      <c r="O24" s="66">
        <v>7</v>
      </c>
      <c r="P24" s="67">
        <f t="shared" si="2"/>
        <v>13</v>
      </c>
      <c r="Q24" s="101">
        <v>16</v>
      </c>
      <c r="R24" s="102">
        <v>8</v>
      </c>
      <c r="S24" s="153">
        <f t="shared" si="3"/>
        <v>5</v>
      </c>
      <c r="T24" s="154"/>
      <c r="U24" s="105">
        <v>4</v>
      </c>
      <c r="V24" s="25">
        <v>9</v>
      </c>
      <c r="W24" s="107">
        <f t="shared" si="4"/>
        <v>58</v>
      </c>
      <c r="X24" s="96">
        <f t="shared" si="5"/>
        <v>68</v>
      </c>
      <c r="Y24" s="105">
        <f t="shared" si="6"/>
        <v>27</v>
      </c>
      <c r="Z24" s="105">
        <f t="shared" si="7"/>
        <v>19</v>
      </c>
      <c r="AA24" s="105">
        <f t="shared" si="8"/>
        <v>9</v>
      </c>
      <c r="AB24" s="105"/>
      <c r="AC24" s="125"/>
      <c r="AD24" s="49">
        <f t="shared" si="9"/>
        <v>0.49090909090909091</v>
      </c>
      <c r="AE24" s="49">
        <f t="shared" si="10"/>
        <v>0.54285714285714282</v>
      </c>
      <c r="AF24" s="49">
        <f t="shared" si="11"/>
        <v>0.9</v>
      </c>
      <c r="AG24" s="49"/>
      <c r="AH24" s="46"/>
      <c r="AI24" s="47">
        <f t="shared" ref="AI24:AK24" si="31">IF((AD24)&gt;=50%,2,(IF((AD24)&lt;25%,0,1)))</f>
        <v>1</v>
      </c>
      <c r="AJ24" s="47">
        <f t="shared" si="31"/>
        <v>2</v>
      </c>
      <c r="AK24" s="47">
        <f t="shared" si="31"/>
        <v>2</v>
      </c>
      <c r="AL24" s="47"/>
      <c r="AM24" s="46"/>
      <c r="AN24" s="47" t="str">
        <f t="shared" ref="AN24:AP24" si="32">IF(AI24=2,"Att",(IF(AI24=0,"Not","Weak")))</f>
        <v>Weak</v>
      </c>
      <c r="AO24" s="47" t="str">
        <f t="shared" si="32"/>
        <v>Att</v>
      </c>
      <c r="AP24" s="47" t="str">
        <f t="shared" si="32"/>
        <v>Att</v>
      </c>
      <c r="AQ24" s="47"/>
      <c r="AR24" s="46"/>
      <c r="AS24" s="136">
        <f t="shared" si="14"/>
        <v>3</v>
      </c>
      <c r="AT24">
        <f t="shared" si="15"/>
        <v>2</v>
      </c>
    </row>
    <row r="25" spans="1:46" ht="37.5">
      <c r="A25" s="27" t="s">
        <v>68</v>
      </c>
      <c r="B25" s="27" t="s">
        <v>69</v>
      </c>
      <c r="C25" s="27">
        <v>10</v>
      </c>
      <c r="D25" s="28">
        <v>0</v>
      </c>
      <c r="E25" s="29">
        <v>3</v>
      </c>
      <c r="F25" s="32">
        <v>0</v>
      </c>
      <c r="G25" s="31">
        <v>0</v>
      </c>
      <c r="H25" s="31"/>
      <c r="I25" s="32"/>
      <c r="J25" s="32"/>
      <c r="K25" s="32"/>
      <c r="L25" s="32"/>
      <c r="M25" s="68">
        <f t="shared" si="16"/>
        <v>3</v>
      </c>
      <c r="N25" s="68">
        <v>5</v>
      </c>
      <c r="O25" s="66">
        <v>6</v>
      </c>
      <c r="P25" s="67">
        <f t="shared" si="2"/>
        <v>11</v>
      </c>
      <c r="Q25" s="101">
        <v>4</v>
      </c>
      <c r="R25" s="102">
        <v>4</v>
      </c>
      <c r="S25" s="153">
        <f t="shared" si="3"/>
        <v>5</v>
      </c>
      <c r="T25" s="154"/>
      <c r="U25" s="105">
        <v>3</v>
      </c>
      <c r="V25" s="25">
        <v>8</v>
      </c>
      <c r="W25" s="107">
        <f t="shared" si="4"/>
        <v>30</v>
      </c>
      <c r="X25" s="96">
        <f t="shared" si="5"/>
        <v>40</v>
      </c>
      <c r="Y25" s="105">
        <f t="shared" si="6"/>
        <v>9</v>
      </c>
      <c r="Z25" s="105">
        <f t="shared" si="7"/>
        <v>9</v>
      </c>
      <c r="AA25" s="105">
        <f t="shared" si="8"/>
        <v>8</v>
      </c>
      <c r="AB25" s="105"/>
      <c r="AC25" s="125"/>
      <c r="AD25" s="49">
        <f t="shared" si="9"/>
        <v>0.16363636363636364</v>
      </c>
      <c r="AE25" s="49">
        <f t="shared" si="10"/>
        <v>0.25714285714285712</v>
      </c>
      <c r="AF25" s="49">
        <f t="shared" si="11"/>
        <v>0.8</v>
      </c>
      <c r="AG25" s="49"/>
      <c r="AH25" s="46"/>
      <c r="AI25" s="47">
        <f t="shared" ref="AI25:AK25" si="33">IF((AD25)&gt;=50%,2,(IF((AD25)&lt;25%,0,1)))</f>
        <v>0</v>
      </c>
      <c r="AJ25" s="47">
        <f t="shared" si="33"/>
        <v>1</v>
      </c>
      <c r="AK25" s="47">
        <f t="shared" si="33"/>
        <v>2</v>
      </c>
      <c r="AL25" s="47"/>
      <c r="AM25" s="46"/>
      <c r="AN25" s="47" t="str">
        <f t="shared" ref="AN25:AP25" si="34">IF(AI25=2,"Att",(IF(AI25=0,"Not","Weak")))</f>
        <v>Not</v>
      </c>
      <c r="AO25" s="47" t="str">
        <f t="shared" si="34"/>
        <v>Weak</v>
      </c>
      <c r="AP25" s="47" t="str">
        <f t="shared" si="34"/>
        <v>Att</v>
      </c>
      <c r="AQ25" s="47"/>
      <c r="AR25" s="46"/>
      <c r="AS25" s="136">
        <f t="shared" si="14"/>
        <v>1</v>
      </c>
      <c r="AT25">
        <f t="shared" si="15"/>
        <v>2</v>
      </c>
    </row>
    <row r="26" spans="1:46" ht="19.5">
      <c r="A26" s="27" t="s">
        <v>70</v>
      </c>
      <c r="B26" s="27" t="s">
        <v>71</v>
      </c>
      <c r="C26" s="27">
        <v>5</v>
      </c>
      <c r="D26" s="28">
        <v>0</v>
      </c>
      <c r="E26" s="29">
        <v>0</v>
      </c>
      <c r="F26" s="32">
        <v>0</v>
      </c>
      <c r="G26" s="31">
        <v>0</v>
      </c>
      <c r="H26" s="31"/>
      <c r="I26" s="59"/>
      <c r="J26" s="32"/>
      <c r="K26" s="32"/>
      <c r="L26" s="32"/>
      <c r="M26" s="68">
        <f t="shared" si="16"/>
        <v>0</v>
      </c>
      <c r="N26" s="68">
        <v>5</v>
      </c>
      <c r="O26" s="66">
        <v>4</v>
      </c>
      <c r="P26" s="67">
        <f t="shared" si="2"/>
        <v>9</v>
      </c>
      <c r="Q26" s="101">
        <v>8</v>
      </c>
      <c r="R26" s="102">
        <v>2</v>
      </c>
      <c r="S26" s="153">
        <f t="shared" ref="S26:S34" si="35">V26-U26</f>
        <v>4</v>
      </c>
      <c r="T26" s="154"/>
      <c r="U26" s="105">
        <v>3</v>
      </c>
      <c r="V26" s="25">
        <v>7</v>
      </c>
      <c r="W26" s="107">
        <f t="shared" si="4"/>
        <v>26</v>
      </c>
      <c r="X26" s="96">
        <f t="shared" si="5"/>
        <v>31</v>
      </c>
      <c r="Y26" s="105">
        <f t="shared" si="6"/>
        <v>13</v>
      </c>
      <c r="Z26" s="105">
        <f t="shared" si="7"/>
        <v>4</v>
      </c>
      <c r="AA26" s="105">
        <f t="shared" si="8"/>
        <v>7</v>
      </c>
      <c r="AB26" s="105"/>
      <c r="AC26" s="125"/>
      <c r="AD26" s="49">
        <f t="shared" si="9"/>
        <v>0.23636363636363636</v>
      </c>
      <c r="AE26" s="49">
        <f t="shared" si="10"/>
        <v>0.11428571428571428</v>
      </c>
      <c r="AF26" s="49">
        <f t="shared" si="11"/>
        <v>0.7</v>
      </c>
      <c r="AG26" s="49"/>
      <c r="AH26" s="46"/>
      <c r="AI26" s="47">
        <f t="shared" ref="AI26:AK26" si="36">IF((AD26)&gt;=50%,2,(IF((AD26)&lt;25%,0,1)))</f>
        <v>0</v>
      </c>
      <c r="AJ26" s="47">
        <f t="shared" si="36"/>
        <v>0</v>
      </c>
      <c r="AK26" s="47">
        <f t="shared" si="36"/>
        <v>2</v>
      </c>
      <c r="AL26" s="47"/>
      <c r="AM26" s="46"/>
      <c r="AN26" s="47" t="str">
        <f t="shared" ref="AN26:AP26" si="37">IF(AI26=2,"Att",(IF(AI26=0,"Not","Weak")))</f>
        <v>Not</v>
      </c>
      <c r="AO26" s="47" t="str">
        <f t="shared" si="37"/>
        <v>Not</v>
      </c>
      <c r="AP26" s="47" t="str">
        <f t="shared" si="37"/>
        <v>Att</v>
      </c>
      <c r="AQ26" s="47"/>
      <c r="AR26" s="46"/>
      <c r="AS26" s="136">
        <f t="shared" si="14"/>
        <v>0</v>
      </c>
      <c r="AT26">
        <f t="shared" si="15"/>
        <v>2</v>
      </c>
    </row>
    <row r="27" spans="1:46" ht="19.5">
      <c r="A27" s="27" t="s">
        <v>72</v>
      </c>
      <c r="B27" s="27" t="s">
        <v>73</v>
      </c>
      <c r="C27" s="27">
        <v>8</v>
      </c>
      <c r="D27" s="28">
        <v>0</v>
      </c>
      <c r="E27" s="29">
        <v>0</v>
      </c>
      <c r="F27" s="32">
        <v>0</v>
      </c>
      <c r="G27" s="31">
        <v>3</v>
      </c>
      <c r="H27" s="31"/>
      <c r="I27" s="32"/>
      <c r="J27" s="32"/>
      <c r="K27" s="32"/>
      <c r="L27" s="32"/>
      <c r="M27" s="68">
        <f t="shared" si="16"/>
        <v>3</v>
      </c>
      <c r="N27" s="68">
        <v>0</v>
      </c>
      <c r="O27" s="66">
        <v>5</v>
      </c>
      <c r="P27" s="67">
        <f t="shared" si="2"/>
        <v>5</v>
      </c>
      <c r="Q27" s="101">
        <v>12</v>
      </c>
      <c r="R27" s="102">
        <v>6</v>
      </c>
      <c r="S27" s="153">
        <f t="shared" si="35"/>
        <v>4</v>
      </c>
      <c r="T27" s="154"/>
      <c r="U27" s="105">
        <v>3</v>
      </c>
      <c r="V27" s="25">
        <v>7</v>
      </c>
      <c r="W27" s="107">
        <f t="shared" si="4"/>
        <v>33</v>
      </c>
      <c r="X27" s="96">
        <f t="shared" si="5"/>
        <v>41</v>
      </c>
      <c r="Y27" s="105">
        <f t="shared" si="6"/>
        <v>12</v>
      </c>
      <c r="Z27" s="105">
        <f t="shared" si="7"/>
        <v>8</v>
      </c>
      <c r="AA27" s="105">
        <f t="shared" si="8"/>
        <v>7</v>
      </c>
      <c r="AB27" s="105"/>
      <c r="AC27" s="125"/>
      <c r="AD27" s="49">
        <f t="shared" si="9"/>
        <v>0.21818181818181817</v>
      </c>
      <c r="AE27" s="49">
        <f t="shared" si="10"/>
        <v>0.22857142857142856</v>
      </c>
      <c r="AF27" s="49">
        <f t="shared" si="11"/>
        <v>0.7</v>
      </c>
      <c r="AG27" s="49"/>
      <c r="AH27" s="46"/>
      <c r="AI27" s="47">
        <f t="shared" ref="AI27:AK27" si="38">IF((AD27)&gt;=50%,2,(IF((AD27)&lt;25%,0,1)))</f>
        <v>0</v>
      </c>
      <c r="AJ27" s="47">
        <f t="shared" si="38"/>
        <v>0</v>
      </c>
      <c r="AK27" s="47">
        <f t="shared" si="38"/>
        <v>2</v>
      </c>
      <c r="AL27" s="47"/>
      <c r="AM27" s="46"/>
      <c r="AN27" s="47" t="str">
        <f t="shared" ref="AN27:AP27" si="39">IF(AI27=2,"Att",(IF(AI27=0,"Not","Weak")))</f>
        <v>Not</v>
      </c>
      <c r="AO27" s="47" t="str">
        <f t="shared" si="39"/>
        <v>Not</v>
      </c>
      <c r="AP27" s="47" t="str">
        <f t="shared" si="39"/>
        <v>Att</v>
      </c>
      <c r="AQ27" s="47"/>
      <c r="AR27" s="46"/>
      <c r="AS27" s="136">
        <f t="shared" si="14"/>
        <v>0</v>
      </c>
      <c r="AT27">
        <f t="shared" si="15"/>
        <v>2</v>
      </c>
    </row>
    <row r="28" spans="1:46" ht="19.5">
      <c r="A28" s="27" t="s">
        <v>74</v>
      </c>
      <c r="B28" s="27" t="s">
        <v>75</v>
      </c>
      <c r="C28" s="27">
        <v>10</v>
      </c>
      <c r="D28" s="28">
        <v>3</v>
      </c>
      <c r="E28" s="29">
        <v>5</v>
      </c>
      <c r="F28" s="32">
        <v>0</v>
      </c>
      <c r="G28" s="31">
        <v>5</v>
      </c>
      <c r="H28" s="31"/>
      <c r="I28" s="32"/>
      <c r="J28" s="32"/>
      <c r="K28" s="32"/>
      <c r="L28" s="32"/>
      <c r="M28" s="68">
        <f t="shared" si="16"/>
        <v>10</v>
      </c>
      <c r="N28" s="68">
        <v>10</v>
      </c>
      <c r="O28" s="66">
        <v>8</v>
      </c>
      <c r="P28" s="67">
        <f t="shared" si="2"/>
        <v>18</v>
      </c>
      <c r="Q28" s="101">
        <v>12</v>
      </c>
      <c r="R28" s="102">
        <v>7</v>
      </c>
      <c r="S28" s="153">
        <f t="shared" si="35"/>
        <v>5</v>
      </c>
      <c r="T28" s="154"/>
      <c r="U28" s="105">
        <v>3</v>
      </c>
      <c r="V28" s="25">
        <v>8</v>
      </c>
      <c r="W28" s="107">
        <f t="shared" si="4"/>
        <v>55</v>
      </c>
      <c r="X28" s="96">
        <f t="shared" si="5"/>
        <v>65</v>
      </c>
      <c r="Y28" s="105">
        <f t="shared" si="6"/>
        <v>25</v>
      </c>
      <c r="Z28" s="105">
        <f t="shared" si="7"/>
        <v>18</v>
      </c>
      <c r="AA28" s="105">
        <f t="shared" si="8"/>
        <v>8</v>
      </c>
      <c r="AB28" s="105"/>
      <c r="AC28" s="125"/>
      <c r="AD28" s="49">
        <f t="shared" si="9"/>
        <v>0.45454545454545453</v>
      </c>
      <c r="AE28" s="49">
        <f t="shared" si="10"/>
        <v>0.51428571428571423</v>
      </c>
      <c r="AF28" s="49">
        <f t="shared" si="11"/>
        <v>0.8</v>
      </c>
      <c r="AG28" s="49"/>
      <c r="AH28" s="46"/>
      <c r="AI28" s="47">
        <f t="shared" ref="AI28:AK28" si="40">IF((AD28)&gt;=50%,2,(IF((AD28)&lt;25%,0,1)))</f>
        <v>1</v>
      </c>
      <c r="AJ28" s="47">
        <f t="shared" si="40"/>
        <v>2</v>
      </c>
      <c r="AK28" s="47">
        <f t="shared" si="40"/>
        <v>2</v>
      </c>
      <c r="AL28" s="47"/>
      <c r="AM28" s="46"/>
      <c r="AN28" s="47" t="str">
        <f t="shared" ref="AN28:AP28" si="41">IF(AI28=2,"Att",(IF(AI28=0,"Not","Weak")))</f>
        <v>Weak</v>
      </c>
      <c r="AO28" s="47" t="str">
        <f t="shared" si="41"/>
        <v>Att</v>
      </c>
      <c r="AP28" s="47" t="str">
        <f t="shared" si="41"/>
        <v>Att</v>
      </c>
      <c r="AQ28" s="47"/>
      <c r="AR28" s="46"/>
      <c r="AS28" s="136">
        <f t="shared" si="14"/>
        <v>3</v>
      </c>
      <c r="AT28">
        <f t="shared" si="15"/>
        <v>2</v>
      </c>
    </row>
    <row r="29" spans="1:46" ht="19.5">
      <c r="A29" s="27" t="s">
        <v>76</v>
      </c>
      <c r="B29" s="27" t="s">
        <v>77</v>
      </c>
      <c r="C29" s="27">
        <v>10</v>
      </c>
      <c r="D29" s="28">
        <v>3</v>
      </c>
      <c r="E29" s="29">
        <v>2</v>
      </c>
      <c r="F29" s="32">
        <v>3</v>
      </c>
      <c r="G29" s="31">
        <v>3</v>
      </c>
      <c r="H29" s="31"/>
      <c r="I29" s="32"/>
      <c r="J29" s="32"/>
      <c r="K29" s="32"/>
      <c r="L29" s="32"/>
      <c r="M29" s="68">
        <f t="shared" si="16"/>
        <v>6</v>
      </c>
      <c r="N29" s="68">
        <v>5</v>
      </c>
      <c r="O29" s="66">
        <v>5</v>
      </c>
      <c r="P29" s="67">
        <f t="shared" si="2"/>
        <v>10</v>
      </c>
      <c r="Q29" s="101">
        <v>11</v>
      </c>
      <c r="R29" s="102">
        <v>5</v>
      </c>
      <c r="S29" s="153">
        <f t="shared" si="35"/>
        <v>4</v>
      </c>
      <c r="T29" s="154"/>
      <c r="U29" s="105">
        <v>4</v>
      </c>
      <c r="V29" s="25">
        <v>8</v>
      </c>
      <c r="W29" s="107">
        <f t="shared" si="4"/>
        <v>40</v>
      </c>
      <c r="X29" s="96">
        <f t="shared" si="5"/>
        <v>50</v>
      </c>
      <c r="Y29" s="105">
        <f t="shared" si="6"/>
        <v>22</v>
      </c>
      <c r="Z29" s="105">
        <f t="shared" si="7"/>
        <v>10</v>
      </c>
      <c r="AA29" s="105">
        <f t="shared" si="8"/>
        <v>8</v>
      </c>
      <c r="AB29" s="105"/>
      <c r="AC29" s="125"/>
      <c r="AD29" s="49">
        <f t="shared" si="9"/>
        <v>0.4</v>
      </c>
      <c r="AE29" s="49">
        <f t="shared" si="10"/>
        <v>0.2857142857142857</v>
      </c>
      <c r="AF29" s="49">
        <f t="shared" si="11"/>
        <v>0.8</v>
      </c>
      <c r="AG29" s="49"/>
      <c r="AH29" s="46"/>
      <c r="AI29" s="47">
        <f t="shared" ref="AI29:AK29" si="42">IF((AD29)&gt;=50%,2,(IF((AD29)&lt;25%,0,1)))</f>
        <v>1</v>
      </c>
      <c r="AJ29" s="47">
        <f t="shared" si="42"/>
        <v>1</v>
      </c>
      <c r="AK29" s="47">
        <f t="shared" si="42"/>
        <v>2</v>
      </c>
      <c r="AL29" s="47"/>
      <c r="AM29" s="46"/>
      <c r="AN29" s="47" t="str">
        <f t="shared" ref="AN29:AP29" si="43">IF(AI29=2,"Att",(IF(AI29=0,"Not","Weak")))</f>
        <v>Weak</v>
      </c>
      <c r="AO29" s="47" t="str">
        <f t="shared" si="43"/>
        <v>Weak</v>
      </c>
      <c r="AP29" s="47" t="str">
        <f t="shared" si="43"/>
        <v>Att</v>
      </c>
      <c r="AQ29" s="47"/>
      <c r="AR29" s="46"/>
      <c r="AS29" s="136">
        <f t="shared" si="14"/>
        <v>2</v>
      </c>
      <c r="AT29">
        <f t="shared" si="15"/>
        <v>2</v>
      </c>
    </row>
    <row r="30" spans="1:46" ht="19.5">
      <c r="A30" s="27" t="s">
        <v>78</v>
      </c>
      <c r="B30" s="27" t="s">
        <v>79</v>
      </c>
      <c r="C30" s="27">
        <v>10</v>
      </c>
      <c r="D30" s="28">
        <v>0</v>
      </c>
      <c r="E30" s="29">
        <v>0</v>
      </c>
      <c r="F30" s="32">
        <v>0</v>
      </c>
      <c r="G30" s="31">
        <v>3</v>
      </c>
      <c r="H30" s="31"/>
      <c r="I30" s="32"/>
      <c r="J30" s="32"/>
      <c r="K30" s="32"/>
      <c r="L30" s="59"/>
      <c r="M30" s="68">
        <f t="shared" si="16"/>
        <v>3</v>
      </c>
      <c r="N30" s="68">
        <v>5</v>
      </c>
      <c r="O30" s="66">
        <v>0</v>
      </c>
      <c r="P30" s="67">
        <f t="shared" si="2"/>
        <v>5</v>
      </c>
      <c r="Q30" s="101">
        <v>10.5</v>
      </c>
      <c r="R30" s="102">
        <v>6</v>
      </c>
      <c r="S30" s="153">
        <f t="shared" si="35"/>
        <v>4</v>
      </c>
      <c r="T30" s="154"/>
      <c r="U30" s="105">
        <v>3</v>
      </c>
      <c r="V30" s="25">
        <v>7</v>
      </c>
      <c r="W30" s="107">
        <f t="shared" si="4"/>
        <v>31.5</v>
      </c>
      <c r="X30" s="96">
        <f t="shared" si="5"/>
        <v>41.5</v>
      </c>
      <c r="Y30" s="105">
        <f t="shared" si="6"/>
        <v>15.5</v>
      </c>
      <c r="Z30" s="105">
        <f t="shared" si="7"/>
        <v>3</v>
      </c>
      <c r="AA30" s="105">
        <f t="shared" si="8"/>
        <v>7</v>
      </c>
      <c r="AB30" s="105"/>
      <c r="AC30" s="125"/>
      <c r="AD30" s="49">
        <f t="shared" si="9"/>
        <v>0.2818181818181818</v>
      </c>
      <c r="AE30" s="49">
        <f t="shared" si="10"/>
        <v>8.5714285714285715E-2</v>
      </c>
      <c r="AF30" s="49">
        <f t="shared" si="11"/>
        <v>0.7</v>
      </c>
      <c r="AG30" s="49"/>
      <c r="AH30" s="46"/>
      <c r="AI30" s="47">
        <f t="shared" ref="AI30:AK30" si="44">IF((AD30)&gt;=50%,2,(IF((AD30)&lt;25%,0,1)))</f>
        <v>1</v>
      </c>
      <c r="AJ30" s="47">
        <f t="shared" si="44"/>
        <v>0</v>
      </c>
      <c r="AK30" s="47">
        <f t="shared" si="44"/>
        <v>2</v>
      </c>
      <c r="AL30" s="47"/>
      <c r="AM30" s="46"/>
      <c r="AN30" s="47" t="str">
        <f t="shared" ref="AN30:AP30" si="45">IF(AI30=2,"Att",(IF(AI30=0,"Not","Weak")))</f>
        <v>Weak</v>
      </c>
      <c r="AO30" s="47" t="str">
        <f t="shared" si="45"/>
        <v>Not</v>
      </c>
      <c r="AP30" s="47" t="str">
        <f t="shared" si="45"/>
        <v>Att</v>
      </c>
      <c r="AQ30" s="47"/>
      <c r="AR30" s="46"/>
      <c r="AS30" s="136">
        <f t="shared" si="14"/>
        <v>1</v>
      </c>
      <c r="AT30">
        <f t="shared" si="15"/>
        <v>2</v>
      </c>
    </row>
    <row r="31" spans="1:46" ht="37.5">
      <c r="A31" s="27" t="s">
        <v>80</v>
      </c>
      <c r="B31" s="27" t="s">
        <v>81</v>
      </c>
      <c r="C31" s="27">
        <v>8</v>
      </c>
      <c r="D31" s="28">
        <v>0</v>
      </c>
      <c r="E31" s="29">
        <v>0</v>
      </c>
      <c r="F31" s="32">
        <v>0</v>
      </c>
      <c r="G31" s="31">
        <v>3</v>
      </c>
      <c r="H31" s="31"/>
      <c r="I31" s="32"/>
      <c r="J31" s="32"/>
      <c r="K31" s="32"/>
      <c r="L31" s="59"/>
      <c r="M31" s="68">
        <f t="shared" si="16"/>
        <v>3</v>
      </c>
      <c r="N31" s="68">
        <v>13</v>
      </c>
      <c r="O31" s="66">
        <v>0</v>
      </c>
      <c r="P31" s="67">
        <f t="shared" si="2"/>
        <v>13</v>
      </c>
      <c r="Q31" s="101">
        <v>7</v>
      </c>
      <c r="R31" s="102">
        <v>6</v>
      </c>
      <c r="S31" s="153">
        <f t="shared" si="35"/>
        <v>3</v>
      </c>
      <c r="T31" s="154"/>
      <c r="U31" s="105">
        <v>5</v>
      </c>
      <c r="V31" s="25">
        <v>8</v>
      </c>
      <c r="W31" s="107">
        <f t="shared" si="4"/>
        <v>37</v>
      </c>
      <c r="X31" s="96">
        <f t="shared" si="5"/>
        <v>45</v>
      </c>
      <c r="Y31" s="105">
        <f t="shared" si="6"/>
        <v>20</v>
      </c>
      <c r="Z31" s="105">
        <f t="shared" si="7"/>
        <v>3</v>
      </c>
      <c r="AA31" s="105">
        <f t="shared" si="8"/>
        <v>8</v>
      </c>
      <c r="AB31" s="105"/>
      <c r="AC31" s="125"/>
      <c r="AD31" s="49">
        <f t="shared" si="9"/>
        <v>0.36363636363636365</v>
      </c>
      <c r="AE31" s="49">
        <f t="shared" si="10"/>
        <v>8.5714285714285715E-2</v>
      </c>
      <c r="AF31" s="49">
        <f t="shared" si="11"/>
        <v>0.8</v>
      </c>
      <c r="AG31" s="49"/>
      <c r="AH31" s="46"/>
      <c r="AI31" s="47">
        <f t="shared" ref="AI31:AK31" si="46">IF((AD31)&gt;=50%,2,(IF((AD31)&lt;25%,0,1)))</f>
        <v>1</v>
      </c>
      <c r="AJ31" s="47">
        <f t="shared" si="46"/>
        <v>0</v>
      </c>
      <c r="AK31" s="47">
        <f t="shared" si="46"/>
        <v>2</v>
      </c>
      <c r="AL31" s="47"/>
      <c r="AM31" s="46"/>
      <c r="AN31" s="47" t="str">
        <f t="shared" ref="AN31:AP31" si="47">IF(AI31=2,"Att",(IF(AI31=0,"Not","Weak")))</f>
        <v>Weak</v>
      </c>
      <c r="AO31" s="47" t="str">
        <f t="shared" si="47"/>
        <v>Not</v>
      </c>
      <c r="AP31" s="47" t="str">
        <f t="shared" si="47"/>
        <v>Att</v>
      </c>
      <c r="AQ31" s="47"/>
      <c r="AR31" s="46"/>
      <c r="AS31" s="136">
        <f t="shared" si="14"/>
        <v>1</v>
      </c>
      <c r="AT31">
        <f t="shared" si="15"/>
        <v>2</v>
      </c>
    </row>
    <row r="32" spans="1:46" ht="19.5">
      <c r="A32" s="27" t="s">
        <v>82</v>
      </c>
      <c r="B32" s="27" t="s">
        <v>83</v>
      </c>
      <c r="C32" s="27">
        <v>10</v>
      </c>
      <c r="D32" s="28">
        <v>0</v>
      </c>
      <c r="E32" s="29">
        <v>0</v>
      </c>
      <c r="F32" s="33">
        <v>0</v>
      </c>
      <c r="G32" s="31">
        <v>3</v>
      </c>
      <c r="H32" s="31"/>
      <c r="I32" s="32"/>
      <c r="J32" s="32"/>
      <c r="K32" s="32"/>
      <c r="L32" s="32"/>
      <c r="M32" s="68">
        <f t="shared" ref="M32:M50" si="48">LARGE(D32:G32,1)+LARGE(D32:G32,2)</f>
        <v>3</v>
      </c>
      <c r="N32" s="69">
        <v>6</v>
      </c>
      <c r="O32" s="66">
        <v>6</v>
      </c>
      <c r="P32" s="67">
        <f t="shared" ref="P32:P42" si="49">SUM(N32:O32)</f>
        <v>12</v>
      </c>
      <c r="Q32" s="91">
        <v>12</v>
      </c>
      <c r="R32" s="102">
        <v>7</v>
      </c>
      <c r="S32" s="153">
        <f t="shared" si="35"/>
        <v>4</v>
      </c>
      <c r="T32" s="154"/>
      <c r="U32" s="105">
        <v>3</v>
      </c>
      <c r="V32" s="25">
        <v>7</v>
      </c>
      <c r="W32" s="107">
        <f t="shared" ref="W32:W42" si="50">SUM(M32,P32:U32)</f>
        <v>41</v>
      </c>
      <c r="X32" s="96">
        <f t="shared" si="5"/>
        <v>51</v>
      </c>
      <c r="Y32" s="105">
        <f t="shared" ref="Y32:Y42" si="51">MIN(SUMIF($D$13:$U$13,Y$12,$D32:$U32),100)</f>
        <v>18</v>
      </c>
      <c r="Z32" s="105">
        <f t="shared" ref="Z32:Z42" si="52">MIN(SUMIF($D$13:$U$13,Z$12,$D32:$U32),100)</f>
        <v>9</v>
      </c>
      <c r="AA32" s="105">
        <f t="shared" ref="AA32:AA42" si="53">MIN(SUMIF($D$13:$U$13,AA$12,$D32:$U32),100)</f>
        <v>7</v>
      </c>
      <c r="AB32" s="105"/>
      <c r="AC32" s="125"/>
      <c r="AD32" s="49">
        <f t="shared" ref="AD32:AD42" si="54">MIN(SUMIF($D$13:$U$13,J$3,$D32:$U32)/O$3,100%)</f>
        <v>0.32727272727272727</v>
      </c>
      <c r="AE32" s="49">
        <f t="shared" ref="AE32:AE42" si="55">MIN(SUMIF($D$13:$U$13,J$4,$D32:$U32)/O$4,100%)</f>
        <v>0.25714285714285712</v>
      </c>
      <c r="AF32" s="49">
        <f t="shared" ref="AF32:AF42" si="56">MIN(SUMIF($D$13:$U$13,J$5,$D32:$U32)/O$5,100%)</f>
        <v>0.7</v>
      </c>
      <c r="AG32" s="49"/>
      <c r="AH32" s="46"/>
      <c r="AI32" s="47">
        <f t="shared" ref="AI32:AI42" si="57">IF((AD32)&gt;=50%,2,(IF((AD32)&lt;25%,0,1)))</f>
        <v>1</v>
      </c>
      <c r="AJ32" s="47">
        <f t="shared" ref="AJ32:AJ42" si="58">IF((AE32)&gt;=50%,2,(IF((AE32)&lt;25%,0,1)))</f>
        <v>1</v>
      </c>
      <c r="AK32" s="47">
        <f t="shared" ref="AK32:AK42" si="59">IF((AF32)&gt;=50%,2,(IF((AF32)&lt;25%,0,1)))</f>
        <v>2</v>
      </c>
      <c r="AL32" s="47"/>
      <c r="AM32" s="46"/>
      <c r="AN32" s="47" t="str">
        <f t="shared" ref="AN32:AN42" si="60">IF(AI32=2,"Att",(IF(AI32=0,"Not","Weak")))</f>
        <v>Weak</v>
      </c>
      <c r="AO32" s="47" t="str">
        <f t="shared" ref="AO32:AO42" si="61">IF(AJ32=2,"Att",(IF(AJ32=0,"Not","Weak")))</f>
        <v>Weak</v>
      </c>
      <c r="AP32" s="47" t="str">
        <f t="shared" ref="AP32:AP42" si="62">IF(AK32=2,"Att",(IF(AK32=0,"Not","Weak")))</f>
        <v>Att</v>
      </c>
      <c r="AQ32" s="47"/>
      <c r="AR32" s="46"/>
      <c r="AS32" s="136">
        <f t="shared" si="14"/>
        <v>2</v>
      </c>
      <c r="AT32">
        <f t="shared" si="15"/>
        <v>2</v>
      </c>
    </row>
    <row r="33" spans="1:46" ht="19.5">
      <c r="A33" s="27" t="s">
        <v>84</v>
      </c>
      <c r="B33" s="27" t="s">
        <v>85</v>
      </c>
      <c r="C33" s="27">
        <v>8</v>
      </c>
      <c r="D33" s="28">
        <v>0</v>
      </c>
      <c r="E33" s="29">
        <v>0</v>
      </c>
      <c r="F33" s="32">
        <v>0</v>
      </c>
      <c r="G33" s="31">
        <v>3</v>
      </c>
      <c r="H33" s="31"/>
      <c r="I33" s="32"/>
      <c r="J33" s="32"/>
      <c r="K33" s="32"/>
      <c r="L33" s="59"/>
      <c r="M33" s="68">
        <f t="shared" si="48"/>
        <v>3</v>
      </c>
      <c r="N33" s="30">
        <v>5</v>
      </c>
      <c r="O33" s="30">
        <v>5</v>
      </c>
      <c r="P33" s="67">
        <f t="shared" si="49"/>
        <v>10</v>
      </c>
      <c r="Q33" s="91">
        <v>12</v>
      </c>
      <c r="R33" s="102">
        <v>2</v>
      </c>
      <c r="S33" s="153">
        <f t="shared" si="35"/>
        <v>3</v>
      </c>
      <c r="T33" s="154"/>
      <c r="U33" s="32">
        <v>3</v>
      </c>
      <c r="V33" s="25">
        <v>6</v>
      </c>
      <c r="W33" s="107">
        <f t="shared" si="50"/>
        <v>33</v>
      </c>
      <c r="X33" s="96">
        <f t="shared" si="5"/>
        <v>41</v>
      </c>
      <c r="Y33" s="105">
        <f t="shared" si="51"/>
        <v>17</v>
      </c>
      <c r="Z33" s="105">
        <f t="shared" si="52"/>
        <v>8</v>
      </c>
      <c r="AA33" s="105">
        <f t="shared" si="53"/>
        <v>6</v>
      </c>
      <c r="AB33" s="105"/>
      <c r="AC33" s="125"/>
      <c r="AD33" s="49">
        <f t="shared" si="54"/>
        <v>0.30909090909090908</v>
      </c>
      <c r="AE33" s="49">
        <f t="shared" si="55"/>
        <v>0.22857142857142856</v>
      </c>
      <c r="AF33" s="49">
        <f t="shared" si="56"/>
        <v>0.6</v>
      </c>
      <c r="AG33" s="49"/>
      <c r="AH33" s="46"/>
      <c r="AI33" s="47">
        <f t="shared" si="57"/>
        <v>1</v>
      </c>
      <c r="AJ33" s="47">
        <f t="shared" si="58"/>
        <v>0</v>
      </c>
      <c r="AK33" s="47">
        <f t="shared" si="59"/>
        <v>2</v>
      </c>
      <c r="AL33" s="47"/>
      <c r="AM33" s="46"/>
      <c r="AN33" s="47" t="str">
        <f t="shared" si="60"/>
        <v>Weak</v>
      </c>
      <c r="AO33" s="47" t="str">
        <f t="shared" si="61"/>
        <v>Not</v>
      </c>
      <c r="AP33" s="47" t="str">
        <f t="shared" si="62"/>
        <v>Att</v>
      </c>
      <c r="AQ33" s="47"/>
      <c r="AR33" s="46"/>
      <c r="AS33" s="136">
        <f t="shared" si="14"/>
        <v>1</v>
      </c>
      <c r="AT33">
        <f t="shared" si="15"/>
        <v>2</v>
      </c>
    </row>
    <row r="34" spans="1:46" ht="19.5">
      <c r="A34" s="27" t="s">
        <v>86</v>
      </c>
      <c r="B34" s="27" t="s">
        <v>87</v>
      </c>
      <c r="C34" s="27">
        <v>10</v>
      </c>
      <c r="D34" s="28">
        <v>8</v>
      </c>
      <c r="E34" s="29">
        <v>0</v>
      </c>
      <c r="F34" s="32">
        <v>5</v>
      </c>
      <c r="G34" s="31">
        <v>3</v>
      </c>
      <c r="H34" s="31"/>
      <c r="I34" s="32"/>
      <c r="J34" s="32"/>
      <c r="K34" s="32"/>
      <c r="L34" s="32"/>
      <c r="M34" s="68">
        <f t="shared" si="48"/>
        <v>13</v>
      </c>
      <c r="N34" s="30">
        <v>13</v>
      </c>
      <c r="O34" s="30">
        <v>5</v>
      </c>
      <c r="P34" s="67">
        <f t="shared" si="49"/>
        <v>18</v>
      </c>
      <c r="Q34" s="91">
        <v>13</v>
      </c>
      <c r="R34" s="102">
        <v>7</v>
      </c>
      <c r="S34" s="153">
        <f t="shared" si="35"/>
        <v>4</v>
      </c>
      <c r="T34" s="154"/>
      <c r="U34" s="105">
        <v>3</v>
      </c>
      <c r="V34" s="25">
        <v>7</v>
      </c>
      <c r="W34" s="107">
        <f t="shared" si="50"/>
        <v>58</v>
      </c>
      <c r="X34" s="96">
        <f t="shared" ref="X34:X42" si="63">SUM(W34,C34)</f>
        <v>68</v>
      </c>
      <c r="Y34" s="105">
        <f t="shared" si="51"/>
        <v>39</v>
      </c>
      <c r="Z34" s="105">
        <f t="shared" si="52"/>
        <v>8</v>
      </c>
      <c r="AA34" s="105">
        <f t="shared" si="53"/>
        <v>7</v>
      </c>
      <c r="AB34" s="105"/>
      <c r="AC34" s="125"/>
      <c r="AD34" s="49">
        <f t="shared" si="54"/>
        <v>0.70909090909090911</v>
      </c>
      <c r="AE34" s="49">
        <f t="shared" si="55"/>
        <v>0.22857142857142856</v>
      </c>
      <c r="AF34" s="49">
        <f t="shared" si="56"/>
        <v>0.7</v>
      </c>
      <c r="AG34" s="49"/>
      <c r="AH34" s="46"/>
      <c r="AI34" s="47">
        <f t="shared" si="57"/>
        <v>2</v>
      </c>
      <c r="AJ34" s="47">
        <f t="shared" si="58"/>
        <v>0</v>
      </c>
      <c r="AK34" s="47">
        <f t="shared" si="59"/>
        <v>2</v>
      </c>
      <c r="AL34" s="47"/>
      <c r="AM34" s="46"/>
      <c r="AN34" s="47" t="str">
        <f t="shared" si="60"/>
        <v>Att</v>
      </c>
      <c r="AO34" s="47" t="str">
        <f t="shared" si="61"/>
        <v>Not</v>
      </c>
      <c r="AP34" s="47" t="str">
        <f t="shared" si="62"/>
        <v>Att</v>
      </c>
      <c r="AQ34" s="47"/>
      <c r="AR34" s="46"/>
      <c r="AS34" s="136">
        <f t="shared" si="14"/>
        <v>2</v>
      </c>
      <c r="AT34">
        <f t="shared" si="15"/>
        <v>2</v>
      </c>
    </row>
    <row r="35" spans="1:46" ht="19.5">
      <c r="A35" s="27" t="s">
        <v>88</v>
      </c>
      <c r="B35" s="27" t="s">
        <v>89</v>
      </c>
      <c r="C35" s="27">
        <v>8</v>
      </c>
      <c r="D35" s="34">
        <v>0</v>
      </c>
      <c r="E35" s="35">
        <v>0</v>
      </c>
      <c r="F35" s="36">
        <v>0</v>
      </c>
      <c r="G35" s="37">
        <v>3</v>
      </c>
      <c r="H35" s="37"/>
      <c r="I35" s="36"/>
      <c r="J35" s="36"/>
      <c r="K35" s="36"/>
      <c r="L35" s="36"/>
      <c r="M35" s="68">
        <f t="shared" si="48"/>
        <v>3</v>
      </c>
      <c r="N35" s="30">
        <v>6</v>
      </c>
      <c r="O35" s="30">
        <v>7</v>
      </c>
      <c r="P35" s="67">
        <f t="shared" si="49"/>
        <v>13</v>
      </c>
      <c r="Q35" s="108">
        <v>14</v>
      </c>
      <c r="R35" s="102">
        <v>6</v>
      </c>
      <c r="S35" s="153">
        <f t="shared" ref="S35:S50" si="64">V35-U35</f>
        <v>4</v>
      </c>
      <c r="T35" s="154"/>
      <c r="U35" s="105">
        <v>3</v>
      </c>
      <c r="V35" s="25">
        <v>7</v>
      </c>
      <c r="W35" s="107">
        <f t="shared" si="50"/>
        <v>43</v>
      </c>
      <c r="X35" s="96">
        <f t="shared" si="63"/>
        <v>51</v>
      </c>
      <c r="Y35" s="105">
        <f t="shared" si="51"/>
        <v>20</v>
      </c>
      <c r="Z35" s="105">
        <f t="shared" si="52"/>
        <v>10</v>
      </c>
      <c r="AA35" s="105">
        <f t="shared" si="53"/>
        <v>7</v>
      </c>
      <c r="AB35" s="128"/>
      <c r="AC35" s="129"/>
      <c r="AD35" s="49">
        <f t="shared" si="54"/>
        <v>0.36363636363636365</v>
      </c>
      <c r="AE35" s="49">
        <f t="shared" si="55"/>
        <v>0.2857142857142857</v>
      </c>
      <c r="AF35" s="49">
        <f t="shared" si="56"/>
        <v>0.7</v>
      </c>
      <c r="AG35" s="132"/>
      <c r="AH35" s="133"/>
      <c r="AI35" s="47">
        <f t="shared" si="57"/>
        <v>1</v>
      </c>
      <c r="AJ35" s="47">
        <f t="shared" si="58"/>
        <v>1</v>
      </c>
      <c r="AK35" s="47">
        <f t="shared" si="59"/>
        <v>2</v>
      </c>
      <c r="AL35" s="134"/>
      <c r="AM35" s="133"/>
      <c r="AN35" s="47" t="str">
        <f t="shared" si="60"/>
        <v>Weak</v>
      </c>
      <c r="AO35" s="47" t="str">
        <f t="shared" si="61"/>
        <v>Weak</v>
      </c>
      <c r="AP35" s="47" t="str">
        <f t="shared" si="62"/>
        <v>Att</v>
      </c>
      <c r="AQ35" s="134"/>
      <c r="AR35" s="133"/>
      <c r="AS35" s="136">
        <f t="shared" si="14"/>
        <v>2</v>
      </c>
      <c r="AT35">
        <f t="shared" si="15"/>
        <v>2</v>
      </c>
    </row>
    <row r="36" spans="1:46" ht="19.5">
      <c r="A36" s="27" t="s">
        <v>90</v>
      </c>
      <c r="B36" s="27" t="s">
        <v>91</v>
      </c>
      <c r="C36" s="27">
        <v>8</v>
      </c>
      <c r="D36" s="28">
        <v>0</v>
      </c>
      <c r="E36" s="29">
        <v>0</v>
      </c>
      <c r="F36" s="32">
        <v>4</v>
      </c>
      <c r="G36" s="31">
        <v>6</v>
      </c>
      <c r="H36" s="31"/>
      <c r="I36" s="32"/>
      <c r="J36" s="32"/>
      <c r="K36" s="32"/>
      <c r="L36" s="59"/>
      <c r="M36" s="68">
        <f t="shared" si="48"/>
        <v>10</v>
      </c>
      <c r="N36" s="70">
        <v>5</v>
      </c>
      <c r="O36" s="70">
        <v>6</v>
      </c>
      <c r="P36" s="67">
        <f t="shared" si="49"/>
        <v>11</v>
      </c>
      <c r="Q36" s="91">
        <v>10</v>
      </c>
      <c r="R36" s="102">
        <v>6</v>
      </c>
      <c r="S36" s="153">
        <f t="shared" si="64"/>
        <v>4</v>
      </c>
      <c r="T36" s="154"/>
      <c r="U36" s="105">
        <v>3</v>
      </c>
      <c r="V36" s="25">
        <v>7</v>
      </c>
      <c r="W36" s="107">
        <f t="shared" si="50"/>
        <v>44</v>
      </c>
      <c r="X36" s="96">
        <f t="shared" si="63"/>
        <v>52</v>
      </c>
      <c r="Y36" s="105">
        <f t="shared" si="51"/>
        <v>19</v>
      </c>
      <c r="Z36" s="105">
        <f t="shared" si="52"/>
        <v>12</v>
      </c>
      <c r="AA36" s="105">
        <f t="shared" si="53"/>
        <v>7</v>
      </c>
      <c r="AB36" s="105"/>
      <c r="AC36" s="125"/>
      <c r="AD36" s="49">
        <f t="shared" si="54"/>
        <v>0.34545454545454546</v>
      </c>
      <c r="AE36" s="49">
        <f t="shared" si="55"/>
        <v>0.34285714285714286</v>
      </c>
      <c r="AF36" s="49">
        <f t="shared" si="56"/>
        <v>0.7</v>
      </c>
      <c r="AG36" s="49"/>
      <c r="AH36" s="46"/>
      <c r="AI36" s="47">
        <f t="shared" si="57"/>
        <v>1</v>
      </c>
      <c r="AJ36" s="47">
        <f t="shared" si="58"/>
        <v>1</v>
      </c>
      <c r="AK36" s="47">
        <f t="shared" si="59"/>
        <v>2</v>
      </c>
      <c r="AL36" s="47"/>
      <c r="AM36" s="46"/>
      <c r="AN36" s="47" t="str">
        <f t="shared" si="60"/>
        <v>Weak</v>
      </c>
      <c r="AO36" s="47" t="str">
        <f t="shared" si="61"/>
        <v>Weak</v>
      </c>
      <c r="AP36" s="47" t="str">
        <f t="shared" si="62"/>
        <v>Att</v>
      </c>
      <c r="AQ36" s="47"/>
      <c r="AR36" s="46"/>
      <c r="AS36" s="136">
        <f t="shared" si="14"/>
        <v>2</v>
      </c>
      <c r="AT36">
        <f t="shared" si="15"/>
        <v>2</v>
      </c>
    </row>
    <row r="37" spans="1:46" ht="19.5">
      <c r="A37" s="27" t="s">
        <v>92</v>
      </c>
      <c r="B37" s="27" t="s">
        <v>93</v>
      </c>
      <c r="C37" s="27">
        <v>10</v>
      </c>
      <c r="D37" s="28">
        <v>10</v>
      </c>
      <c r="E37" s="29">
        <v>10</v>
      </c>
      <c r="F37" s="32">
        <v>7</v>
      </c>
      <c r="G37" s="31">
        <v>8</v>
      </c>
      <c r="H37" s="31"/>
      <c r="I37" s="59"/>
      <c r="J37" s="32"/>
      <c r="K37" s="32"/>
      <c r="L37" s="32"/>
      <c r="M37" s="68">
        <f t="shared" si="48"/>
        <v>20</v>
      </c>
      <c r="N37" s="30">
        <v>15</v>
      </c>
      <c r="O37" s="30">
        <v>8</v>
      </c>
      <c r="P37" s="67">
        <f t="shared" si="49"/>
        <v>23</v>
      </c>
      <c r="Q37" s="91">
        <v>12</v>
      </c>
      <c r="R37" s="102">
        <v>7</v>
      </c>
      <c r="S37" s="153">
        <f t="shared" si="64"/>
        <v>6</v>
      </c>
      <c r="T37" s="154"/>
      <c r="U37" s="105">
        <v>2</v>
      </c>
      <c r="V37" s="25">
        <v>8</v>
      </c>
      <c r="W37" s="107">
        <f t="shared" si="50"/>
        <v>70</v>
      </c>
      <c r="X37" s="96">
        <f t="shared" si="63"/>
        <v>80</v>
      </c>
      <c r="Y37" s="105">
        <f t="shared" si="51"/>
        <v>44</v>
      </c>
      <c r="Z37" s="105">
        <f t="shared" si="52"/>
        <v>26</v>
      </c>
      <c r="AA37" s="105">
        <f t="shared" si="53"/>
        <v>8</v>
      </c>
      <c r="AB37" s="105"/>
      <c r="AC37" s="125"/>
      <c r="AD37" s="49">
        <f t="shared" si="54"/>
        <v>0.8</v>
      </c>
      <c r="AE37" s="49">
        <f t="shared" si="55"/>
        <v>0.74285714285714288</v>
      </c>
      <c r="AF37" s="49">
        <f t="shared" si="56"/>
        <v>0.8</v>
      </c>
      <c r="AG37" s="49"/>
      <c r="AH37" s="46"/>
      <c r="AI37" s="47">
        <f t="shared" si="57"/>
        <v>2</v>
      </c>
      <c r="AJ37" s="47">
        <f t="shared" si="58"/>
        <v>2</v>
      </c>
      <c r="AK37" s="47">
        <f t="shared" si="59"/>
        <v>2</v>
      </c>
      <c r="AL37" s="47"/>
      <c r="AM37" s="46"/>
      <c r="AN37" s="47" t="str">
        <f t="shared" si="60"/>
        <v>Att</v>
      </c>
      <c r="AO37" s="47" t="str">
        <f t="shared" si="61"/>
        <v>Att</v>
      </c>
      <c r="AP37" s="47" t="str">
        <f t="shared" si="62"/>
        <v>Att</v>
      </c>
      <c r="AQ37" s="47"/>
      <c r="AR37" s="46"/>
      <c r="AS37" s="136">
        <f t="shared" si="14"/>
        <v>4</v>
      </c>
      <c r="AT37">
        <f t="shared" si="15"/>
        <v>2</v>
      </c>
    </row>
    <row r="38" spans="1:46" ht="19.5">
      <c r="A38" s="27" t="s">
        <v>94</v>
      </c>
      <c r="B38" s="27" t="s">
        <v>95</v>
      </c>
      <c r="C38" s="27">
        <v>10</v>
      </c>
      <c r="D38" s="28">
        <v>0</v>
      </c>
      <c r="E38" s="29">
        <v>2</v>
      </c>
      <c r="F38" s="32">
        <v>0</v>
      </c>
      <c r="G38" s="31">
        <v>0</v>
      </c>
      <c r="H38" s="31"/>
      <c r="I38" s="32"/>
      <c r="J38" s="32"/>
      <c r="K38" s="32"/>
      <c r="L38" s="32"/>
      <c r="M38" s="68">
        <f t="shared" si="48"/>
        <v>2</v>
      </c>
      <c r="N38" s="30">
        <v>6</v>
      </c>
      <c r="O38" s="30">
        <v>6</v>
      </c>
      <c r="P38" s="67">
        <f t="shared" si="49"/>
        <v>12</v>
      </c>
      <c r="Q38" s="91">
        <v>8</v>
      </c>
      <c r="R38" s="102">
        <v>6</v>
      </c>
      <c r="S38" s="153">
        <f t="shared" si="64"/>
        <v>4</v>
      </c>
      <c r="T38" s="154"/>
      <c r="U38" s="32">
        <v>3</v>
      </c>
      <c r="V38" s="25">
        <v>7</v>
      </c>
      <c r="W38" s="107">
        <f t="shared" si="50"/>
        <v>35</v>
      </c>
      <c r="X38" s="96">
        <f t="shared" si="63"/>
        <v>45</v>
      </c>
      <c r="Y38" s="105">
        <f t="shared" si="51"/>
        <v>14</v>
      </c>
      <c r="Z38" s="105">
        <f t="shared" si="52"/>
        <v>8</v>
      </c>
      <c r="AA38" s="105">
        <f t="shared" si="53"/>
        <v>7</v>
      </c>
      <c r="AB38" s="105"/>
      <c r="AC38" s="125"/>
      <c r="AD38" s="49">
        <f t="shared" si="54"/>
        <v>0.25454545454545452</v>
      </c>
      <c r="AE38" s="49">
        <f t="shared" si="55"/>
        <v>0.22857142857142856</v>
      </c>
      <c r="AF38" s="49">
        <f t="shared" si="56"/>
        <v>0.7</v>
      </c>
      <c r="AG38" s="49"/>
      <c r="AH38" s="46"/>
      <c r="AI38" s="47">
        <f t="shared" si="57"/>
        <v>1</v>
      </c>
      <c r="AJ38" s="47">
        <f t="shared" si="58"/>
        <v>0</v>
      </c>
      <c r="AK38" s="47">
        <f t="shared" si="59"/>
        <v>2</v>
      </c>
      <c r="AL38" s="47"/>
      <c r="AM38" s="46"/>
      <c r="AN38" s="47" t="str">
        <f t="shared" si="60"/>
        <v>Weak</v>
      </c>
      <c r="AO38" s="47" t="str">
        <f t="shared" si="61"/>
        <v>Not</v>
      </c>
      <c r="AP38" s="47" t="str">
        <f t="shared" si="62"/>
        <v>Att</v>
      </c>
      <c r="AQ38" s="47"/>
      <c r="AR38" s="46"/>
      <c r="AS38" s="136">
        <f t="shared" si="14"/>
        <v>1</v>
      </c>
      <c r="AT38">
        <f t="shared" si="15"/>
        <v>2</v>
      </c>
    </row>
    <row r="39" spans="1:46" ht="19.5">
      <c r="A39" s="27" t="s">
        <v>96</v>
      </c>
      <c r="B39" s="27" t="s">
        <v>97</v>
      </c>
      <c r="C39" s="27">
        <v>8</v>
      </c>
      <c r="D39" s="28">
        <v>0</v>
      </c>
      <c r="E39" s="29">
        <v>0</v>
      </c>
      <c r="F39" s="32">
        <v>0</v>
      </c>
      <c r="G39" s="31">
        <v>3</v>
      </c>
      <c r="H39" s="31"/>
      <c r="I39" s="59"/>
      <c r="J39" s="59"/>
      <c r="K39" s="32"/>
      <c r="L39" s="32"/>
      <c r="M39" s="68">
        <f t="shared" si="48"/>
        <v>3</v>
      </c>
      <c r="N39" s="30">
        <v>6</v>
      </c>
      <c r="O39" s="30">
        <v>6</v>
      </c>
      <c r="P39" s="67">
        <f t="shared" si="49"/>
        <v>12</v>
      </c>
      <c r="Q39" s="91">
        <v>6</v>
      </c>
      <c r="R39" s="102">
        <v>6</v>
      </c>
      <c r="S39" s="153">
        <f t="shared" si="64"/>
        <v>3</v>
      </c>
      <c r="T39" s="154"/>
      <c r="U39" s="105">
        <v>3</v>
      </c>
      <c r="V39" s="25">
        <v>6</v>
      </c>
      <c r="W39" s="107">
        <f t="shared" si="50"/>
        <v>33</v>
      </c>
      <c r="X39" s="96">
        <f t="shared" si="63"/>
        <v>41</v>
      </c>
      <c r="Y39" s="105">
        <f t="shared" si="51"/>
        <v>12</v>
      </c>
      <c r="Z39" s="105">
        <f t="shared" si="52"/>
        <v>9</v>
      </c>
      <c r="AA39" s="105">
        <f t="shared" si="53"/>
        <v>6</v>
      </c>
      <c r="AB39" s="105"/>
      <c r="AC39" s="125"/>
      <c r="AD39" s="49">
        <f t="shared" si="54"/>
        <v>0.21818181818181817</v>
      </c>
      <c r="AE39" s="49">
        <f t="shared" si="55"/>
        <v>0.25714285714285712</v>
      </c>
      <c r="AF39" s="49">
        <f t="shared" si="56"/>
        <v>0.6</v>
      </c>
      <c r="AG39" s="49"/>
      <c r="AH39" s="46"/>
      <c r="AI39" s="47">
        <f t="shared" si="57"/>
        <v>0</v>
      </c>
      <c r="AJ39" s="47">
        <f t="shared" si="58"/>
        <v>1</v>
      </c>
      <c r="AK39" s="47">
        <f t="shared" si="59"/>
        <v>2</v>
      </c>
      <c r="AL39" s="47"/>
      <c r="AM39" s="46"/>
      <c r="AN39" s="47" t="str">
        <f t="shared" si="60"/>
        <v>Not</v>
      </c>
      <c r="AO39" s="47" t="str">
        <f t="shared" si="61"/>
        <v>Weak</v>
      </c>
      <c r="AP39" s="47" t="str">
        <f t="shared" si="62"/>
        <v>Att</v>
      </c>
      <c r="AQ39" s="47"/>
      <c r="AR39" s="46"/>
      <c r="AS39" s="136">
        <f t="shared" si="14"/>
        <v>1</v>
      </c>
      <c r="AT39">
        <f t="shared" si="15"/>
        <v>2</v>
      </c>
    </row>
    <row r="40" spans="1:46" ht="15" customHeight="1">
      <c r="A40" s="27" t="s">
        <v>98</v>
      </c>
      <c r="B40" s="27" t="s">
        <v>99</v>
      </c>
      <c r="C40" s="27">
        <v>8</v>
      </c>
      <c r="D40" s="28">
        <v>0</v>
      </c>
      <c r="E40" s="29">
        <v>0</v>
      </c>
      <c r="F40" s="32">
        <v>0</v>
      </c>
      <c r="G40" s="31">
        <v>3</v>
      </c>
      <c r="H40" s="31"/>
      <c r="I40" s="32"/>
      <c r="J40" s="32"/>
      <c r="K40" s="32"/>
      <c r="L40" s="32"/>
      <c r="M40" s="68">
        <f t="shared" si="48"/>
        <v>3</v>
      </c>
      <c r="N40" s="30">
        <v>6</v>
      </c>
      <c r="O40" s="30">
        <v>6</v>
      </c>
      <c r="P40" s="67">
        <f t="shared" si="49"/>
        <v>12</v>
      </c>
      <c r="Q40" s="91">
        <v>6.5</v>
      </c>
      <c r="R40" s="102">
        <v>7</v>
      </c>
      <c r="S40" s="153">
        <f t="shared" si="64"/>
        <v>3</v>
      </c>
      <c r="T40" s="154"/>
      <c r="U40" s="105">
        <v>3</v>
      </c>
      <c r="V40" s="25">
        <v>6</v>
      </c>
      <c r="W40" s="107">
        <f t="shared" si="50"/>
        <v>34.5</v>
      </c>
      <c r="X40" s="96">
        <f t="shared" si="63"/>
        <v>42.5</v>
      </c>
      <c r="Y40" s="105">
        <f t="shared" si="51"/>
        <v>12.5</v>
      </c>
      <c r="Z40" s="105">
        <f t="shared" si="52"/>
        <v>9</v>
      </c>
      <c r="AA40" s="105">
        <f t="shared" si="53"/>
        <v>6</v>
      </c>
      <c r="AB40" s="105"/>
      <c r="AC40" s="125"/>
      <c r="AD40" s="49">
        <f t="shared" si="54"/>
        <v>0.22727272727272727</v>
      </c>
      <c r="AE40" s="49">
        <f t="shared" si="55"/>
        <v>0.25714285714285712</v>
      </c>
      <c r="AF40" s="49">
        <f t="shared" si="56"/>
        <v>0.6</v>
      </c>
      <c r="AG40" s="49"/>
      <c r="AH40" s="46"/>
      <c r="AI40" s="47">
        <f t="shared" si="57"/>
        <v>0</v>
      </c>
      <c r="AJ40" s="47">
        <f t="shared" si="58"/>
        <v>1</v>
      </c>
      <c r="AK40" s="47">
        <f t="shared" si="59"/>
        <v>2</v>
      </c>
      <c r="AL40" s="47"/>
      <c r="AM40" s="46"/>
      <c r="AN40" s="47" t="str">
        <f t="shared" si="60"/>
        <v>Not</v>
      </c>
      <c r="AO40" s="47" t="str">
        <f t="shared" si="61"/>
        <v>Weak</v>
      </c>
      <c r="AP40" s="47" t="str">
        <f t="shared" si="62"/>
        <v>Att</v>
      </c>
      <c r="AQ40" s="47"/>
      <c r="AR40" s="46"/>
      <c r="AS40" s="136">
        <f t="shared" si="14"/>
        <v>1</v>
      </c>
      <c r="AT40">
        <f t="shared" si="15"/>
        <v>2</v>
      </c>
    </row>
    <row r="41" spans="1:46" ht="15" customHeight="1">
      <c r="A41" s="27" t="s">
        <v>100</v>
      </c>
      <c r="B41" s="27" t="s">
        <v>101</v>
      </c>
      <c r="C41" s="27">
        <v>8</v>
      </c>
      <c r="D41" s="28">
        <v>0</v>
      </c>
      <c r="E41" s="29">
        <v>0</v>
      </c>
      <c r="F41" s="32">
        <v>0</v>
      </c>
      <c r="G41" s="31">
        <v>3</v>
      </c>
      <c r="H41" s="31"/>
      <c r="I41" s="32"/>
      <c r="J41" s="32"/>
      <c r="K41" s="32"/>
      <c r="L41" s="32"/>
      <c r="M41" s="68">
        <f t="shared" si="48"/>
        <v>3</v>
      </c>
      <c r="N41" s="30">
        <v>5</v>
      </c>
      <c r="O41" s="30">
        <v>5</v>
      </c>
      <c r="P41" s="67">
        <f t="shared" si="49"/>
        <v>10</v>
      </c>
      <c r="Q41" s="91">
        <v>5</v>
      </c>
      <c r="R41" s="102">
        <v>6</v>
      </c>
      <c r="S41" s="153">
        <f t="shared" si="64"/>
        <v>4</v>
      </c>
      <c r="T41" s="154"/>
      <c r="U41" s="105">
        <v>4</v>
      </c>
      <c r="V41" s="25">
        <v>8</v>
      </c>
      <c r="W41" s="107">
        <f t="shared" si="50"/>
        <v>32</v>
      </c>
      <c r="X41" s="96">
        <f t="shared" si="63"/>
        <v>40</v>
      </c>
      <c r="Y41" s="105">
        <f t="shared" si="51"/>
        <v>10</v>
      </c>
      <c r="Z41" s="105">
        <f t="shared" si="52"/>
        <v>8</v>
      </c>
      <c r="AA41" s="105">
        <f t="shared" si="53"/>
        <v>8</v>
      </c>
      <c r="AB41" s="105"/>
      <c r="AC41" s="125"/>
      <c r="AD41" s="49">
        <f t="shared" si="54"/>
        <v>0.18181818181818182</v>
      </c>
      <c r="AE41" s="49">
        <f t="shared" si="55"/>
        <v>0.22857142857142856</v>
      </c>
      <c r="AF41" s="49">
        <f t="shared" si="56"/>
        <v>0.8</v>
      </c>
      <c r="AG41" s="49"/>
      <c r="AH41" s="46"/>
      <c r="AI41" s="47">
        <f t="shared" si="57"/>
        <v>0</v>
      </c>
      <c r="AJ41" s="47">
        <f t="shared" si="58"/>
        <v>0</v>
      </c>
      <c r="AK41" s="47">
        <f t="shared" si="59"/>
        <v>2</v>
      </c>
      <c r="AL41" s="47"/>
      <c r="AM41" s="46"/>
      <c r="AN41" s="47" t="str">
        <f t="shared" si="60"/>
        <v>Not</v>
      </c>
      <c r="AO41" s="47" t="str">
        <f t="shared" si="61"/>
        <v>Not</v>
      </c>
      <c r="AP41" s="47" t="str">
        <f t="shared" si="62"/>
        <v>Att</v>
      </c>
      <c r="AQ41" s="47"/>
      <c r="AR41" s="46"/>
      <c r="AS41" s="136">
        <f t="shared" si="14"/>
        <v>0</v>
      </c>
      <c r="AT41">
        <f t="shared" si="15"/>
        <v>2</v>
      </c>
    </row>
    <row r="42" spans="1:46" ht="19.5">
      <c r="A42" s="38" t="s">
        <v>102</v>
      </c>
      <c r="B42" s="38" t="s">
        <v>103</v>
      </c>
      <c r="C42" s="39">
        <v>10</v>
      </c>
      <c r="D42" s="28">
        <v>10</v>
      </c>
      <c r="E42" s="29">
        <v>10</v>
      </c>
      <c r="F42" s="32">
        <v>5</v>
      </c>
      <c r="G42" s="31">
        <v>0</v>
      </c>
      <c r="H42" s="31"/>
      <c r="I42" s="32"/>
      <c r="J42" s="32"/>
      <c r="K42" s="32"/>
      <c r="L42" s="32"/>
      <c r="M42" s="68">
        <f t="shared" si="48"/>
        <v>20</v>
      </c>
      <c r="N42" s="30">
        <v>13</v>
      </c>
      <c r="O42" s="30">
        <v>0</v>
      </c>
      <c r="P42" s="67">
        <f t="shared" si="49"/>
        <v>13</v>
      </c>
      <c r="Q42" s="91">
        <v>12</v>
      </c>
      <c r="R42" s="102">
        <v>8</v>
      </c>
      <c r="S42" s="153">
        <f t="shared" si="64"/>
        <v>5</v>
      </c>
      <c r="T42" s="154"/>
      <c r="U42" s="105">
        <v>2</v>
      </c>
      <c r="V42" s="25">
        <v>7</v>
      </c>
      <c r="W42" s="107">
        <f t="shared" si="50"/>
        <v>60</v>
      </c>
      <c r="X42" s="96">
        <f t="shared" si="63"/>
        <v>70</v>
      </c>
      <c r="Y42" s="105">
        <f t="shared" si="51"/>
        <v>40</v>
      </c>
      <c r="Z42" s="105">
        <f t="shared" si="52"/>
        <v>10</v>
      </c>
      <c r="AA42" s="105">
        <f t="shared" si="53"/>
        <v>7</v>
      </c>
      <c r="AB42" s="105"/>
      <c r="AC42" s="125"/>
      <c r="AD42" s="49">
        <f t="shared" si="54"/>
        <v>0.72727272727272729</v>
      </c>
      <c r="AE42" s="49">
        <f t="shared" si="55"/>
        <v>0.2857142857142857</v>
      </c>
      <c r="AF42" s="49">
        <f t="shared" si="56"/>
        <v>0.7</v>
      </c>
      <c r="AG42" s="49"/>
      <c r="AH42" s="46"/>
      <c r="AI42" s="47">
        <f t="shared" si="57"/>
        <v>2</v>
      </c>
      <c r="AJ42" s="47">
        <f t="shared" si="58"/>
        <v>1</v>
      </c>
      <c r="AK42" s="47">
        <f t="shared" si="59"/>
        <v>2</v>
      </c>
      <c r="AL42" s="47"/>
      <c r="AM42" s="46"/>
      <c r="AN42" s="47" t="str">
        <f t="shared" si="60"/>
        <v>Att</v>
      </c>
      <c r="AO42" s="47" t="str">
        <f t="shared" si="61"/>
        <v>Weak</v>
      </c>
      <c r="AP42" s="47" t="str">
        <f t="shared" si="62"/>
        <v>Att</v>
      </c>
      <c r="AQ42" s="47"/>
      <c r="AR42" s="46"/>
      <c r="AS42" s="136">
        <f t="shared" si="14"/>
        <v>3</v>
      </c>
      <c r="AT42">
        <f t="shared" si="15"/>
        <v>2</v>
      </c>
    </row>
    <row r="43" spans="1:46" ht="19.5">
      <c r="A43" s="40" t="s">
        <v>104</v>
      </c>
      <c r="B43" s="40" t="s">
        <v>105</v>
      </c>
      <c r="C43" s="41">
        <v>10</v>
      </c>
      <c r="D43" s="28">
        <v>0</v>
      </c>
      <c r="E43" s="29">
        <v>0</v>
      </c>
      <c r="F43" s="32">
        <v>0</v>
      </c>
      <c r="G43" s="42">
        <v>3</v>
      </c>
      <c r="H43" s="42"/>
      <c r="I43" s="71"/>
      <c r="J43" s="71"/>
      <c r="K43" s="71"/>
      <c r="L43" s="71"/>
      <c r="M43" s="68">
        <f t="shared" si="48"/>
        <v>3</v>
      </c>
      <c r="N43" s="50">
        <v>15</v>
      </c>
      <c r="O43" s="50">
        <v>10</v>
      </c>
      <c r="P43" s="67">
        <f t="shared" ref="P43:P50" si="65">SUM(N43:O43)</f>
        <v>25</v>
      </c>
      <c r="Q43" s="109">
        <v>14</v>
      </c>
      <c r="R43" s="110">
        <v>6</v>
      </c>
      <c r="S43" s="153">
        <f t="shared" si="64"/>
        <v>4</v>
      </c>
      <c r="T43" s="154"/>
      <c r="U43" s="105">
        <v>3</v>
      </c>
      <c r="V43" s="111">
        <v>7</v>
      </c>
      <c r="W43" s="107">
        <f t="shared" ref="W43:W50" si="66">SUM(M43,P43:U43)</f>
        <v>55</v>
      </c>
      <c r="X43" s="96">
        <f t="shared" ref="X43:X50" si="67">SUM(W43,C43)</f>
        <v>65</v>
      </c>
      <c r="Y43" s="105">
        <f t="shared" ref="Y43:Y50" si="68">MIN(SUMIF($D$13:$U$13,Y$12,$D43:$U43),100)</f>
        <v>29</v>
      </c>
      <c r="Z43" s="105">
        <f t="shared" ref="Z43:Z50" si="69">MIN(SUMIF($D$13:$U$13,Z$12,$D43:$U43),100)</f>
        <v>13</v>
      </c>
      <c r="AA43" s="105">
        <f t="shared" ref="AA43:AA50" si="70">MIN(SUMIF($D$13:$U$13,AA$12,$D43:$U43),100)</f>
        <v>7</v>
      </c>
      <c r="AB43" s="47"/>
      <c r="AC43" s="125"/>
      <c r="AD43" s="49">
        <f t="shared" ref="AD43:AD50" si="71">MIN(SUMIF($D$13:$U$13,J$3,$D43:$U43)/O$3,100%)</f>
        <v>0.52727272727272723</v>
      </c>
      <c r="AE43" s="49">
        <f t="shared" ref="AE43:AE50" si="72">MIN(SUMIF($D$13:$U$13,J$4,$D43:$U43)/O$4,100%)</f>
        <v>0.37142857142857144</v>
      </c>
      <c r="AF43" s="49">
        <f t="shared" ref="AF43:AF50" si="73">MIN(SUMIF($D$13:$U$13,J$5,$D43:$U43)/O$5,100%)</f>
        <v>0.7</v>
      </c>
      <c r="AG43" s="49"/>
      <c r="AH43" s="46"/>
      <c r="AI43" s="47">
        <f t="shared" ref="AI43:AI50" si="74">IF((AD43)&gt;=50%,2,(IF((AD43)&lt;25%,0,1)))</f>
        <v>2</v>
      </c>
      <c r="AJ43" s="47">
        <f t="shared" ref="AJ43:AJ50" si="75">IF((AE43)&gt;=50%,2,(IF((AE43)&lt;25%,0,1)))</f>
        <v>1</v>
      </c>
      <c r="AK43" s="47">
        <f t="shared" ref="AK43:AK50" si="76">IF((AF43)&gt;=50%,2,(IF((AF43)&lt;25%,0,1)))</f>
        <v>2</v>
      </c>
      <c r="AL43" s="47"/>
      <c r="AM43" s="46"/>
      <c r="AN43" s="47" t="str">
        <f t="shared" ref="AN43:AN50" si="77">IF(AI43=2,"Att",(IF(AI43=0,"Not","Weak")))</f>
        <v>Att</v>
      </c>
      <c r="AO43" s="47" t="str">
        <f t="shared" ref="AO43:AO50" si="78">IF(AJ43=2,"Att",(IF(AJ43=0,"Not","Weak")))</f>
        <v>Weak</v>
      </c>
      <c r="AP43" s="47" t="str">
        <f t="shared" ref="AP43:AP50" si="79">IF(AK43=2,"Att",(IF(AK43=0,"Not","Weak")))</f>
        <v>Att</v>
      </c>
      <c r="AQ43" s="47"/>
      <c r="AR43" s="46"/>
      <c r="AS43" s="136">
        <f t="shared" si="14"/>
        <v>3</v>
      </c>
      <c r="AT43">
        <f t="shared" si="15"/>
        <v>2</v>
      </c>
    </row>
    <row r="44" spans="1:46" ht="19.5">
      <c r="A44" s="40" t="s">
        <v>106</v>
      </c>
      <c r="B44" s="40" t="s">
        <v>107</v>
      </c>
      <c r="C44" s="41">
        <v>8</v>
      </c>
      <c r="D44" s="28">
        <v>5</v>
      </c>
      <c r="E44" s="29">
        <v>0</v>
      </c>
      <c r="F44" s="32">
        <v>3</v>
      </c>
      <c r="G44" s="43">
        <v>0</v>
      </c>
      <c r="H44" s="43"/>
      <c r="I44" s="71"/>
      <c r="J44" s="71"/>
      <c r="K44" s="71"/>
      <c r="L44" s="71"/>
      <c r="M44" s="68">
        <f t="shared" si="48"/>
        <v>8</v>
      </c>
      <c r="N44" s="50">
        <v>5</v>
      </c>
      <c r="O44" s="50">
        <v>5</v>
      </c>
      <c r="P44" s="67">
        <f t="shared" si="65"/>
        <v>10</v>
      </c>
      <c r="Q44" s="109">
        <v>10</v>
      </c>
      <c r="R44" s="110">
        <v>5</v>
      </c>
      <c r="S44" s="153">
        <f t="shared" si="64"/>
        <v>4</v>
      </c>
      <c r="T44" s="154"/>
      <c r="U44" s="32">
        <v>3</v>
      </c>
      <c r="V44" s="111">
        <v>7</v>
      </c>
      <c r="W44" s="107">
        <f t="shared" si="66"/>
        <v>40</v>
      </c>
      <c r="X44" s="96">
        <f t="shared" si="67"/>
        <v>48</v>
      </c>
      <c r="Y44" s="105">
        <f t="shared" si="68"/>
        <v>23</v>
      </c>
      <c r="Z44" s="105">
        <f t="shared" si="69"/>
        <v>5</v>
      </c>
      <c r="AA44" s="105">
        <f t="shared" si="70"/>
        <v>7</v>
      </c>
      <c r="AB44" s="47"/>
      <c r="AC44" s="125"/>
      <c r="AD44" s="49">
        <f t="shared" si="71"/>
        <v>0.41818181818181815</v>
      </c>
      <c r="AE44" s="49">
        <f t="shared" si="72"/>
        <v>0.14285714285714285</v>
      </c>
      <c r="AF44" s="49">
        <f t="shared" si="73"/>
        <v>0.7</v>
      </c>
      <c r="AG44" s="49"/>
      <c r="AH44" s="46"/>
      <c r="AI44" s="47">
        <f t="shared" si="74"/>
        <v>1</v>
      </c>
      <c r="AJ44" s="47">
        <f t="shared" si="75"/>
        <v>0</v>
      </c>
      <c r="AK44" s="47">
        <f t="shared" si="76"/>
        <v>2</v>
      </c>
      <c r="AL44" s="47"/>
      <c r="AM44" s="46"/>
      <c r="AN44" s="47" t="str">
        <f t="shared" si="77"/>
        <v>Weak</v>
      </c>
      <c r="AO44" s="47" t="str">
        <f t="shared" si="78"/>
        <v>Not</v>
      </c>
      <c r="AP44" s="47" t="str">
        <f t="shared" si="79"/>
        <v>Att</v>
      </c>
      <c r="AQ44" s="47"/>
      <c r="AR44" s="46"/>
      <c r="AS44" s="136">
        <f t="shared" si="14"/>
        <v>1</v>
      </c>
      <c r="AT44">
        <f t="shared" si="15"/>
        <v>2</v>
      </c>
    </row>
    <row r="45" spans="1:46" ht="19.5">
      <c r="A45" s="44" t="s">
        <v>108</v>
      </c>
      <c r="B45" s="44" t="s">
        <v>109</v>
      </c>
      <c r="C45" s="45">
        <v>10</v>
      </c>
      <c r="D45" s="28">
        <v>0</v>
      </c>
      <c r="E45" s="29">
        <v>0</v>
      </c>
      <c r="F45" s="32">
        <v>0</v>
      </c>
      <c r="G45" s="43">
        <v>3</v>
      </c>
      <c r="H45" s="43"/>
      <c r="I45" s="71"/>
      <c r="J45" s="71"/>
      <c r="K45" s="71"/>
      <c r="L45" s="71"/>
      <c r="M45" s="68">
        <f t="shared" si="48"/>
        <v>3</v>
      </c>
      <c r="N45" s="50">
        <v>6</v>
      </c>
      <c r="O45" s="50">
        <v>6</v>
      </c>
      <c r="P45" s="67">
        <f t="shared" si="65"/>
        <v>12</v>
      </c>
      <c r="Q45" s="109">
        <v>8</v>
      </c>
      <c r="R45" s="110">
        <v>5</v>
      </c>
      <c r="S45" s="153">
        <f t="shared" si="64"/>
        <v>4</v>
      </c>
      <c r="T45" s="154"/>
      <c r="U45" s="105">
        <v>3</v>
      </c>
      <c r="V45" s="111">
        <v>7</v>
      </c>
      <c r="W45" s="107">
        <f t="shared" si="66"/>
        <v>35</v>
      </c>
      <c r="X45" s="96">
        <f t="shared" si="67"/>
        <v>45</v>
      </c>
      <c r="Y45" s="105">
        <f t="shared" si="68"/>
        <v>14</v>
      </c>
      <c r="Z45" s="105">
        <f t="shared" si="69"/>
        <v>9</v>
      </c>
      <c r="AA45" s="105">
        <f t="shared" si="70"/>
        <v>7</v>
      </c>
      <c r="AB45" s="47"/>
      <c r="AC45" s="125"/>
      <c r="AD45" s="49">
        <f t="shared" si="71"/>
        <v>0.25454545454545452</v>
      </c>
      <c r="AE45" s="49">
        <f t="shared" si="72"/>
        <v>0.25714285714285712</v>
      </c>
      <c r="AF45" s="49">
        <f t="shared" si="73"/>
        <v>0.7</v>
      </c>
      <c r="AG45" s="49"/>
      <c r="AH45" s="46"/>
      <c r="AI45" s="47">
        <f t="shared" si="74"/>
        <v>1</v>
      </c>
      <c r="AJ45" s="47">
        <f t="shared" si="75"/>
        <v>1</v>
      </c>
      <c r="AK45" s="47">
        <f t="shared" si="76"/>
        <v>2</v>
      </c>
      <c r="AL45" s="47"/>
      <c r="AM45" s="46"/>
      <c r="AN45" s="47" t="str">
        <f t="shared" si="77"/>
        <v>Weak</v>
      </c>
      <c r="AO45" s="47" t="str">
        <f t="shared" si="78"/>
        <v>Weak</v>
      </c>
      <c r="AP45" s="47" t="str">
        <f t="shared" si="79"/>
        <v>Att</v>
      </c>
      <c r="AQ45" s="47"/>
      <c r="AR45" s="46"/>
      <c r="AS45" s="136">
        <f t="shared" si="14"/>
        <v>2</v>
      </c>
      <c r="AT45">
        <f t="shared" si="15"/>
        <v>2</v>
      </c>
    </row>
    <row r="46" spans="1:46" ht="15.75" customHeight="1">
      <c r="A46" s="44" t="s">
        <v>110</v>
      </c>
      <c r="B46" s="44" t="s">
        <v>111</v>
      </c>
      <c r="C46" s="45">
        <v>10</v>
      </c>
      <c r="D46" s="28">
        <v>0</v>
      </c>
      <c r="E46" s="29">
        <v>0</v>
      </c>
      <c r="F46" s="32">
        <v>0</v>
      </c>
      <c r="G46" s="43">
        <v>0</v>
      </c>
      <c r="H46" s="43"/>
      <c r="I46" s="71"/>
      <c r="J46" s="71"/>
      <c r="K46" s="71"/>
      <c r="L46" s="71"/>
      <c r="M46" s="68">
        <f t="shared" si="48"/>
        <v>0</v>
      </c>
      <c r="N46" s="50">
        <v>12</v>
      </c>
      <c r="O46" s="50">
        <v>0</v>
      </c>
      <c r="P46" s="67">
        <f t="shared" si="65"/>
        <v>12</v>
      </c>
      <c r="Q46" s="109">
        <v>10</v>
      </c>
      <c r="R46" s="110">
        <v>6</v>
      </c>
      <c r="S46" s="153">
        <f t="shared" si="64"/>
        <v>4</v>
      </c>
      <c r="T46" s="154"/>
      <c r="U46" s="105">
        <v>3</v>
      </c>
      <c r="V46" s="111">
        <v>7</v>
      </c>
      <c r="W46" s="107">
        <f t="shared" si="66"/>
        <v>35</v>
      </c>
      <c r="X46" s="96">
        <f t="shared" si="67"/>
        <v>45</v>
      </c>
      <c r="Y46" s="105">
        <f t="shared" si="68"/>
        <v>22</v>
      </c>
      <c r="Z46" s="105">
        <f t="shared" si="69"/>
        <v>0</v>
      </c>
      <c r="AA46" s="105">
        <f t="shared" si="70"/>
        <v>7</v>
      </c>
      <c r="AB46" s="47"/>
      <c r="AC46" s="125"/>
      <c r="AD46" s="49">
        <f t="shared" si="71"/>
        <v>0.4</v>
      </c>
      <c r="AE46" s="49">
        <f t="shared" si="72"/>
        <v>0</v>
      </c>
      <c r="AF46" s="49">
        <f t="shared" si="73"/>
        <v>0.7</v>
      </c>
      <c r="AG46" s="49"/>
      <c r="AH46" s="46"/>
      <c r="AI46" s="47">
        <f t="shared" si="74"/>
        <v>1</v>
      </c>
      <c r="AJ46" s="47">
        <f t="shared" si="75"/>
        <v>0</v>
      </c>
      <c r="AK46" s="47">
        <f t="shared" si="76"/>
        <v>2</v>
      </c>
      <c r="AL46" s="47"/>
      <c r="AM46" s="46"/>
      <c r="AN46" s="47" t="str">
        <f t="shared" si="77"/>
        <v>Weak</v>
      </c>
      <c r="AO46" s="47" t="str">
        <f t="shared" si="78"/>
        <v>Not</v>
      </c>
      <c r="AP46" s="47" t="str">
        <f t="shared" si="79"/>
        <v>Att</v>
      </c>
      <c r="AQ46" s="47"/>
      <c r="AR46" s="46"/>
      <c r="AS46" s="136">
        <f t="shared" si="14"/>
        <v>1</v>
      </c>
      <c r="AT46">
        <f t="shared" si="15"/>
        <v>2</v>
      </c>
    </row>
    <row r="47" spans="1:46" ht="15.75" customHeight="1">
      <c r="A47" s="44" t="s">
        <v>112</v>
      </c>
      <c r="B47" s="44" t="s">
        <v>113</v>
      </c>
      <c r="C47" s="45">
        <v>10</v>
      </c>
      <c r="D47" s="28">
        <v>5</v>
      </c>
      <c r="E47" s="29">
        <v>5</v>
      </c>
      <c r="F47" s="32">
        <v>4</v>
      </c>
      <c r="G47" s="43">
        <v>3</v>
      </c>
      <c r="H47" s="43"/>
      <c r="I47" s="71"/>
      <c r="J47" s="71"/>
      <c r="K47" s="71"/>
      <c r="L47" s="71"/>
      <c r="M47" s="68">
        <f t="shared" si="48"/>
        <v>10</v>
      </c>
      <c r="N47" s="50">
        <v>15</v>
      </c>
      <c r="O47" s="50">
        <v>0</v>
      </c>
      <c r="P47" s="67">
        <f t="shared" si="65"/>
        <v>15</v>
      </c>
      <c r="Q47" s="109">
        <v>13</v>
      </c>
      <c r="R47" s="110">
        <v>7</v>
      </c>
      <c r="S47" s="153">
        <f t="shared" si="64"/>
        <v>4</v>
      </c>
      <c r="T47" s="154"/>
      <c r="U47" s="105">
        <v>4</v>
      </c>
      <c r="V47" s="111">
        <v>8</v>
      </c>
      <c r="W47" s="107">
        <f t="shared" si="66"/>
        <v>53</v>
      </c>
      <c r="X47" s="96">
        <f t="shared" si="67"/>
        <v>63</v>
      </c>
      <c r="Y47" s="105">
        <f t="shared" si="68"/>
        <v>37</v>
      </c>
      <c r="Z47" s="105">
        <f t="shared" si="69"/>
        <v>8</v>
      </c>
      <c r="AA47" s="105">
        <f t="shared" si="70"/>
        <v>8</v>
      </c>
      <c r="AB47" s="47"/>
      <c r="AC47" s="125"/>
      <c r="AD47" s="49">
        <f t="shared" si="71"/>
        <v>0.67272727272727273</v>
      </c>
      <c r="AE47" s="49">
        <f t="shared" si="72"/>
        <v>0.22857142857142856</v>
      </c>
      <c r="AF47" s="49">
        <f t="shared" si="73"/>
        <v>0.8</v>
      </c>
      <c r="AG47" s="49"/>
      <c r="AH47" s="46"/>
      <c r="AI47" s="47">
        <f t="shared" si="74"/>
        <v>2</v>
      </c>
      <c r="AJ47" s="47">
        <f t="shared" si="75"/>
        <v>0</v>
      </c>
      <c r="AK47" s="47">
        <f t="shared" si="76"/>
        <v>2</v>
      </c>
      <c r="AL47" s="47"/>
      <c r="AM47" s="46"/>
      <c r="AN47" s="47" t="str">
        <f t="shared" si="77"/>
        <v>Att</v>
      </c>
      <c r="AO47" s="47" t="str">
        <f t="shared" si="78"/>
        <v>Not</v>
      </c>
      <c r="AP47" s="47" t="str">
        <f t="shared" si="79"/>
        <v>Att</v>
      </c>
      <c r="AQ47" s="47"/>
      <c r="AR47" s="46"/>
      <c r="AS47" s="136">
        <f t="shared" si="14"/>
        <v>2</v>
      </c>
      <c r="AT47">
        <f t="shared" si="15"/>
        <v>2</v>
      </c>
    </row>
    <row r="48" spans="1:46" ht="15.75" customHeight="1">
      <c r="A48" s="44" t="s">
        <v>114</v>
      </c>
      <c r="B48" s="44" t="s">
        <v>115</v>
      </c>
      <c r="C48" s="45">
        <v>8</v>
      </c>
      <c r="D48" s="28">
        <v>0</v>
      </c>
      <c r="E48" s="29">
        <v>0</v>
      </c>
      <c r="F48" s="32">
        <v>0</v>
      </c>
      <c r="G48" s="43">
        <v>2</v>
      </c>
      <c r="H48" s="43"/>
      <c r="I48" s="71"/>
      <c r="J48" s="71"/>
      <c r="K48" s="71"/>
      <c r="L48" s="71"/>
      <c r="M48" s="68">
        <f t="shared" si="48"/>
        <v>2</v>
      </c>
      <c r="N48" s="50">
        <v>10</v>
      </c>
      <c r="O48" s="50"/>
      <c r="P48" s="67">
        <f t="shared" si="65"/>
        <v>10</v>
      </c>
      <c r="Q48" s="109">
        <v>9.5</v>
      </c>
      <c r="R48" s="110">
        <v>6</v>
      </c>
      <c r="S48" s="153">
        <f t="shared" si="64"/>
        <v>5</v>
      </c>
      <c r="T48" s="154"/>
      <c r="U48" s="105">
        <v>2</v>
      </c>
      <c r="V48" s="111">
        <v>7</v>
      </c>
      <c r="W48" s="107">
        <f t="shared" si="66"/>
        <v>34.5</v>
      </c>
      <c r="X48" s="96">
        <f t="shared" si="67"/>
        <v>42.5</v>
      </c>
      <c r="Y48" s="105">
        <f t="shared" si="68"/>
        <v>19.5</v>
      </c>
      <c r="Z48" s="105">
        <f t="shared" si="69"/>
        <v>2</v>
      </c>
      <c r="AA48" s="105">
        <f t="shared" si="70"/>
        <v>7</v>
      </c>
      <c r="AB48" s="47"/>
      <c r="AC48" s="125"/>
      <c r="AD48" s="49">
        <f t="shared" si="71"/>
        <v>0.35454545454545455</v>
      </c>
      <c r="AE48" s="49">
        <f t="shared" si="72"/>
        <v>5.7142857142857141E-2</v>
      </c>
      <c r="AF48" s="49">
        <f t="shared" si="73"/>
        <v>0.7</v>
      </c>
      <c r="AG48" s="49"/>
      <c r="AH48" s="46"/>
      <c r="AI48" s="47">
        <f t="shared" si="74"/>
        <v>1</v>
      </c>
      <c r="AJ48" s="47">
        <f t="shared" si="75"/>
        <v>0</v>
      </c>
      <c r="AK48" s="47">
        <f t="shared" si="76"/>
        <v>2</v>
      </c>
      <c r="AL48" s="47"/>
      <c r="AM48" s="46"/>
      <c r="AN48" s="47" t="str">
        <f t="shared" si="77"/>
        <v>Weak</v>
      </c>
      <c r="AO48" s="47" t="str">
        <f t="shared" si="78"/>
        <v>Not</v>
      </c>
      <c r="AP48" s="47" t="str">
        <f t="shared" si="79"/>
        <v>Att</v>
      </c>
      <c r="AQ48" s="47"/>
      <c r="AR48" s="46"/>
      <c r="AS48" s="136">
        <f t="shared" si="14"/>
        <v>1</v>
      </c>
      <c r="AT48">
        <f t="shared" si="15"/>
        <v>2</v>
      </c>
    </row>
    <row r="49" spans="1:46" ht="19.5">
      <c r="A49" s="44" t="s">
        <v>116</v>
      </c>
      <c r="B49" s="44" t="s">
        <v>117</v>
      </c>
      <c r="C49" s="45">
        <v>10</v>
      </c>
      <c r="D49" s="28">
        <v>0</v>
      </c>
      <c r="E49" s="29">
        <v>0</v>
      </c>
      <c r="F49" s="32">
        <v>0</v>
      </c>
      <c r="G49" s="43">
        <v>3</v>
      </c>
      <c r="H49" s="43"/>
      <c r="I49" s="71"/>
      <c r="J49" s="71"/>
      <c r="K49" s="71"/>
      <c r="L49" s="71"/>
      <c r="M49" s="68">
        <f t="shared" si="48"/>
        <v>3</v>
      </c>
      <c r="N49" s="50">
        <v>12</v>
      </c>
      <c r="O49" s="50">
        <v>0</v>
      </c>
      <c r="P49" s="67">
        <f t="shared" si="65"/>
        <v>12</v>
      </c>
      <c r="Q49" s="109">
        <v>7</v>
      </c>
      <c r="R49" s="110">
        <v>5</v>
      </c>
      <c r="S49" s="153">
        <f t="shared" si="64"/>
        <v>2</v>
      </c>
      <c r="T49" s="154"/>
      <c r="U49" s="32">
        <v>4</v>
      </c>
      <c r="V49" s="111">
        <v>6</v>
      </c>
      <c r="W49" s="107">
        <f t="shared" si="66"/>
        <v>33</v>
      </c>
      <c r="X49" s="96">
        <f t="shared" si="67"/>
        <v>43</v>
      </c>
      <c r="Y49" s="105">
        <f t="shared" si="68"/>
        <v>19</v>
      </c>
      <c r="Z49" s="105">
        <f t="shared" si="69"/>
        <v>3</v>
      </c>
      <c r="AA49" s="105">
        <f t="shared" si="70"/>
        <v>6</v>
      </c>
      <c r="AB49" s="47"/>
      <c r="AC49" s="125"/>
      <c r="AD49" s="49">
        <f t="shared" si="71"/>
        <v>0.34545454545454546</v>
      </c>
      <c r="AE49" s="49">
        <f t="shared" si="72"/>
        <v>8.5714285714285715E-2</v>
      </c>
      <c r="AF49" s="49">
        <f t="shared" si="73"/>
        <v>0.6</v>
      </c>
      <c r="AG49" s="49"/>
      <c r="AH49" s="46"/>
      <c r="AI49" s="47">
        <f t="shared" si="74"/>
        <v>1</v>
      </c>
      <c r="AJ49" s="47">
        <f t="shared" si="75"/>
        <v>0</v>
      </c>
      <c r="AK49" s="47">
        <f t="shared" si="76"/>
        <v>2</v>
      </c>
      <c r="AL49" s="47"/>
      <c r="AM49" s="46"/>
      <c r="AN49" s="47" t="str">
        <f t="shared" si="77"/>
        <v>Weak</v>
      </c>
      <c r="AO49" s="47" t="str">
        <f t="shared" si="78"/>
        <v>Not</v>
      </c>
      <c r="AP49" s="47" t="str">
        <f t="shared" si="79"/>
        <v>Att</v>
      </c>
      <c r="AQ49" s="47"/>
      <c r="AR49" s="46"/>
      <c r="AS49" s="136">
        <f t="shared" si="14"/>
        <v>1</v>
      </c>
      <c r="AT49">
        <f t="shared" si="15"/>
        <v>2</v>
      </c>
    </row>
    <row r="50" spans="1:46" ht="19.5">
      <c r="A50" s="44" t="s">
        <v>118</v>
      </c>
      <c r="B50" s="44" t="s">
        <v>119</v>
      </c>
      <c r="C50" s="45">
        <v>10</v>
      </c>
      <c r="D50" s="28">
        <v>3</v>
      </c>
      <c r="E50" s="29">
        <v>0</v>
      </c>
      <c r="F50" s="32">
        <v>3</v>
      </c>
      <c r="G50" s="43">
        <v>3</v>
      </c>
      <c r="H50" s="43"/>
      <c r="I50" s="71"/>
      <c r="J50" s="71"/>
      <c r="K50" s="71"/>
      <c r="L50" s="71"/>
      <c r="M50" s="68">
        <f t="shared" si="48"/>
        <v>6</v>
      </c>
      <c r="N50" s="50">
        <v>12</v>
      </c>
      <c r="O50" s="50">
        <v>0</v>
      </c>
      <c r="P50" s="67">
        <f t="shared" si="65"/>
        <v>12</v>
      </c>
      <c r="Q50" s="109">
        <v>10</v>
      </c>
      <c r="R50" s="110">
        <v>6</v>
      </c>
      <c r="S50" s="153">
        <f t="shared" si="64"/>
        <v>4</v>
      </c>
      <c r="T50" s="154"/>
      <c r="U50" s="112">
        <v>3</v>
      </c>
      <c r="V50" s="111">
        <v>7</v>
      </c>
      <c r="W50" s="107">
        <f t="shared" si="66"/>
        <v>41</v>
      </c>
      <c r="X50" s="96">
        <f t="shared" si="67"/>
        <v>51</v>
      </c>
      <c r="Y50" s="105">
        <f t="shared" si="68"/>
        <v>28</v>
      </c>
      <c r="Z50" s="105">
        <f t="shared" si="69"/>
        <v>3</v>
      </c>
      <c r="AA50" s="105">
        <f t="shared" si="70"/>
        <v>7</v>
      </c>
      <c r="AB50" s="47"/>
      <c r="AC50" s="125"/>
      <c r="AD50" s="49">
        <f t="shared" si="71"/>
        <v>0.50909090909090904</v>
      </c>
      <c r="AE50" s="49">
        <f t="shared" si="72"/>
        <v>8.5714285714285715E-2</v>
      </c>
      <c r="AF50" s="49">
        <f t="shared" si="73"/>
        <v>0.7</v>
      </c>
      <c r="AG50" s="49"/>
      <c r="AH50" s="46"/>
      <c r="AI50" s="47">
        <f t="shared" si="74"/>
        <v>2</v>
      </c>
      <c r="AJ50" s="47">
        <f t="shared" si="75"/>
        <v>0</v>
      </c>
      <c r="AK50" s="47">
        <f t="shared" si="76"/>
        <v>2</v>
      </c>
      <c r="AL50" s="47"/>
      <c r="AM50" s="46"/>
      <c r="AN50" s="47" t="str">
        <f t="shared" si="77"/>
        <v>Att</v>
      </c>
      <c r="AO50" s="47" t="str">
        <f t="shared" si="78"/>
        <v>Not</v>
      </c>
      <c r="AP50" s="47" t="str">
        <f t="shared" si="79"/>
        <v>Att</v>
      </c>
      <c r="AQ50" s="47"/>
      <c r="AR50" s="46"/>
      <c r="AS50" s="136">
        <f t="shared" si="14"/>
        <v>2</v>
      </c>
      <c r="AT50">
        <f t="shared" si="15"/>
        <v>2</v>
      </c>
    </row>
    <row r="51" spans="1:46" ht="18.7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113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</row>
    <row r="52" spans="1:46" ht="18.7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113"/>
      <c r="V52" s="46"/>
      <c r="W52" s="46"/>
      <c r="X52" s="46"/>
      <c r="Y52" s="138" t="s">
        <v>120</v>
      </c>
      <c r="Z52" s="139"/>
      <c r="AA52" s="139"/>
      <c r="AB52" s="139"/>
      <c r="AC52" s="140"/>
      <c r="AD52" s="47">
        <f>COUNT(AD16:AD50)</f>
        <v>35</v>
      </c>
      <c r="AE52" s="47">
        <f>COUNT(AE16:AE50)</f>
        <v>35</v>
      </c>
      <c r="AF52" s="47">
        <f>COUNT(AF16:AF50)</f>
        <v>35</v>
      </c>
      <c r="AG52" s="47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</row>
    <row r="53" spans="1:46" ht="18.75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113"/>
      <c r="V53" s="46"/>
      <c r="W53" s="46"/>
      <c r="X53" s="46"/>
      <c r="Y53" s="138" t="s">
        <v>121</v>
      </c>
      <c r="Z53" s="139"/>
      <c r="AA53" s="139"/>
      <c r="AB53" s="139"/>
      <c r="AC53" s="140"/>
      <c r="AD53" s="47">
        <f>COUNTIF(AD16:AD50,"&gt;=25%")</f>
        <v>27</v>
      </c>
      <c r="AE53" s="47">
        <f>COUNTIF(AE16:AE50,"&gt;=25%")</f>
        <v>16</v>
      </c>
      <c r="AF53" s="47">
        <f>COUNTIF(AF16:AF50,"&gt;=25%")</f>
        <v>35</v>
      </c>
      <c r="AG53" s="47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</row>
    <row r="54" spans="1:46" ht="18.75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113"/>
      <c r="V54" s="46"/>
      <c r="W54" s="46"/>
      <c r="X54" s="46"/>
      <c r="Y54" s="138" t="s">
        <v>122</v>
      </c>
      <c r="Z54" s="139"/>
      <c r="AA54" s="139"/>
      <c r="AB54" s="139"/>
      <c r="AC54" s="140"/>
      <c r="AD54" s="49">
        <f t="shared" ref="AD54:AF54" si="80">AD53/AD52</f>
        <v>0.77142857142857146</v>
      </c>
      <c r="AE54" s="49">
        <f t="shared" si="80"/>
        <v>0.45714285714285713</v>
      </c>
      <c r="AF54" s="49">
        <f t="shared" si="80"/>
        <v>1</v>
      </c>
      <c r="AG54" s="49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</row>
    <row r="55" spans="1:46" ht="1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</row>
    <row r="56" spans="1:46" ht="15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</row>
    <row r="57" spans="1:46" ht="15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</row>
    <row r="58" spans="1:46" ht="15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</row>
    <row r="59" spans="1:46" ht="15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</row>
    <row r="60" spans="1:46" ht="15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</row>
    <row r="61" spans="1:46" ht="15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</row>
    <row r="62" spans="1:46" ht="15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</row>
    <row r="63" spans="1:46" ht="15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</row>
    <row r="64" spans="1:46" ht="15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</row>
    <row r="65" spans="1:45" ht="15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</row>
    <row r="66" spans="1:45" ht="15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</row>
    <row r="67" spans="1:45" ht="15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</row>
    <row r="68" spans="1:45" ht="15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</row>
    <row r="69" spans="1:45" ht="15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</row>
    <row r="70" spans="1:45" ht="15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</row>
    <row r="71" spans="1:45" ht="15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</row>
    <row r="72" spans="1:45" ht="15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</row>
    <row r="73" spans="1:45" ht="15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</row>
    <row r="74" spans="1:45" ht="15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</row>
    <row r="75" spans="1:45" ht="1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</row>
    <row r="76" spans="1:45" ht="15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</row>
    <row r="77" spans="1:45" ht="15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</row>
    <row r="78" spans="1:45" ht="15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</row>
    <row r="79" spans="1:45" ht="15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</row>
    <row r="80" spans="1:45" ht="15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</row>
    <row r="81" spans="1:45" ht="15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</row>
    <row r="82" spans="1:45" ht="15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</row>
    <row r="83" spans="1:45" ht="15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</row>
    <row r="84" spans="1:45" ht="15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</row>
    <row r="85" spans="1:45" ht="15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</row>
    <row r="86" spans="1:45" ht="15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</row>
    <row r="87" spans="1:45" ht="15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</row>
    <row r="88" spans="1:45" ht="15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</row>
    <row r="89" spans="1:45" ht="15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</row>
    <row r="90" spans="1:45" ht="15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</row>
    <row r="91" spans="1:45" ht="15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</row>
    <row r="92" spans="1:45" ht="15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</row>
    <row r="93" spans="1:45" ht="15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</row>
    <row r="94" spans="1:45" ht="15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</row>
    <row r="95" spans="1:45" ht="15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</row>
    <row r="96" spans="1:45" ht="15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</row>
    <row r="97" spans="1:45" ht="15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</row>
    <row r="98" spans="1:45" ht="15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</row>
    <row r="99" spans="1:45" ht="15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</row>
    <row r="100" spans="1:45" ht="15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</row>
    <row r="101" spans="1:45" ht="15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</row>
    <row r="102" spans="1:45" ht="15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</row>
    <row r="103" spans="1:45" ht="15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</row>
    <row r="104" spans="1:45" ht="15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</row>
    <row r="105" spans="1:45" ht="15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</row>
    <row r="106" spans="1:45" ht="15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</row>
    <row r="107" spans="1:45" ht="15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</row>
    <row r="108" spans="1:45" ht="15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</row>
    <row r="109" spans="1:45" ht="15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</row>
    <row r="110" spans="1:45" ht="15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</row>
    <row r="111" spans="1:45" ht="15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</row>
    <row r="112" spans="1:45" ht="15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</row>
    <row r="113" spans="1:45" ht="15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</row>
    <row r="114" spans="1:45" ht="15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</row>
    <row r="115" spans="1:45" ht="15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</row>
    <row r="116" spans="1:45" ht="15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</row>
    <row r="117" spans="1:45" ht="15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</row>
    <row r="118" spans="1:45" ht="15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</row>
    <row r="119" spans="1:45" ht="15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</row>
    <row r="120" spans="1:45" ht="15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</row>
    <row r="121" spans="1:45" ht="15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</row>
    <row r="122" spans="1:45" ht="15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</row>
    <row r="123" spans="1:45" ht="15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</row>
    <row r="124" spans="1:45" ht="15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</row>
    <row r="125" spans="1:45" ht="15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</row>
    <row r="126" spans="1:45" ht="15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</row>
    <row r="127" spans="1:45" ht="15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</row>
    <row r="128" spans="1:45" ht="15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</row>
    <row r="129" spans="1:45" ht="15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</row>
    <row r="130" spans="1:45" ht="15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</row>
    <row r="131" spans="1:45" ht="15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</row>
    <row r="132" spans="1:45" ht="15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</row>
    <row r="133" spans="1:45" ht="15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</row>
    <row r="134" spans="1:45" ht="15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</row>
    <row r="135" spans="1:45" ht="15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</row>
    <row r="136" spans="1:45" ht="15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</row>
    <row r="137" spans="1:45" ht="15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</row>
    <row r="138" spans="1:45" ht="15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</row>
    <row r="139" spans="1:45" ht="15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</row>
    <row r="140" spans="1:45" ht="15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</row>
    <row r="141" spans="1:45" ht="15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</row>
    <row r="142" spans="1:45" ht="15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</row>
    <row r="143" spans="1:45" ht="15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</row>
    <row r="144" spans="1:45" ht="15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</row>
    <row r="145" spans="1:45" ht="15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</row>
    <row r="146" spans="1:45" ht="15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</row>
    <row r="147" spans="1:45" ht="15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</row>
    <row r="148" spans="1:45" ht="15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</row>
    <row r="149" spans="1:45" ht="15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</row>
    <row r="150" spans="1:45" ht="15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</row>
    <row r="151" spans="1:45" ht="15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</row>
    <row r="152" spans="1:45" ht="15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</row>
    <row r="153" spans="1:45" ht="15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</row>
    <row r="154" spans="1:45" ht="15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</row>
    <row r="155" spans="1:45" ht="15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</row>
    <row r="156" spans="1:45" ht="15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</row>
    <row r="157" spans="1:45" ht="15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</row>
    <row r="158" spans="1:45" ht="15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</row>
    <row r="159" spans="1:45" ht="15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</row>
    <row r="160" spans="1:45" ht="15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</row>
    <row r="161" spans="1:45" ht="15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</row>
    <row r="162" spans="1:45" ht="15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</row>
    <row r="163" spans="1:45" ht="15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</row>
    <row r="164" spans="1:45" ht="15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</row>
    <row r="165" spans="1:45" ht="1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</row>
    <row r="166" spans="1:45" ht="15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</row>
    <row r="167" spans="1:45" ht="15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</row>
    <row r="168" spans="1:45" ht="15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</row>
    <row r="169" spans="1:45" ht="15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</row>
    <row r="170" spans="1:45" ht="15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</row>
    <row r="171" spans="1:45" ht="15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</row>
    <row r="172" spans="1:45" ht="15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</row>
    <row r="173" spans="1:45" ht="15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</row>
    <row r="174" spans="1:45" ht="15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</row>
    <row r="175" spans="1:45" ht="15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</row>
    <row r="176" spans="1:45" ht="15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</row>
    <row r="177" spans="1:45" ht="15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</row>
    <row r="178" spans="1:45" ht="15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</row>
    <row r="179" spans="1:45" ht="15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</row>
    <row r="180" spans="1:45" ht="15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</row>
    <row r="181" spans="1:45" ht="15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</row>
    <row r="182" spans="1:45" ht="15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</row>
    <row r="183" spans="1:45" ht="15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</row>
    <row r="184" spans="1:45" ht="15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</row>
    <row r="185" spans="1:45" ht="15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</row>
    <row r="186" spans="1:45" ht="15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</row>
    <row r="187" spans="1:45" ht="15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</row>
    <row r="188" spans="1:45" ht="15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</row>
    <row r="189" spans="1:45" ht="15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</row>
    <row r="190" spans="1:45" ht="15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</row>
    <row r="191" spans="1:45" ht="15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</row>
    <row r="192" spans="1:45" ht="15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</row>
    <row r="193" spans="1:45" ht="15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</row>
    <row r="194" spans="1:45" ht="15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</row>
    <row r="195" spans="1:45" ht="15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</row>
    <row r="196" spans="1:45" ht="15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</row>
    <row r="197" spans="1:45" ht="15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</row>
    <row r="198" spans="1:45" ht="15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</row>
    <row r="199" spans="1:45" ht="15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</row>
    <row r="200" spans="1:45" ht="15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</row>
    <row r="201" spans="1:45" ht="15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</row>
    <row r="202" spans="1:45" ht="15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</row>
    <row r="203" spans="1:45" ht="15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</row>
    <row r="204" spans="1:45" ht="15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</row>
    <row r="205" spans="1:45" ht="15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</row>
    <row r="206" spans="1:45" ht="15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</row>
    <row r="207" spans="1:45" ht="15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</row>
    <row r="208" spans="1:45" ht="15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</row>
    <row r="209" spans="1:45" ht="15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</row>
    <row r="210" spans="1:45" ht="15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</row>
    <row r="211" spans="1:45" ht="15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</row>
    <row r="212" spans="1:45" ht="15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</row>
    <row r="213" spans="1:45" ht="15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</row>
    <row r="214" spans="1:45" ht="15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</row>
    <row r="215" spans="1:45" ht="15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</row>
    <row r="216" spans="1:45" ht="15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</row>
    <row r="217" spans="1:45" ht="15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</row>
    <row r="218" spans="1:45" ht="15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</row>
    <row r="219" spans="1:45" ht="15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</row>
    <row r="220" spans="1:45" ht="15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</row>
    <row r="221" spans="1:45" ht="15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</row>
    <row r="222" spans="1:45" ht="15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</row>
    <row r="223" spans="1:45" ht="15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</row>
    <row r="224" spans="1:45" ht="15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</row>
    <row r="225" spans="1:45" ht="15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</row>
    <row r="226" spans="1:45" ht="15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</row>
    <row r="227" spans="1:45" ht="15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</row>
    <row r="228" spans="1:45" ht="15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</row>
    <row r="229" spans="1:45" ht="15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</row>
    <row r="230" spans="1:45" ht="15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</row>
    <row r="231" spans="1:45" ht="15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</row>
    <row r="232" spans="1:45" ht="15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</row>
    <row r="233" spans="1:45" ht="15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</row>
    <row r="234" spans="1:45" ht="15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</row>
    <row r="235" spans="1:45" ht="15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</row>
    <row r="236" spans="1:45" ht="15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</row>
    <row r="237" spans="1:45" ht="15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</row>
    <row r="238" spans="1:45" ht="15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</row>
    <row r="239" spans="1:45" ht="15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</row>
    <row r="240" spans="1:45" ht="15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</row>
    <row r="241" spans="1:45" ht="15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</row>
    <row r="242" spans="1:45" ht="15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</row>
    <row r="243" spans="1:45" ht="15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</row>
    <row r="244" spans="1:45" ht="15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</row>
    <row r="245" spans="1:45" ht="15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</row>
    <row r="246" spans="1:45" ht="15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</row>
    <row r="247" spans="1:45" ht="15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</row>
    <row r="248" spans="1:45" ht="15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</row>
    <row r="249" spans="1:45" ht="15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</row>
    <row r="250" spans="1:45" ht="15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</row>
    <row r="251" spans="1:45" ht="15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</row>
    <row r="252" spans="1:45" ht="15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</row>
    <row r="253" spans="1:45" ht="15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</row>
    <row r="254" spans="1:45" ht="15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</row>
    <row r="255" spans="1:45" ht="15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</row>
    <row r="256" spans="1:45" ht="15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</row>
    <row r="257" spans="1:45" ht="15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</row>
    <row r="258" spans="1:45" ht="15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</row>
    <row r="259" spans="1:45" ht="15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</row>
    <row r="260" spans="1:45" ht="15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</row>
    <row r="261" spans="1:45" ht="15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</row>
    <row r="262" spans="1:45" ht="15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</row>
    <row r="263" spans="1:45" ht="15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</row>
    <row r="264" spans="1:45" ht="15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</row>
    <row r="265" spans="1:45" ht="15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</row>
    <row r="266" spans="1:45" ht="15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</row>
    <row r="267" spans="1:45" ht="15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</row>
    <row r="268" spans="1:45" ht="15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</row>
    <row r="269" spans="1:45" ht="15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</row>
    <row r="270" spans="1:45" ht="15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</row>
    <row r="271" spans="1:45" ht="15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</row>
    <row r="272" spans="1:45" ht="15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</row>
    <row r="273" spans="1:45" ht="15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</row>
    <row r="274" spans="1:45" ht="15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</row>
    <row r="275" spans="1:45" ht="15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</row>
    <row r="276" spans="1:45" ht="15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</row>
    <row r="277" spans="1:45" ht="15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</row>
    <row r="278" spans="1:45" ht="15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</row>
    <row r="279" spans="1:45" ht="15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</row>
    <row r="280" spans="1:45" ht="15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</row>
    <row r="281" spans="1:45" ht="15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</row>
    <row r="282" spans="1:45" ht="15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</row>
    <row r="283" spans="1:45" ht="15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</row>
    <row r="284" spans="1:45" ht="15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</row>
    <row r="285" spans="1:45" ht="15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</row>
    <row r="286" spans="1:45" ht="15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</row>
    <row r="287" spans="1:45" ht="15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</row>
    <row r="288" spans="1:45" ht="15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</row>
    <row r="289" spans="1:45" ht="15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</row>
    <row r="290" spans="1:45" ht="15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</row>
    <row r="291" spans="1:45" ht="15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</row>
    <row r="292" spans="1:45" ht="15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</row>
    <row r="293" spans="1:45" ht="15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</row>
    <row r="294" spans="1:45" ht="15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</row>
    <row r="295" spans="1:45" ht="15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</row>
    <row r="296" spans="1:45" ht="15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</row>
    <row r="297" spans="1:45" ht="15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</row>
    <row r="298" spans="1:45" ht="15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</row>
    <row r="299" spans="1:45" ht="15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</row>
    <row r="300" spans="1:45" ht="15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</row>
    <row r="301" spans="1:45" ht="15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</row>
    <row r="302" spans="1:45" ht="15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</row>
    <row r="303" spans="1:45" ht="15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</row>
    <row r="304" spans="1:45" ht="15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</row>
    <row r="305" spans="1:45" ht="15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</row>
    <row r="306" spans="1:45" ht="15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</row>
    <row r="307" spans="1:45" ht="15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</row>
    <row r="308" spans="1:45" ht="15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</row>
    <row r="309" spans="1:45" ht="15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</row>
    <row r="310" spans="1:45" ht="15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</row>
    <row r="311" spans="1:45" ht="15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</row>
    <row r="312" spans="1:45" ht="15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</row>
    <row r="313" spans="1:45" ht="15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</row>
    <row r="314" spans="1:45" ht="15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</row>
    <row r="315" spans="1:45" ht="15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</row>
    <row r="316" spans="1:45" ht="15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</row>
    <row r="317" spans="1:45" ht="15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</row>
    <row r="318" spans="1:45" ht="15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</row>
    <row r="319" spans="1:45" ht="15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</row>
    <row r="320" spans="1:45" ht="15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</row>
    <row r="321" spans="1:45" ht="15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</row>
    <row r="322" spans="1:45" ht="15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</row>
    <row r="323" spans="1:45" ht="15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</row>
    <row r="324" spans="1:45" ht="15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</row>
    <row r="325" spans="1:45" ht="15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</row>
    <row r="326" spans="1:45" ht="15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</row>
    <row r="327" spans="1:45" ht="15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</row>
    <row r="328" spans="1:45" ht="15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</row>
    <row r="329" spans="1:45" ht="15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</row>
    <row r="330" spans="1:45" ht="15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</row>
    <row r="331" spans="1:45" ht="15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</row>
    <row r="332" spans="1:45" ht="15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</row>
    <row r="333" spans="1:45" ht="15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</row>
    <row r="334" spans="1:45" ht="15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</row>
    <row r="335" spans="1:45" ht="15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</row>
    <row r="336" spans="1:45" ht="15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</row>
    <row r="337" spans="1:45" ht="15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</row>
    <row r="338" spans="1:45" ht="15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</row>
    <row r="339" spans="1:45" ht="15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</row>
    <row r="340" spans="1:45" ht="15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</row>
    <row r="341" spans="1:45" ht="15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</row>
    <row r="342" spans="1:45" ht="15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</row>
    <row r="343" spans="1:45" ht="15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</row>
    <row r="344" spans="1:45" ht="15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</row>
    <row r="345" spans="1:45" ht="15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</row>
    <row r="346" spans="1:45" ht="15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</row>
    <row r="347" spans="1:45" ht="15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</row>
    <row r="348" spans="1:45" ht="15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</row>
    <row r="349" spans="1:45" ht="15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</row>
    <row r="350" spans="1:45" ht="15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</row>
    <row r="351" spans="1:45" ht="15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</row>
    <row r="352" spans="1:45" ht="15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</row>
    <row r="353" spans="1:45" ht="15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</row>
    <row r="354" spans="1:45" ht="15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</row>
    <row r="355" spans="1:45" ht="15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</row>
    <row r="356" spans="1:45" ht="15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</row>
    <row r="357" spans="1:45" ht="15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</row>
    <row r="358" spans="1:45" ht="15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</row>
    <row r="359" spans="1:45" ht="15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</row>
    <row r="360" spans="1:45" ht="15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</row>
    <row r="361" spans="1:45" ht="15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</row>
    <row r="362" spans="1:45" ht="15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</row>
    <row r="363" spans="1:45" ht="15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</row>
    <row r="364" spans="1:45" ht="15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</row>
    <row r="365" spans="1:45" ht="15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</row>
    <row r="366" spans="1:45" ht="15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</row>
    <row r="367" spans="1:45" ht="15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</row>
    <row r="368" spans="1:45" ht="15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</row>
    <row r="369" spans="1:45" ht="15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</row>
    <row r="370" spans="1:45" ht="15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</row>
    <row r="371" spans="1:45" ht="15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</row>
    <row r="372" spans="1:45" ht="15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</row>
    <row r="373" spans="1:45" ht="15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</row>
    <row r="374" spans="1:45" ht="15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</row>
    <row r="375" spans="1:45" ht="15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</row>
    <row r="376" spans="1:45" ht="15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</row>
    <row r="377" spans="1:45" ht="15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</row>
    <row r="378" spans="1:45" ht="15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</row>
    <row r="379" spans="1:45" ht="15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</row>
    <row r="380" spans="1:45" ht="15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</row>
    <row r="381" spans="1:45" ht="15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</row>
    <row r="382" spans="1:45" ht="15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</row>
    <row r="383" spans="1:45" ht="15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</row>
    <row r="384" spans="1:45" ht="15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</row>
    <row r="385" spans="1:45" ht="15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</row>
    <row r="386" spans="1:45" ht="15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</row>
    <row r="387" spans="1:45" ht="15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</row>
    <row r="388" spans="1:45" ht="15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</row>
    <row r="389" spans="1:45" ht="15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</row>
    <row r="390" spans="1:45" ht="15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</row>
    <row r="391" spans="1:45" ht="15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</row>
    <row r="392" spans="1:45" ht="15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</row>
    <row r="393" spans="1:45" ht="15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</row>
    <row r="394" spans="1:45" ht="15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</row>
    <row r="395" spans="1:45" ht="15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</row>
    <row r="396" spans="1:45" ht="15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</row>
    <row r="397" spans="1:45" ht="15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</row>
    <row r="398" spans="1:45" ht="15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</row>
    <row r="399" spans="1:45" ht="15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</row>
    <row r="400" spans="1:45" ht="15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</row>
    <row r="401" spans="1:45" ht="15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</row>
    <row r="402" spans="1:45" ht="15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</row>
    <row r="403" spans="1:45" ht="15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</row>
    <row r="404" spans="1:45" ht="15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</row>
    <row r="405" spans="1:45" ht="15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</row>
    <row r="406" spans="1:45" ht="15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</row>
    <row r="407" spans="1:45" ht="15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</row>
    <row r="408" spans="1:45" ht="15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</row>
    <row r="409" spans="1:45" ht="15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</row>
    <row r="410" spans="1:45" ht="15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</row>
    <row r="411" spans="1:45" ht="15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</row>
    <row r="412" spans="1:45" ht="15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</row>
    <row r="413" spans="1:45" ht="15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</row>
    <row r="414" spans="1:45" ht="15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</row>
    <row r="415" spans="1:45" ht="15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</row>
    <row r="416" spans="1:45" ht="15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</row>
    <row r="417" spans="1:45" ht="15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</row>
    <row r="418" spans="1:45" ht="15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</row>
    <row r="419" spans="1:45" ht="15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</row>
    <row r="420" spans="1:45" ht="15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</row>
    <row r="421" spans="1:45" ht="15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</row>
    <row r="422" spans="1:45" ht="15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</row>
    <row r="423" spans="1:45" ht="15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</row>
    <row r="424" spans="1:45" ht="15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  <c r="AR424" s="46"/>
      <c r="AS424" s="46"/>
    </row>
    <row r="425" spans="1:45" ht="15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  <c r="AM425" s="46"/>
      <c r="AN425" s="46"/>
      <c r="AO425" s="46"/>
      <c r="AP425" s="46"/>
      <c r="AQ425" s="46"/>
      <c r="AR425" s="46"/>
      <c r="AS425" s="46"/>
    </row>
    <row r="426" spans="1:45" ht="15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  <c r="AM426" s="46"/>
      <c r="AN426" s="46"/>
      <c r="AO426" s="46"/>
      <c r="AP426" s="46"/>
      <c r="AQ426" s="46"/>
      <c r="AR426" s="46"/>
      <c r="AS426" s="46"/>
    </row>
    <row r="427" spans="1:45" ht="15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  <c r="AL427" s="46"/>
      <c r="AM427" s="46"/>
      <c r="AN427" s="46"/>
      <c r="AO427" s="46"/>
      <c r="AP427" s="46"/>
      <c r="AQ427" s="46"/>
      <c r="AR427" s="46"/>
      <c r="AS427" s="46"/>
    </row>
    <row r="428" spans="1:45" ht="15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  <c r="AL428" s="46"/>
      <c r="AM428" s="46"/>
      <c r="AN428" s="46"/>
      <c r="AO428" s="46"/>
      <c r="AP428" s="46"/>
      <c r="AQ428" s="46"/>
      <c r="AR428" s="46"/>
      <c r="AS428" s="46"/>
    </row>
    <row r="429" spans="1:45" ht="15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  <c r="AL429" s="46"/>
      <c r="AM429" s="46"/>
      <c r="AN429" s="46"/>
      <c r="AO429" s="46"/>
      <c r="AP429" s="46"/>
      <c r="AQ429" s="46"/>
      <c r="AR429" s="46"/>
      <c r="AS429" s="46"/>
    </row>
    <row r="430" spans="1:45" ht="15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  <c r="AL430" s="46"/>
      <c r="AM430" s="46"/>
      <c r="AN430" s="46"/>
      <c r="AO430" s="46"/>
      <c r="AP430" s="46"/>
      <c r="AQ430" s="46"/>
      <c r="AR430" s="46"/>
      <c r="AS430" s="46"/>
    </row>
    <row r="431" spans="1:45" ht="15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  <c r="AL431" s="46"/>
      <c r="AM431" s="46"/>
      <c r="AN431" s="46"/>
      <c r="AO431" s="46"/>
      <c r="AP431" s="46"/>
      <c r="AQ431" s="46"/>
      <c r="AR431" s="46"/>
      <c r="AS431" s="46"/>
    </row>
    <row r="432" spans="1:45" ht="15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  <c r="AL432" s="46"/>
      <c r="AM432" s="46"/>
      <c r="AN432" s="46"/>
      <c r="AO432" s="46"/>
      <c r="AP432" s="46"/>
      <c r="AQ432" s="46"/>
      <c r="AR432" s="46"/>
      <c r="AS432" s="46"/>
    </row>
    <row r="433" spans="1:45" ht="15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  <c r="AL433" s="46"/>
      <c r="AM433" s="46"/>
      <c r="AN433" s="46"/>
      <c r="AO433" s="46"/>
      <c r="AP433" s="46"/>
      <c r="AQ433" s="46"/>
      <c r="AR433" s="46"/>
      <c r="AS433" s="46"/>
    </row>
    <row r="434" spans="1:45" ht="15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  <c r="AL434" s="46"/>
      <c r="AM434" s="46"/>
      <c r="AN434" s="46"/>
      <c r="AO434" s="46"/>
      <c r="AP434" s="46"/>
      <c r="AQ434" s="46"/>
      <c r="AR434" s="46"/>
      <c r="AS434" s="46"/>
    </row>
    <row r="435" spans="1:45" ht="15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  <c r="AL435" s="46"/>
      <c r="AM435" s="46"/>
      <c r="AN435" s="46"/>
      <c r="AO435" s="46"/>
      <c r="AP435" s="46"/>
      <c r="AQ435" s="46"/>
      <c r="AR435" s="46"/>
      <c r="AS435" s="46"/>
    </row>
    <row r="436" spans="1:45" ht="15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  <c r="AL436" s="46"/>
      <c r="AM436" s="46"/>
      <c r="AN436" s="46"/>
      <c r="AO436" s="46"/>
      <c r="AP436" s="46"/>
      <c r="AQ436" s="46"/>
      <c r="AR436" s="46"/>
      <c r="AS436" s="46"/>
    </row>
    <row r="437" spans="1:45" ht="15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  <c r="AM437" s="46"/>
      <c r="AN437" s="46"/>
      <c r="AO437" s="46"/>
      <c r="AP437" s="46"/>
      <c r="AQ437" s="46"/>
      <c r="AR437" s="46"/>
      <c r="AS437" s="46"/>
    </row>
    <row r="438" spans="1:45" ht="15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  <c r="AM438" s="46"/>
      <c r="AN438" s="46"/>
      <c r="AO438" s="46"/>
      <c r="AP438" s="46"/>
      <c r="AQ438" s="46"/>
      <c r="AR438" s="46"/>
      <c r="AS438" s="46"/>
    </row>
    <row r="439" spans="1:45" ht="15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  <c r="AM439" s="46"/>
      <c r="AN439" s="46"/>
      <c r="AO439" s="46"/>
      <c r="AP439" s="46"/>
      <c r="AQ439" s="46"/>
      <c r="AR439" s="46"/>
      <c r="AS439" s="46"/>
    </row>
    <row r="440" spans="1:45" ht="15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  <c r="AM440" s="46"/>
      <c r="AN440" s="46"/>
      <c r="AO440" s="46"/>
      <c r="AP440" s="46"/>
      <c r="AQ440" s="46"/>
      <c r="AR440" s="46"/>
      <c r="AS440" s="46"/>
    </row>
    <row r="441" spans="1:45" ht="15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  <c r="AM441" s="46"/>
      <c r="AN441" s="46"/>
      <c r="AO441" s="46"/>
      <c r="AP441" s="46"/>
      <c r="AQ441" s="46"/>
      <c r="AR441" s="46"/>
      <c r="AS441" s="46"/>
    </row>
    <row r="442" spans="1:45" ht="15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  <c r="AM442" s="46"/>
      <c r="AN442" s="46"/>
      <c r="AO442" s="46"/>
      <c r="AP442" s="46"/>
      <c r="AQ442" s="46"/>
      <c r="AR442" s="46"/>
      <c r="AS442" s="46"/>
    </row>
    <row r="443" spans="1:45" ht="15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  <c r="AL443" s="46"/>
      <c r="AM443" s="46"/>
      <c r="AN443" s="46"/>
      <c r="AO443" s="46"/>
      <c r="AP443" s="46"/>
      <c r="AQ443" s="46"/>
      <c r="AR443" s="46"/>
      <c r="AS443" s="46"/>
    </row>
    <row r="444" spans="1:45" ht="15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  <c r="AM444" s="46"/>
      <c r="AN444" s="46"/>
      <c r="AO444" s="46"/>
      <c r="AP444" s="46"/>
      <c r="AQ444" s="46"/>
      <c r="AR444" s="46"/>
      <c r="AS444" s="46"/>
    </row>
    <row r="445" spans="1:45" ht="15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  <c r="AL445" s="46"/>
      <c r="AM445" s="46"/>
      <c r="AN445" s="46"/>
      <c r="AO445" s="46"/>
      <c r="AP445" s="46"/>
      <c r="AQ445" s="46"/>
      <c r="AR445" s="46"/>
      <c r="AS445" s="46"/>
    </row>
    <row r="446" spans="1:45" ht="15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  <c r="AL446" s="46"/>
      <c r="AM446" s="46"/>
      <c r="AN446" s="46"/>
      <c r="AO446" s="46"/>
      <c r="AP446" s="46"/>
      <c r="AQ446" s="46"/>
      <c r="AR446" s="46"/>
      <c r="AS446" s="46"/>
    </row>
    <row r="447" spans="1:45" ht="15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  <c r="AL447" s="46"/>
      <c r="AM447" s="46"/>
      <c r="AN447" s="46"/>
      <c r="AO447" s="46"/>
      <c r="AP447" s="46"/>
      <c r="AQ447" s="46"/>
      <c r="AR447" s="46"/>
      <c r="AS447" s="46"/>
    </row>
    <row r="448" spans="1:45" ht="15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  <c r="AL448" s="46"/>
      <c r="AM448" s="46"/>
      <c r="AN448" s="46"/>
      <c r="AO448" s="46"/>
      <c r="AP448" s="46"/>
      <c r="AQ448" s="46"/>
      <c r="AR448" s="46"/>
      <c r="AS448" s="46"/>
    </row>
    <row r="449" spans="1:45" ht="15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  <c r="AL449" s="46"/>
      <c r="AM449" s="46"/>
      <c r="AN449" s="46"/>
      <c r="AO449" s="46"/>
      <c r="AP449" s="46"/>
      <c r="AQ449" s="46"/>
      <c r="AR449" s="46"/>
      <c r="AS449" s="46"/>
    </row>
    <row r="450" spans="1:45" ht="15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  <c r="AL450" s="46"/>
      <c r="AM450" s="46"/>
      <c r="AN450" s="46"/>
      <c r="AO450" s="46"/>
      <c r="AP450" s="46"/>
      <c r="AQ450" s="46"/>
      <c r="AR450" s="46"/>
      <c r="AS450" s="46"/>
    </row>
    <row r="451" spans="1:45" ht="15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  <c r="AL451" s="46"/>
      <c r="AM451" s="46"/>
      <c r="AN451" s="46"/>
      <c r="AO451" s="46"/>
      <c r="AP451" s="46"/>
      <c r="AQ451" s="46"/>
      <c r="AR451" s="46"/>
      <c r="AS451" s="46"/>
    </row>
    <row r="452" spans="1:45" ht="15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  <c r="AL452" s="46"/>
      <c r="AM452" s="46"/>
      <c r="AN452" s="46"/>
      <c r="AO452" s="46"/>
      <c r="AP452" s="46"/>
      <c r="AQ452" s="46"/>
      <c r="AR452" s="46"/>
      <c r="AS452" s="46"/>
    </row>
    <row r="453" spans="1:45" ht="15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  <c r="AL453" s="46"/>
      <c r="AM453" s="46"/>
      <c r="AN453" s="46"/>
      <c r="AO453" s="46"/>
      <c r="AP453" s="46"/>
      <c r="AQ453" s="46"/>
      <c r="AR453" s="46"/>
      <c r="AS453" s="46"/>
    </row>
    <row r="454" spans="1:45" ht="15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  <c r="AL454" s="46"/>
      <c r="AM454" s="46"/>
      <c r="AN454" s="46"/>
      <c r="AO454" s="46"/>
      <c r="AP454" s="46"/>
      <c r="AQ454" s="46"/>
      <c r="AR454" s="46"/>
      <c r="AS454" s="46"/>
    </row>
    <row r="455" spans="1:45" ht="15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  <c r="AL455" s="46"/>
      <c r="AM455" s="46"/>
      <c r="AN455" s="46"/>
      <c r="AO455" s="46"/>
      <c r="AP455" s="46"/>
      <c r="AQ455" s="46"/>
      <c r="AR455" s="46"/>
      <c r="AS455" s="46"/>
    </row>
    <row r="456" spans="1:45" ht="15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  <c r="AL456" s="46"/>
      <c r="AM456" s="46"/>
      <c r="AN456" s="46"/>
      <c r="AO456" s="46"/>
      <c r="AP456" s="46"/>
      <c r="AQ456" s="46"/>
      <c r="AR456" s="46"/>
      <c r="AS456" s="46"/>
    </row>
    <row r="457" spans="1:45" ht="15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  <c r="AL457" s="46"/>
      <c r="AM457" s="46"/>
      <c r="AN457" s="46"/>
      <c r="AO457" s="46"/>
      <c r="AP457" s="46"/>
      <c r="AQ457" s="46"/>
      <c r="AR457" s="46"/>
      <c r="AS457" s="46"/>
    </row>
    <row r="458" spans="1:45" ht="15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  <c r="AL458" s="46"/>
      <c r="AM458" s="46"/>
      <c r="AN458" s="46"/>
      <c r="AO458" s="46"/>
      <c r="AP458" s="46"/>
      <c r="AQ458" s="46"/>
      <c r="AR458" s="46"/>
      <c r="AS458" s="46"/>
    </row>
    <row r="459" spans="1:45" ht="15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  <c r="AL459" s="46"/>
      <c r="AM459" s="46"/>
      <c r="AN459" s="46"/>
      <c r="AO459" s="46"/>
      <c r="AP459" s="46"/>
      <c r="AQ459" s="46"/>
      <c r="AR459" s="46"/>
      <c r="AS459" s="46"/>
    </row>
    <row r="460" spans="1:45" ht="15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  <c r="AL460" s="46"/>
      <c r="AM460" s="46"/>
      <c r="AN460" s="46"/>
      <c r="AO460" s="46"/>
      <c r="AP460" s="46"/>
      <c r="AQ460" s="46"/>
      <c r="AR460" s="46"/>
      <c r="AS460" s="46"/>
    </row>
    <row r="461" spans="1:45" ht="15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  <c r="AL461" s="46"/>
      <c r="AM461" s="46"/>
      <c r="AN461" s="46"/>
      <c r="AO461" s="46"/>
      <c r="AP461" s="46"/>
      <c r="AQ461" s="46"/>
      <c r="AR461" s="46"/>
      <c r="AS461" s="46"/>
    </row>
    <row r="462" spans="1:45" ht="15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  <c r="AL462" s="46"/>
      <c r="AM462" s="46"/>
      <c r="AN462" s="46"/>
      <c r="AO462" s="46"/>
      <c r="AP462" s="46"/>
      <c r="AQ462" s="46"/>
      <c r="AR462" s="46"/>
      <c r="AS462" s="46"/>
    </row>
    <row r="463" spans="1:45" ht="15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  <c r="AL463" s="46"/>
      <c r="AM463" s="46"/>
      <c r="AN463" s="46"/>
      <c r="AO463" s="46"/>
      <c r="AP463" s="46"/>
      <c r="AQ463" s="46"/>
      <c r="AR463" s="46"/>
      <c r="AS463" s="46"/>
    </row>
    <row r="464" spans="1:45" ht="15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  <c r="AL464" s="46"/>
      <c r="AM464" s="46"/>
      <c r="AN464" s="46"/>
      <c r="AO464" s="46"/>
      <c r="AP464" s="46"/>
      <c r="AQ464" s="46"/>
      <c r="AR464" s="46"/>
      <c r="AS464" s="46"/>
    </row>
    <row r="465" spans="1:45" ht="15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  <c r="AL465" s="46"/>
      <c r="AM465" s="46"/>
      <c r="AN465" s="46"/>
      <c r="AO465" s="46"/>
      <c r="AP465" s="46"/>
      <c r="AQ465" s="46"/>
      <c r="AR465" s="46"/>
      <c r="AS465" s="46"/>
    </row>
    <row r="466" spans="1:45" ht="15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  <c r="AL466" s="46"/>
      <c r="AM466" s="46"/>
      <c r="AN466" s="46"/>
      <c r="AO466" s="46"/>
      <c r="AP466" s="46"/>
      <c r="AQ466" s="46"/>
      <c r="AR466" s="46"/>
      <c r="AS466" s="46"/>
    </row>
    <row r="467" spans="1:45" ht="15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  <c r="AL467" s="46"/>
      <c r="AM467" s="46"/>
      <c r="AN467" s="46"/>
      <c r="AO467" s="46"/>
      <c r="AP467" s="46"/>
      <c r="AQ467" s="46"/>
      <c r="AR467" s="46"/>
      <c r="AS467" s="46"/>
    </row>
    <row r="468" spans="1:45" ht="15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  <c r="AR468" s="46"/>
      <c r="AS468" s="46"/>
    </row>
    <row r="469" spans="1:45" ht="15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  <c r="AL469" s="46"/>
      <c r="AM469" s="46"/>
      <c r="AN469" s="46"/>
      <c r="AO469" s="46"/>
      <c r="AP469" s="46"/>
      <c r="AQ469" s="46"/>
      <c r="AR469" s="46"/>
      <c r="AS469" s="46"/>
    </row>
    <row r="470" spans="1:45" ht="15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  <c r="AL470" s="46"/>
      <c r="AM470" s="46"/>
      <c r="AN470" s="46"/>
      <c r="AO470" s="46"/>
      <c r="AP470" s="46"/>
      <c r="AQ470" s="46"/>
      <c r="AR470" s="46"/>
      <c r="AS470" s="46"/>
    </row>
    <row r="471" spans="1:45" ht="15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  <c r="AL471" s="46"/>
      <c r="AM471" s="46"/>
      <c r="AN471" s="46"/>
      <c r="AO471" s="46"/>
      <c r="AP471" s="46"/>
      <c r="AQ471" s="46"/>
      <c r="AR471" s="46"/>
      <c r="AS471" s="46"/>
    </row>
    <row r="472" spans="1:45" ht="15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  <c r="AL472" s="46"/>
      <c r="AM472" s="46"/>
      <c r="AN472" s="46"/>
      <c r="AO472" s="46"/>
      <c r="AP472" s="46"/>
      <c r="AQ472" s="46"/>
      <c r="AR472" s="46"/>
      <c r="AS472" s="46"/>
    </row>
    <row r="473" spans="1:45" ht="15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  <c r="AL473" s="46"/>
      <c r="AM473" s="46"/>
      <c r="AN473" s="46"/>
      <c r="AO473" s="46"/>
      <c r="AP473" s="46"/>
      <c r="AQ473" s="46"/>
      <c r="AR473" s="46"/>
      <c r="AS473" s="46"/>
    </row>
    <row r="474" spans="1:45" ht="15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  <c r="AL474" s="46"/>
      <c r="AM474" s="46"/>
      <c r="AN474" s="46"/>
      <c r="AO474" s="46"/>
      <c r="AP474" s="46"/>
      <c r="AQ474" s="46"/>
      <c r="AR474" s="46"/>
      <c r="AS474" s="46"/>
    </row>
    <row r="475" spans="1:45" ht="15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  <c r="AL475" s="46"/>
      <c r="AM475" s="46"/>
      <c r="AN475" s="46"/>
      <c r="AO475" s="46"/>
      <c r="AP475" s="46"/>
      <c r="AQ475" s="46"/>
      <c r="AR475" s="46"/>
      <c r="AS475" s="46"/>
    </row>
    <row r="476" spans="1:45" ht="15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  <c r="AL476" s="46"/>
      <c r="AM476" s="46"/>
      <c r="AN476" s="46"/>
      <c r="AO476" s="46"/>
      <c r="AP476" s="46"/>
      <c r="AQ476" s="46"/>
      <c r="AR476" s="46"/>
      <c r="AS476" s="46"/>
    </row>
    <row r="477" spans="1:45" ht="15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  <c r="AL477" s="46"/>
      <c r="AM477" s="46"/>
      <c r="AN477" s="46"/>
      <c r="AO477" s="46"/>
      <c r="AP477" s="46"/>
      <c r="AQ477" s="46"/>
      <c r="AR477" s="46"/>
      <c r="AS477" s="46"/>
    </row>
    <row r="478" spans="1:45" ht="15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  <c r="AL478" s="46"/>
      <c r="AM478" s="46"/>
      <c r="AN478" s="46"/>
      <c r="AO478" s="46"/>
      <c r="AP478" s="46"/>
      <c r="AQ478" s="46"/>
      <c r="AR478" s="46"/>
      <c r="AS478" s="46"/>
    </row>
    <row r="479" spans="1:45" ht="15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  <c r="AL479" s="46"/>
      <c r="AM479" s="46"/>
      <c r="AN479" s="46"/>
      <c r="AO479" s="46"/>
      <c r="AP479" s="46"/>
      <c r="AQ479" s="46"/>
      <c r="AR479" s="46"/>
      <c r="AS479" s="46"/>
    </row>
    <row r="480" spans="1:45" ht="15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  <c r="AL480" s="46"/>
      <c r="AM480" s="46"/>
      <c r="AN480" s="46"/>
      <c r="AO480" s="46"/>
      <c r="AP480" s="46"/>
      <c r="AQ480" s="46"/>
      <c r="AR480" s="46"/>
      <c r="AS480" s="46"/>
    </row>
    <row r="481" spans="1:45" ht="15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  <c r="AL481" s="46"/>
      <c r="AM481" s="46"/>
      <c r="AN481" s="46"/>
      <c r="AO481" s="46"/>
      <c r="AP481" s="46"/>
      <c r="AQ481" s="46"/>
      <c r="AR481" s="46"/>
      <c r="AS481" s="46"/>
    </row>
    <row r="482" spans="1:45" ht="15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  <c r="AL482" s="46"/>
      <c r="AM482" s="46"/>
      <c r="AN482" s="46"/>
      <c r="AO482" s="46"/>
      <c r="AP482" s="46"/>
      <c r="AQ482" s="46"/>
      <c r="AR482" s="46"/>
      <c r="AS482" s="46"/>
    </row>
    <row r="483" spans="1:45" ht="15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  <c r="AL483" s="46"/>
      <c r="AM483" s="46"/>
      <c r="AN483" s="46"/>
      <c r="AO483" s="46"/>
      <c r="AP483" s="46"/>
      <c r="AQ483" s="46"/>
      <c r="AR483" s="46"/>
      <c r="AS483" s="46"/>
    </row>
    <row r="484" spans="1:45" ht="15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  <c r="AN484" s="46"/>
      <c r="AO484" s="46"/>
      <c r="AP484" s="46"/>
      <c r="AQ484" s="46"/>
      <c r="AR484" s="46"/>
      <c r="AS484" s="46"/>
    </row>
    <row r="485" spans="1:45" ht="15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  <c r="AL485" s="46"/>
      <c r="AM485" s="46"/>
      <c r="AN485" s="46"/>
      <c r="AO485" s="46"/>
      <c r="AP485" s="46"/>
      <c r="AQ485" s="46"/>
      <c r="AR485" s="46"/>
      <c r="AS485" s="46"/>
    </row>
    <row r="486" spans="1:45" ht="15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  <c r="AL486" s="46"/>
      <c r="AM486" s="46"/>
      <c r="AN486" s="46"/>
      <c r="AO486" s="46"/>
      <c r="AP486" s="46"/>
      <c r="AQ486" s="46"/>
      <c r="AR486" s="46"/>
      <c r="AS486" s="46"/>
    </row>
    <row r="487" spans="1:45" ht="15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  <c r="AL487" s="46"/>
      <c r="AM487" s="46"/>
      <c r="AN487" s="46"/>
      <c r="AO487" s="46"/>
      <c r="AP487" s="46"/>
      <c r="AQ487" s="46"/>
      <c r="AR487" s="46"/>
      <c r="AS487" s="46"/>
    </row>
    <row r="488" spans="1:45" ht="15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  <c r="AL488" s="46"/>
      <c r="AM488" s="46"/>
      <c r="AN488" s="46"/>
      <c r="AO488" s="46"/>
      <c r="AP488" s="46"/>
      <c r="AQ488" s="46"/>
      <c r="AR488" s="46"/>
      <c r="AS488" s="46"/>
    </row>
    <row r="489" spans="1:45" ht="15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  <c r="AL489" s="46"/>
      <c r="AM489" s="46"/>
      <c r="AN489" s="46"/>
      <c r="AO489" s="46"/>
      <c r="AP489" s="46"/>
      <c r="AQ489" s="46"/>
      <c r="AR489" s="46"/>
      <c r="AS489" s="46"/>
    </row>
    <row r="490" spans="1:45" ht="15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  <c r="AL490" s="46"/>
      <c r="AM490" s="46"/>
      <c r="AN490" s="46"/>
      <c r="AO490" s="46"/>
      <c r="AP490" s="46"/>
      <c r="AQ490" s="46"/>
      <c r="AR490" s="46"/>
      <c r="AS490" s="46"/>
    </row>
    <row r="491" spans="1:45" ht="15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  <c r="AL491" s="46"/>
      <c r="AM491" s="46"/>
      <c r="AN491" s="46"/>
      <c r="AO491" s="46"/>
      <c r="AP491" s="46"/>
      <c r="AQ491" s="46"/>
      <c r="AR491" s="46"/>
      <c r="AS491" s="46"/>
    </row>
    <row r="492" spans="1:45" ht="15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  <c r="AL492" s="46"/>
      <c r="AM492" s="46"/>
      <c r="AN492" s="46"/>
      <c r="AO492" s="46"/>
      <c r="AP492" s="46"/>
      <c r="AQ492" s="46"/>
      <c r="AR492" s="46"/>
      <c r="AS492" s="46"/>
    </row>
    <row r="493" spans="1:45" ht="15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  <c r="AL493" s="46"/>
      <c r="AM493" s="46"/>
      <c r="AN493" s="46"/>
      <c r="AO493" s="46"/>
      <c r="AP493" s="46"/>
      <c r="AQ493" s="46"/>
      <c r="AR493" s="46"/>
      <c r="AS493" s="46"/>
    </row>
    <row r="494" spans="1:45" ht="15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  <c r="AL494" s="46"/>
      <c r="AM494" s="46"/>
      <c r="AN494" s="46"/>
      <c r="AO494" s="46"/>
      <c r="AP494" s="46"/>
      <c r="AQ494" s="46"/>
      <c r="AR494" s="46"/>
      <c r="AS494" s="46"/>
    </row>
    <row r="495" spans="1:45" ht="15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  <c r="AL495" s="46"/>
      <c r="AM495" s="46"/>
      <c r="AN495" s="46"/>
      <c r="AO495" s="46"/>
      <c r="AP495" s="46"/>
      <c r="AQ495" s="46"/>
      <c r="AR495" s="46"/>
      <c r="AS495" s="46"/>
    </row>
    <row r="496" spans="1:45" ht="15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  <c r="AL496" s="46"/>
      <c r="AM496" s="46"/>
      <c r="AN496" s="46"/>
      <c r="AO496" s="46"/>
      <c r="AP496" s="46"/>
      <c r="AQ496" s="46"/>
      <c r="AR496" s="46"/>
      <c r="AS496" s="46"/>
    </row>
    <row r="497" spans="1:45" ht="15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  <c r="AL497" s="46"/>
      <c r="AM497" s="46"/>
      <c r="AN497" s="46"/>
      <c r="AO497" s="46"/>
      <c r="AP497" s="46"/>
      <c r="AQ497" s="46"/>
      <c r="AR497" s="46"/>
      <c r="AS497" s="46"/>
    </row>
    <row r="498" spans="1:45" ht="15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  <c r="AL498" s="46"/>
      <c r="AM498" s="46"/>
      <c r="AN498" s="46"/>
      <c r="AO498" s="46"/>
      <c r="AP498" s="46"/>
      <c r="AQ498" s="46"/>
      <c r="AR498" s="46"/>
      <c r="AS498" s="46"/>
    </row>
    <row r="499" spans="1:45" ht="15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  <c r="AL499" s="46"/>
      <c r="AM499" s="46"/>
      <c r="AN499" s="46"/>
      <c r="AO499" s="46"/>
      <c r="AP499" s="46"/>
      <c r="AQ499" s="46"/>
      <c r="AR499" s="46"/>
      <c r="AS499" s="46"/>
    </row>
    <row r="500" spans="1:45" ht="15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  <c r="AL500" s="46"/>
      <c r="AM500" s="46"/>
      <c r="AN500" s="46"/>
      <c r="AO500" s="46"/>
      <c r="AP500" s="46"/>
      <c r="AQ500" s="46"/>
      <c r="AR500" s="46"/>
      <c r="AS500" s="46"/>
    </row>
    <row r="501" spans="1:45" ht="15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  <c r="AL501" s="46"/>
      <c r="AM501" s="46"/>
      <c r="AN501" s="46"/>
      <c r="AO501" s="46"/>
      <c r="AP501" s="46"/>
      <c r="AQ501" s="46"/>
      <c r="AR501" s="46"/>
      <c r="AS501" s="46"/>
    </row>
    <row r="502" spans="1:45" ht="15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  <c r="AL502" s="46"/>
      <c r="AM502" s="46"/>
      <c r="AN502" s="46"/>
      <c r="AO502" s="46"/>
      <c r="AP502" s="46"/>
      <c r="AQ502" s="46"/>
      <c r="AR502" s="46"/>
      <c r="AS502" s="46"/>
    </row>
    <row r="503" spans="1:45" ht="15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  <c r="AL503" s="46"/>
      <c r="AM503" s="46"/>
      <c r="AN503" s="46"/>
      <c r="AO503" s="46"/>
      <c r="AP503" s="46"/>
      <c r="AQ503" s="46"/>
      <c r="AR503" s="46"/>
      <c r="AS503" s="46"/>
    </row>
    <row r="504" spans="1:45" ht="15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  <c r="AL504" s="46"/>
      <c r="AM504" s="46"/>
      <c r="AN504" s="46"/>
      <c r="AO504" s="46"/>
      <c r="AP504" s="46"/>
      <c r="AQ504" s="46"/>
      <c r="AR504" s="46"/>
      <c r="AS504" s="46"/>
    </row>
    <row r="505" spans="1:45" ht="15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  <c r="AL505" s="46"/>
      <c r="AM505" s="46"/>
      <c r="AN505" s="46"/>
      <c r="AO505" s="46"/>
      <c r="AP505" s="46"/>
      <c r="AQ505" s="46"/>
      <c r="AR505" s="46"/>
      <c r="AS505" s="46"/>
    </row>
    <row r="506" spans="1:45" ht="15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  <c r="AL506" s="46"/>
      <c r="AM506" s="46"/>
      <c r="AN506" s="46"/>
      <c r="AO506" s="46"/>
      <c r="AP506" s="46"/>
      <c r="AQ506" s="46"/>
      <c r="AR506" s="46"/>
      <c r="AS506" s="46"/>
    </row>
    <row r="507" spans="1:45" ht="15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  <c r="AL507" s="46"/>
      <c r="AM507" s="46"/>
      <c r="AN507" s="46"/>
      <c r="AO507" s="46"/>
      <c r="AP507" s="46"/>
      <c r="AQ507" s="46"/>
      <c r="AR507" s="46"/>
      <c r="AS507" s="46"/>
    </row>
    <row r="508" spans="1:45" ht="15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  <c r="AL508" s="46"/>
      <c r="AM508" s="46"/>
      <c r="AN508" s="46"/>
      <c r="AO508" s="46"/>
      <c r="AP508" s="46"/>
      <c r="AQ508" s="46"/>
      <c r="AR508" s="46"/>
      <c r="AS508" s="46"/>
    </row>
    <row r="509" spans="1:45" ht="15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  <c r="AL509" s="46"/>
      <c r="AM509" s="46"/>
      <c r="AN509" s="46"/>
      <c r="AO509" s="46"/>
      <c r="AP509" s="46"/>
      <c r="AQ509" s="46"/>
      <c r="AR509" s="46"/>
      <c r="AS509" s="46"/>
    </row>
    <row r="510" spans="1:45" ht="15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  <c r="AL510" s="46"/>
      <c r="AM510" s="46"/>
      <c r="AN510" s="46"/>
      <c r="AO510" s="46"/>
      <c r="AP510" s="46"/>
      <c r="AQ510" s="46"/>
      <c r="AR510" s="46"/>
      <c r="AS510" s="46"/>
    </row>
    <row r="511" spans="1:45" ht="15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  <c r="AL511" s="46"/>
      <c r="AM511" s="46"/>
      <c r="AN511" s="46"/>
      <c r="AO511" s="46"/>
      <c r="AP511" s="46"/>
      <c r="AQ511" s="46"/>
      <c r="AR511" s="46"/>
      <c r="AS511" s="46"/>
    </row>
    <row r="512" spans="1:45" ht="15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  <c r="AL512" s="46"/>
      <c r="AM512" s="46"/>
      <c r="AN512" s="46"/>
      <c r="AO512" s="46"/>
      <c r="AP512" s="46"/>
      <c r="AQ512" s="46"/>
      <c r="AR512" s="46"/>
      <c r="AS512" s="46"/>
    </row>
    <row r="513" spans="1:45" ht="15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  <c r="AL513" s="46"/>
      <c r="AM513" s="46"/>
      <c r="AN513" s="46"/>
      <c r="AO513" s="46"/>
      <c r="AP513" s="46"/>
      <c r="AQ513" s="46"/>
      <c r="AR513" s="46"/>
      <c r="AS513" s="46"/>
    </row>
    <row r="514" spans="1:45" ht="15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  <c r="AL514" s="46"/>
      <c r="AM514" s="46"/>
      <c r="AN514" s="46"/>
      <c r="AO514" s="46"/>
      <c r="AP514" s="46"/>
      <c r="AQ514" s="46"/>
      <c r="AR514" s="46"/>
      <c r="AS514" s="46"/>
    </row>
    <row r="515" spans="1:45" ht="15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  <c r="AL515" s="46"/>
      <c r="AM515" s="46"/>
      <c r="AN515" s="46"/>
      <c r="AO515" s="46"/>
      <c r="AP515" s="46"/>
      <c r="AQ515" s="46"/>
      <c r="AR515" s="46"/>
      <c r="AS515" s="46"/>
    </row>
    <row r="516" spans="1:45" ht="15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  <c r="AL516" s="46"/>
      <c r="AM516" s="46"/>
      <c r="AN516" s="46"/>
      <c r="AO516" s="46"/>
      <c r="AP516" s="46"/>
      <c r="AQ516" s="46"/>
      <c r="AR516" s="46"/>
      <c r="AS516" s="46"/>
    </row>
    <row r="517" spans="1:45" ht="15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  <c r="AL517" s="46"/>
      <c r="AM517" s="46"/>
      <c r="AN517" s="46"/>
      <c r="AO517" s="46"/>
      <c r="AP517" s="46"/>
      <c r="AQ517" s="46"/>
      <c r="AR517" s="46"/>
      <c r="AS517" s="46"/>
    </row>
    <row r="518" spans="1:45" ht="15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  <c r="AL518" s="46"/>
      <c r="AM518" s="46"/>
      <c r="AN518" s="46"/>
      <c r="AO518" s="46"/>
      <c r="AP518" s="46"/>
      <c r="AQ518" s="46"/>
      <c r="AR518" s="46"/>
      <c r="AS518" s="46"/>
    </row>
    <row r="519" spans="1:45" ht="15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  <c r="AL519" s="46"/>
      <c r="AM519" s="46"/>
      <c r="AN519" s="46"/>
      <c r="AO519" s="46"/>
      <c r="AP519" s="46"/>
      <c r="AQ519" s="46"/>
      <c r="AR519" s="46"/>
      <c r="AS519" s="46"/>
    </row>
    <row r="520" spans="1:45" ht="15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  <c r="AL520" s="46"/>
      <c r="AM520" s="46"/>
      <c r="AN520" s="46"/>
      <c r="AO520" s="46"/>
      <c r="AP520" s="46"/>
      <c r="AQ520" s="46"/>
      <c r="AR520" s="46"/>
      <c r="AS520" s="46"/>
    </row>
    <row r="521" spans="1:45" ht="15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  <c r="AL521" s="46"/>
      <c r="AM521" s="46"/>
      <c r="AN521" s="46"/>
      <c r="AO521" s="46"/>
      <c r="AP521" s="46"/>
      <c r="AQ521" s="46"/>
      <c r="AR521" s="46"/>
      <c r="AS521" s="46"/>
    </row>
    <row r="522" spans="1:45" ht="15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  <c r="AL522" s="46"/>
      <c r="AM522" s="46"/>
      <c r="AN522" s="46"/>
      <c r="AO522" s="46"/>
      <c r="AP522" s="46"/>
      <c r="AQ522" s="46"/>
      <c r="AR522" s="46"/>
      <c r="AS522" s="46"/>
    </row>
    <row r="523" spans="1:45" ht="15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  <c r="AL523" s="46"/>
      <c r="AM523" s="46"/>
      <c r="AN523" s="46"/>
      <c r="AO523" s="46"/>
      <c r="AP523" s="46"/>
      <c r="AQ523" s="46"/>
      <c r="AR523" s="46"/>
      <c r="AS523" s="46"/>
    </row>
    <row r="524" spans="1:45" ht="15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  <c r="AL524" s="46"/>
      <c r="AM524" s="46"/>
      <c r="AN524" s="46"/>
      <c r="AO524" s="46"/>
      <c r="AP524" s="46"/>
      <c r="AQ524" s="46"/>
      <c r="AR524" s="46"/>
      <c r="AS524" s="46"/>
    </row>
    <row r="525" spans="1:45" ht="15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  <c r="AL525" s="46"/>
      <c r="AM525" s="46"/>
      <c r="AN525" s="46"/>
      <c r="AO525" s="46"/>
      <c r="AP525" s="46"/>
      <c r="AQ525" s="46"/>
      <c r="AR525" s="46"/>
      <c r="AS525" s="46"/>
    </row>
    <row r="526" spans="1:45" ht="15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  <c r="AL526" s="46"/>
      <c r="AM526" s="46"/>
      <c r="AN526" s="46"/>
      <c r="AO526" s="46"/>
      <c r="AP526" s="46"/>
      <c r="AQ526" s="46"/>
      <c r="AR526" s="46"/>
      <c r="AS526" s="46"/>
    </row>
    <row r="527" spans="1:45" ht="15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  <c r="AL527" s="46"/>
      <c r="AM527" s="46"/>
      <c r="AN527" s="46"/>
      <c r="AO527" s="46"/>
      <c r="AP527" s="46"/>
      <c r="AQ527" s="46"/>
      <c r="AR527" s="46"/>
      <c r="AS527" s="46"/>
    </row>
    <row r="528" spans="1:45" ht="15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  <c r="AL528" s="46"/>
      <c r="AM528" s="46"/>
      <c r="AN528" s="46"/>
      <c r="AO528" s="46"/>
      <c r="AP528" s="46"/>
      <c r="AQ528" s="46"/>
      <c r="AR528" s="46"/>
      <c r="AS528" s="46"/>
    </row>
    <row r="529" spans="1:45" ht="15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  <c r="AL529" s="46"/>
      <c r="AM529" s="46"/>
      <c r="AN529" s="46"/>
      <c r="AO529" s="46"/>
      <c r="AP529" s="46"/>
      <c r="AQ529" s="46"/>
      <c r="AR529" s="46"/>
      <c r="AS529" s="46"/>
    </row>
    <row r="530" spans="1:45" ht="15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  <c r="AM530" s="46"/>
      <c r="AN530" s="46"/>
      <c r="AO530" s="46"/>
      <c r="AP530" s="46"/>
      <c r="AQ530" s="46"/>
      <c r="AR530" s="46"/>
      <c r="AS530" s="46"/>
    </row>
    <row r="531" spans="1:45" ht="15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  <c r="AL531" s="46"/>
      <c r="AM531" s="46"/>
      <c r="AN531" s="46"/>
      <c r="AO531" s="46"/>
      <c r="AP531" s="46"/>
      <c r="AQ531" s="46"/>
      <c r="AR531" s="46"/>
      <c r="AS531" s="46"/>
    </row>
    <row r="532" spans="1:45" ht="15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  <c r="AL532" s="46"/>
      <c r="AM532" s="46"/>
      <c r="AN532" s="46"/>
      <c r="AO532" s="46"/>
      <c r="AP532" s="46"/>
      <c r="AQ532" s="46"/>
      <c r="AR532" s="46"/>
      <c r="AS532" s="46"/>
    </row>
    <row r="533" spans="1:45" ht="15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  <c r="AL533" s="46"/>
      <c r="AM533" s="46"/>
      <c r="AN533" s="46"/>
      <c r="AO533" s="46"/>
      <c r="AP533" s="46"/>
      <c r="AQ533" s="46"/>
      <c r="AR533" s="46"/>
      <c r="AS533" s="46"/>
    </row>
    <row r="534" spans="1:45" ht="15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  <c r="AL534" s="46"/>
      <c r="AM534" s="46"/>
      <c r="AN534" s="46"/>
      <c r="AO534" s="46"/>
      <c r="AP534" s="46"/>
      <c r="AQ534" s="46"/>
      <c r="AR534" s="46"/>
      <c r="AS534" s="46"/>
    </row>
    <row r="535" spans="1:45" ht="15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  <c r="AL535" s="46"/>
      <c r="AM535" s="46"/>
      <c r="AN535" s="46"/>
      <c r="AO535" s="46"/>
      <c r="AP535" s="46"/>
      <c r="AQ535" s="46"/>
      <c r="AR535" s="46"/>
      <c r="AS535" s="46"/>
    </row>
    <row r="536" spans="1:45" ht="15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  <c r="AL536" s="46"/>
      <c r="AM536" s="46"/>
      <c r="AN536" s="46"/>
      <c r="AO536" s="46"/>
      <c r="AP536" s="46"/>
      <c r="AQ536" s="46"/>
      <c r="AR536" s="46"/>
      <c r="AS536" s="46"/>
    </row>
    <row r="537" spans="1:45" ht="15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  <c r="AL537" s="46"/>
      <c r="AM537" s="46"/>
      <c r="AN537" s="46"/>
      <c r="AO537" s="46"/>
      <c r="AP537" s="46"/>
      <c r="AQ537" s="46"/>
      <c r="AR537" s="46"/>
      <c r="AS537" s="46"/>
    </row>
    <row r="538" spans="1:45" ht="15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  <c r="AL538" s="46"/>
      <c r="AM538" s="46"/>
      <c r="AN538" s="46"/>
      <c r="AO538" s="46"/>
      <c r="AP538" s="46"/>
      <c r="AQ538" s="46"/>
      <c r="AR538" s="46"/>
      <c r="AS538" s="46"/>
    </row>
    <row r="539" spans="1:45" ht="15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  <c r="AL539" s="46"/>
      <c r="AM539" s="46"/>
      <c r="AN539" s="46"/>
      <c r="AO539" s="46"/>
      <c r="AP539" s="46"/>
      <c r="AQ539" s="46"/>
      <c r="AR539" s="46"/>
      <c r="AS539" s="46"/>
    </row>
    <row r="540" spans="1:45" ht="15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  <c r="AL540" s="46"/>
      <c r="AM540" s="46"/>
      <c r="AN540" s="46"/>
      <c r="AO540" s="46"/>
      <c r="AP540" s="46"/>
      <c r="AQ540" s="46"/>
      <c r="AR540" s="46"/>
      <c r="AS540" s="46"/>
    </row>
    <row r="541" spans="1:45" ht="15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  <c r="AL541" s="46"/>
      <c r="AM541" s="46"/>
      <c r="AN541" s="46"/>
      <c r="AO541" s="46"/>
      <c r="AP541" s="46"/>
      <c r="AQ541" s="46"/>
      <c r="AR541" s="46"/>
      <c r="AS541" s="46"/>
    </row>
    <row r="542" spans="1:45" ht="15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  <c r="AL542" s="46"/>
      <c r="AM542" s="46"/>
      <c r="AN542" s="46"/>
      <c r="AO542" s="46"/>
      <c r="AP542" s="46"/>
      <c r="AQ542" s="46"/>
      <c r="AR542" s="46"/>
      <c r="AS542" s="46"/>
    </row>
    <row r="543" spans="1:45" ht="15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  <c r="AL543" s="46"/>
      <c r="AM543" s="46"/>
      <c r="AN543" s="46"/>
      <c r="AO543" s="46"/>
      <c r="AP543" s="46"/>
      <c r="AQ543" s="46"/>
      <c r="AR543" s="46"/>
      <c r="AS543" s="46"/>
    </row>
    <row r="544" spans="1:45" ht="15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  <c r="AL544" s="46"/>
      <c r="AM544" s="46"/>
      <c r="AN544" s="46"/>
      <c r="AO544" s="46"/>
      <c r="AP544" s="46"/>
      <c r="AQ544" s="46"/>
      <c r="AR544" s="46"/>
      <c r="AS544" s="46"/>
    </row>
    <row r="545" spans="1:45" ht="15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  <c r="AL545" s="46"/>
      <c r="AM545" s="46"/>
      <c r="AN545" s="46"/>
      <c r="AO545" s="46"/>
      <c r="AP545" s="46"/>
      <c r="AQ545" s="46"/>
      <c r="AR545" s="46"/>
      <c r="AS545" s="46"/>
    </row>
    <row r="546" spans="1:45" ht="15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  <c r="AL546" s="46"/>
      <c r="AM546" s="46"/>
      <c r="AN546" s="46"/>
      <c r="AO546" s="46"/>
      <c r="AP546" s="46"/>
      <c r="AQ546" s="46"/>
      <c r="AR546" s="46"/>
      <c r="AS546" s="46"/>
    </row>
    <row r="547" spans="1:45" ht="15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  <c r="AL547" s="46"/>
      <c r="AM547" s="46"/>
      <c r="AN547" s="46"/>
      <c r="AO547" s="46"/>
      <c r="AP547" s="46"/>
      <c r="AQ547" s="46"/>
      <c r="AR547" s="46"/>
      <c r="AS547" s="46"/>
    </row>
    <row r="548" spans="1:45" ht="15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  <c r="AL548" s="46"/>
      <c r="AM548" s="46"/>
      <c r="AN548" s="46"/>
      <c r="AO548" s="46"/>
      <c r="AP548" s="46"/>
      <c r="AQ548" s="46"/>
      <c r="AR548" s="46"/>
      <c r="AS548" s="46"/>
    </row>
    <row r="549" spans="1:45" ht="15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  <c r="AL549" s="46"/>
      <c r="AM549" s="46"/>
      <c r="AN549" s="46"/>
      <c r="AO549" s="46"/>
      <c r="AP549" s="46"/>
      <c r="AQ549" s="46"/>
      <c r="AR549" s="46"/>
      <c r="AS549" s="46"/>
    </row>
    <row r="550" spans="1:45" ht="15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  <c r="AL550" s="46"/>
      <c r="AM550" s="46"/>
      <c r="AN550" s="46"/>
      <c r="AO550" s="46"/>
      <c r="AP550" s="46"/>
      <c r="AQ550" s="46"/>
      <c r="AR550" s="46"/>
      <c r="AS550" s="46"/>
    </row>
    <row r="551" spans="1:45" ht="15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  <c r="AL551" s="46"/>
      <c r="AM551" s="46"/>
      <c r="AN551" s="46"/>
      <c r="AO551" s="46"/>
      <c r="AP551" s="46"/>
      <c r="AQ551" s="46"/>
      <c r="AR551" s="46"/>
      <c r="AS551" s="46"/>
    </row>
    <row r="552" spans="1:45" ht="15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  <c r="AL552" s="46"/>
      <c r="AM552" s="46"/>
      <c r="AN552" s="46"/>
      <c r="AO552" s="46"/>
      <c r="AP552" s="46"/>
      <c r="AQ552" s="46"/>
      <c r="AR552" s="46"/>
      <c r="AS552" s="46"/>
    </row>
    <row r="553" spans="1:45" ht="15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  <c r="AL553" s="46"/>
      <c r="AM553" s="46"/>
      <c r="AN553" s="46"/>
      <c r="AO553" s="46"/>
      <c r="AP553" s="46"/>
      <c r="AQ553" s="46"/>
      <c r="AR553" s="46"/>
      <c r="AS553" s="46"/>
    </row>
    <row r="554" spans="1:45" ht="15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  <c r="AL554" s="46"/>
      <c r="AM554" s="46"/>
      <c r="AN554" s="46"/>
      <c r="AO554" s="46"/>
      <c r="AP554" s="46"/>
      <c r="AQ554" s="46"/>
      <c r="AR554" s="46"/>
      <c r="AS554" s="46"/>
    </row>
    <row r="555" spans="1:45" ht="15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  <c r="AL555" s="46"/>
      <c r="AM555" s="46"/>
      <c r="AN555" s="46"/>
      <c r="AO555" s="46"/>
      <c r="AP555" s="46"/>
      <c r="AQ555" s="46"/>
      <c r="AR555" s="46"/>
      <c r="AS555" s="46"/>
    </row>
    <row r="556" spans="1:45" ht="15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  <c r="AL556" s="46"/>
      <c r="AM556" s="46"/>
      <c r="AN556" s="46"/>
      <c r="AO556" s="46"/>
      <c r="AP556" s="46"/>
      <c r="AQ556" s="46"/>
      <c r="AR556" s="46"/>
      <c r="AS556" s="46"/>
    </row>
    <row r="557" spans="1:45" ht="15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  <c r="AL557" s="46"/>
      <c r="AM557" s="46"/>
      <c r="AN557" s="46"/>
      <c r="AO557" s="46"/>
      <c r="AP557" s="46"/>
      <c r="AQ557" s="46"/>
      <c r="AR557" s="46"/>
      <c r="AS557" s="46"/>
    </row>
    <row r="558" spans="1:45" ht="15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  <c r="AL558" s="46"/>
      <c r="AM558" s="46"/>
      <c r="AN558" s="46"/>
      <c r="AO558" s="46"/>
      <c r="AP558" s="46"/>
      <c r="AQ558" s="46"/>
      <c r="AR558" s="46"/>
      <c r="AS558" s="46"/>
    </row>
    <row r="559" spans="1:45" ht="15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  <c r="AL559" s="46"/>
      <c r="AM559" s="46"/>
      <c r="AN559" s="46"/>
      <c r="AO559" s="46"/>
      <c r="AP559" s="46"/>
      <c r="AQ559" s="46"/>
      <c r="AR559" s="46"/>
      <c r="AS559" s="46"/>
    </row>
    <row r="560" spans="1:45" ht="15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  <c r="AL560" s="46"/>
      <c r="AM560" s="46"/>
      <c r="AN560" s="46"/>
      <c r="AO560" s="46"/>
      <c r="AP560" s="46"/>
      <c r="AQ560" s="46"/>
      <c r="AR560" s="46"/>
      <c r="AS560" s="46"/>
    </row>
    <row r="561" spans="1:45" ht="15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  <c r="AL561" s="46"/>
      <c r="AM561" s="46"/>
      <c r="AN561" s="46"/>
      <c r="AO561" s="46"/>
      <c r="AP561" s="46"/>
      <c r="AQ561" s="46"/>
      <c r="AR561" s="46"/>
      <c r="AS561" s="46"/>
    </row>
    <row r="562" spans="1:45" ht="15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  <c r="AL562" s="46"/>
      <c r="AM562" s="46"/>
      <c r="AN562" s="46"/>
      <c r="AO562" s="46"/>
      <c r="AP562" s="46"/>
      <c r="AQ562" s="46"/>
      <c r="AR562" s="46"/>
      <c r="AS562" s="46"/>
    </row>
    <row r="563" spans="1:45" ht="15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  <c r="AL563" s="46"/>
      <c r="AM563" s="46"/>
      <c r="AN563" s="46"/>
      <c r="AO563" s="46"/>
      <c r="AP563" s="46"/>
      <c r="AQ563" s="46"/>
      <c r="AR563" s="46"/>
      <c r="AS563" s="46"/>
    </row>
    <row r="564" spans="1:45" ht="15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  <c r="AL564" s="46"/>
      <c r="AM564" s="46"/>
      <c r="AN564" s="46"/>
      <c r="AO564" s="46"/>
      <c r="AP564" s="46"/>
      <c r="AQ564" s="46"/>
      <c r="AR564" s="46"/>
      <c r="AS564" s="46"/>
    </row>
    <row r="565" spans="1:45" ht="15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  <c r="AL565" s="46"/>
      <c r="AM565" s="46"/>
      <c r="AN565" s="46"/>
      <c r="AO565" s="46"/>
      <c r="AP565" s="46"/>
      <c r="AQ565" s="46"/>
      <c r="AR565" s="46"/>
      <c r="AS565" s="46"/>
    </row>
    <row r="566" spans="1:45" ht="15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  <c r="AL566" s="46"/>
      <c r="AM566" s="46"/>
      <c r="AN566" s="46"/>
      <c r="AO566" s="46"/>
      <c r="AP566" s="46"/>
      <c r="AQ566" s="46"/>
      <c r="AR566" s="46"/>
      <c r="AS566" s="46"/>
    </row>
    <row r="567" spans="1:45" ht="15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  <c r="AL567" s="46"/>
      <c r="AM567" s="46"/>
      <c r="AN567" s="46"/>
      <c r="AO567" s="46"/>
      <c r="AP567" s="46"/>
      <c r="AQ567" s="46"/>
      <c r="AR567" s="46"/>
      <c r="AS567" s="46"/>
    </row>
    <row r="568" spans="1:45" ht="15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  <c r="AL568" s="46"/>
      <c r="AM568" s="46"/>
      <c r="AN568" s="46"/>
      <c r="AO568" s="46"/>
      <c r="AP568" s="46"/>
      <c r="AQ568" s="46"/>
      <c r="AR568" s="46"/>
      <c r="AS568" s="46"/>
    </row>
    <row r="569" spans="1:45" ht="15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  <c r="AL569" s="46"/>
      <c r="AM569" s="46"/>
      <c r="AN569" s="46"/>
      <c r="AO569" s="46"/>
      <c r="AP569" s="46"/>
      <c r="AQ569" s="46"/>
      <c r="AR569" s="46"/>
      <c r="AS569" s="46"/>
    </row>
    <row r="570" spans="1:45" ht="15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  <c r="AL570" s="46"/>
      <c r="AM570" s="46"/>
      <c r="AN570" s="46"/>
      <c r="AO570" s="46"/>
      <c r="AP570" s="46"/>
      <c r="AQ570" s="46"/>
      <c r="AR570" s="46"/>
      <c r="AS570" s="46"/>
    </row>
    <row r="571" spans="1:45" ht="15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  <c r="AL571" s="46"/>
      <c r="AM571" s="46"/>
      <c r="AN571" s="46"/>
      <c r="AO571" s="46"/>
      <c r="AP571" s="46"/>
      <c r="AQ571" s="46"/>
      <c r="AR571" s="46"/>
      <c r="AS571" s="46"/>
    </row>
    <row r="572" spans="1:45" ht="15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  <c r="AL572" s="46"/>
      <c r="AM572" s="46"/>
      <c r="AN572" s="46"/>
      <c r="AO572" s="46"/>
      <c r="AP572" s="46"/>
      <c r="AQ572" s="46"/>
      <c r="AR572" s="46"/>
      <c r="AS572" s="46"/>
    </row>
    <row r="573" spans="1:45" ht="15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  <c r="AL573" s="46"/>
      <c r="AM573" s="46"/>
      <c r="AN573" s="46"/>
      <c r="AO573" s="46"/>
      <c r="AP573" s="46"/>
      <c r="AQ573" s="46"/>
      <c r="AR573" s="46"/>
      <c r="AS573" s="46"/>
    </row>
    <row r="574" spans="1:45" ht="15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  <c r="AL574" s="46"/>
      <c r="AM574" s="46"/>
      <c r="AN574" s="46"/>
      <c r="AO574" s="46"/>
      <c r="AP574" s="46"/>
      <c r="AQ574" s="46"/>
      <c r="AR574" s="46"/>
      <c r="AS574" s="46"/>
    </row>
    <row r="575" spans="1:45" ht="15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  <c r="AL575" s="46"/>
      <c r="AM575" s="46"/>
      <c r="AN575" s="46"/>
      <c r="AO575" s="46"/>
      <c r="AP575" s="46"/>
      <c r="AQ575" s="46"/>
      <c r="AR575" s="46"/>
      <c r="AS575" s="46"/>
    </row>
    <row r="576" spans="1:45" ht="15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  <c r="AL576" s="46"/>
      <c r="AM576" s="46"/>
      <c r="AN576" s="46"/>
      <c r="AO576" s="46"/>
      <c r="AP576" s="46"/>
      <c r="AQ576" s="46"/>
      <c r="AR576" s="46"/>
      <c r="AS576" s="46"/>
    </row>
    <row r="577" spans="1:45" ht="15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  <c r="AL577" s="46"/>
      <c r="AM577" s="46"/>
      <c r="AN577" s="46"/>
      <c r="AO577" s="46"/>
      <c r="AP577" s="46"/>
      <c r="AQ577" s="46"/>
      <c r="AR577" s="46"/>
      <c r="AS577" s="46"/>
    </row>
    <row r="578" spans="1:45" ht="15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  <c r="AL578" s="46"/>
      <c r="AM578" s="46"/>
      <c r="AN578" s="46"/>
      <c r="AO578" s="46"/>
      <c r="AP578" s="46"/>
      <c r="AQ578" s="46"/>
      <c r="AR578" s="46"/>
      <c r="AS578" s="46"/>
    </row>
    <row r="579" spans="1:45" ht="15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  <c r="AL579" s="46"/>
      <c r="AM579" s="46"/>
      <c r="AN579" s="46"/>
      <c r="AO579" s="46"/>
      <c r="AP579" s="46"/>
      <c r="AQ579" s="46"/>
      <c r="AR579" s="46"/>
      <c r="AS579" s="46"/>
    </row>
    <row r="580" spans="1:45" ht="15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  <c r="AL580" s="46"/>
      <c r="AM580" s="46"/>
      <c r="AN580" s="46"/>
      <c r="AO580" s="46"/>
      <c r="AP580" s="46"/>
      <c r="AQ580" s="46"/>
      <c r="AR580" s="46"/>
      <c r="AS580" s="46"/>
    </row>
    <row r="581" spans="1:45" ht="15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  <c r="AL581" s="46"/>
      <c r="AM581" s="46"/>
      <c r="AN581" s="46"/>
      <c r="AO581" s="46"/>
      <c r="AP581" s="46"/>
      <c r="AQ581" s="46"/>
      <c r="AR581" s="46"/>
      <c r="AS581" s="46"/>
    </row>
    <row r="582" spans="1:45" ht="15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  <c r="AL582" s="46"/>
      <c r="AM582" s="46"/>
      <c r="AN582" s="46"/>
      <c r="AO582" s="46"/>
      <c r="AP582" s="46"/>
      <c r="AQ582" s="46"/>
      <c r="AR582" s="46"/>
      <c r="AS582" s="46"/>
    </row>
    <row r="583" spans="1:45" ht="15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  <c r="AL583" s="46"/>
      <c r="AM583" s="46"/>
      <c r="AN583" s="46"/>
      <c r="AO583" s="46"/>
      <c r="AP583" s="46"/>
      <c r="AQ583" s="46"/>
      <c r="AR583" s="46"/>
      <c r="AS583" s="46"/>
    </row>
    <row r="584" spans="1:45" ht="15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  <c r="AL584" s="46"/>
      <c r="AM584" s="46"/>
      <c r="AN584" s="46"/>
      <c r="AO584" s="46"/>
      <c r="AP584" s="46"/>
      <c r="AQ584" s="46"/>
      <c r="AR584" s="46"/>
      <c r="AS584" s="46"/>
    </row>
    <row r="585" spans="1:45" ht="15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  <c r="AL585" s="46"/>
      <c r="AM585" s="46"/>
      <c r="AN585" s="46"/>
      <c r="AO585" s="46"/>
      <c r="AP585" s="46"/>
      <c r="AQ585" s="46"/>
      <c r="AR585" s="46"/>
      <c r="AS585" s="46"/>
    </row>
    <row r="586" spans="1:45" ht="15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  <c r="AL586" s="46"/>
      <c r="AM586" s="46"/>
      <c r="AN586" s="46"/>
      <c r="AO586" s="46"/>
      <c r="AP586" s="46"/>
      <c r="AQ586" s="46"/>
      <c r="AR586" s="46"/>
      <c r="AS586" s="46"/>
    </row>
    <row r="587" spans="1:45" ht="15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  <c r="AL587" s="46"/>
      <c r="AM587" s="46"/>
      <c r="AN587" s="46"/>
      <c r="AO587" s="46"/>
      <c r="AP587" s="46"/>
      <c r="AQ587" s="46"/>
      <c r="AR587" s="46"/>
      <c r="AS587" s="46"/>
    </row>
    <row r="588" spans="1:45" ht="15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  <c r="AL588" s="46"/>
      <c r="AM588" s="46"/>
      <c r="AN588" s="46"/>
      <c r="AO588" s="46"/>
      <c r="AP588" s="46"/>
      <c r="AQ588" s="46"/>
      <c r="AR588" s="46"/>
      <c r="AS588" s="46"/>
    </row>
    <row r="589" spans="1:45" ht="15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  <c r="AL589" s="46"/>
      <c r="AM589" s="46"/>
      <c r="AN589" s="46"/>
      <c r="AO589" s="46"/>
      <c r="AP589" s="46"/>
      <c r="AQ589" s="46"/>
      <c r="AR589" s="46"/>
      <c r="AS589" s="46"/>
    </row>
    <row r="590" spans="1:45" ht="15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  <c r="AL590" s="46"/>
      <c r="AM590" s="46"/>
      <c r="AN590" s="46"/>
      <c r="AO590" s="46"/>
      <c r="AP590" s="46"/>
      <c r="AQ590" s="46"/>
      <c r="AR590" s="46"/>
      <c r="AS590" s="46"/>
    </row>
    <row r="591" spans="1:45" ht="15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  <c r="AL591" s="46"/>
      <c r="AM591" s="46"/>
      <c r="AN591" s="46"/>
      <c r="AO591" s="46"/>
      <c r="AP591" s="46"/>
      <c r="AQ591" s="46"/>
      <c r="AR591" s="46"/>
      <c r="AS591" s="46"/>
    </row>
    <row r="592" spans="1:45" ht="15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  <c r="AL592" s="46"/>
      <c r="AM592" s="46"/>
      <c r="AN592" s="46"/>
      <c r="AO592" s="46"/>
      <c r="AP592" s="46"/>
      <c r="AQ592" s="46"/>
      <c r="AR592" s="46"/>
      <c r="AS592" s="46"/>
    </row>
    <row r="593" spans="1:45" ht="15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  <c r="AL593" s="46"/>
      <c r="AM593" s="46"/>
      <c r="AN593" s="46"/>
      <c r="AO593" s="46"/>
      <c r="AP593" s="46"/>
      <c r="AQ593" s="46"/>
      <c r="AR593" s="46"/>
      <c r="AS593" s="46"/>
    </row>
    <row r="594" spans="1:45" ht="15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  <c r="AL594" s="46"/>
      <c r="AM594" s="46"/>
      <c r="AN594" s="46"/>
      <c r="AO594" s="46"/>
      <c r="AP594" s="46"/>
      <c r="AQ594" s="46"/>
      <c r="AR594" s="46"/>
      <c r="AS594" s="46"/>
    </row>
    <row r="595" spans="1:45" ht="15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  <c r="AL595" s="46"/>
      <c r="AM595" s="46"/>
      <c r="AN595" s="46"/>
      <c r="AO595" s="46"/>
      <c r="AP595" s="46"/>
      <c r="AQ595" s="46"/>
      <c r="AR595" s="46"/>
      <c r="AS595" s="46"/>
    </row>
    <row r="596" spans="1:45" ht="15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  <c r="AL596" s="46"/>
      <c r="AM596" s="46"/>
      <c r="AN596" s="46"/>
      <c r="AO596" s="46"/>
      <c r="AP596" s="46"/>
      <c r="AQ596" s="46"/>
      <c r="AR596" s="46"/>
      <c r="AS596" s="46"/>
    </row>
    <row r="597" spans="1:45" ht="15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  <c r="AL597" s="46"/>
      <c r="AM597" s="46"/>
      <c r="AN597" s="46"/>
      <c r="AO597" s="46"/>
      <c r="AP597" s="46"/>
      <c r="AQ597" s="46"/>
      <c r="AR597" s="46"/>
      <c r="AS597" s="46"/>
    </row>
    <row r="598" spans="1:45" ht="15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  <c r="AL598" s="46"/>
      <c r="AM598" s="46"/>
      <c r="AN598" s="46"/>
      <c r="AO598" s="46"/>
      <c r="AP598" s="46"/>
      <c r="AQ598" s="46"/>
      <c r="AR598" s="46"/>
      <c r="AS598" s="46"/>
    </row>
    <row r="599" spans="1:45" ht="15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  <c r="AL599" s="46"/>
      <c r="AM599" s="46"/>
      <c r="AN599" s="46"/>
      <c r="AO599" s="46"/>
      <c r="AP599" s="46"/>
      <c r="AQ599" s="46"/>
      <c r="AR599" s="46"/>
      <c r="AS599" s="46"/>
    </row>
    <row r="600" spans="1:45" ht="15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  <c r="AL600" s="46"/>
      <c r="AM600" s="46"/>
      <c r="AN600" s="46"/>
      <c r="AO600" s="46"/>
      <c r="AP600" s="46"/>
      <c r="AQ600" s="46"/>
      <c r="AR600" s="46"/>
      <c r="AS600" s="46"/>
    </row>
    <row r="601" spans="1:45" ht="15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  <c r="AL601" s="46"/>
      <c r="AM601" s="46"/>
      <c r="AN601" s="46"/>
      <c r="AO601" s="46"/>
      <c r="AP601" s="46"/>
      <c r="AQ601" s="46"/>
      <c r="AR601" s="46"/>
      <c r="AS601" s="46"/>
    </row>
    <row r="602" spans="1:45" ht="15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  <c r="AL602" s="46"/>
      <c r="AM602" s="46"/>
      <c r="AN602" s="46"/>
      <c r="AO602" s="46"/>
      <c r="AP602" s="46"/>
      <c r="AQ602" s="46"/>
      <c r="AR602" s="46"/>
      <c r="AS602" s="46"/>
    </row>
    <row r="603" spans="1:45" ht="15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  <c r="AL603" s="46"/>
      <c r="AM603" s="46"/>
      <c r="AN603" s="46"/>
      <c r="AO603" s="46"/>
      <c r="AP603" s="46"/>
      <c r="AQ603" s="46"/>
      <c r="AR603" s="46"/>
      <c r="AS603" s="46"/>
    </row>
    <row r="604" spans="1:45" ht="15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  <c r="AL604" s="46"/>
      <c r="AM604" s="46"/>
      <c r="AN604" s="46"/>
      <c r="AO604" s="46"/>
      <c r="AP604" s="46"/>
      <c r="AQ604" s="46"/>
      <c r="AR604" s="46"/>
      <c r="AS604" s="46"/>
    </row>
    <row r="605" spans="1:45" ht="15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  <c r="AL605" s="46"/>
      <c r="AM605" s="46"/>
      <c r="AN605" s="46"/>
      <c r="AO605" s="46"/>
      <c r="AP605" s="46"/>
      <c r="AQ605" s="46"/>
      <c r="AR605" s="46"/>
      <c r="AS605" s="46"/>
    </row>
    <row r="606" spans="1:45" ht="15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  <c r="AL606" s="46"/>
      <c r="AM606" s="46"/>
      <c r="AN606" s="46"/>
      <c r="AO606" s="46"/>
      <c r="AP606" s="46"/>
      <c r="AQ606" s="46"/>
      <c r="AR606" s="46"/>
      <c r="AS606" s="46"/>
    </row>
    <row r="607" spans="1:45" ht="15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  <c r="AL607" s="46"/>
      <c r="AM607" s="46"/>
      <c r="AN607" s="46"/>
      <c r="AO607" s="46"/>
      <c r="AP607" s="46"/>
      <c r="AQ607" s="46"/>
      <c r="AR607" s="46"/>
      <c r="AS607" s="46"/>
    </row>
    <row r="608" spans="1:45" ht="15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  <c r="AL608" s="46"/>
      <c r="AM608" s="46"/>
      <c r="AN608" s="46"/>
      <c r="AO608" s="46"/>
      <c r="AP608" s="46"/>
      <c r="AQ608" s="46"/>
      <c r="AR608" s="46"/>
      <c r="AS608" s="46"/>
    </row>
    <row r="609" spans="1:45" ht="15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  <c r="AL609" s="46"/>
      <c r="AM609" s="46"/>
      <c r="AN609" s="46"/>
      <c r="AO609" s="46"/>
      <c r="AP609" s="46"/>
      <c r="AQ609" s="46"/>
      <c r="AR609" s="46"/>
      <c r="AS609" s="46"/>
    </row>
    <row r="610" spans="1:45" ht="15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  <c r="AL610" s="46"/>
      <c r="AM610" s="46"/>
      <c r="AN610" s="46"/>
      <c r="AO610" s="46"/>
      <c r="AP610" s="46"/>
      <c r="AQ610" s="46"/>
      <c r="AR610" s="46"/>
      <c r="AS610" s="46"/>
    </row>
    <row r="611" spans="1:45" ht="15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  <c r="AL611" s="46"/>
      <c r="AM611" s="46"/>
      <c r="AN611" s="46"/>
      <c r="AO611" s="46"/>
      <c r="AP611" s="46"/>
      <c r="AQ611" s="46"/>
      <c r="AR611" s="46"/>
      <c r="AS611" s="46"/>
    </row>
    <row r="612" spans="1:45" ht="15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  <c r="AL612" s="46"/>
      <c r="AM612" s="46"/>
      <c r="AN612" s="46"/>
      <c r="AO612" s="46"/>
      <c r="AP612" s="46"/>
      <c r="AQ612" s="46"/>
      <c r="AR612" s="46"/>
      <c r="AS612" s="46"/>
    </row>
    <row r="613" spans="1:45" ht="15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  <c r="AL613" s="46"/>
      <c r="AM613" s="46"/>
      <c r="AN613" s="46"/>
      <c r="AO613" s="46"/>
      <c r="AP613" s="46"/>
      <c r="AQ613" s="46"/>
      <c r="AR613" s="46"/>
      <c r="AS613" s="46"/>
    </row>
    <row r="614" spans="1:45" ht="15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  <c r="AL614" s="46"/>
      <c r="AM614" s="46"/>
      <c r="AN614" s="46"/>
      <c r="AO614" s="46"/>
      <c r="AP614" s="46"/>
      <c r="AQ614" s="46"/>
      <c r="AR614" s="46"/>
      <c r="AS614" s="46"/>
    </row>
    <row r="615" spans="1:45" ht="15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  <c r="AL615" s="46"/>
      <c r="AM615" s="46"/>
      <c r="AN615" s="46"/>
      <c r="AO615" s="46"/>
      <c r="AP615" s="46"/>
      <c r="AQ615" s="46"/>
      <c r="AR615" s="46"/>
      <c r="AS615" s="46"/>
    </row>
    <row r="616" spans="1:45" ht="15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  <c r="AL616" s="46"/>
      <c r="AM616" s="46"/>
      <c r="AN616" s="46"/>
      <c r="AO616" s="46"/>
      <c r="AP616" s="46"/>
      <c r="AQ616" s="46"/>
      <c r="AR616" s="46"/>
      <c r="AS616" s="46"/>
    </row>
    <row r="617" spans="1:45" ht="15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  <c r="AL617" s="46"/>
      <c r="AM617" s="46"/>
      <c r="AN617" s="46"/>
      <c r="AO617" s="46"/>
      <c r="AP617" s="46"/>
      <c r="AQ617" s="46"/>
      <c r="AR617" s="46"/>
      <c r="AS617" s="46"/>
    </row>
    <row r="618" spans="1:45" ht="15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  <c r="AL618" s="46"/>
      <c r="AM618" s="46"/>
      <c r="AN618" s="46"/>
      <c r="AO618" s="46"/>
      <c r="AP618" s="46"/>
      <c r="AQ618" s="46"/>
      <c r="AR618" s="46"/>
      <c r="AS618" s="46"/>
    </row>
    <row r="619" spans="1:45" ht="15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  <c r="AL619" s="46"/>
      <c r="AM619" s="46"/>
      <c r="AN619" s="46"/>
      <c r="AO619" s="46"/>
      <c r="AP619" s="46"/>
      <c r="AQ619" s="46"/>
      <c r="AR619" s="46"/>
      <c r="AS619" s="46"/>
    </row>
    <row r="620" spans="1:45" ht="15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  <c r="AL620" s="46"/>
      <c r="AM620" s="46"/>
      <c r="AN620" s="46"/>
      <c r="AO620" s="46"/>
      <c r="AP620" s="46"/>
      <c r="AQ620" s="46"/>
      <c r="AR620" s="46"/>
      <c r="AS620" s="46"/>
    </row>
    <row r="621" spans="1:45" ht="15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  <c r="AL621" s="46"/>
      <c r="AM621" s="46"/>
      <c r="AN621" s="46"/>
      <c r="AO621" s="46"/>
      <c r="AP621" s="46"/>
      <c r="AQ621" s="46"/>
      <c r="AR621" s="46"/>
      <c r="AS621" s="46"/>
    </row>
    <row r="622" spans="1:45" ht="15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  <c r="AO622" s="46"/>
      <c r="AP622" s="46"/>
      <c r="AQ622" s="46"/>
      <c r="AR622" s="46"/>
      <c r="AS622" s="46"/>
    </row>
    <row r="623" spans="1:45" ht="15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  <c r="AL623" s="46"/>
      <c r="AM623" s="46"/>
      <c r="AN623" s="46"/>
      <c r="AO623" s="46"/>
      <c r="AP623" s="46"/>
      <c r="AQ623" s="46"/>
      <c r="AR623" s="46"/>
      <c r="AS623" s="46"/>
    </row>
    <row r="624" spans="1:45" ht="15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  <c r="AL624" s="46"/>
      <c r="AM624" s="46"/>
      <c r="AN624" s="46"/>
      <c r="AO624" s="46"/>
      <c r="AP624" s="46"/>
      <c r="AQ624" s="46"/>
      <c r="AR624" s="46"/>
      <c r="AS624" s="46"/>
    </row>
    <row r="625" spans="1:45" ht="15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  <c r="AL625" s="46"/>
      <c r="AM625" s="46"/>
      <c r="AN625" s="46"/>
      <c r="AO625" s="46"/>
      <c r="AP625" s="46"/>
      <c r="AQ625" s="46"/>
      <c r="AR625" s="46"/>
      <c r="AS625" s="46"/>
    </row>
    <row r="626" spans="1:45" ht="15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  <c r="AL626" s="46"/>
      <c r="AM626" s="46"/>
      <c r="AN626" s="46"/>
      <c r="AO626" s="46"/>
      <c r="AP626" s="46"/>
      <c r="AQ626" s="46"/>
      <c r="AR626" s="46"/>
      <c r="AS626" s="46"/>
    </row>
    <row r="627" spans="1:45" ht="15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  <c r="AL627" s="46"/>
      <c r="AM627" s="46"/>
      <c r="AN627" s="46"/>
      <c r="AO627" s="46"/>
      <c r="AP627" s="46"/>
      <c r="AQ627" s="46"/>
      <c r="AR627" s="46"/>
      <c r="AS627" s="46"/>
    </row>
    <row r="628" spans="1:45" ht="15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  <c r="AL628" s="46"/>
      <c r="AM628" s="46"/>
      <c r="AN628" s="46"/>
      <c r="AO628" s="46"/>
      <c r="AP628" s="46"/>
      <c r="AQ628" s="46"/>
      <c r="AR628" s="46"/>
      <c r="AS628" s="46"/>
    </row>
    <row r="629" spans="1:45" ht="15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  <c r="AL629" s="46"/>
      <c r="AM629" s="46"/>
      <c r="AN629" s="46"/>
      <c r="AO629" s="46"/>
      <c r="AP629" s="46"/>
      <c r="AQ629" s="46"/>
      <c r="AR629" s="46"/>
      <c r="AS629" s="46"/>
    </row>
    <row r="630" spans="1:45" ht="15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  <c r="AL630" s="46"/>
      <c r="AM630" s="46"/>
      <c r="AN630" s="46"/>
      <c r="AO630" s="46"/>
      <c r="AP630" s="46"/>
      <c r="AQ630" s="46"/>
      <c r="AR630" s="46"/>
      <c r="AS630" s="46"/>
    </row>
    <row r="631" spans="1:45" ht="15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  <c r="AL631" s="46"/>
      <c r="AM631" s="46"/>
      <c r="AN631" s="46"/>
      <c r="AO631" s="46"/>
      <c r="AP631" s="46"/>
      <c r="AQ631" s="46"/>
      <c r="AR631" s="46"/>
      <c r="AS631" s="46"/>
    </row>
    <row r="632" spans="1:45" ht="15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  <c r="AL632" s="46"/>
      <c r="AM632" s="46"/>
      <c r="AN632" s="46"/>
      <c r="AO632" s="46"/>
      <c r="AP632" s="46"/>
      <c r="AQ632" s="46"/>
      <c r="AR632" s="46"/>
      <c r="AS632" s="46"/>
    </row>
    <row r="633" spans="1:45" ht="15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  <c r="AL633" s="46"/>
      <c r="AM633" s="46"/>
      <c r="AN633" s="46"/>
      <c r="AO633" s="46"/>
      <c r="AP633" s="46"/>
      <c r="AQ633" s="46"/>
      <c r="AR633" s="46"/>
      <c r="AS633" s="46"/>
    </row>
    <row r="634" spans="1:45" ht="15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  <c r="AL634" s="46"/>
      <c r="AM634" s="46"/>
      <c r="AN634" s="46"/>
      <c r="AO634" s="46"/>
      <c r="AP634" s="46"/>
      <c r="AQ634" s="46"/>
      <c r="AR634" s="46"/>
      <c r="AS634" s="46"/>
    </row>
    <row r="635" spans="1:45" ht="15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  <c r="AL635" s="46"/>
      <c r="AM635" s="46"/>
      <c r="AN635" s="46"/>
      <c r="AO635" s="46"/>
      <c r="AP635" s="46"/>
      <c r="AQ635" s="46"/>
      <c r="AR635" s="46"/>
      <c r="AS635" s="46"/>
    </row>
    <row r="636" spans="1:45" ht="15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  <c r="AL636" s="46"/>
      <c r="AM636" s="46"/>
      <c r="AN636" s="46"/>
      <c r="AO636" s="46"/>
      <c r="AP636" s="46"/>
      <c r="AQ636" s="46"/>
      <c r="AR636" s="46"/>
      <c r="AS636" s="46"/>
    </row>
    <row r="637" spans="1:45" ht="15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  <c r="AL637" s="46"/>
      <c r="AM637" s="46"/>
      <c r="AN637" s="46"/>
      <c r="AO637" s="46"/>
      <c r="AP637" s="46"/>
      <c r="AQ637" s="46"/>
      <c r="AR637" s="46"/>
      <c r="AS637" s="46"/>
    </row>
    <row r="638" spans="1:45" ht="15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  <c r="AL638" s="46"/>
      <c r="AM638" s="46"/>
      <c r="AN638" s="46"/>
      <c r="AO638" s="46"/>
      <c r="AP638" s="46"/>
      <c r="AQ638" s="46"/>
      <c r="AR638" s="46"/>
      <c r="AS638" s="46"/>
    </row>
    <row r="639" spans="1:45" ht="15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  <c r="AL639" s="46"/>
      <c r="AM639" s="46"/>
      <c r="AN639" s="46"/>
      <c r="AO639" s="46"/>
      <c r="AP639" s="46"/>
      <c r="AQ639" s="46"/>
      <c r="AR639" s="46"/>
      <c r="AS639" s="46"/>
    </row>
    <row r="640" spans="1:45" ht="15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  <c r="AL640" s="46"/>
      <c r="AM640" s="46"/>
      <c r="AN640" s="46"/>
      <c r="AO640" s="46"/>
      <c r="AP640" s="46"/>
      <c r="AQ640" s="46"/>
      <c r="AR640" s="46"/>
      <c r="AS640" s="46"/>
    </row>
    <row r="641" spans="1:45" ht="15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  <c r="AL641" s="46"/>
      <c r="AM641" s="46"/>
      <c r="AN641" s="46"/>
      <c r="AO641" s="46"/>
      <c r="AP641" s="46"/>
      <c r="AQ641" s="46"/>
      <c r="AR641" s="46"/>
      <c r="AS641" s="46"/>
    </row>
    <row r="642" spans="1:45" ht="15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  <c r="AL642" s="46"/>
      <c r="AM642" s="46"/>
      <c r="AN642" s="46"/>
      <c r="AO642" s="46"/>
      <c r="AP642" s="46"/>
      <c r="AQ642" s="46"/>
      <c r="AR642" s="46"/>
      <c r="AS642" s="46"/>
    </row>
    <row r="643" spans="1:45" ht="15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  <c r="AL643" s="46"/>
      <c r="AM643" s="46"/>
      <c r="AN643" s="46"/>
      <c r="AO643" s="46"/>
      <c r="AP643" s="46"/>
      <c r="AQ643" s="46"/>
      <c r="AR643" s="46"/>
      <c r="AS643" s="46"/>
    </row>
    <row r="644" spans="1:45" ht="15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  <c r="AL644" s="46"/>
      <c r="AM644" s="46"/>
      <c r="AN644" s="46"/>
      <c r="AO644" s="46"/>
      <c r="AP644" s="46"/>
      <c r="AQ644" s="46"/>
      <c r="AR644" s="46"/>
      <c r="AS644" s="46"/>
    </row>
    <row r="645" spans="1:45" ht="15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  <c r="AL645" s="46"/>
      <c r="AM645" s="46"/>
      <c r="AN645" s="46"/>
      <c r="AO645" s="46"/>
      <c r="AP645" s="46"/>
      <c r="AQ645" s="46"/>
      <c r="AR645" s="46"/>
      <c r="AS645" s="46"/>
    </row>
    <row r="646" spans="1:45" ht="15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  <c r="AL646" s="46"/>
      <c r="AM646" s="46"/>
      <c r="AN646" s="46"/>
      <c r="AO646" s="46"/>
      <c r="AP646" s="46"/>
      <c r="AQ646" s="46"/>
      <c r="AR646" s="46"/>
      <c r="AS646" s="46"/>
    </row>
    <row r="647" spans="1:45" ht="15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  <c r="AL647" s="46"/>
      <c r="AM647" s="46"/>
      <c r="AN647" s="46"/>
      <c r="AO647" s="46"/>
      <c r="AP647" s="46"/>
      <c r="AQ647" s="46"/>
      <c r="AR647" s="46"/>
      <c r="AS647" s="46"/>
    </row>
    <row r="648" spans="1:45" ht="15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  <c r="AL648" s="46"/>
      <c r="AM648" s="46"/>
      <c r="AN648" s="46"/>
      <c r="AO648" s="46"/>
      <c r="AP648" s="46"/>
      <c r="AQ648" s="46"/>
      <c r="AR648" s="46"/>
      <c r="AS648" s="46"/>
    </row>
    <row r="649" spans="1:45" ht="15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  <c r="AL649" s="46"/>
      <c r="AM649" s="46"/>
      <c r="AN649" s="46"/>
      <c r="AO649" s="46"/>
      <c r="AP649" s="46"/>
      <c r="AQ649" s="46"/>
      <c r="AR649" s="46"/>
      <c r="AS649" s="46"/>
    </row>
    <row r="650" spans="1:45" ht="15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  <c r="AL650" s="46"/>
      <c r="AM650" s="46"/>
      <c r="AN650" s="46"/>
      <c r="AO650" s="46"/>
      <c r="AP650" s="46"/>
      <c r="AQ650" s="46"/>
      <c r="AR650" s="46"/>
      <c r="AS650" s="46"/>
    </row>
    <row r="651" spans="1:45" ht="15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  <c r="AL651" s="46"/>
      <c r="AM651" s="46"/>
      <c r="AN651" s="46"/>
      <c r="AO651" s="46"/>
      <c r="AP651" s="46"/>
      <c r="AQ651" s="46"/>
      <c r="AR651" s="46"/>
      <c r="AS651" s="46"/>
    </row>
    <row r="652" spans="1:45" ht="15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  <c r="AL652" s="46"/>
      <c r="AM652" s="46"/>
      <c r="AN652" s="46"/>
      <c r="AO652" s="46"/>
      <c r="AP652" s="46"/>
      <c r="AQ652" s="46"/>
      <c r="AR652" s="46"/>
      <c r="AS652" s="46"/>
    </row>
    <row r="653" spans="1:45" ht="15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  <c r="AL653" s="46"/>
      <c r="AM653" s="46"/>
      <c r="AN653" s="46"/>
      <c r="AO653" s="46"/>
      <c r="AP653" s="46"/>
      <c r="AQ653" s="46"/>
      <c r="AR653" s="46"/>
      <c r="AS653" s="46"/>
    </row>
    <row r="654" spans="1:45" ht="15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  <c r="AL654" s="46"/>
      <c r="AM654" s="46"/>
      <c r="AN654" s="46"/>
      <c r="AO654" s="46"/>
      <c r="AP654" s="46"/>
      <c r="AQ654" s="46"/>
      <c r="AR654" s="46"/>
      <c r="AS654" s="46"/>
    </row>
    <row r="655" spans="1:45" ht="15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  <c r="AL655" s="46"/>
      <c r="AM655" s="46"/>
      <c r="AN655" s="46"/>
      <c r="AO655" s="46"/>
      <c r="AP655" s="46"/>
      <c r="AQ655" s="46"/>
      <c r="AR655" s="46"/>
      <c r="AS655" s="46"/>
    </row>
    <row r="656" spans="1:45" ht="15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  <c r="AL656" s="46"/>
      <c r="AM656" s="46"/>
      <c r="AN656" s="46"/>
      <c r="AO656" s="46"/>
      <c r="AP656" s="46"/>
      <c r="AQ656" s="46"/>
      <c r="AR656" s="46"/>
      <c r="AS656" s="46"/>
    </row>
    <row r="657" spans="1:45" ht="15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  <c r="AL657" s="46"/>
      <c r="AM657" s="46"/>
      <c r="AN657" s="46"/>
      <c r="AO657" s="46"/>
      <c r="AP657" s="46"/>
      <c r="AQ657" s="46"/>
      <c r="AR657" s="46"/>
      <c r="AS657" s="46"/>
    </row>
    <row r="658" spans="1:45" ht="15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  <c r="AL658" s="46"/>
      <c r="AM658" s="46"/>
      <c r="AN658" s="46"/>
      <c r="AO658" s="46"/>
      <c r="AP658" s="46"/>
      <c r="AQ658" s="46"/>
      <c r="AR658" s="46"/>
      <c r="AS658" s="46"/>
    </row>
    <row r="659" spans="1:45" ht="15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  <c r="AL659" s="46"/>
      <c r="AM659" s="46"/>
      <c r="AN659" s="46"/>
      <c r="AO659" s="46"/>
      <c r="AP659" s="46"/>
      <c r="AQ659" s="46"/>
      <c r="AR659" s="46"/>
      <c r="AS659" s="46"/>
    </row>
    <row r="660" spans="1:45" ht="15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  <c r="AL660" s="46"/>
      <c r="AM660" s="46"/>
      <c r="AN660" s="46"/>
      <c r="AO660" s="46"/>
      <c r="AP660" s="46"/>
      <c r="AQ660" s="46"/>
      <c r="AR660" s="46"/>
      <c r="AS660" s="46"/>
    </row>
    <row r="661" spans="1:45" ht="15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  <c r="AL661" s="46"/>
      <c r="AM661" s="46"/>
      <c r="AN661" s="46"/>
      <c r="AO661" s="46"/>
      <c r="AP661" s="46"/>
      <c r="AQ661" s="46"/>
      <c r="AR661" s="46"/>
      <c r="AS661" s="46"/>
    </row>
    <row r="662" spans="1:45" ht="15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  <c r="AL662" s="46"/>
      <c r="AM662" s="46"/>
      <c r="AN662" s="46"/>
      <c r="AO662" s="46"/>
      <c r="AP662" s="46"/>
      <c r="AQ662" s="46"/>
      <c r="AR662" s="46"/>
      <c r="AS662" s="46"/>
    </row>
    <row r="663" spans="1:45" ht="15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  <c r="AL663" s="46"/>
      <c r="AM663" s="46"/>
      <c r="AN663" s="46"/>
      <c r="AO663" s="46"/>
      <c r="AP663" s="46"/>
      <c r="AQ663" s="46"/>
      <c r="AR663" s="46"/>
      <c r="AS663" s="46"/>
    </row>
    <row r="664" spans="1:45" ht="15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  <c r="AL664" s="46"/>
      <c r="AM664" s="46"/>
      <c r="AN664" s="46"/>
      <c r="AO664" s="46"/>
      <c r="AP664" s="46"/>
      <c r="AQ664" s="46"/>
      <c r="AR664" s="46"/>
      <c r="AS664" s="46"/>
    </row>
    <row r="665" spans="1:45" ht="15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  <c r="AL665" s="46"/>
      <c r="AM665" s="46"/>
      <c r="AN665" s="46"/>
      <c r="AO665" s="46"/>
      <c r="AP665" s="46"/>
      <c r="AQ665" s="46"/>
      <c r="AR665" s="46"/>
      <c r="AS665" s="46"/>
    </row>
    <row r="666" spans="1:45" ht="15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  <c r="AL666" s="46"/>
      <c r="AM666" s="46"/>
      <c r="AN666" s="46"/>
      <c r="AO666" s="46"/>
      <c r="AP666" s="46"/>
      <c r="AQ666" s="46"/>
      <c r="AR666" s="46"/>
      <c r="AS666" s="46"/>
    </row>
    <row r="667" spans="1:45" ht="15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  <c r="AL667" s="46"/>
      <c r="AM667" s="46"/>
      <c r="AN667" s="46"/>
      <c r="AO667" s="46"/>
      <c r="AP667" s="46"/>
      <c r="AQ667" s="46"/>
      <c r="AR667" s="46"/>
      <c r="AS667" s="46"/>
    </row>
    <row r="668" spans="1:45" ht="15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  <c r="AL668" s="46"/>
      <c r="AM668" s="46"/>
      <c r="AN668" s="46"/>
      <c r="AO668" s="46"/>
      <c r="AP668" s="46"/>
      <c r="AQ668" s="46"/>
      <c r="AR668" s="46"/>
      <c r="AS668" s="46"/>
    </row>
    <row r="669" spans="1:45" ht="15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  <c r="AL669" s="46"/>
      <c r="AM669" s="46"/>
      <c r="AN669" s="46"/>
      <c r="AO669" s="46"/>
      <c r="AP669" s="46"/>
      <c r="AQ669" s="46"/>
      <c r="AR669" s="46"/>
      <c r="AS669" s="46"/>
    </row>
    <row r="670" spans="1:45" ht="15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  <c r="AL670" s="46"/>
      <c r="AM670" s="46"/>
      <c r="AN670" s="46"/>
      <c r="AO670" s="46"/>
      <c r="AP670" s="46"/>
      <c r="AQ670" s="46"/>
      <c r="AR670" s="46"/>
      <c r="AS670" s="46"/>
    </row>
    <row r="671" spans="1:45" ht="15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  <c r="AL671" s="46"/>
      <c r="AM671" s="46"/>
      <c r="AN671" s="46"/>
      <c r="AO671" s="46"/>
      <c r="AP671" s="46"/>
      <c r="AQ671" s="46"/>
      <c r="AR671" s="46"/>
      <c r="AS671" s="46"/>
    </row>
    <row r="672" spans="1:45" ht="15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  <c r="AL672" s="46"/>
      <c r="AM672" s="46"/>
      <c r="AN672" s="46"/>
      <c r="AO672" s="46"/>
      <c r="AP672" s="46"/>
      <c r="AQ672" s="46"/>
      <c r="AR672" s="46"/>
      <c r="AS672" s="46"/>
    </row>
    <row r="673" spans="1:45" ht="15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  <c r="AL673" s="46"/>
      <c r="AM673" s="46"/>
      <c r="AN673" s="46"/>
      <c r="AO673" s="46"/>
      <c r="AP673" s="46"/>
      <c r="AQ673" s="46"/>
      <c r="AR673" s="46"/>
      <c r="AS673" s="46"/>
    </row>
    <row r="674" spans="1:45" ht="15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  <c r="AL674" s="46"/>
      <c r="AM674" s="46"/>
      <c r="AN674" s="46"/>
      <c r="AO674" s="46"/>
      <c r="AP674" s="46"/>
      <c r="AQ674" s="46"/>
      <c r="AR674" s="46"/>
      <c r="AS674" s="46"/>
    </row>
    <row r="675" spans="1:45" ht="15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  <c r="AL675" s="46"/>
      <c r="AM675" s="46"/>
      <c r="AN675" s="46"/>
      <c r="AO675" s="46"/>
      <c r="AP675" s="46"/>
      <c r="AQ675" s="46"/>
      <c r="AR675" s="46"/>
      <c r="AS675" s="46"/>
    </row>
    <row r="676" spans="1:45" ht="15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  <c r="AL676" s="46"/>
      <c r="AM676" s="46"/>
      <c r="AN676" s="46"/>
      <c r="AO676" s="46"/>
      <c r="AP676" s="46"/>
      <c r="AQ676" s="46"/>
      <c r="AR676" s="46"/>
      <c r="AS676" s="46"/>
    </row>
    <row r="677" spans="1:45" ht="15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  <c r="AL677" s="46"/>
      <c r="AM677" s="46"/>
      <c r="AN677" s="46"/>
      <c r="AO677" s="46"/>
      <c r="AP677" s="46"/>
      <c r="AQ677" s="46"/>
      <c r="AR677" s="46"/>
      <c r="AS677" s="46"/>
    </row>
    <row r="678" spans="1:45" ht="15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  <c r="AL678" s="46"/>
      <c r="AM678" s="46"/>
      <c r="AN678" s="46"/>
      <c r="AO678" s="46"/>
      <c r="AP678" s="46"/>
      <c r="AQ678" s="46"/>
      <c r="AR678" s="46"/>
      <c r="AS678" s="46"/>
    </row>
    <row r="679" spans="1:45" ht="15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  <c r="AL679" s="46"/>
      <c r="AM679" s="46"/>
      <c r="AN679" s="46"/>
      <c r="AO679" s="46"/>
      <c r="AP679" s="46"/>
      <c r="AQ679" s="46"/>
      <c r="AR679" s="46"/>
      <c r="AS679" s="46"/>
    </row>
    <row r="680" spans="1:45" ht="15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  <c r="AL680" s="46"/>
      <c r="AM680" s="46"/>
      <c r="AN680" s="46"/>
      <c r="AO680" s="46"/>
      <c r="AP680" s="46"/>
      <c r="AQ680" s="46"/>
      <c r="AR680" s="46"/>
      <c r="AS680" s="46"/>
    </row>
    <row r="681" spans="1:45" ht="15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  <c r="AL681" s="46"/>
      <c r="AM681" s="46"/>
      <c r="AN681" s="46"/>
      <c r="AO681" s="46"/>
      <c r="AP681" s="46"/>
      <c r="AQ681" s="46"/>
      <c r="AR681" s="46"/>
      <c r="AS681" s="46"/>
    </row>
    <row r="682" spans="1:45" ht="15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  <c r="AL682" s="46"/>
      <c r="AM682" s="46"/>
      <c r="AN682" s="46"/>
      <c r="AO682" s="46"/>
      <c r="AP682" s="46"/>
      <c r="AQ682" s="46"/>
      <c r="AR682" s="46"/>
      <c r="AS682" s="46"/>
    </row>
    <row r="683" spans="1:45" ht="15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  <c r="AL683" s="46"/>
      <c r="AM683" s="46"/>
      <c r="AN683" s="46"/>
      <c r="AO683" s="46"/>
      <c r="AP683" s="46"/>
      <c r="AQ683" s="46"/>
      <c r="AR683" s="46"/>
      <c r="AS683" s="46"/>
    </row>
    <row r="684" spans="1:45" ht="15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  <c r="AL684" s="46"/>
      <c r="AM684" s="46"/>
      <c r="AN684" s="46"/>
      <c r="AO684" s="46"/>
      <c r="AP684" s="46"/>
      <c r="AQ684" s="46"/>
      <c r="AR684" s="46"/>
      <c r="AS684" s="46"/>
    </row>
    <row r="685" spans="1:45" ht="15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  <c r="AL685" s="46"/>
      <c r="AM685" s="46"/>
      <c r="AN685" s="46"/>
      <c r="AO685" s="46"/>
      <c r="AP685" s="46"/>
      <c r="AQ685" s="46"/>
      <c r="AR685" s="46"/>
      <c r="AS685" s="46"/>
    </row>
    <row r="686" spans="1:45" ht="15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  <c r="AL686" s="46"/>
      <c r="AM686" s="46"/>
      <c r="AN686" s="46"/>
      <c r="AO686" s="46"/>
      <c r="AP686" s="46"/>
      <c r="AQ686" s="46"/>
      <c r="AR686" s="46"/>
      <c r="AS686" s="46"/>
    </row>
    <row r="687" spans="1:45" ht="15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  <c r="AL687" s="46"/>
      <c r="AM687" s="46"/>
      <c r="AN687" s="46"/>
      <c r="AO687" s="46"/>
      <c r="AP687" s="46"/>
      <c r="AQ687" s="46"/>
      <c r="AR687" s="46"/>
      <c r="AS687" s="46"/>
    </row>
    <row r="688" spans="1:45" ht="15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  <c r="AL688" s="46"/>
      <c r="AM688" s="46"/>
      <c r="AN688" s="46"/>
      <c r="AO688" s="46"/>
      <c r="AP688" s="46"/>
      <c r="AQ688" s="46"/>
      <c r="AR688" s="46"/>
      <c r="AS688" s="46"/>
    </row>
    <row r="689" spans="1:45" ht="15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  <c r="AL689" s="46"/>
      <c r="AM689" s="46"/>
      <c r="AN689" s="46"/>
      <c r="AO689" s="46"/>
      <c r="AP689" s="46"/>
      <c r="AQ689" s="46"/>
      <c r="AR689" s="46"/>
      <c r="AS689" s="46"/>
    </row>
    <row r="690" spans="1:45" ht="15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  <c r="AL690" s="46"/>
      <c r="AM690" s="46"/>
      <c r="AN690" s="46"/>
      <c r="AO690" s="46"/>
      <c r="AP690" s="46"/>
      <c r="AQ690" s="46"/>
      <c r="AR690" s="46"/>
      <c r="AS690" s="46"/>
    </row>
    <row r="691" spans="1:45" ht="15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  <c r="AL691" s="46"/>
      <c r="AM691" s="46"/>
      <c r="AN691" s="46"/>
      <c r="AO691" s="46"/>
      <c r="AP691" s="46"/>
      <c r="AQ691" s="46"/>
      <c r="AR691" s="46"/>
      <c r="AS691" s="46"/>
    </row>
    <row r="692" spans="1:45" ht="15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  <c r="AL692" s="46"/>
      <c r="AM692" s="46"/>
      <c r="AN692" s="46"/>
      <c r="AO692" s="46"/>
      <c r="AP692" s="46"/>
      <c r="AQ692" s="46"/>
      <c r="AR692" s="46"/>
      <c r="AS692" s="46"/>
    </row>
    <row r="693" spans="1:45" ht="15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  <c r="AL693" s="46"/>
      <c r="AM693" s="46"/>
      <c r="AN693" s="46"/>
      <c r="AO693" s="46"/>
      <c r="AP693" s="46"/>
      <c r="AQ693" s="46"/>
      <c r="AR693" s="46"/>
      <c r="AS693" s="46"/>
    </row>
    <row r="694" spans="1:45" ht="15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  <c r="AL694" s="46"/>
      <c r="AM694" s="46"/>
      <c r="AN694" s="46"/>
      <c r="AO694" s="46"/>
      <c r="AP694" s="46"/>
      <c r="AQ694" s="46"/>
      <c r="AR694" s="46"/>
      <c r="AS694" s="46"/>
    </row>
    <row r="695" spans="1:45" ht="15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46"/>
      <c r="AK695" s="46"/>
      <c r="AL695" s="46"/>
      <c r="AM695" s="46"/>
      <c r="AN695" s="46"/>
      <c r="AO695" s="46"/>
      <c r="AP695" s="46"/>
      <c r="AQ695" s="46"/>
      <c r="AR695" s="46"/>
      <c r="AS695" s="46"/>
    </row>
    <row r="696" spans="1:45" ht="15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46"/>
      <c r="AK696" s="46"/>
      <c r="AL696" s="46"/>
      <c r="AM696" s="46"/>
      <c r="AN696" s="46"/>
      <c r="AO696" s="46"/>
      <c r="AP696" s="46"/>
      <c r="AQ696" s="46"/>
      <c r="AR696" s="46"/>
      <c r="AS696" s="46"/>
    </row>
    <row r="697" spans="1:45" ht="15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46"/>
      <c r="AK697" s="46"/>
      <c r="AL697" s="46"/>
      <c r="AM697" s="46"/>
      <c r="AN697" s="46"/>
      <c r="AO697" s="46"/>
      <c r="AP697" s="46"/>
      <c r="AQ697" s="46"/>
      <c r="AR697" s="46"/>
      <c r="AS697" s="46"/>
    </row>
    <row r="698" spans="1:45" ht="15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46"/>
      <c r="AK698" s="46"/>
      <c r="AL698" s="46"/>
      <c r="AM698" s="46"/>
      <c r="AN698" s="46"/>
      <c r="AO698" s="46"/>
      <c r="AP698" s="46"/>
      <c r="AQ698" s="46"/>
      <c r="AR698" s="46"/>
      <c r="AS698" s="46"/>
    </row>
    <row r="699" spans="1:45" ht="15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46"/>
      <c r="AK699" s="46"/>
      <c r="AL699" s="46"/>
      <c r="AM699" s="46"/>
      <c r="AN699" s="46"/>
      <c r="AO699" s="46"/>
      <c r="AP699" s="46"/>
      <c r="AQ699" s="46"/>
      <c r="AR699" s="46"/>
      <c r="AS699" s="46"/>
    </row>
    <row r="700" spans="1:45" ht="15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46"/>
      <c r="AK700" s="46"/>
      <c r="AL700" s="46"/>
      <c r="AM700" s="46"/>
      <c r="AN700" s="46"/>
      <c r="AO700" s="46"/>
      <c r="AP700" s="46"/>
      <c r="AQ700" s="46"/>
      <c r="AR700" s="46"/>
      <c r="AS700" s="46"/>
    </row>
    <row r="701" spans="1:45" ht="15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46"/>
      <c r="AK701" s="46"/>
      <c r="AL701" s="46"/>
      <c r="AM701" s="46"/>
      <c r="AN701" s="46"/>
      <c r="AO701" s="46"/>
      <c r="AP701" s="46"/>
      <c r="AQ701" s="46"/>
      <c r="AR701" s="46"/>
      <c r="AS701" s="46"/>
    </row>
    <row r="702" spans="1:45" ht="15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46"/>
      <c r="AK702" s="46"/>
      <c r="AL702" s="46"/>
      <c r="AM702" s="46"/>
      <c r="AN702" s="46"/>
      <c r="AO702" s="46"/>
      <c r="AP702" s="46"/>
      <c r="AQ702" s="46"/>
      <c r="AR702" s="46"/>
      <c r="AS702" s="46"/>
    </row>
    <row r="703" spans="1:45" ht="15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46"/>
      <c r="AK703" s="46"/>
      <c r="AL703" s="46"/>
      <c r="AM703" s="46"/>
      <c r="AN703" s="46"/>
      <c r="AO703" s="46"/>
      <c r="AP703" s="46"/>
      <c r="AQ703" s="46"/>
      <c r="AR703" s="46"/>
      <c r="AS703" s="46"/>
    </row>
    <row r="704" spans="1:45" ht="15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46"/>
      <c r="AK704" s="46"/>
      <c r="AL704" s="46"/>
      <c r="AM704" s="46"/>
      <c r="AN704" s="46"/>
      <c r="AO704" s="46"/>
      <c r="AP704" s="46"/>
      <c r="AQ704" s="46"/>
      <c r="AR704" s="46"/>
      <c r="AS704" s="46"/>
    </row>
    <row r="705" spans="1:45" ht="15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46"/>
      <c r="AK705" s="46"/>
      <c r="AL705" s="46"/>
      <c r="AM705" s="46"/>
      <c r="AN705" s="46"/>
      <c r="AO705" s="46"/>
      <c r="AP705" s="46"/>
      <c r="AQ705" s="46"/>
      <c r="AR705" s="46"/>
      <c r="AS705" s="46"/>
    </row>
    <row r="706" spans="1:45" ht="15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46"/>
      <c r="AK706" s="46"/>
      <c r="AL706" s="46"/>
      <c r="AM706" s="46"/>
      <c r="AN706" s="46"/>
      <c r="AO706" s="46"/>
      <c r="AP706" s="46"/>
      <c r="AQ706" s="46"/>
      <c r="AR706" s="46"/>
      <c r="AS706" s="46"/>
    </row>
    <row r="707" spans="1:45" ht="15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46"/>
      <c r="AK707" s="46"/>
      <c r="AL707" s="46"/>
      <c r="AM707" s="46"/>
      <c r="AN707" s="46"/>
      <c r="AO707" s="46"/>
      <c r="AP707" s="46"/>
      <c r="AQ707" s="46"/>
      <c r="AR707" s="46"/>
      <c r="AS707" s="46"/>
    </row>
    <row r="708" spans="1:45" ht="15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  <c r="AL708" s="46"/>
      <c r="AM708" s="46"/>
      <c r="AN708" s="46"/>
      <c r="AO708" s="46"/>
      <c r="AP708" s="46"/>
      <c r="AQ708" s="46"/>
      <c r="AR708" s="46"/>
      <c r="AS708" s="46"/>
    </row>
    <row r="709" spans="1:45" ht="15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46"/>
      <c r="AK709" s="46"/>
      <c r="AL709" s="46"/>
      <c r="AM709" s="46"/>
      <c r="AN709" s="46"/>
      <c r="AO709" s="46"/>
      <c r="AP709" s="46"/>
      <c r="AQ709" s="46"/>
      <c r="AR709" s="46"/>
      <c r="AS709" s="46"/>
    </row>
    <row r="710" spans="1:45" ht="15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46"/>
      <c r="AK710" s="46"/>
      <c r="AL710" s="46"/>
      <c r="AM710" s="46"/>
      <c r="AN710" s="46"/>
      <c r="AO710" s="46"/>
      <c r="AP710" s="46"/>
      <c r="AQ710" s="46"/>
      <c r="AR710" s="46"/>
      <c r="AS710" s="46"/>
    </row>
    <row r="711" spans="1:45" ht="15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46"/>
      <c r="AK711" s="46"/>
      <c r="AL711" s="46"/>
      <c r="AM711" s="46"/>
      <c r="AN711" s="46"/>
      <c r="AO711" s="46"/>
      <c r="AP711" s="46"/>
      <c r="AQ711" s="46"/>
      <c r="AR711" s="46"/>
      <c r="AS711" s="46"/>
    </row>
    <row r="712" spans="1:45" ht="15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46"/>
      <c r="AK712" s="46"/>
      <c r="AL712" s="46"/>
      <c r="AM712" s="46"/>
      <c r="AN712" s="46"/>
      <c r="AO712" s="46"/>
      <c r="AP712" s="46"/>
      <c r="AQ712" s="46"/>
      <c r="AR712" s="46"/>
      <c r="AS712" s="46"/>
    </row>
    <row r="713" spans="1:45" ht="15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46"/>
      <c r="AK713" s="46"/>
      <c r="AL713" s="46"/>
      <c r="AM713" s="46"/>
      <c r="AN713" s="46"/>
      <c r="AO713" s="46"/>
      <c r="AP713" s="46"/>
      <c r="AQ713" s="46"/>
      <c r="AR713" s="46"/>
      <c r="AS713" s="46"/>
    </row>
    <row r="714" spans="1:45" ht="15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46"/>
      <c r="AK714" s="46"/>
      <c r="AL714" s="46"/>
      <c r="AM714" s="46"/>
      <c r="AN714" s="46"/>
      <c r="AO714" s="46"/>
      <c r="AP714" s="46"/>
      <c r="AQ714" s="46"/>
      <c r="AR714" s="46"/>
      <c r="AS714" s="46"/>
    </row>
    <row r="715" spans="1:45" ht="15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46"/>
      <c r="AK715" s="46"/>
      <c r="AL715" s="46"/>
      <c r="AM715" s="46"/>
      <c r="AN715" s="46"/>
      <c r="AO715" s="46"/>
      <c r="AP715" s="46"/>
      <c r="AQ715" s="46"/>
      <c r="AR715" s="46"/>
      <c r="AS715" s="46"/>
    </row>
    <row r="716" spans="1:45" ht="15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46"/>
      <c r="AK716" s="46"/>
      <c r="AL716" s="46"/>
      <c r="AM716" s="46"/>
      <c r="AN716" s="46"/>
      <c r="AO716" s="46"/>
      <c r="AP716" s="46"/>
      <c r="AQ716" s="46"/>
      <c r="AR716" s="46"/>
      <c r="AS716" s="46"/>
    </row>
    <row r="717" spans="1:45" ht="15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46"/>
      <c r="AK717" s="46"/>
      <c r="AL717" s="46"/>
      <c r="AM717" s="46"/>
      <c r="AN717" s="46"/>
      <c r="AO717" s="46"/>
      <c r="AP717" s="46"/>
      <c r="AQ717" s="46"/>
      <c r="AR717" s="46"/>
      <c r="AS717" s="46"/>
    </row>
    <row r="718" spans="1:45" ht="15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46"/>
      <c r="AK718" s="46"/>
      <c r="AL718" s="46"/>
      <c r="AM718" s="46"/>
      <c r="AN718" s="46"/>
      <c r="AO718" s="46"/>
      <c r="AP718" s="46"/>
      <c r="AQ718" s="46"/>
      <c r="AR718" s="46"/>
      <c r="AS718" s="46"/>
    </row>
    <row r="719" spans="1:45" ht="15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46"/>
      <c r="AK719" s="46"/>
      <c r="AL719" s="46"/>
      <c r="AM719" s="46"/>
      <c r="AN719" s="46"/>
      <c r="AO719" s="46"/>
      <c r="AP719" s="46"/>
      <c r="AQ719" s="46"/>
      <c r="AR719" s="46"/>
      <c r="AS719" s="46"/>
    </row>
    <row r="720" spans="1:45" ht="15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46"/>
      <c r="AK720" s="46"/>
      <c r="AL720" s="46"/>
      <c r="AM720" s="46"/>
      <c r="AN720" s="46"/>
      <c r="AO720" s="46"/>
      <c r="AP720" s="46"/>
      <c r="AQ720" s="46"/>
      <c r="AR720" s="46"/>
      <c r="AS720" s="46"/>
    </row>
    <row r="721" spans="1:45" ht="15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46"/>
      <c r="AK721" s="46"/>
      <c r="AL721" s="46"/>
      <c r="AM721" s="46"/>
      <c r="AN721" s="46"/>
      <c r="AO721" s="46"/>
      <c r="AP721" s="46"/>
      <c r="AQ721" s="46"/>
      <c r="AR721" s="46"/>
      <c r="AS721" s="46"/>
    </row>
    <row r="722" spans="1:45" ht="15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  <c r="AL722" s="46"/>
      <c r="AM722" s="46"/>
      <c r="AN722" s="46"/>
      <c r="AO722" s="46"/>
      <c r="AP722" s="46"/>
      <c r="AQ722" s="46"/>
      <c r="AR722" s="46"/>
      <c r="AS722" s="46"/>
    </row>
    <row r="723" spans="1:45" ht="15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  <c r="AL723" s="46"/>
      <c r="AM723" s="46"/>
      <c r="AN723" s="46"/>
      <c r="AO723" s="46"/>
      <c r="AP723" s="46"/>
      <c r="AQ723" s="46"/>
      <c r="AR723" s="46"/>
      <c r="AS723" s="46"/>
    </row>
    <row r="724" spans="1:45" ht="15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  <c r="AL724" s="46"/>
      <c r="AM724" s="46"/>
      <c r="AN724" s="46"/>
      <c r="AO724" s="46"/>
      <c r="AP724" s="46"/>
      <c r="AQ724" s="46"/>
      <c r="AR724" s="46"/>
      <c r="AS724" s="46"/>
    </row>
    <row r="725" spans="1:45" ht="15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  <c r="AL725" s="46"/>
      <c r="AM725" s="46"/>
      <c r="AN725" s="46"/>
      <c r="AO725" s="46"/>
      <c r="AP725" s="46"/>
      <c r="AQ725" s="46"/>
      <c r="AR725" s="46"/>
      <c r="AS725" s="46"/>
    </row>
    <row r="726" spans="1:45" ht="15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  <c r="AL726" s="46"/>
      <c r="AM726" s="46"/>
      <c r="AN726" s="46"/>
      <c r="AO726" s="46"/>
      <c r="AP726" s="46"/>
      <c r="AQ726" s="46"/>
      <c r="AR726" s="46"/>
      <c r="AS726" s="46"/>
    </row>
    <row r="727" spans="1:45" ht="15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  <c r="AL727" s="46"/>
      <c r="AM727" s="46"/>
      <c r="AN727" s="46"/>
      <c r="AO727" s="46"/>
      <c r="AP727" s="46"/>
      <c r="AQ727" s="46"/>
      <c r="AR727" s="46"/>
      <c r="AS727" s="46"/>
    </row>
    <row r="728" spans="1:45" ht="15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  <c r="AL728" s="46"/>
      <c r="AM728" s="46"/>
      <c r="AN728" s="46"/>
      <c r="AO728" s="46"/>
      <c r="AP728" s="46"/>
      <c r="AQ728" s="46"/>
      <c r="AR728" s="46"/>
      <c r="AS728" s="46"/>
    </row>
    <row r="729" spans="1:45" ht="15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  <c r="AL729" s="46"/>
      <c r="AM729" s="46"/>
      <c r="AN729" s="46"/>
      <c r="AO729" s="46"/>
      <c r="AP729" s="46"/>
      <c r="AQ729" s="46"/>
      <c r="AR729" s="46"/>
      <c r="AS729" s="46"/>
    </row>
    <row r="730" spans="1:45" ht="15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  <c r="AL730" s="46"/>
      <c r="AM730" s="46"/>
      <c r="AN730" s="46"/>
      <c r="AO730" s="46"/>
      <c r="AP730" s="46"/>
      <c r="AQ730" s="46"/>
      <c r="AR730" s="46"/>
      <c r="AS730" s="46"/>
    </row>
    <row r="731" spans="1:45" ht="15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  <c r="AL731" s="46"/>
      <c r="AM731" s="46"/>
      <c r="AN731" s="46"/>
      <c r="AO731" s="46"/>
      <c r="AP731" s="46"/>
      <c r="AQ731" s="46"/>
      <c r="AR731" s="46"/>
      <c r="AS731" s="46"/>
    </row>
    <row r="732" spans="1:45" ht="15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  <c r="AL732" s="46"/>
      <c r="AM732" s="46"/>
      <c r="AN732" s="46"/>
      <c r="AO732" s="46"/>
      <c r="AP732" s="46"/>
      <c r="AQ732" s="46"/>
      <c r="AR732" s="46"/>
      <c r="AS732" s="46"/>
    </row>
    <row r="733" spans="1:45" ht="15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  <c r="AL733" s="46"/>
      <c r="AM733" s="46"/>
      <c r="AN733" s="46"/>
      <c r="AO733" s="46"/>
      <c r="AP733" s="46"/>
      <c r="AQ733" s="46"/>
      <c r="AR733" s="46"/>
      <c r="AS733" s="46"/>
    </row>
    <row r="734" spans="1:45" ht="15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  <c r="AL734" s="46"/>
      <c r="AM734" s="46"/>
      <c r="AN734" s="46"/>
      <c r="AO734" s="46"/>
      <c r="AP734" s="46"/>
      <c r="AQ734" s="46"/>
      <c r="AR734" s="46"/>
      <c r="AS734" s="46"/>
    </row>
    <row r="735" spans="1:45" ht="15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  <c r="AL735" s="46"/>
      <c r="AM735" s="46"/>
      <c r="AN735" s="46"/>
      <c r="AO735" s="46"/>
      <c r="AP735" s="46"/>
      <c r="AQ735" s="46"/>
      <c r="AR735" s="46"/>
      <c r="AS735" s="46"/>
    </row>
    <row r="736" spans="1:45" ht="15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  <c r="AL736" s="46"/>
      <c r="AM736" s="46"/>
      <c r="AN736" s="46"/>
      <c r="AO736" s="46"/>
      <c r="AP736" s="46"/>
      <c r="AQ736" s="46"/>
      <c r="AR736" s="46"/>
      <c r="AS736" s="46"/>
    </row>
    <row r="737" spans="1:45" ht="15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  <c r="AL737" s="46"/>
      <c r="AM737" s="46"/>
      <c r="AN737" s="46"/>
      <c r="AO737" s="46"/>
      <c r="AP737" s="46"/>
      <c r="AQ737" s="46"/>
      <c r="AR737" s="46"/>
      <c r="AS737" s="46"/>
    </row>
    <row r="738" spans="1:45" ht="15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  <c r="AL738" s="46"/>
      <c r="AM738" s="46"/>
      <c r="AN738" s="46"/>
      <c r="AO738" s="46"/>
      <c r="AP738" s="46"/>
      <c r="AQ738" s="46"/>
      <c r="AR738" s="46"/>
      <c r="AS738" s="46"/>
    </row>
    <row r="739" spans="1:45" ht="15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  <c r="AL739" s="46"/>
      <c r="AM739" s="46"/>
      <c r="AN739" s="46"/>
      <c r="AO739" s="46"/>
      <c r="AP739" s="46"/>
      <c r="AQ739" s="46"/>
      <c r="AR739" s="46"/>
      <c r="AS739" s="46"/>
    </row>
    <row r="740" spans="1:45" ht="15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  <c r="AL740" s="46"/>
      <c r="AM740" s="46"/>
      <c r="AN740" s="46"/>
      <c r="AO740" s="46"/>
      <c r="AP740" s="46"/>
      <c r="AQ740" s="46"/>
      <c r="AR740" s="46"/>
      <c r="AS740" s="46"/>
    </row>
    <row r="741" spans="1:45" ht="15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  <c r="AL741" s="46"/>
      <c r="AM741" s="46"/>
      <c r="AN741" s="46"/>
      <c r="AO741" s="46"/>
      <c r="AP741" s="46"/>
      <c r="AQ741" s="46"/>
      <c r="AR741" s="46"/>
      <c r="AS741" s="46"/>
    </row>
    <row r="742" spans="1:45" ht="15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  <c r="AL742" s="46"/>
      <c r="AM742" s="46"/>
      <c r="AN742" s="46"/>
      <c r="AO742" s="46"/>
      <c r="AP742" s="46"/>
      <c r="AQ742" s="46"/>
      <c r="AR742" s="46"/>
      <c r="AS742" s="46"/>
    </row>
    <row r="743" spans="1:45" ht="15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  <c r="AL743" s="46"/>
      <c r="AM743" s="46"/>
      <c r="AN743" s="46"/>
      <c r="AO743" s="46"/>
      <c r="AP743" s="46"/>
      <c r="AQ743" s="46"/>
      <c r="AR743" s="46"/>
      <c r="AS743" s="46"/>
    </row>
    <row r="744" spans="1:45" ht="15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  <c r="AL744" s="46"/>
      <c r="AM744" s="46"/>
      <c r="AN744" s="46"/>
      <c r="AO744" s="46"/>
      <c r="AP744" s="46"/>
      <c r="AQ744" s="46"/>
      <c r="AR744" s="46"/>
      <c r="AS744" s="46"/>
    </row>
    <row r="745" spans="1:45" ht="15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  <c r="AL745" s="46"/>
      <c r="AM745" s="46"/>
      <c r="AN745" s="46"/>
      <c r="AO745" s="46"/>
      <c r="AP745" s="46"/>
      <c r="AQ745" s="46"/>
      <c r="AR745" s="46"/>
      <c r="AS745" s="46"/>
    </row>
    <row r="746" spans="1:45" ht="15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  <c r="AL746" s="46"/>
      <c r="AM746" s="46"/>
      <c r="AN746" s="46"/>
      <c r="AO746" s="46"/>
      <c r="AP746" s="46"/>
      <c r="AQ746" s="46"/>
      <c r="AR746" s="46"/>
      <c r="AS746" s="46"/>
    </row>
    <row r="747" spans="1:45" ht="15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  <c r="AL747" s="46"/>
      <c r="AM747" s="46"/>
      <c r="AN747" s="46"/>
      <c r="AO747" s="46"/>
      <c r="AP747" s="46"/>
      <c r="AQ747" s="46"/>
      <c r="AR747" s="46"/>
      <c r="AS747" s="46"/>
    </row>
    <row r="748" spans="1:45" ht="15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  <c r="AL748" s="46"/>
      <c r="AM748" s="46"/>
      <c r="AN748" s="46"/>
      <c r="AO748" s="46"/>
      <c r="AP748" s="46"/>
      <c r="AQ748" s="46"/>
      <c r="AR748" s="46"/>
      <c r="AS748" s="46"/>
    </row>
    <row r="749" spans="1:45" ht="15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  <c r="AL749" s="46"/>
      <c r="AM749" s="46"/>
      <c r="AN749" s="46"/>
      <c r="AO749" s="46"/>
      <c r="AP749" s="46"/>
      <c r="AQ749" s="46"/>
      <c r="AR749" s="46"/>
      <c r="AS749" s="46"/>
    </row>
    <row r="750" spans="1:45" ht="15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  <c r="AL750" s="46"/>
      <c r="AM750" s="46"/>
      <c r="AN750" s="46"/>
      <c r="AO750" s="46"/>
      <c r="AP750" s="46"/>
      <c r="AQ750" s="46"/>
      <c r="AR750" s="46"/>
      <c r="AS750" s="46"/>
    </row>
    <row r="751" spans="1:45" ht="15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  <c r="AL751" s="46"/>
      <c r="AM751" s="46"/>
      <c r="AN751" s="46"/>
      <c r="AO751" s="46"/>
      <c r="AP751" s="46"/>
      <c r="AQ751" s="46"/>
      <c r="AR751" s="46"/>
      <c r="AS751" s="46"/>
    </row>
    <row r="752" spans="1:45" ht="15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  <c r="AL752" s="46"/>
      <c r="AM752" s="46"/>
      <c r="AN752" s="46"/>
      <c r="AO752" s="46"/>
      <c r="AP752" s="46"/>
      <c r="AQ752" s="46"/>
      <c r="AR752" s="46"/>
      <c r="AS752" s="46"/>
    </row>
    <row r="753" spans="1:45" ht="15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  <c r="AL753" s="46"/>
      <c r="AM753" s="46"/>
      <c r="AN753" s="46"/>
      <c r="AO753" s="46"/>
      <c r="AP753" s="46"/>
      <c r="AQ753" s="46"/>
      <c r="AR753" s="46"/>
      <c r="AS753" s="46"/>
    </row>
    <row r="754" spans="1:45" ht="15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  <c r="AL754" s="46"/>
      <c r="AM754" s="46"/>
      <c r="AN754" s="46"/>
      <c r="AO754" s="46"/>
      <c r="AP754" s="46"/>
      <c r="AQ754" s="46"/>
      <c r="AR754" s="46"/>
      <c r="AS754" s="46"/>
    </row>
    <row r="755" spans="1:45" ht="15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  <c r="AL755" s="46"/>
      <c r="AM755" s="46"/>
      <c r="AN755" s="46"/>
      <c r="AO755" s="46"/>
      <c r="AP755" s="46"/>
      <c r="AQ755" s="46"/>
      <c r="AR755" s="46"/>
      <c r="AS755" s="46"/>
    </row>
    <row r="756" spans="1:45" ht="15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46"/>
      <c r="AK756" s="46"/>
      <c r="AL756" s="46"/>
      <c r="AM756" s="46"/>
      <c r="AN756" s="46"/>
      <c r="AO756" s="46"/>
      <c r="AP756" s="46"/>
      <c r="AQ756" s="46"/>
      <c r="AR756" s="46"/>
      <c r="AS756" s="46"/>
    </row>
    <row r="757" spans="1:45" ht="15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46"/>
      <c r="AK757" s="46"/>
      <c r="AL757" s="46"/>
      <c r="AM757" s="46"/>
      <c r="AN757" s="46"/>
      <c r="AO757" s="46"/>
      <c r="AP757" s="46"/>
      <c r="AQ757" s="46"/>
      <c r="AR757" s="46"/>
      <c r="AS757" s="46"/>
    </row>
    <row r="758" spans="1:45" ht="15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46"/>
      <c r="AK758" s="46"/>
      <c r="AL758" s="46"/>
      <c r="AM758" s="46"/>
      <c r="AN758" s="46"/>
      <c r="AO758" s="46"/>
      <c r="AP758" s="46"/>
      <c r="AQ758" s="46"/>
      <c r="AR758" s="46"/>
      <c r="AS758" s="46"/>
    </row>
    <row r="759" spans="1:45" ht="15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46"/>
      <c r="AK759" s="46"/>
      <c r="AL759" s="46"/>
      <c r="AM759" s="46"/>
      <c r="AN759" s="46"/>
      <c r="AO759" s="46"/>
      <c r="AP759" s="46"/>
      <c r="AQ759" s="46"/>
      <c r="AR759" s="46"/>
      <c r="AS759" s="46"/>
    </row>
    <row r="760" spans="1:45" ht="15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46"/>
      <c r="AK760" s="46"/>
      <c r="AL760" s="46"/>
      <c r="AM760" s="46"/>
      <c r="AN760" s="46"/>
      <c r="AO760" s="46"/>
      <c r="AP760" s="46"/>
      <c r="AQ760" s="46"/>
      <c r="AR760" s="46"/>
      <c r="AS760" s="46"/>
    </row>
    <row r="761" spans="1:45" ht="15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46"/>
      <c r="AK761" s="46"/>
      <c r="AL761" s="46"/>
      <c r="AM761" s="46"/>
      <c r="AN761" s="46"/>
      <c r="AO761" s="46"/>
      <c r="AP761" s="46"/>
      <c r="AQ761" s="46"/>
      <c r="AR761" s="46"/>
      <c r="AS761" s="46"/>
    </row>
    <row r="762" spans="1:45" ht="15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46"/>
      <c r="AK762" s="46"/>
      <c r="AL762" s="46"/>
      <c r="AM762" s="46"/>
      <c r="AN762" s="46"/>
      <c r="AO762" s="46"/>
      <c r="AP762" s="46"/>
      <c r="AQ762" s="46"/>
      <c r="AR762" s="46"/>
      <c r="AS762" s="46"/>
    </row>
    <row r="763" spans="1:45" ht="15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  <c r="AL763" s="46"/>
      <c r="AM763" s="46"/>
      <c r="AN763" s="46"/>
      <c r="AO763" s="46"/>
      <c r="AP763" s="46"/>
      <c r="AQ763" s="46"/>
      <c r="AR763" s="46"/>
      <c r="AS763" s="46"/>
    </row>
    <row r="764" spans="1:45" ht="15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  <c r="AL764" s="46"/>
      <c r="AM764" s="46"/>
      <c r="AN764" s="46"/>
      <c r="AO764" s="46"/>
      <c r="AP764" s="46"/>
      <c r="AQ764" s="46"/>
      <c r="AR764" s="46"/>
      <c r="AS764" s="46"/>
    </row>
    <row r="765" spans="1:45" ht="15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  <c r="AL765" s="46"/>
      <c r="AM765" s="46"/>
      <c r="AN765" s="46"/>
      <c r="AO765" s="46"/>
      <c r="AP765" s="46"/>
      <c r="AQ765" s="46"/>
      <c r="AR765" s="46"/>
      <c r="AS765" s="46"/>
    </row>
    <row r="766" spans="1:45" ht="15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  <c r="AL766" s="46"/>
      <c r="AM766" s="46"/>
      <c r="AN766" s="46"/>
      <c r="AO766" s="46"/>
      <c r="AP766" s="46"/>
      <c r="AQ766" s="46"/>
      <c r="AR766" s="46"/>
      <c r="AS766" s="46"/>
    </row>
    <row r="767" spans="1:45" ht="15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  <c r="AL767" s="46"/>
      <c r="AM767" s="46"/>
      <c r="AN767" s="46"/>
      <c r="AO767" s="46"/>
      <c r="AP767" s="46"/>
      <c r="AQ767" s="46"/>
      <c r="AR767" s="46"/>
      <c r="AS767" s="46"/>
    </row>
    <row r="768" spans="1:45" ht="15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  <c r="AL768" s="46"/>
      <c r="AM768" s="46"/>
      <c r="AN768" s="46"/>
      <c r="AO768" s="46"/>
      <c r="AP768" s="46"/>
      <c r="AQ768" s="46"/>
      <c r="AR768" s="46"/>
      <c r="AS768" s="46"/>
    </row>
    <row r="769" spans="1:45" ht="15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  <c r="AL769" s="46"/>
      <c r="AM769" s="46"/>
      <c r="AN769" s="46"/>
      <c r="AO769" s="46"/>
      <c r="AP769" s="46"/>
      <c r="AQ769" s="46"/>
      <c r="AR769" s="46"/>
      <c r="AS769" s="46"/>
    </row>
    <row r="770" spans="1:45" ht="15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  <c r="AL770" s="46"/>
      <c r="AM770" s="46"/>
      <c r="AN770" s="46"/>
      <c r="AO770" s="46"/>
      <c r="AP770" s="46"/>
      <c r="AQ770" s="46"/>
      <c r="AR770" s="46"/>
      <c r="AS770" s="46"/>
    </row>
    <row r="771" spans="1:45" ht="15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46"/>
      <c r="AK771" s="46"/>
      <c r="AL771" s="46"/>
      <c r="AM771" s="46"/>
      <c r="AN771" s="46"/>
      <c r="AO771" s="46"/>
      <c r="AP771" s="46"/>
      <c r="AQ771" s="46"/>
      <c r="AR771" s="46"/>
      <c r="AS771" s="46"/>
    </row>
    <row r="772" spans="1:45" ht="15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46"/>
      <c r="AK772" s="46"/>
      <c r="AL772" s="46"/>
      <c r="AM772" s="46"/>
      <c r="AN772" s="46"/>
      <c r="AO772" s="46"/>
      <c r="AP772" s="46"/>
      <c r="AQ772" s="46"/>
      <c r="AR772" s="46"/>
      <c r="AS772" s="46"/>
    </row>
    <row r="773" spans="1:45" ht="15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46"/>
      <c r="AK773" s="46"/>
      <c r="AL773" s="46"/>
      <c r="AM773" s="46"/>
      <c r="AN773" s="46"/>
      <c r="AO773" s="46"/>
      <c r="AP773" s="46"/>
      <c r="AQ773" s="46"/>
      <c r="AR773" s="46"/>
      <c r="AS773" s="46"/>
    </row>
    <row r="774" spans="1:45" ht="15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  <c r="AL774" s="46"/>
      <c r="AM774" s="46"/>
      <c r="AN774" s="46"/>
      <c r="AO774" s="46"/>
      <c r="AP774" s="46"/>
      <c r="AQ774" s="46"/>
      <c r="AR774" s="46"/>
      <c r="AS774" s="46"/>
    </row>
    <row r="775" spans="1:45" ht="15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46"/>
      <c r="AK775" s="46"/>
      <c r="AL775" s="46"/>
      <c r="AM775" s="46"/>
      <c r="AN775" s="46"/>
      <c r="AO775" s="46"/>
      <c r="AP775" s="46"/>
      <c r="AQ775" s="46"/>
      <c r="AR775" s="46"/>
      <c r="AS775" s="46"/>
    </row>
    <row r="776" spans="1:45" ht="15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46"/>
      <c r="AK776" s="46"/>
      <c r="AL776" s="46"/>
      <c r="AM776" s="46"/>
      <c r="AN776" s="46"/>
      <c r="AO776" s="46"/>
      <c r="AP776" s="46"/>
      <c r="AQ776" s="46"/>
      <c r="AR776" s="46"/>
      <c r="AS776" s="46"/>
    </row>
    <row r="777" spans="1:45" ht="15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46"/>
      <c r="AK777" s="46"/>
      <c r="AL777" s="46"/>
      <c r="AM777" s="46"/>
      <c r="AN777" s="46"/>
      <c r="AO777" s="46"/>
      <c r="AP777" s="46"/>
      <c r="AQ777" s="46"/>
      <c r="AR777" s="46"/>
      <c r="AS777" s="46"/>
    </row>
    <row r="778" spans="1:45" ht="15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46"/>
      <c r="AK778" s="46"/>
      <c r="AL778" s="46"/>
      <c r="AM778" s="46"/>
      <c r="AN778" s="46"/>
      <c r="AO778" s="46"/>
      <c r="AP778" s="46"/>
      <c r="AQ778" s="46"/>
      <c r="AR778" s="46"/>
      <c r="AS778" s="46"/>
    </row>
    <row r="779" spans="1:45" ht="15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46"/>
      <c r="AK779" s="46"/>
      <c r="AL779" s="46"/>
      <c r="AM779" s="46"/>
      <c r="AN779" s="46"/>
      <c r="AO779" s="46"/>
      <c r="AP779" s="46"/>
      <c r="AQ779" s="46"/>
      <c r="AR779" s="46"/>
      <c r="AS779" s="46"/>
    </row>
    <row r="780" spans="1:45" ht="15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46"/>
      <c r="AK780" s="46"/>
      <c r="AL780" s="46"/>
      <c r="AM780" s="46"/>
      <c r="AN780" s="46"/>
      <c r="AO780" s="46"/>
      <c r="AP780" s="46"/>
      <c r="AQ780" s="46"/>
      <c r="AR780" s="46"/>
      <c r="AS780" s="46"/>
    </row>
    <row r="781" spans="1:45" ht="15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46"/>
      <c r="AK781" s="46"/>
      <c r="AL781" s="46"/>
      <c r="AM781" s="46"/>
      <c r="AN781" s="46"/>
      <c r="AO781" s="46"/>
      <c r="AP781" s="46"/>
      <c r="AQ781" s="46"/>
      <c r="AR781" s="46"/>
      <c r="AS781" s="46"/>
    </row>
    <row r="782" spans="1:45" ht="15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46"/>
      <c r="AK782" s="46"/>
      <c r="AL782" s="46"/>
      <c r="AM782" s="46"/>
      <c r="AN782" s="46"/>
      <c r="AO782" s="46"/>
      <c r="AP782" s="46"/>
      <c r="AQ782" s="46"/>
      <c r="AR782" s="46"/>
      <c r="AS782" s="46"/>
    </row>
    <row r="783" spans="1:45" ht="15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46"/>
      <c r="AK783" s="46"/>
      <c r="AL783" s="46"/>
      <c r="AM783" s="46"/>
      <c r="AN783" s="46"/>
      <c r="AO783" s="46"/>
      <c r="AP783" s="46"/>
      <c r="AQ783" s="46"/>
      <c r="AR783" s="46"/>
      <c r="AS783" s="46"/>
    </row>
    <row r="784" spans="1:45" ht="15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46"/>
      <c r="AK784" s="46"/>
      <c r="AL784" s="46"/>
      <c r="AM784" s="46"/>
      <c r="AN784" s="46"/>
      <c r="AO784" s="46"/>
      <c r="AP784" s="46"/>
      <c r="AQ784" s="46"/>
      <c r="AR784" s="46"/>
      <c r="AS784" s="46"/>
    </row>
    <row r="785" spans="1:45" ht="15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46"/>
      <c r="AK785" s="46"/>
      <c r="AL785" s="46"/>
      <c r="AM785" s="46"/>
      <c r="AN785" s="46"/>
      <c r="AO785" s="46"/>
      <c r="AP785" s="46"/>
      <c r="AQ785" s="46"/>
      <c r="AR785" s="46"/>
      <c r="AS785" s="46"/>
    </row>
    <row r="786" spans="1:45" ht="15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46"/>
      <c r="AK786" s="46"/>
      <c r="AL786" s="46"/>
      <c r="AM786" s="46"/>
      <c r="AN786" s="46"/>
      <c r="AO786" s="46"/>
      <c r="AP786" s="46"/>
      <c r="AQ786" s="46"/>
      <c r="AR786" s="46"/>
      <c r="AS786" s="46"/>
    </row>
    <row r="787" spans="1:45" ht="15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46"/>
      <c r="AK787" s="46"/>
      <c r="AL787" s="46"/>
      <c r="AM787" s="46"/>
      <c r="AN787" s="46"/>
      <c r="AO787" s="46"/>
      <c r="AP787" s="46"/>
      <c r="AQ787" s="46"/>
      <c r="AR787" s="46"/>
      <c r="AS787" s="46"/>
    </row>
    <row r="788" spans="1:45" ht="15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46"/>
      <c r="AK788" s="46"/>
      <c r="AL788" s="46"/>
      <c r="AM788" s="46"/>
      <c r="AN788" s="46"/>
      <c r="AO788" s="46"/>
      <c r="AP788" s="46"/>
      <c r="AQ788" s="46"/>
      <c r="AR788" s="46"/>
      <c r="AS788" s="46"/>
    </row>
    <row r="789" spans="1:45" ht="15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46"/>
      <c r="AK789" s="46"/>
      <c r="AL789" s="46"/>
      <c r="AM789" s="46"/>
      <c r="AN789" s="46"/>
      <c r="AO789" s="46"/>
      <c r="AP789" s="46"/>
      <c r="AQ789" s="46"/>
      <c r="AR789" s="46"/>
      <c r="AS789" s="46"/>
    </row>
    <row r="790" spans="1:45" ht="15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46"/>
      <c r="AK790" s="46"/>
      <c r="AL790" s="46"/>
      <c r="AM790" s="46"/>
      <c r="AN790" s="46"/>
      <c r="AO790" s="46"/>
      <c r="AP790" s="46"/>
      <c r="AQ790" s="46"/>
      <c r="AR790" s="46"/>
      <c r="AS790" s="46"/>
    </row>
    <row r="791" spans="1:45" ht="15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46"/>
      <c r="AK791" s="46"/>
      <c r="AL791" s="46"/>
      <c r="AM791" s="46"/>
      <c r="AN791" s="46"/>
      <c r="AO791" s="46"/>
      <c r="AP791" s="46"/>
      <c r="AQ791" s="46"/>
      <c r="AR791" s="46"/>
      <c r="AS791" s="46"/>
    </row>
    <row r="792" spans="1:45" ht="15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46"/>
      <c r="AK792" s="46"/>
      <c r="AL792" s="46"/>
      <c r="AM792" s="46"/>
      <c r="AN792" s="46"/>
      <c r="AO792" s="46"/>
      <c r="AP792" s="46"/>
      <c r="AQ792" s="46"/>
      <c r="AR792" s="46"/>
      <c r="AS792" s="46"/>
    </row>
    <row r="793" spans="1:45" ht="15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46"/>
      <c r="AK793" s="46"/>
      <c r="AL793" s="46"/>
      <c r="AM793" s="46"/>
      <c r="AN793" s="46"/>
      <c r="AO793" s="46"/>
      <c r="AP793" s="46"/>
      <c r="AQ793" s="46"/>
      <c r="AR793" s="46"/>
      <c r="AS793" s="46"/>
    </row>
    <row r="794" spans="1:45" ht="15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46"/>
      <c r="AK794" s="46"/>
      <c r="AL794" s="46"/>
      <c r="AM794" s="46"/>
      <c r="AN794" s="46"/>
      <c r="AO794" s="46"/>
      <c r="AP794" s="46"/>
      <c r="AQ794" s="46"/>
      <c r="AR794" s="46"/>
      <c r="AS794" s="46"/>
    </row>
    <row r="795" spans="1:45" ht="15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46"/>
      <c r="AK795" s="46"/>
      <c r="AL795" s="46"/>
      <c r="AM795" s="46"/>
      <c r="AN795" s="46"/>
      <c r="AO795" s="46"/>
      <c r="AP795" s="46"/>
      <c r="AQ795" s="46"/>
      <c r="AR795" s="46"/>
      <c r="AS795" s="46"/>
    </row>
    <row r="796" spans="1:45" ht="15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46"/>
      <c r="AK796" s="46"/>
      <c r="AL796" s="46"/>
      <c r="AM796" s="46"/>
      <c r="AN796" s="46"/>
      <c r="AO796" s="46"/>
      <c r="AP796" s="46"/>
      <c r="AQ796" s="46"/>
      <c r="AR796" s="46"/>
      <c r="AS796" s="46"/>
    </row>
    <row r="797" spans="1:45" ht="15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46"/>
      <c r="AK797" s="46"/>
      <c r="AL797" s="46"/>
      <c r="AM797" s="46"/>
      <c r="AN797" s="46"/>
      <c r="AO797" s="46"/>
      <c r="AP797" s="46"/>
      <c r="AQ797" s="46"/>
      <c r="AR797" s="46"/>
      <c r="AS797" s="46"/>
    </row>
    <row r="798" spans="1:45" ht="15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46"/>
      <c r="AK798" s="46"/>
      <c r="AL798" s="46"/>
      <c r="AM798" s="46"/>
      <c r="AN798" s="46"/>
      <c r="AO798" s="46"/>
      <c r="AP798" s="46"/>
      <c r="AQ798" s="46"/>
      <c r="AR798" s="46"/>
      <c r="AS798" s="46"/>
    </row>
    <row r="799" spans="1:45" ht="15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46"/>
      <c r="AK799" s="46"/>
      <c r="AL799" s="46"/>
      <c r="AM799" s="46"/>
      <c r="AN799" s="46"/>
      <c r="AO799" s="46"/>
      <c r="AP799" s="46"/>
      <c r="AQ799" s="46"/>
      <c r="AR799" s="46"/>
      <c r="AS799" s="46"/>
    </row>
    <row r="800" spans="1:45" ht="15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46"/>
      <c r="AK800" s="46"/>
      <c r="AL800" s="46"/>
      <c r="AM800" s="46"/>
      <c r="AN800" s="46"/>
      <c r="AO800" s="46"/>
      <c r="AP800" s="46"/>
      <c r="AQ800" s="46"/>
      <c r="AR800" s="46"/>
      <c r="AS800" s="46"/>
    </row>
    <row r="801" spans="1:45" ht="15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46"/>
      <c r="AK801" s="46"/>
      <c r="AL801" s="46"/>
      <c r="AM801" s="46"/>
      <c r="AN801" s="46"/>
      <c r="AO801" s="46"/>
      <c r="AP801" s="46"/>
      <c r="AQ801" s="46"/>
      <c r="AR801" s="46"/>
      <c r="AS801" s="46"/>
    </row>
    <row r="802" spans="1:45" ht="15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46"/>
      <c r="AK802" s="46"/>
      <c r="AL802" s="46"/>
      <c r="AM802" s="46"/>
      <c r="AN802" s="46"/>
      <c r="AO802" s="46"/>
      <c r="AP802" s="46"/>
      <c r="AQ802" s="46"/>
      <c r="AR802" s="46"/>
      <c r="AS802" s="46"/>
    </row>
    <row r="803" spans="1:45" ht="15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46"/>
      <c r="AK803" s="46"/>
      <c r="AL803" s="46"/>
      <c r="AM803" s="46"/>
      <c r="AN803" s="46"/>
      <c r="AO803" s="46"/>
      <c r="AP803" s="46"/>
      <c r="AQ803" s="46"/>
      <c r="AR803" s="46"/>
      <c r="AS803" s="46"/>
    </row>
    <row r="804" spans="1:45" ht="15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46"/>
      <c r="AK804" s="46"/>
      <c r="AL804" s="46"/>
      <c r="AM804" s="46"/>
      <c r="AN804" s="46"/>
      <c r="AO804" s="46"/>
      <c r="AP804" s="46"/>
      <c r="AQ804" s="46"/>
      <c r="AR804" s="46"/>
      <c r="AS804" s="46"/>
    </row>
    <row r="805" spans="1:45" ht="15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46"/>
      <c r="AK805" s="46"/>
      <c r="AL805" s="46"/>
      <c r="AM805" s="46"/>
      <c r="AN805" s="46"/>
      <c r="AO805" s="46"/>
      <c r="AP805" s="46"/>
      <c r="AQ805" s="46"/>
      <c r="AR805" s="46"/>
      <c r="AS805" s="46"/>
    </row>
    <row r="806" spans="1:45" ht="15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46"/>
      <c r="AK806" s="46"/>
      <c r="AL806" s="46"/>
      <c r="AM806" s="46"/>
      <c r="AN806" s="46"/>
      <c r="AO806" s="46"/>
      <c r="AP806" s="46"/>
      <c r="AQ806" s="46"/>
      <c r="AR806" s="46"/>
      <c r="AS806" s="46"/>
    </row>
    <row r="807" spans="1:45" ht="15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46"/>
      <c r="AK807" s="46"/>
      <c r="AL807" s="46"/>
      <c r="AM807" s="46"/>
      <c r="AN807" s="46"/>
      <c r="AO807" s="46"/>
      <c r="AP807" s="46"/>
      <c r="AQ807" s="46"/>
      <c r="AR807" s="46"/>
      <c r="AS807" s="46"/>
    </row>
    <row r="808" spans="1:45" ht="15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46"/>
      <c r="AK808" s="46"/>
      <c r="AL808" s="46"/>
      <c r="AM808" s="46"/>
      <c r="AN808" s="46"/>
      <c r="AO808" s="46"/>
      <c r="AP808" s="46"/>
      <c r="AQ808" s="46"/>
      <c r="AR808" s="46"/>
      <c r="AS808" s="46"/>
    </row>
    <row r="809" spans="1:45" ht="15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46"/>
      <c r="AK809" s="46"/>
      <c r="AL809" s="46"/>
      <c r="AM809" s="46"/>
      <c r="AN809" s="46"/>
      <c r="AO809" s="46"/>
      <c r="AP809" s="46"/>
      <c r="AQ809" s="46"/>
      <c r="AR809" s="46"/>
      <c r="AS809" s="46"/>
    </row>
    <row r="810" spans="1:45" ht="15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46"/>
      <c r="AK810" s="46"/>
      <c r="AL810" s="46"/>
      <c r="AM810" s="46"/>
      <c r="AN810" s="46"/>
      <c r="AO810" s="46"/>
      <c r="AP810" s="46"/>
      <c r="AQ810" s="46"/>
      <c r="AR810" s="46"/>
      <c r="AS810" s="46"/>
    </row>
    <row r="811" spans="1:45" ht="15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46"/>
      <c r="AK811" s="46"/>
      <c r="AL811" s="46"/>
      <c r="AM811" s="46"/>
      <c r="AN811" s="46"/>
      <c r="AO811" s="46"/>
      <c r="AP811" s="46"/>
      <c r="AQ811" s="46"/>
      <c r="AR811" s="46"/>
      <c r="AS811" s="46"/>
    </row>
    <row r="812" spans="1:45" ht="15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46"/>
      <c r="AK812" s="46"/>
      <c r="AL812" s="46"/>
      <c r="AM812" s="46"/>
      <c r="AN812" s="46"/>
      <c r="AO812" s="46"/>
      <c r="AP812" s="46"/>
      <c r="AQ812" s="46"/>
      <c r="AR812" s="46"/>
      <c r="AS812" s="46"/>
    </row>
    <row r="813" spans="1:45" ht="15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46"/>
      <c r="AK813" s="46"/>
      <c r="AL813" s="46"/>
      <c r="AM813" s="46"/>
      <c r="AN813" s="46"/>
      <c r="AO813" s="46"/>
      <c r="AP813" s="46"/>
      <c r="AQ813" s="46"/>
      <c r="AR813" s="46"/>
      <c r="AS813" s="46"/>
    </row>
    <row r="814" spans="1:45" ht="15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46"/>
      <c r="AK814" s="46"/>
      <c r="AL814" s="46"/>
      <c r="AM814" s="46"/>
      <c r="AN814" s="46"/>
      <c r="AO814" s="46"/>
      <c r="AP814" s="46"/>
      <c r="AQ814" s="46"/>
      <c r="AR814" s="46"/>
      <c r="AS814" s="46"/>
    </row>
    <row r="815" spans="1:45" ht="15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  <c r="AL815" s="46"/>
      <c r="AM815" s="46"/>
      <c r="AN815" s="46"/>
      <c r="AO815" s="46"/>
      <c r="AP815" s="46"/>
      <c r="AQ815" s="46"/>
      <c r="AR815" s="46"/>
      <c r="AS815" s="46"/>
    </row>
    <row r="816" spans="1:45" ht="15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  <c r="AL816" s="46"/>
      <c r="AM816" s="46"/>
      <c r="AN816" s="46"/>
      <c r="AO816" s="46"/>
      <c r="AP816" s="46"/>
      <c r="AQ816" s="46"/>
      <c r="AR816" s="46"/>
      <c r="AS816" s="46"/>
    </row>
    <row r="817" spans="1:45" ht="15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  <c r="AL817" s="46"/>
      <c r="AM817" s="46"/>
      <c r="AN817" s="46"/>
      <c r="AO817" s="46"/>
      <c r="AP817" s="46"/>
      <c r="AQ817" s="46"/>
      <c r="AR817" s="46"/>
      <c r="AS817" s="46"/>
    </row>
    <row r="818" spans="1:45" ht="15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  <c r="AL818" s="46"/>
      <c r="AM818" s="46"/>
      <c r="AN818" s="46"/>
      <c r="AO818" s="46"/>
      <c r="AP818" s="46"/>
      <c r="AQ818" s="46"/>
      <c r="AR818" s="46"/>
      <c r="AS818" s="46"/>
    </row>
    <row r="819" spans="1:45" ht="15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  <c r="AL819" s="46"/>
      <c r="AM819" s="46"/>
      <c r="AN819" s="46"/>
      <c r="AO819" s="46"/>
      <c r="AP819" s="46"/>
      <c r="AQ819" s="46"/>
      <c r="AR819" s="46"/>
      <c r="AS819" s="46"/>
    </row>
    <row r="820" spans="1:45" ht="15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  <c r="AL820" s="46"/>
      <c r="AM820" s="46"/>
      <c r="AN820" s="46"/>
      <c r="AO820" s="46"/>
      <c r="AP820" s="46"/>
      <c r="AQ820" s="46"/>
      <c r="AR820" s="46"/>
      <c r="AS820" s="46"/>
    </row>
    <row r="821" spans="1:45" ht="15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  <c r="AL821" s="46"/>
      <c r="AM821" s="46"/>
      <c r="AN821" s="46"/>
      <c r="AO821" s="46"/>
      <c r="AP821" s="46"/>
      <c r="AQ821" s="46"/>
      <c r="AR821" s="46"/>
      <c r="AS821" s="46"/>
    </row>
    <row r="822" spans="1:45" ht="15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  <c r="AL822" s="46"/>
      <c r="AM822" s="46"/>
      <c r="AN822" s="46"/>
      <c r="AO822" s="46"/>
      <c r="AP822" s="46"/>
      <c r="AQ822" s="46"/>
      <c r="AR822" s="46"/>
      <c r="AS822" s="46"/>
    </row>
    <row r="823" spans="1:45" ht="15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  <c r="AL823" s="46"/>
      <c r="AM823" s="46"/>
      <c r="AN823" s="46"/>
      <c r="AO823" s="46"/>
      <c r="AP823" s="46"/>
      <c r="AQ823" s="46"/>
      <c r="AR823" s="46"/>
      <c r="AS823" s="46"/>
    </row>
    <row r="824" spans="1:45" ht="15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  <c r="AL824" s="46"/>
      <c r="AM824" s="46"/>
      <c r="AN824" s="46"/>
      <c r="AO824" s="46"/>
      <c r="AP824" s="46"/>
      <c r="AQ824" s="46"/>
      <c r="AR824" s="46"/>
      <c r="AS824" s="46"/>
    </row>
    <row r="825" spans="1:45" ht="15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  <c r="AL825" s="46"/>
      <c r="AM825" s="46"/>
      <c r="AN825" s="46"/>
      <c r="AO825" s="46"/>
      <c r="AP825" s="46"/>
      <c r="AQ825" s="46"/>
      <c r="AR825" s="46"/>
      <c r="AS825" s="46"/>
    </row>
    <row r="826" spans="1:45" ht="15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  <c r="AL826" s="46"/>
      <c r="AM826" s="46"/>
      <c r="AN826" s="46"/>
      <c r="AO826" s="46"/>
      <c r="AP826" s="46"/>
      <c r="AQ826" s="46"/>
      <c r="AR826" s="46"/>
      <c r="AS826" s="46"/>
    </row>
    <row r="827" spans="1:45" ht="15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  <c r="AL827" s="46"/>
      <c r="AM827" s="46"/>
      <c r="AN827" s="46"/>
      <c r="AO827" s="46"/>
      <c r="AP827" s="46"/>
      <c r="AQ827" s="46"/>
      <c r="AR827" s="46"/>
      <c r="AS827" s="46"/>
    </row>
    <row r="828" spans="1:45" ht="15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  <c r="AL828" s="46"/>
      <c r="AM828" s="46"/>
      <c r="AN828" s="46"/>
      <c r="AO828" s="46"/>
      <c r="AP828" s="46"/>
      <c r="AQ828" s="46"/>
      <c r="AR828" s="46"/>
      <c r="AS828" s="46"/>
    </row>
    <row r="829" spans="1:45" ht="15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  <c r="AL829" s="46"/>
      <c r="AM829" s="46"/>
      <c r="AN829" s="46"/>
      <c r="AO829" s="46"/>
      <c r="AP829" s="46"/>
      <c r="AQ829" s="46"/>
      <c r="AR829" s="46"/>
      <c r="AS829" s="46"/>
    </row>
    <row r="830" spans="1:45" ht="15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  <c r="AL830" s="46"/>
      <c r="AM830" s="46"/>
      <c r="AN830" s="46"/>
      <c r="AO830" s="46"/>
      <c r="AP830" s="46"/>
      <c r="AQ830" s="46"/>
      <c r="AR830" s="46"/>
      <c r="AS830" s="46"/>
    </row>
    <row r="831" spans="1:45" ht="15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  <c r="AL831" s="46"/>
      <c r="AM831" s="46"/>
      <c r="AN831" s="46"/>
      <c r="AO831" s="46"/>
      <c r="AP831" s="46"/>
      <c r="AQ831" s="46"/>
      <c r="AR831" s="46"/>
      <c r="AS831" s="46"/>
    </row>
    <row r="832" spans="1:45" ht="15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  <c r="AL832" s="46"/>
      <c r="AM832" s="46"/>
      <c r="AN832" s="46"/>
      <c r="AO832" s="46"/>
      <c r="AP832" s="46"/>
      <c r="AQ832" s="46"/>
      <c r="AR832" s="46"/>
      <c r="AS832" s="46"/>
    </row>
    <row r="833" spans="1:45" ht="15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  <c r="AL833" s="46"/>
      <c r="AM833" s="46"/>
      <c r="AN833" s="46"/>
      <c r="AO833" s="46"/>
      <c r="AP833" s="46"/>
      <c r="AQ833" s="46"/>
      <c r="AR833" s="46"/>
      <c r="AS833" s="46"/>
    </row>
    <row r="834" spans="1:45" ht="15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  <c r="AL834" s="46"/>
      <c r="AM834" s="46"/>
      <c r="AN834" s="46"/>
      <c r="AO834" s="46"/>
      <c r="AP834" s="46"/>
      <c r="AQ834" s="46"/>
      <c r="AR834" s="46"/>
      <c r="AS834" s="46"/>
    </row>
    <row r="835" spans="1:45" ht="15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  <c r="AL835" s="46"/>
      <c r="AM835" s="46"/>
      <c r="AN835" s="46"/>
      <c r="AO835" s="46"/>
      <c r="AP835" s="46"/>
      <c r="AQ835" s="46"/>
      <c r="AR835" s="46"/>
      <c r="AS835" s="46"/>
    </row>
    <row r="836" spans="1:45" ht="15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  <c r="AL836" s="46"/>
      <c r="AM836" s="46"/>
      <c r="AN836" s="46"/>
      <c r="AO836" s="46"/>
      <c r="AP836" s="46"/>
      <c r="AQ836" s="46"/>
      <c r="AR836" s="46"/>
      <c r="AS836" s="46"/>
    </row>
    <row r="837" spans="1:45" ht="15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  <c r="AL837" s="46"/>
      <c r="AM837" s="46"/>
      <c r="AN837" s="46"/>
      <c r="AO837" s="46"/>
      <c r="AP837" s="46"/>
      <c r="AQ837" s="46"/>
      <c r="AR837" s="46"/>
      <c r="AS837" s="46"/>
    </row>
    <row r="838" spans="1:45" ht="15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  <c r="AL838" s="46"/>
      <c r="AM838" s="46"/>
      <c r="AN838" s="46"/>
      <c r="AO838" s="46"/>
      <c r="AP838" s="46"/>
      <c r="AQ838" s="46"/>
      <c r="AR838" s="46"/>
      <c r="AS838" s="46"/>
    </row>
    <row r="839" spans="1:45" ht="15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  <c r="AL839" s="46"/>
      <c r="AM839" s="46"/>
      <c r="AN839" s="46"/>
      <c r="AO839" s="46"/>
      <c r="AP839" s="46"/>
      <c r="AQ839" s="46"/>
      <c r="AR839" s="46"/>
      <c r="AS839" s="46"/>
    </row>
    <row r="840" spans="1:45" ht="15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  <c r="AL840" s="46"/>
      <c r="AM840" s="46"/>
      <c r="AN840" s="46"/>
      <c r="AO840" s="46"/>
      <c r="AP840" s="46"/>
      <c r="AQ840" s="46"/>
      <c r="AR840" s="46"/>
      <c r="AS840" s="46"/>
    </row>
    <row r="841" spans="1:45" ht="15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  <c r="AL841" s="46"/>
      <c r="AM841" s="46"/>
      <c r="AN841" s="46"/>
      <c r="AO841" s="46"/>
      <c r="AP841" s="46"/>
      <c r="AQ841" s="46"/>
      <c r="AR841" s="46"/>
      <c r="AS841" s="46"/>
    </row>
    <row r="842" spans="1:45" ht="15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  <c r="AL842" s="46"/>
      <c r="AM842" s="46"/>
      <c r="AN842" s="46"/>
      <c r="AO842" s="46"/>
      <c r="AP842" s="46"/>
      <c r="AQ842" s="46"/>
      <c r="AR842" s="46"/>
      <c r="AS842" s="46"/>
    </row>
    <row r="843" spans="1:45" ht="15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46"/>
      <c r="AK843" s="46"/>
      <c r="AL843" s="46"/>
      <c r="AM843" s="46"/>
      <c r="AN843" s="46"/>
      <c r="AO843" s="46"/>
      <c r="AP843" s="46"/>
      <c r="AQ843" s="46"/>
      <c r="AR843" s="46"/>
      <c r="AS843" s="46"/>
    </row>
    <row r="844" spans="1:45" ht="15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46"/>
      <c r="AK844" s="46"/>
      <c r="AL844" s="46"/>
      <c r="AM844" s="46"/>
      <c r="AN844" s="46"/>
      <c r="AO844" s="46"/>
      <c r="AP844" s="46"/>
      <c r="AQ844" s="46"/>
      <c r="AR844" s="46"/>
      <c r="AS844" s="46"/>
    </row>
    <row r="845" spans="1:45" ht="15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46"/>
      <c r="AK845" s="46"/>
      <c r="AL845" s="46"/>
      <c r="AM845" s="46"/>
      <c r="AN845" s="46"/>
      <c r="AO845" s="46"/>
      <c r="AP845" s="46"/>
      <c r="AQ845" s="46"/>
      <c r="AR845" s="46"/>
      <c r="AS845" s="46"/>
    </row>
    <row r="846" spans="1:45" ht="15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46"/>
      <c r="AK846" s="46"/>
      <c r="AL846" s="46"/>
      <c r="AM846" s="46"/>
      <c r="AN846" s="46"/>
      <c r="AO846" s="46"/>
      <c r="AP846" s="46"/>
      <c r="AQ846" s="46"/>
      <c r="AR846" s="46"/>
      <c r="AS846" s="46"/>
    </row>
    <row r="847" spans="1:45" ht="15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46"/>
      <c r="AK847" s="46"/>
      <c r="AL847" s="46"/>
      <c r="AM847" s="46"/>
      <c r="AN847" s="46"/>
      <c r="AO847" s="46"/>
      <c r="AP847" s="46"/>
      <c r="AQ847" s="46"/>
      <c r="AR847" s="46"/>
      <c r="AS847" s="46"/>
    </row>
    <row r="848" spans="1:45" ht="15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46"/>
      <c r="AK848" s="46"/>
      <c r="AL848" s="46"/>
      <c r="AM848" s="46"/>
      <c r="AN848" s="46"/>
      <c r="AO848" s="46"/>
      <c r="AP848" s="46"/>
      <c r="AQ848" s="46"/>
      <c r="AR848" s="46"/>
      <c r="AS848" s="46"/>
    </row>
    <row r="849" spans="1:45" ht="15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46"/>
      <c r="AK849" s="46"/>
      <c r="AL849" s="46"/>
      <c r="AM849" s="46"/>
      <c r="AN849" s="46"/>
      <c r="AO849" s="46"/>
      <c r="AP849" s="46"/>
      <c r="AQ849" s="46"/>
      <c r="AR849" s="46"/>
      <c r="AS849" s="46"/>
    </row>
    <row r="850" spans="1:45" ht="15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46"/>
      <c r="AK850" s="46"/>
      <c r="AL850" s="46"/>
      <c r="AM850" s="46"/>
      <c r="AN850" s="46"/>
      <c r="AO850" s="46"/>
      <c r="AP850" s="46"/>
      <c r="AQ850" s="46"/>
      <c r="AR850" s="46"/>
      <c r="AS850" s="46"/>
    </row>
    <row r="851" spans="1:45" ht="15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46"/>
      <c r="AK851" s="46"/>
      <c r="AL851" s="46"/>
      <c r="AM851" s="46"/>
      <c r="AN851" s="46"/>
      <c r="AO851" s="46"/>
      <c r="AP851" s="46"/>
      <c r="AQ851" s="46"/>
      <c r="AR851" s="46"/>
      <c r="AS851" s="46"/>
    </row>
    <row r="852" spans="1:45" ht="15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46"/>
      <c r="AK852" s="46"/>
      <c r="AL852" s="46"/>
      <c r="AM852" s="46"/>
      <c r="AN852" s="46"/>
      <c r="AO852" s="46"/>
      <c r="AP852" s="46"/>
      <c r="AQ852" s="46"/>
      <c r="AR852" s="46"/>
      <c r="AS852" s="46"/>
    </row>
    <row r="853" spans="1:45" ht="15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46"/>
      <c r="AK853" s="46"/>
      <c r="AL853" s="46"/>
      <c r="AM853" s="46"/>
      <c r="AN853" s="46"/>
      <c r="AO853" s="46"/>
      <c r="AP853" s="46"/>
      <c r="AQ853" s="46"/>
      <c r="AR853" s="46"/>
      <c r="AS853" s="46"/>
    </row>
    <row r="854" spans="1:45" ht="15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46"/>
      <c r="AK854" s="46"/>
      <c r="AL854" s="46"/>
      <c r="AM854" s="46"/>
      <c r="AN854" s="46"/>
      <c r="AO854" s="46"/>
      <c r="AP854" s="46"/>
      <c r="AQ854" s="46"/>
      <c r="AR854" s="46"/>
      <c r="AS854" s="46"/>
    </row>
    <row r="855" spans="1:45" ht="15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46"/>
      <c r="AK855" s="46"/>
      <c r="AL855" s="46"/>
      <c r="AM855" s="46"/>
      <c r="AN855" s="46"/>
      <c r="AO855" s="46"/>
      <c r="AP855" s="46"/>
      <c r="AQ855" s="46"/>
      <c r="AR855" s="46"/>
      <c r="AS855" s="46"/>
    </row>
    <row r="856" spans="1:45" ht="15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46"/>
      <c r="AK856" s="46"/>
      <c r="AL856" s="46"/>
      <c r="AM856" s="46"/>
      <c r="AN856" s="46"/>
      <c r="AO856" s="46"/>
      <c r="AP856" s="46"/>
      <c r="AQ856" s="46"/>
      <c r="AR856" s="46"/>
      <c r="AS856" s="46"/>
    </row>
    <row r="857" spans="1:45" ht="15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46"/>
      <c r="AK857" s="46"/>
      <c r="AL857" s="46"/>
      <c r="AM857" s="46"/>
      <c r="AN857" s="46"/>
      <c r="AO857" s="46"/>
      <c r="AP857" s="46"/>
      <c r="AQ857" s="46"/>
      <c r="AR857" s="46"/>
      <c r="AS857" s="46"/>
    </row>
    <row r="858" spans="1:45" ht="15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  <c r="AJ858" s="46"/>
      <c r="AK858" s="46"/>
      <c r="AL858" s="46"/>
      <c r="AM858" s="46"/>
      <c r="AN858" s="46"/>
      <c r="AO858" s="46"/>
      <c r="AP858" s="46"/>
      <c r="AQ858" s="46"/>
      <c r="AR858" s="46"/>
      <c r="AS858" s="46"/>
    </row>
    <row r="859" spans="1:45" ht="15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  <c r="AJ859" s="46"/>
      <c r="AK859" s="46"/>
      <c r="AL859" s="46"/>
      <c r="AM859" s="46"/>
      <c r="AN859" s="46"/>
      <c r="AO859" s="46"/>
      <c r="AP859" s="46"/>
      <c r="AQ859" s="46"/>
      <c r="AR859" s="46"/>
      <c r="AS859" s="46"/>
    </row>
    <row r="860" spans="1:45" ht="15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  <c r="AJ860" s="46"/>
      <c r="AK860" s="46"/>
      <c r="AL860" s="46"/>
      <c r="AM860" s="46"/>
      <c r="AN860" s="46"/>
      <c r="AO860" s="46"/>
      <c r="AP860" s="46"/>
      <c r="AQ860" s="46"/>
      <c r="AR860" s="46"/>
      <c r="AS860" s="46"/>
    </row>
    <row r="861" spans="1:45" ht="15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  <c r="AJ861" s="46"/>
      <c r="AK861" s="46"/>
      <c r="AL861" s="46"/>
      <c r="AM861" s="46"/>
      <c r="AN861" s="46"/>
      <c r="AO861" s="46"/>
      <c r="AP861" s="46"/>
      <c r="AQ861" s="46"/>
      <c r="AR861" s="46"/>
      <c r="AS861" s="46"/>
    </row>
    <row r="862" spans="1:45" ht="15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  <c r="AJ862" s="46"/>
      <c r="AK862" s="46"/>
      <c r="AL862" s="46"/>
      <c r="AM862" s="46"/>
      <c r="AN862" s="46"/>
      <c r="AO862" s="46"/>
      <c r="AP862" s="46"/>
      <c r="AQ862" s="46"/>
      <c r="AR862" s="46"/>
      <c r="AS862" s="46"/>
    </row>
    <row r="863" spans="1:45" ht="15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  <c r="AJ863" s="46"/>
      <c r="AK863" s="46"/>
      <c r="AL863" s="46"/>
      <c r="AM863" s="46"/>
      <c r="AN863" s="46"/>
      <c r="AO863" s="46"/>
      <c r="AP863" s="46"/>
      <c r="AQ863" s="46"/>
      <c r="AR863" s="46"/>
      <c r="AS863" s="46"/>
    </row>
    <row r="864" spans="1:45" ht="15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  <c r="AL864" s="46"/>
      <c r="AM864" s="46"/>
      <c r="AN864" s="46"/>
      <c r="AO864" s="46"/>
      <c r="AP864" s="46"/>
      <c r="AQ864" s="46"/>
      <c r="AR864" s="46"/>
      <c r="AS864" s="46"/>
    </row>
    <row r="865" spans="1:45" ht="15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  <c r="AL865" s="46"/>
      <c r="AM865" s="46"/>
      <c r="AN865" s="46"/>
      <c r="AO865" s="46"/>
      <c r="AP865" s="46"/>
      <c r="AQ865" s="46"/>
      <c r="AR865" s="46"/>
      <c r="AS865" s="46"/>
    </row>
    <row r="866" spans="1:45" ht="15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  <c r="AL866" s="46"/>
      <c r="AM866" s="46"/>
      <c r="AN866" s="46"/>
      <c r="AO866" s="46"/>
      <c r="AP866" s="46"/>
      <c r="AQ866" s="46"/>
      <c r="AR866" s="46"/>
      <c r="AS866" s="46"/>
    </row>
    <row r="867" spans="1:45" ht="15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  <c r="AL867" s="46"/>
      <c r="AM867" s="46"/>
      <c r="AN867" s="46"/>
      <c r="AO867" s="46"/>
      <c r="AP867" s="46"/>
      <c r="AQ867" s="46"/>
      <c r="AR867" s="46"/>
      <c r="AS867" s="46"/>
    </row>
    <row r="868" spans="1:45" ht="15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  <c r="AL868" s="46"/>
      <c r="AM868" s="46"/>
      <c r="AN868" s="46"/>
      <c r="AO868" s="46"/>
      <c r="AP868" s="46"/>
      <c r="AQ868" s="46"/>
      <c r="AR868" s="46"/>
      <c r="AS868" s="46"/>
    </row>
    <row r="869" spans="1:45" ht="15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  <c r="AL869" s="46"/>
      <c r="AM869" s="46"/>
      <c r="AN869" s="46"/>
      <c r="AO869" s="46"/>
      <c r="AP869" s="46"/>
      <c r="AQ869" s="46"/>
      <c r="AR869" s="46"/>
      <c r="AS869" s="46"/>
    </row>
    <row r="870" spans="1:45" ht="15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  <c r="AL870" s="46"/>
      <c r="AM870" s="46"/>
      <c r="AN870" s="46"/>
      <c r="AO870" s="46"/>
      <c r="AP870" s="46"/>
      <c r="AQ870" s="46"/>
      <c r="AR870" s="46"/>
      <c r="AS870" s="46"/>
    </row>
    <row r="871" spans="1:45" ht="15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  <c r="AL871" s="46"/>
      <c r="AM871" s="46"/>
      <c r="AN871" s="46"/>
      <c r="AO871" s="46"/>
      <c r="AP871" s="46"/>
      <c r="AQ871" s="46"/>
      <c r="AR871" s="46"/>
      <c r="AS871" s="46"/>
    </row>
    <row r="872" spans="1:45" ht="15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  <c r="AL872" s="46"/>
      <c r="AM872" s="46"/>
      <c r="AN872" s="46"/>
      <c r="AO872" s="46"/>
      <c r="AP872" s="46"/>
      <c r="AQ872" s="46"/>
      <c r="AR872" s="46"/>
      <c r="AS872" s="46"/>
    </row>
    <row r="873" spans="1:45" ht="15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  <c r="AL873" s="46"/>
      <c r="AM873" s="46"/>
      <c r="AN873" s="46"/>
      <c r="AO873" s="46"/>
      <c r="AP873" s="46"/>
      <c r="AQ873" s="46"/>
      <c r="AR873" s="46"/>
      <c r="AS873" s="46"/>
    </row>
    <row r="874" spans="1:45" ht="15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  <c r="AL874" s="46"/>
      <c r="AM874" s="46"/>
      <c r="AN874" s="46"/>
      <c r="AO874" s="46"/>
      <c r="AP874" s="46"/>
      <c r="AQ874" s="46"/>
      <c r="AR874" s="46"/>
      <c r="AS874" s="46"/>
    </row>
    <row r="875" spans="1:45" ht="15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  <c r="AL875" s="46"/>
      <c r="AM875" s="46"/>
      <c r="AN875" s="46"/>
      <c r="AO875" s="46"/>
      <c r="AP875" s="46"/>
      <c r="AQ875" s="46"/>
      <c r="AR875" s="46"/>
      <c r="AS875" s="46"/>
    </row>
    <row r="876" spans="1:45" ht="15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  <c r="AL876" s="46"/>
      <c r="AM876" s="46"/>
      <c r="AN876" s="46"/>
      <c r="AO876" s="46"/>
      <c r="AP876" s="46"/>
      <c r="AQ876" s="46"/>
      <c r="AR876" s="46"/>
      <c r="AS876" s="46"/>
    </row>
    <row r="877" spans="1:45" ht="15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  <c r="AL877" s="46"/>
      <c r="AM877" s="46"/>
      <c r="AN877" s="46"/>
      <c r="AO877" s="46"/>
      <c r="AP877" s="46"/>
      <c r="AQ877" s="46"/>
      <c r="AR877" s="46"/>
      <c r="AS877" s="46"/>
    </row>
    <row r="878" spans="1:45" ht="15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  <c r="AL878" s="46"/>
      <c r="AM878" s="46"/>
      <c r="AN878" s="46"/>
      <c r="AO878" s="46"/>
      <c r="AP878" s="46"/>
      <c r="AQ878" s="46"/>
      <c r="AR878" s="46"/>
      <c r="AS878" s="46"/>
    </row>
    <row r="879" spans="1:45" ht="15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  <c r="AL879" s="46"/>
      <c r="AM879" s="46"/>
      <c r="AN879" s="46"/>
      <c r="AO879" s="46"/>
      <c r="AP879" s="46"/>
      <c r="AQ879" s="46"/>
      <c r="AR879" s="46"/>
      <c r="AS879" s="46"/>
    </row>
    <row r="880" spans="1:45" ht="15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  <c r="AL880" s="46"/>
      <c r="AM880" s="46"/>
      <c r="AN880" s="46"/>
      <c r="AO880" s="46"/>
      <c r="AP880" s="46"/>
      <c r="AQ880" s="46"/>
      <c r="AR880" s="46"/>
      <c r="AS880" s="46"/>
    </row>
    <row r="881" spans="1:45" ht="15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  <c r="AL881" s="46"/>
      <c r="AM881" s="46"/>
      <c r="AN881" s="46"/>
      <c r="AO881" s="46"/>
      <c r="AP881" s="46"/>
      <c r="AQ881" s="46"/>
      <c r="AR881" s="46"/>
      <c r="AS881" s="46"/>
    </row>
    <row r="882" spans="1:45" ht="15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  <c r="AL882" s="46"/>
      <c r="AM882" s="46"/>
      <c r="AN882" s="46"/>
      <c r="AO882" s="46"/>
      <c r="AP882" s="46"/>
      <c r="AQ882" s="46"/>
      <c r="AR882" s="46"/>
      <c r="AS882" s="46"/>
    </row>
    <row r="883" spans="1:45" ht="15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  <c r="AL883" s="46"/>
      <c r="AM883" s="46"/>
      <c r="AN883" s="46"/>
      <c r="AO883" s="46"/>
      <c r="AP883" s="46"/>
      <c r="AQ883" s="46"/>
      <c r="AR883" s="46"/>
      <c r="AS883" s="46"/>
    </row>
    <row r="884" spans="1:45" ht="15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  <c r="AL884" s="46"/>
      <c r="AM884" s="46"/>
      <c r="AN884" s="46"/>
      <c r="AO884" s="46"/>
      <c r="AP884" s="46"/>
      <c r="AQ884" s="46"/>
      <c r="AR884" s="46"/>
      <c r="AS884" s="46"/>
    </row>
    <row r="885" spans="1:45" ht="15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  <c r="AL885" s="46"/>
      <c r="AM885" s="46"/>
      <c r="AN885" s="46"/>
      <c r="AO885" s="46"/>
      <c r="AP885" s="46"/>
      <c r="AQ885" s="46"/>
      <c r="AR885" s="46"/>
      <c r="AS885" s="46"/>
    </row>
    <row r="886" spans="1:45" ht="15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  <c r="AL886" s="46"/>
      <c r="AM886" s="46"/>
      <c r="AN886" s="46"/>
      <c r="AO886" s="46"/>
      <c r="AP886" s="46"/>
      <c r="AQ886" s="46"/>
      <c r="AR886" s="46"/>
      <c r="AS886" s="46"/>
    </row>
    <row r="887" spans="1:45" ht="15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  <c r="AL887" s="46"/>
      <c r="AM887" s="46"/>
      <c r="AN887" s="46"/>
      <c r="AO887" s="46"/>
      <c r="AP887" s="46"/>
      <c r="AQ887" s="46"/>
      <c r="AR887" s="46"/>
      <c r="AS887" s="46"/>
    </row>
    <row r="888" spans="1:45" ht="15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  <c r="AL888" s="46"/>
      <c r="AM888" s="46"/>
      <c r="AN888" s="46"/>
      <c r="AO888" s="46"/>
      <c r="AP888" s="46"/>
      <c r="AQ888" s="46"/>
      <c r="AR888" s="46"/>
      <c r="AS888" s="46"/>
    </row>
    <row r="889" spans="1:45" ht="15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  <c r="AL889" s="46"/>
      <c r="AM889" s="46"/>
      <c r="AN889" s="46"/>
      <c r="AO889" s="46"/>
      <c r="AP889" s="46"/>
      <c r="AQ889" s="46"/>
      <c r="AR889" s="46"/>
      <c r="AS889" s="46"/>
    </row>
    <row r="890" spans="1:45" ht="15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  <c r="AL890" s="46"/>
      <c r="AM890" s="46"/>
      <c r="AN890" s="46"/>
      <c r="AO890" s="46"/>
      <c r="AP890" s="46"/>
      <c r="AQ890" s="46"/>
      <c r="AR890" s="46"/>
      <c r="AS890" s="46"/>
    </row>
    <row r="891" spans="1:45" ht="15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  <c r="AL891" s="46"/>
      <c r="AM891" s="46"/>
      <c r="AN891" s="46"/>
      <c r="AO891" s="46"/>
      <c r="AP891" s="46"/>
      <c r="AQ891" s="46"/>
      <c r="AR891" s="46"/>
      <c r="AS891" s="46"/>
    </row>
    <row r="892" spans="1:45" ht="15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  <c r="AL892" s="46"/>
      <c r="AM892" s="46"/>
      <c r="AN892" s="46"/>
      <c r="AO892" s="46"/>
      <c r="AP892" s="46"/>
      <c r="AQ892" s="46"/>
      <c r="AR892" s="46"/>
      <c r="AS892" s="46"/>
    </row>
    <row r="893" spans="1:45" ht="15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  <c r="AL893" s="46"/>
      <c r="AM893" s="46"/>
      <c r="AN893" s="46"/>
      <c r="AO893" s="46"/>
      <c r="AP893" s="46"/>
      <c r="AQ893" s="46"/>
      <c r="AR893" s="46"/>
      <c r="AS893" s="46"/>
    </row>
    <row r="894" spans="1:45" ht="15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  <c r="AL894" s="46"/>
      <c r="AM894" s="46"/>
      <c r="AN894" s="46"/>
      <c r="AO894" s="46"/>
      <c r="AP894" s="46"/>
      <c r="AQ894" s="46"/>
      <c r="AR894" s="46"/>
      <c r="AS894" s="46"/>
    </row>
    <row r="895" spans="1:45" ht="15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  <c r="AJ895" s="46"/>
      <c r="AK895" s="46"/>
      <c r="AL895" s="46"/>
      <c r="AM895" s="46"/>
      <c r="AN895" s="46"/>
      <c r="AO895" s="46"/>
      <c r="AP895" s="46"/>
      <c r="AQ895" s="46"/>
      <c r="AR895" s="46"/>
      <c r="AS895" s="46"/>
    </row>
    <row r="896" spans="1:45" ht="15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  <c r="AJ896" s="46"/>
      <c r="AK896" s="46"/>
      <c r="AL896" s="46"/>
      <c r="AM896" s="46"/>
      <c r="AN896" s="46"/>
      <c r="AO896" s="46"/>
      <c r="AP896" s="46"/>
      <c r="AQ896" s="46"/>
      <c r="AR896" s="46"/>
      <c r="AS896" s="46"/>
    </row>
    <row r="897" spans="1:45" ht="15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  <c r="AJ897" s="46"/>
      <c r="AK897" s="46"/>
      <c r="AL897" s="46"/>
      <c r="AM897" s="46"/>
      <c r="AN897" s="46"/>
      <c r="AO897" s="46"/>
      <c r="AP897" s="46"/>
      <c r="AQ897" s="46"/>
      <c r="AR897" s="46"/>
      <c r="AS897" s="46"/>
    </row>
    <row r="898" spans="1:45" ht="15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  <c r="AJ898" s="46"/>
      <c r="AK898" s="46"/>
      <c r="AL898" s="46"/>
      <c r="AM898" s="46"/>
      <c r="AN898" s="46"/>
      <c r="AO898" s="46"/>
      <c r="AP898" s="46"/>
      <c r="AQ898" s="46"/>
      <c r="AR898" s="46"/>
      <c r="AS898" s="46"/>
    </row>
    <row r="899" spans="1:45" ht="15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  <c r="AJ899" s="46"/>
      <c r="AK899" s="46"/>
      <c r="AL899" s="46"/>
      <c r="AM899" s="46"/>
      <c r="AN899" s="46"/>
      <c r="AO899" s="46"/>
      <c r="AP899" s="46"/>
      <c r="AQ899" s="46"/>
      <c r="AR899" s="46"/>
      <c r="AS899" s="46"/>
    </row>
    <row r="900" spans="1:45" ht="15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  <c r="AJ900" s="46"/>
      <c r="AK900" s="46"/>
      <c r="AL900" s="46"/>
      <c r="AM900" s="46"/>
      <c r="AN900" s="46"/>
      <c r="AO900" s="46"/>
      <c r="AP900" s="46"/>
      <c r="AQ900" s="46"/>
      <c r="AR900" s="46"/>
      <c r="AS900" s="46"/>
    </row>
    <row r="901" spans="1:45" ht="15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  <c r="AJ901" s="46"/>
      <c r="AK901" s="46"/>
      <c r="AL901" s="46"/>
      <c r="AM901" s="46"/>
      <c r="AN901" s="46"/>
      <c r="AO901" s="46"/>
      <c r="AP901" s="46"/>
      <c r="AQ901" s="46"/>
      <c r="AR901" s="46"/>
      <c r="AS901" s="46"/>
    </row>
    <row r="902" spans="1:45" ht="15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  <c r="AJ902" s="46"/>
      <c r="AK902" s="46"/>
      <c r="AL902" s="46"/>
      <c r="AM902" s="46"/>
      <c r="AN902" s="46"/>
      <c r="AO902" s="46"/>
      <c r="AP902" s="46"/>
      <c r="AQ902" s="46"/>
      <c r="AR902" s="46"/>
      <c r="AS902" s="46"/>
    </row>
    <row r="903" spans="1:45" ht="15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  <c r="AJ903" s="46"/>
      <c r="AK903" s="46"/>
      <c r="AL903" s="46"/>
      <c r="AM903" s="46"/>
      <c r="AN903" s="46"/>
      <c r="AO903" s="46"/>
      <c r="AP903" s="46"/>
      <c r="AQ903" s="46"/>
      <c r="AR903" s="46"/>
      <c r="AS903" s="46"/>
    </row>
    <row r="904" spans="1:45" ht="15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  <c r="AJ904" s="46"/>
      <c r="AK904" s="46"/>
      <c r="AL904" s="46"/>
      <c r="AM904" s="46"/>
      <c r="AN904" s="46"/>
      <c r="AO904" s="46"/>
      <c r="AP904" s="46"/>
      <c r="AQ904" s="46"/>
      <c r="AR904" s="46"/>
      <c r="AS904" s="46"/>
    </row>
    <row r="905" spans="1:45" ht="15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  <c r="AJ905" s="46"/>
      <c r="AK905" s="46"/>
      <c r="AL905" s="46"/>
      <c r="AM905" s="46"/>
      <c r="AN905" s="46"/>
      <c r="AO905" s="46"/>
      <c r="AP905" s="46"/>
      <c r="AQ905" s="46"/>
      <c r="AR905" s="46"/>
      <c r="AS905" s="46"/>
    </row>
    <row r="906" spans="1:45" ht="15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  <c r="AJ906" s="46"/>
      <c r="AK906" s="46"/>
      <c r="AL906" s="46"/>
      <c r="AM906" s="46"/>
      <c r="AN906" s="46"/>
      <c r="AO906" s="46"/>
      <c r="AP906" s="46"/>
      <c r="AQ906" s="46"/>
      <c r="AR906" s="46"/>
      <c r="AS906" s="46"/>
    </row>
    <row r="907" spans="1:45" ht="15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  <c r="AJ907" s="46"/>
      <c r="AK907" s="46"/>
      <c r="AL907" s="46"/>
      <c r="AM907" s="46"/>
      <c r="AN907" s="46"/>
      <c r="AO907" s="46"/>
      <c r="AP907" s="46"/>
      <c r="AQ907" s="46"/>
      <c r="AR907" s="46"/>
      <c r="AS907" s="46"/>
    </row>
    <row r="908" spans="1:45" ht="15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  <c r="AJ908" s="46"/>
      <c r="AK908" s="46"/>
      <c r="AL908" s="46"/>
      <c r="AM908" s="46"/>
      <c r="AN908" s="46"/>
      <c r="AO908" s="46"/>
      <c r="AP908" s="46"/>
      <c r="AQ908" s="46"/>
      <c r="AR908" s="46"/>
      <c r="AS908" s="46"/>
    </row>
    <row r="909" spans="1:45" ht="15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  <c r="AJ909" s="46"/>
      <c r="AK909" s="46"/>
      <c r="AL909" s="46"/>
      <c r="AM909" s="46"/>
      <c r="AN909" s="46"/>
      <c r="AO909" s="46"/>
      <c r="AP909" s="46"/>
      <c r="AQ909" s="46"/>
      <c r="AR909" s="46"/>
      <c r="AS909" s="46"/>
    </row>
    <row r="910" spans="1:45" ht="15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  <c r="AJ910" s="46"/>
      <c r="AK910" s="46"/>
      <c r="AL910" s="46"/>
      <c r="AM910" s="46"/>
      <c r="AN910" s="46"/>
      <c r="AO910" s="46"/>
      <c r="AP910" s="46"/>
      <c r="AQ910" s="46"/>
      <c r="AR910" s="46"/>
      <c r="AS910" s="46"/>
    </row>
    <row r="911" spans="1:45" ht="15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  <c r="AJ911" s="46"/>
      <c r="AK911" s="46"/>
      <c r="AL911" s="46"/>
      <c r="AM911" s="46"/>
      <c r="AN911" s="46"/>
      <c r="AO911" s="46"/>
      <c r="AP911" s="46"/>
      <c r="AQ911" s="46"/>
      <c r="AR911" s="46"/>
      <c r="AS911" s="46"/>
    </row>
    <row r="912" spans="1:45" ht="15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  <c r="AJ912" s="46"/>
      <c r="AK912" s="46"/>
      <c r="AL912" s="46"/>
      <c r="AM912" s="46"/>
      <c r="AN912" s="46"/>
      <c r="AO912" s="46"/>
      <c r="AP912" s="46"/>
      <c r="AQ912" s="46"/>
      <c r="AR912" s="46"/>
      <c r="AS912" s="46"/>
    </row>
    <row r="913" spans="1:45" ht="15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  <c r="AJ913" s="46"/>
      <c r="AK913" s="46"/>
      <c r="AL913" s="46"/>
      <c r="AM913" s="46"/>
      <c r="AN913" s="46"/>
      <c r="AO913" s="46"/>
      <c r="AP913" s="46"/>
      <c r="AQ913" s="46"/>
      <c r="AR913" s="46"/>
      <c r="AS913" s="46"/>
    </row>
    <row r="914" spans="1:45" ht="15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  <c r="AJ914" s="46"/>
      <c r="AK914" s="46"/>
      <c r="AL914" s="46"/>
      <c r="AM914" s="46"/>
      <c r="AN914" s="46"/>
      <c r="AO914" s="46"/>
      <c r="AP914" s="46"/>
      <c r="AQ914" s="46"/>
      <c r="AR914" s="46"/>
      <c r="AS914" s="46"/>
    </row>
    <row r="915" spans="1:45" ht="15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  <c r="AJ915" s="46"/>
      <c r="AK915" s="46"/>
      <c r="AL915" s="46"/>
      <c r="AM915" s="46"/>
      <c r="AN915" s="46"/>
      <c r="AO915" s="46"/>
      <c r="AP915" s="46"/>
      <c r="AQ915" s="46"/>
      <c r="AR915" s="46"/>
      <c r="AS915" s="46"/>
    </row>
    <row r="916" spans="1:45" ht="15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  <c r="AJ916" s="46"/>
      <c r="AK916" s="46"/>
      <c r="AL916" s="46"/>
      <c r="AM916" s="46"/>
      <c r="AN916" s="46"/>
      <c r="AO916" s="46"/>
      <c r="AP916" s="46"/>
      <c r="AQ916" s="46"/>
      <c r="AR916" s="46"/>
      <c r="AS916" s="46"/>
    </row>
    <row r="917" spans="1:45" ht="15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  <c r="AJ917" s="46"/>
      <c r="AK917" s="46"/>
      <c r="AL917" s="46"/>
      <c r="AM917" s="46"/>
      <c r="AN917" s="46"/>
      <c r="AO917" s="46"/>
      <c r="AP917" s="46"/>
      <c r="AQ917" s="46"/>
      <c r="AR917" s="46"/>
      <c r="AS917" s="46"/>
    </row>
    <row r="918" spans="1:45" ht="15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  <c r="AJ918" s="46"/>
      <c r="AK918" s="46"/>
      <c r="AL918" s="46"/>
      <c r="AM918" s="46"/>
      <c r="AN918" s="46"/>
      <c r="AO918" s="46"/>
      <c r="AP918" s="46"/>
      <c r="AQ918" s="46"/>
      <c r="AR918" s="46"/>
      <c r="AS918" s="46"/>
    </row>
    <row r="919" spans="1:45" ht="15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  <c r="AJ919" s="46"/>
      <c r="AK919" s="46"/>
      <c r="AL919" s="46"/>
      <c r="AM919" s="46"/>
      <c r="AN919" s="46"/>
      <c r="AO919" s="46"/>
      <c r="AP919" s="46"/>
      <c r="AQ919" s="46"/>
      <c r="AR919" s="46"/>
      <c r="AS919" s="46"/>
    </row>
    <row r="920" spans="1:45" ht="15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  <c r="AJ920" s="46"/>
      <c r="AK920" s="46"/>
      <c r="AL920" s="46"/>
      <c r="AM920" s="46"/>
      <c r="AN920" s="46"/>
      <c r="AO920" s="46"/>
      <c r="AP920" s="46"/>
      <c r="AQ920" s="46"/>
      <c r="AR920" s="46"/>
      <c r="AS920" s="46"/>
    </row>
    <row r="921" spans="1:45" ht="15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  <c r="AJ921" s="46"/>
      <c r="AK921" s="46"/>
      <c r="AL921" s="46"/>
      <c r="AM921" s="46"/>
      <c r="AN921" s="46"/>
      <c r="AO921" s="46"/>
      <c r="AP921" s="46"/>
      <c r="AQ921" s="46"/>
      <c r="AR921" s="46"/>
      <c r="AS921" s="46"/>
    </row>
    <row r="922" spans="1:45" ht="15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  <c r="AL922" s="46"/>
      <c r="AM922" s="46"/>
      <c r="AN922" s="46"/>
      <c r="AO922" s="46"/>
      <c r="AP922" s="46"/>
      <c r="AQ922" s="46"/>
      <c r="AR922" s="46"/>
      <c r="AS922" s="46"/>
    </row>
    <row r="923" spans="1:45" ht="15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  <c r="AL923" s="46"/>
      <c r="AM923" s="46"/>
      <c r="AN923" s="46"/>
      <c r="AO923" s="46"/>
      <c r="AP923" s="46"/>
      <c r="AQ923" s="46"/>
      <c r="AR923" s="46"/>
      <c r="AS923" s="46"/>
    </row>
    <row r="924" spans="1:45" ht="15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  <c r="AL924" s="46"/>
      <c r="AM924" s="46"/>
      <c r="AN924" s="46"/>
      <c r="AO924" s="46"/>
      <c r="AP924" s="46"/>
      <c r="AQ924" s="46"/>
      <c r="AR924" s="46"/>
      <c r="AS924" s="46"/>
    </row>
    <row r="925" spans="1:45" ht="15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  <c r="AL925" s="46"/>
      <c r="AM925" s="46"/>
      <c r="AN925" s="46"/>
      <c r="AO925" s="46"/>
      <c r="AP925" s="46"/>
      <c r="AQ925" s="46"/>
      <c r="AR925" s="46"/>
      <c r="AS925" s="46"/>
    </row>
    <row r="926" spans="1:45" ht="15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  <c r="AL926" s="46"/>
      <c r="AM926" s="46"/>
      <c r="AN926" s="46"/>
      <c r="AO926" s="46"/>
      <c r="AP926" s="46"/>
      <c r="AQ926" s="46"/>
      <c r="AR926" s="46"/>
      <c r="AS926" s="46"/>
    </row>
    <row r="927" spans="1:45" ht="15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  <c r="AL927" s="46"/>
      <c r="AM927" s="46"/>
      <c r="AN927" s="46"/>
      <c r="AO927" s="46"/>
      <c r="AP927" s="46"/>
      <c r="AQ927" s="46"/>
      <c r="AR927" s="46"/>
      <c r="AS927" s="46"/>
    </row>
    <row r="928" spans="1:45" ht="15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  <c r="AL928" s="46"/>
      <c r="AM928" s="46"/>
      <c r="AN928" s="46"/>
      <c r="AO928" s="46"/>
      <c r="AP928" s="46"/>
      <c r="AQ928" s="46"/>
      <c r="AR928" s="46"/>
      <c r="AS928" s="46"/>
    </row>
    <row r="929" spans="1:45" ht="15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  <c r="AL929" s="46"/>
      <c r="AM929" s="46"/>
      <c r="AN929" s="46"/>
      <c r="AO929" s="46"/>
      <c r="AP929" s="46"/>
      <c r="AQ929" s="46"/>
      <c r="AR929" s="46"/>
      <c r="AS929" s="46"/>
    </row>
    <row r="930" spans="1:45" ht="15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  <c r="AL930" s="46"/>
      <c r="AM930" s="46"/>
      <c r="AN930" s="46"/>
      <c r="AO930" s="46"/>
      <c r="AP930" s="46"/>
      <c r="AQ930" s="46"/>
      <c r="AR930" s="46"/>
      <c r="AS930" s="46"/>
    </row>
    <row r="931" spans="1:45" ht="15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  <c r="AL931" s="46"/>
      <c r="AM931" s="46"/>
      <c r="AN931" s="46"/>
      <c r="AO931" s="46"/>
      <c r="AP931" s="46"/>
      <c r="AQ931" s="46"/>
      <c r="AR931" s="46"/>
      <c r="AS931" s="46"/>
    </row>
    <row r="932" spans="1:45" ht="15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  <c r="AL932" s="46"/>
      <c r="AM932" s="46"/>
      <c r="AN932" s="46"/>
      <c r="AO932" s="46"/>
      <c r="AP932" s="46"/>
      <c r="AQ932" s="46"/>
      <c r="AR932" s="46"/>
      <c r="AS932" s="46"/>
    </row>
    <row r="933" spans="1:45" ht="15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  <c r="AL933" s="46"/>
      <c r="AM933" s="46"/>
      <c r="AN933" s="46"/>
      <c r="AO933" s="46"/>
      <c r="AP933" s="46"/>
      <c r="AQ933" s="46"/>
      <c r="AR933" s="46"/>
      <c r="AS933" s="46"/>
    </row>
    <row r="934" spans="1:45" ht="15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  <c r="AL934" s="46"/>
      <c r="AM934" s="46"/>
      <c r="AN934" s="46"/>
      <c r="AO934" s="46"/>
      <c r="AP934" s="46"/>
      <c r="AQ934" s="46"/>
      <c r="AR934" s="46"/>
      <c r="AS934" s="46"/>
    </row>
    <row r="935" spans="1:45" ht="15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  <c r="AL935" s="46"/>
      <c r="AM935" s="46"/>
      <c r="AN935" s="46"/>
      <c r="AO935" s="46"/>
      <c r="AP935" s="46"/>
      <c r="AQ935" s="46"/>
      <c r="AR935" s="46"/>
      <c r="AS935" s="46"/>
    </row>
    <row r="936" spans="1:45" ht="15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  <c r="AL936" s="46"/>
      <c r="AM936" s="46"/>
      <c r="AN936" s="46"/>
      <c r="AO936" s="46"/>
      <c r="AP936" s="46"/>
      <c r="AQ936" s="46"/>
      <c r="AR936" s="46"/>
      <c r="AS936" s="46"/>
    </row>
    <row r="937" spans="1:45" ht="15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  <c r="AL937" s="46"/>
      <c r="AM937" s="46"/>
      <c r="AN937" s="46"/>
      <c r="AO937" s="46"/>
      <c r="AP937" s="46"/>
      <c r="AQ937" s="46"/>
      <c r="AR937" s="46"/>
      <c r="AS937" s="46"/>
    </row>
    <row r="938" spans="1:45" ht="15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  <c r="AL938" s="46"/>
      <c r="AM938" s="46"/>
      <c r="AN938" s="46"/>
      <c r="AO938" s="46"/>
      <c r="AP938" s="46"/>
      <c r="AQ938" s="46"/>
      <c r="AR938" s="46"/>
      <c r="AS938" s="46"/>
    </row>
    <row r="939" spans="1:45" ht="15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  <c r="AL939" s="46"/>
      <c r="AM939" s="46"/>
      <c r="AN939" s="46"/>
      <c r="AO939" s="46"/>
      <c r="AP939" s="46"/>
      <c r="AQ939" s="46"/>
      <c r="AR939" s="46"/>
      <c r="AS939" s="46"/>
    </row>
    <row r="940" spans="1:45" ht="15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  <c r="AL940" s="46"/>
      <c r="AM940" s="46"/>
      <c r="AN940" s="46"/>
      <c r="AO940" s="46"/>
      <c r="AP940" s="46"/>
      <c r="AQ940" s="46"/>
      <c r="AR940" s="46"/>
      <c r="AS940" s="46"/>
    </row>
    <row r="941" spans="1:45" ht="15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  <c r="AL941" s="46"/>
      <c r="AM941" s="46"/>
      <c r="AN941" s="46"/>
      <c r="AO941" s="46"/>
      <c r="AP941" s="46"/>
      <c r="AQ941" s="46"/>
      <c r="AR941" s="46"/>
      <c r="AS941" s="46"/>
    </row>
    <row r="942" spans="1:45" ht="15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  <c r="AL942" s="46"/>
      <c r="AM942" s="46"/>
      <c r="AN942" s="46"/>
      <c r="AO942" s="46"/>
      <c r="AP942" s="46"/>
      <c r="AQ942" s="46"/>
      <c r="AR942" s="46"/>
      <c r="AS942" s="46"/>
    </row>
    <row r="943" spans="1:45" ht="15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  <c r="AJ943" s="46"/>
      <c r="AK943" s="46"/>
      <c r="AL943" s="46"/>
      <c r="AM943" s="46"/>
      <c r="AN943" s="46"/>
      <c r="AO943" s="46"/>
      <c r="AP943" s="46"/>
      <c r="AQ943" s="46"/>
      <c r="AR943" s="46"/>
      <c r="AS943" s="46"/>
    </row>
    <row r="944" spans="1:45" ht="15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  <c r="AJ944" s="46"/>
      <c r="AK944" s="46"/>
      <c r="AL944" s="46"/>
      <c r="AM944" s="46"/>
      <c r="AN944" s="46"/>
      <c r="AO944" s="46"/>
      <c r="AP944" s="46"/>
      <c r="AQ944" s="46"/>
      <c r="AR944" s="46"/>
      <c r="AS944" s="46"/>
    </row>
    <row r="945" spans="1:45" ht="15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  <c r="AJ945" s="46"/>
      <c r="AK945" s="46"/>
      <c r="AL945" s="46"/>
      <c r="AM945" s="46"/>
      <c r="AN945" s="46"/>
      <c r="AO945" s="46"/>
      <c r="AP945" s="46"/>
      <c r="AQ945" s="46"/>
      <c r="AR945" s="46"/>
      <c r="AS945" s="46"/>
    </row>
    <row r="946" spans="1:45" ht="15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  <c r="AJ946" s="46"/>
      <c r="AK946" s="46"/>
      <c r="AL946" s="46"/>
      <c r="AM946" s="46"/>
      <c r="AN946" s="46"/>
      <c r="AO946" s="46"/>
      <c r="AP946" s="46"/>
      <c r="AQ946" s="46"/>
      <c r="AR946" s="46"/>
      <c r="AS946" s="46"/>
    </row>
    <row r="947" spans="1:45" ht="15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  <c r="AJ947" s="46"/>
      <c r="AK947" s="46"/>
      <c r="AL947" s="46"/>
      <c r="AM947" s="46"/>
      <c r="AN947" s="46"/>
      <c r="AO947" s="46"/>
      <c r="AP947" s="46"/>
      <c r="AQ947" s="46"/>
      <c r="AR947" s="46"/>
      <c r="AS947" s="46"/>
    </row>
    <row r="948" spans="1:45" ht="15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  <c r="AJ948" s="46"/>
      <c r="AK948" s="46"/>
      <c r="AL948" s="46"/>
      <c r="AM948" s="46"/>
      <c r="AN948" s="46"/>
      <c r="AO948" s="46"/>
      <c r="AP948" s="46"/>
      <c r="AQ948" s="46"/>
      <c r="AR948" s="46"/>
      <c r="AS948" s="46"/>
    </row>
    <row r="949" spans="1:45" ht="15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  <c r="AJ949" s="46"/>
      <c r="AK949" s="46"/>
      <c r="AL949" s="46"/>
      <c r="AM949" s="46"/>
      <c r="AN949" s="46"/>
      <c r="AO949" s="46"/>
      <c r="AP949" s="46"/>
      <c r="AQ949" s="46"/>
      <c r="AR949" s="46"/>
      <c r="AS949" s="46"/>
    </row>
    <row r="950" spans="1:45" ht="15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  <c r="AJ950" s="46"/>
      <c r="AK950" s="46"/>
      <c r="AL950" s="46"/>
      <c r="AM950" s="46"/>
      <c r="AN950" s="46"/>
      <c r="AO950" s="46"/>
      <c r="AP950" s="46"/>
      <c r="AQ950" s="46"/>
      <c r="AR950" s="46"/>
      <c r="AS950" s="46"/>
    </row>
    <row r="951" spans="1:45" ht="15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  <c r="AJ951" s="46"/>
      <c r="AK951" s="46"/>
      <c r="AL951" s="46"/>
      <c r="AM951" s="46"/>
      <c r="AN951" s="46"/>
      <c r="AO951" s="46"/>
      <c r="AP951" s="46"/>
      <c r="AQ951" s="46"/>
      <c r="AR951" s="46"/>
      <c r="AS951" s="46"/>
    </row>
    <row r="952" spans="1:45" ht="15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  <c r="AJ952" s="46"/>
      <c r="AK952" s="46"/>
      <c r="AL952" s="46"/>
      <c r="AM952" s="46"/>
      <c r="AN952" s="46"/>
      <c r="AO952" s="46"/>
      <c r="AP952" s="46"/>
      <c r="AQ952" s="46"/>
      <c r="AR952" s="46"/>
      <c r="AS952" s="46"/>
    </row>
    <row r="953" spans="1:45" ht="15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  <c r="AJ953" s="46"/>
      <c r="AK953" s="46"/>
      <c r="AL953" s="46"/>
      <c r="AM953" s="46"/>
      <c r="AN953" s="46"/>
      <c r="AO953" s="46"/>
      <c r="AP953" s="46"/>
      <c r="AQ953" s="46"/>
      <c r="AR953" s="46"/>
      <c r="AS953" s="46"/>
    </row>
    <row r="954" spans="1:45" ht="15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  <c r="AJ954" s="46"/>
      <c r="AK954" s="46"/>
      <c r="AL954" s="46"/>
      <c r="AM954" s="46"/>
      <c r="AN954" s="46"/>
      <c r="AO954" s="46"/>
      <c r="AP954" s="46"/>
      <c r="AQ954" s="46"/>
      <c r="AR954" s="46"/>
      <c r="AS954" s="46"/>
    </row>
    <row r="955" spans="1:45" ht="15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  <c r="AJ955" s="46"/>
      <c r="AK955" s="46"/>
      <c r="AL955" s="46"/>
      <c r="AM955" s="46"/>
      <c r="AN955" s="46"/>
      <c r="AO955" s="46"/>
      <c r="AP955" s="46"/>
      <c r="AQ955" s="46"/>
      <c r="AR955" s="46"/>
      <c r="AS955" s="46"/>
    </row>
    <row r="956" spans="1:45" ht="15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  <c r="AJ956" s="46"/>
      <c r="AK956" s="46"/>
      <c r="AL956" s="46"/>
      <c r="AM956" s="46"/>
      <c r="AN956" s="46"/>
      <c r="AO956" s="46"/>
      <c r="AP956" s="46"/>
      <c r="AQ956" s="46"/>
      <c r="AR956" s="46"/>
      <c r="AS956" s="46"/>
    </row>
    <row r="957" spans="1:45" ht="15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  <c r="AJ957" s="46"/>
      <c r="AK957" s="46"/>
      <c r="AL957" s="46"/>
      <c r="AM957" s="46"/>
      <c r="AN957" s="46"/>
      <c r="AO957" s="46"/>
      <c r="AP957" s="46"/>
      <c r="AQ957" s="46"/>
      <c r="AR957" s="46"/>
      <c r="AS957" s="46"/>
    </row>
    <row r="958" spans="1:45" ht="15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  <c r="AJ958" s="46"/>
      <c r="AK958" s="46"/>
      <c r="AL958" s="46"/>
      <c r="AM958" s="46"/>
      <c r="AN958" s="46"/>
      <c r="AO958" s="46"/>
      <c r="AP958" s="46"/>
      <c r="AQ958" s="46"/>
      <c r="AR958" s="46"/>
      <c r="AS958" s="46"/>
    </row>
    <row r="959" spans="1:45" ht="15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  <c r="AJ959" s="46"/>
      <c r="AK959" s="46"/>
      <c r="AL959" s="46"/>
      <c r="AM959" s="46"/>
      <c r="AN959" s="46"/>
      <c r="AO959" s="46"/>
      <c r="AP959" s="46"/>
      <c r="AQ959" s="46"/>
      <c r="AR959" s="46"/>
      <c r="AS959" s="46"/>
    </row>
    <row r="960" spans="1:45" ht="15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  <c r="AJ960" s="46"/>
      <c r="AK960" s="46"/>
      <c r="AL960" s="46"/>
      <c r="AM960" s="46"/>
      <c r="AN960" s="46"/>
      <c r="AO960" s="46"/>
      <c r="AP960" s="46"/>
      <c r="AQ960" s="46"/>
      <c r="AR960" s="46"/>
      <c r="AS960" s="46"/>
    </row>
    <row r="961" spans="1:45" ht="15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  <c r="AJ961" s="46"/>
      <c r="AK961" s="46"/>
      <c r="AL961" s="46"/>
      <c r="AM961" s="46"/>
      <c r="AN961" s="46"/>
      <c r="AO961" s="46"/>
      <c r="AP961" s="46"/>
      <c r="AQ961" s="46"/>
      <c r="AR961" s="46"/>
      <c r="AS961" s="46"/>
    </row>
    <row r="962" spans="1:45" ht="15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  <c r="AJ962" s="46"/>
      <c r="AK962" s="46"/>
      <c r="AL962" s="46"/>
      <c r="AM962" s="46"/>
      <c r="AN962" s="46"/>
      <c r="AO962" s="46"/>
      <c r="AP962" s="46"/>
      <c r="AQ962" s="46"/>
      <c r="AR962" s="46"/>
      <c r="AS962" s="46"/>
    </row>
    <row r="963" spans="1:45" ht="15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  <c r="AJ963" s="46"/>
      <c r="AK963" s="46"/>
      <c r="AL963" s="46"/>
      <c r="AM963" s="46"/>
      <c r="AN963" s="46"/>
      <c r="AO963" s="46"/>
      <c r="AP963" s="46"/>
      <c r="AQ963" s="46"/>
      <c r="AR963" s="46"/>
      <c r="AS963" s="46"/>
    </row>
    <row r="964" spans="1:45" ht="15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  <c r="AL964" s="46"/>
      <c r="AM964" s="46"/>
      <c r="AN964" s="46"/>
      <c r="AO964" s="46"/>
      <c r="AP964" s="46"/>
      <c r="AQ964" s="46"/>
      <c r="AR964" s="46"/>
      <c r="AS964" s="46"/>
    </row>
    <row r="965" spans="1:45" ht="15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  <c r="AL965" s="46"/>
      <c r="AM965" s="46"/>
      <c r="AN965" s="46"/>
      <c r="AO965" s="46"/>
      <c r="AP965" s="46"/>
      <c r="AQ965" s="46"/>
      <c r="AR965" s="46"/>
      <c r="AS965" s="46"/>
    </row>
    <row r="966" spans="1:45" ht="15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  <c r="AL966" s="46"/>
      <c r="AM966" s="46"/>
      <c r="AN966" s="46"/>
      <c r="AO966" s="46"/>
      <c r="AP966" s="46"/>
      <c r="AQ966" s="46"/>
      <c r="AR966" s="46"/>
      <c r="AS966" s="46"/>
    </row>
    <row r="967" spans="1:45" ht="15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  <c r="AL967" s="46"/>
      <c r="AM967" s="46"/>
      <c r="AN967" s="46"/>
      <c r="AO967" s="46"/>
      <c r="AP967" s="46"/>
      <c r="AQ967" s="46"/>
      <c r="AR967" s="46"/>
      <c r="AS967" s="46"/>
    </row>
    <row r="968" spans="1:45" ht="15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  <c r="AL968" s="46"/>
      <c r="AM968" s="46"/>
      <c r="AN968" s="46"/>
      <c r="AO968" s="46"/>
      <c r="AP968" s="46"/>
      <c r="AQ968" s="46"/>
      <c r="AR968" s="46"/>
      <c r="AS968" s="46"/>
    </row>
    <row r="969" spans="1:45" ht="15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  <c r="AL969" s="46"/>
      <c r="AM969" s="46"/>
      <c r="AN969" s="46"/>
      <c r="AO969" s="46"/>
      <c r="AP969" s="46"/>
      <c r="AQ969" s="46"/>
      <c r="AR969" s="46"/>
      <c r="AS969" s="46"/>
    </row>
    <row r="970" spans="1:45" ht="15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  <c r="AL970" s="46"/>
      <c r="AM970" s="46"/>
      <c r="AN970" s="46"/>
      <c r="AO970" s="46"/>
      <c r="AP970" s="46"/>
      <c r="AQ970" s="46"/>
      <c r="AR970" s="46"/>
      <c r="AS970" s="46"/>
    </row>
    <row r="971" spans="1:45" ht="15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  <c r="AL971" s="46"/>
      <c r="AM971" s="46"/>
      <c r="AN971" s="46"/>
      <c r="AO971" s="46"/>
      <c r="AP971" s="46"/>
      <c r="AQ971" s="46"/>
      <c r="AR971" s="46"/>
      <c r="AS971" s="46"/>
    </row>
    <row r="972" spans="1:45" ht="15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  <c r="AL972" s="46"/>
      <c r="AM972" s="46"/>
      <c r="AN972" s="46"/>
      <c r="AO972" s="46"/>
      <c r="AP972" s="46"/>
      <c r="AQ972" s="46"/>
      <c r="AR972" s="46"/>
      <c r="AS972" s="46"/>
    </row>
    <row r="973" spans="1:45" ht="15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  <c r="AL973" s="46"/>
      <c r="AM973" s="46"/>
      <c r="AN973" s="46"/>
      <c r="AO973" s="46"/>
      <c r="AP973" s="46"/>
      <c r="AQ973" s="46"/>
      <c r="AR973" s="46"/>
      <c r="AS973" s="46"/>
    </row>
    <row r="974" spans="1:45" ht="15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  <c r="AL974" s="46"/>
      <c r="AM974" s="46"/>
      <c r="AN974" s="46"/>
      <c r="AO974" s="46"/>
      <c r="AP974" s="46"/>
      <c r="AQ974" s="46"/>
      <c r="AR974" s="46"/>
      <c r="AS974" s="46"/>
    </row>
    <row r="975" spans="1:45" ht="15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  <c r="AL975" s="46"/>
      <c r="AM975" s="46"/>
      <c r="AN975" s="46"/>
      <c r="AO975" s="46"/>
      <c r="AP975" s="46"/>
      <c r="AQ975" s="46"/>
      <c r="AR975" s="46"/>
      <c r="AS975" s="46"/>
    </row>
    <row r="976" spans="1:45" ht="15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  <c r="AL976" s="46"/>
      <c r="AM976" s="46"/>
      <c r="AN976" s="46"/>
      <c r="AO976" s="46"/>
      <c r="AP976" s="46"/>
      <c r="AQ976" s="46"/>
      <c r="AR976" s="46"/>
      <c r="AS976" s="46"/>
    </row>
    <row r="977" spans="1:45" ht="15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  <c r="AL977" s="46"/>
      <c r="AM977" s="46"/>
      <c r="AN977" s="46"/>
      <c r="AO977" s="46"/>
      <c r="AP977" s="46"/>
      <c r="AQ977" s="46"/>
      <c r="AR977" s="46"/>
      <c r="AS977" s="46"/>
    </row>
    <row r="978" spans="1:45" ht="15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  <c r="AL978" s="46"/>
      <c r="AM978" s="46"/>
      <c r="AN978" s="46"/>
      <c r="AO978" s="46"/>
      <c r="AP978" s="46"/>
      <c r="AQ978" s="46"/>
      <c r="AR978" s="46"/>
      <c r="AS978" s="46"/>
    </row>
    <row r="979" spans="1:45" ht="15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  <c r="AL979" s="46"/>
      <c r="AM979" s="46"/>
      <c r="AN979" s="46"/>
      <c r="AO979" s="46"/>
      <c r="AP979" s="46"/>
      <c r="AQ979" s="46"/>
      <c r="AR979" s="46"/>
      <c r="AS979" s="46"/>
    </row>
    <row r="980" spans="1:45" ht="15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  <c r="AL980" s="46"/>
      <c r="AM980" s="46"/>
      <c r="AN980" s="46"/>
      <c r="AO980" s="46"/>
      <c r="AP980" s="46"/>
      <c r="AQ980" s="46"/>
      <c r="AR980" s="46"/>
      <c r="AS980" s="46"/>
    </row>
    <row r="981" spans="1:45" ht="15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  <c r="AL981" s="46"/>
      <c r="AM981" s="46"/>
      <c r="AN981" s="46"/>
      <c r="AO981" s="46"/>
      <c r="AP981" s="46"/>
      <c r="AQ981" s="46"/>
      <c r="AR981" s="46"/>
      <c r="AS981" s="46"/>
    </row>
    <row r="982" spans="1:45" ht="15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  <c r="AL982" s="46"/>
      <c r="AM982" s="46"/>
      <c r="AN982" s="46"/>
      <c r="AO982" s="46"/>
      <c r="AP982" s="46"/>
      <c r="AQ982" s="46"/>
      <c r="AR982" s="46"/>
      <c r="AS982" s="46"/>
    </row>
    <row r="983" spans="1:45" ht="15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  <c r="AL983" s="46"/>
      <c r="AM983" s="46"/>
      <c r="AN983" s="46"/>
      <c r="AO983" s="46"/>
      <c r="AP983" s="46"/>
      <c r="AQ983" s="46"/>
      <c r="AR983" s="46"/>
      <c r="AS983" s="46"/>
    </row>
    <row r="984" spans="1:45" ht="15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  <c r="AL984" s="46"/>
      <c r="AM984" s="46"/>
      <c r="AN984" s="46"/>
      <c r="AO984" s="46"/>
      <c r="AP984" s="46"/>
      <c r="AQ984" s="46"/>
      <c r="AR984" s="46"/>
      <c r="AS984" s="46"/>
    </row>
    <row r="985" spans="1:45" ht="15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  <c r="AL985" s="46"/>
      <c r="AM985" s="46"/>
      <c r="AN985" s="46"/>
      <c r="AO985" s="46"/>
      <c r="AP985" s="46"/>
      <c r="AQ985" s="46"/>
      <c r="AR985" s="46"/>
      <c r="AS985" s="46"/>
    </row>
    <row r="986" spans="1:45" ht="15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  <c r="AL986" s="46"/>
      <c r="AM986" s="46"/>
      <c r="AN986" s="46"/>
      <c r="AO986" s="46"/>
      <c r="AP986" s="46"/>
      <c r="AQ986" s="46"/>
      <c r="AR986" s="46"/>
      <c r="AS986" s="46"/>
    </row>
    <row r="987" spans="1:45" ht="15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  <c r="AL987" s="46"/>
      <c r="AM987" s="46"/>
      <c r="AN987" s="46"/>
      <c r="AO987" s="46"/>
      <c r="AP987" s="46"/>
      <c r="AQ987" s="46"/>
      <c r="AR987" s="46"/>
      <c r="AS987" s="46"/>
    </row>
    <row r="988" spans="1:45" ht="15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  <c r="AL988" s="46"/>
      <c r="AM988" s="46"/>
      <c r="AN988" s="46"/>
      <c r="AO988" s="46"/>
      <c r="AP988" s="46"/>
      <c r="AQ988" s="46"/>
      <c r="AR988" s="46"/>
      <c r="AS988" s="46"/>
    </row>
    <row r="989" spans="1:45" ht="15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  <c r="AL989" s="46"/>
      <c r="AM989" s="46"/>
      <c r="AN989" s="46"/>
      <c r="AO989" s="46"/>
      <c r="AP989" s="46"/>
      <c r="AQ989" s="46"/>
      <c r="AR989" s="46"/>
      <c r="AS989" s="46"/>
    </row>
    <row r="990" spans="1:45" ht="15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46"/>
      <c r="AK990" s="46"/>
      <c r="AL990" s="46"/>
      <c r="AM990" s="46"/>
      <c r="AN990" s="46"/>
      <c r="AO990" s="46"/>
      <c r="AP990" s="46"/>
      <c r="AQ990" s="46"/>
      <c r="AR990" s="46"/>
      <c r="AS990" s="46"/>
    </row>
  </sheetData>
  <mergeCells count="60">
    <mergeCell ref="AN10:AQ11"/>
    <mergeCell ref="Y10:AB11"/>
    <mergeCell ref="AD10:AG11"/>
    <mergeCell ref="AI10:AL11"/>
    <mergeCell ref="AS10:AT11"/>
    <mergeCell ref="Y52:AC52"/>
    <mergeCell ref="Y53:AC53"/>
    <mergeCell ref="Y54:AC54"/>
    <mergeCell ref="A10:A12"/>
    <mergeCell ref="B10:B12"/>
    <mergeCell ref="C10:C12"/>
    <mergeCell ref="M10:M13"/>
    <mergeCell ref="P10:P13"/>
    <mergeCell ref="W10:W13"/>
    <mergeCell ref="X10:X12"/>
    <mergeCell ref="S46:T46"/>
    <mergeCell ref="S47:T47"/>
    <mergeCell ref="S48:T48"/>
    <mergeCell ref="S49:T49"/>
    <mergeCell ref="S50:T50"/>
    <mergeCell ref="S41:T41"/>
    <mergeCell ref="S42:T42"/>
    <mergeCell ref="S43:T43"/>
    <mergeCell ref="S44:T44"/>
    <mergeCell ref="S45:T45"/>
    <mergeCell ref="S36:T36"/>
    <mergeCell ref="S37:T37"/>
    <mergeCell ref="S38:T38"/>
    <mergeCell ref="S39:T39"/>
    <mergeCell ref="S40:T40"/>
    <mergeCell ref="S31:T31"/>
    <mergeCell ref="S32:T32"/>
    <mergeCell ref="S33:T33"/>
    <mergeCell ref="S34:T34"/>
    <mergeCell ref="S35:T35"/>
    <mergeCell ref="S26:T26"/>
    <mergeCell ref="S27:T27"/>
    <mergeCell ref="S28:T28"/>
    <mergeCell ref="S29:T29"/>
    <mergeCell ref="S30:T30"/>
    <mergeCell ref="S21:T21"/>
    <mergeCell ref="S22:T22"/>
    <mergeCell ref="S23:T23"/>
    <mergeCell ref="S24:T24"/>
    <mergeCell ref="S25:T25"/>
    <mergeCell ref="S16:T16"/>
    <mergeCell ref="S17:T17"/>
    <mergeCell ref="S18:T18"/>
    <mergeCell ref="S19:T19"/>
    <mergeCell ref="S20:T20"/>
    <mergeCell ref="D12:G12"/>
    <mergeCell ref="S12:T12"/>
    <mergeCell ref="S13:T13"/>
    <mergeCell ref="S14:T14"/>
    <mergeCell ref="S15:T15"/>
    <mergeCell ref="J1:P1"/>
    <mergeCell ref="D10:L10"/>
    <mergeCell ref="N10:O10"/>
    <mergeCell ref="S10:V10"/>
    <mergeCell ref="S11:V11"/>
  </mergeCells>
  <pageMargins left="0.7" right="0.7" top="0.75" bottom="0.75" header="0" footer="0"/>
  <pageSetup paperSize="9" orientation="portrait" r:id="rId1"/>
  <ignoredErrors>
    <ignoredError sqref="M1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MLL_8C1_2023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533</cp:lastModifiedBy>
  <dcterms:created xsi:type="dcterms:W3CDTF">2023-11-25T08:25:00Z</dcterms:created>
  <dcterms:modified xsi:type="dcterms:W3CDTF">2024-04-21T17:23:36Z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FB8E77BE796C4957BCD5B4462146D58D_12</vt:lpwstr>
  </property>
  <property fmtid="{D5CDD505-2E9C-101B-9397-08002B2CF9AE}" pid="3" name="KSOProductBuildVer">
    <vt:lpwstr>2057-12.2.0.13306</vt:lpwstr>
  </property>
</Properties>
</file>