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5.ADAL 40\"/>
    </mc:Choice>
  </mc:AlternateContent>
  <xr:revisionPtr revIDLastSave="0" documentId="13_ncr:1_{1A166197-2178-4D93-99FC-1C43A5CB42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7" i="1" l="1"/>
  <c r="BB17" i="1"/>
  <c r="BA18" i="1"/>
  <c r="BB18" i="1"/>
  <c r="BA19" i="1"/>
  <c r="BB19" i="1"/>
  <c r="BA20" i="1"/>
  <c r="BB20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B16" i="1"/>
  <c r="BA16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H51" i="1"/>
  <c r="AH52" i="1"/>
  <c r="AH53" i="1"/>
  <c r="AH54" i="1"/>
  <c r="U52" i="1" l="1"/>
  <c r="U53" i="1"/>
  <c r="T51" i="1"/>
  <c r="T52" i="1"/>
  <c r="T53" i="1"/>
  <c r="T54" i="1"/>
  <c r="S51" i="1"/>
  <c r="AJ51" i="1" s="1"/>
  <c r="S52" i="1"/>
  <c r="AJ52" i="1" s="1"/>
  <c r="S53" i="1"/>
  <c r="AJ53" i="1" s="1"/>
  <c r="S54" i="1"/>
  <c r="AJ54" i="1" s="1"/>
  <c r="AN51" i="1" l="1"/>
  <c r="AN52" i="1"/>
  <c r="AN53" i="1"/>
  <c r="AN54" i="1"/>
  <c r="AJ15" i="1" l="1"/>
  <c r="AH17" i="1" l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3" i="1"/>
  <c r="U34" i="1"/>
  <c r="U35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16" i="1"/>
  <c r="AH16" i="1"/>
  <c r="AK21" i="1" l="1"/>
  <c r="S36" i="1"/>
  <c r="T36" i="1"/>
  <c r="AJ36" i="1" l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M15" i="1"/>
  <c r="AL15" i="1"/>
  <c r="AK15" i="1"/>
  <c r="O5" i="1"/>
  <c r="O4" i="1"/>
  <c r="O3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T16" i="1"/>
  <c r="S16" i="1"/>
  <c r="O4" i="2"/>
  <c r="O5" i="2"/>
  <c r="O6" i="2"/>
  <c r="O9" i="2"/>
  <c r="S5" i="2" s="1"/>
  <c r="S6" i="2" l="1"/>
  <c r="S4" i="2"/>
  <c r="S9" i="2" s="1"/>
  <c r="AN49" i="1"/>
  <c r="AQ53" i="1"/>
  <c r="AU53" i="1" s="1"/>
  <c r="AY53" i="1" s="1"/>
  <c r="AQ54" i="1"/>
  <c r="AU54" i="1" s="1"/>
  <c r="AY54" i="1" s="1"/>
  <c r="AQ52" i="1"/>
  <c r="AU52" i="1" s="1"/>
  <c r="AY52" i="1" s="1"/>
  <c r="AQ51" i="1"/>
  <c r="AU51" i="1" s="1"/>
  <c r="AY51" i="1" s="1"/>
  <c r="AO51" i="1"/>
  <c r="AS51" i="1" s="1"/>
  <c r="AW51" i="1" s="1"/>
  <c r="AO54" i="1"/>
  <c r="AS54" i="1" s="1"/>
  <c r="AW54" i="1" s="1"/>
  <c r="AO53" i="1"/>
  <c r="AS53" i="1" s="1"/>
  <c r="AW53" i="1" s="1"/>
  <c r="AO52" i="1"/>
  <c r="AS52" i="1" s="1"/>
  <c r="AW52" i="1" s="1"/>
  <c r="AP52" i="1"/>
  <c r="AT52" i="1" s="1"/>
  <c r="AX52" i="1" s="1"/>
  <c r="AP51" i="1"/>
  <c r="AT51" i="1" s="1"/>
  <c r="AX51" i="1" s="1"/>
  <c r="AP53" i="1"/>
  <c r="AT53" i="1" s="1"/>
  <c r="AX53" i="1" s="1"/>
  <c r="AP54" i="1"/>
  <c r="AT54" i="1" s="1"/>
  <c r="AX54" i="1" s="1"/>
  <c r="AN50" i="1"/>
  <c r="AN42" i="1"/>
  <c r="AN38" i="1"/>
  <c r="AN19" i="1"/>
  <c r="AN46" i="1"/>
  <c r="AN34" i="1"/>
  <c r="AN30" i="1"/>
  <c r="AN26" i="1"/>
  <c r="AN22" i="1"/>
  <c r="AN48" i="1"/>
  <c r="AN21" i="1"/>
  <c r="AN47" i="1"/>
  <c r="AN43" i="1"/>
  <c r="AN39" i="1"/>
  <c r="AN35" i="1"/>
  <c r="AN31" i="1"/>
  <c r="AN27" i="1"/>
  <c r="AN23" i="1"/>
  <c r="AN20" i="1"/>
  <c r="AN16" i="1"/>
  <c r="AN44" i="1"/>
  <c r="AN40" i="1"/>
  <c r="AN36" i="1"/>
  <c r="AN32" i="1"/>
  <c r="AN28" i="1"/>
  <c r="AN24" i="1"/>
  <c r="AN17" i="1"/>
  <c r="AN45" i="1"/>
  <c r="AN41" i="1"/>
  <c r="AN37" i="1"/>
  <c r="AN33" i="1"/>
  <c r="AN29" i="1"/>
  <c r="AN25" i="1"/>
  <c r="AN18" i="1"/>
  <c r="O8" i="1"/>
  <c r="S4" i="1" s="1"/>
  <c r="AJ16" i="1"/>
  <c r="AJ50" i="1"/>
  <c r="AJ49" i="1"/>
  <c r="AJ47" i="1"/>
  <c r="AJ46" i="1"/>
  <c r="AJ45" i="1"/>
  <c r="AJ44" i="1"/>
  <c r="AJ43" i="1"/>
  <c r="AJ42" i="1"/>
  <c r="AJ41" i="1"/>
  <c r="AJ48" i="1"/>
  <c r="AJ40" i="1"/>
  <c r="AJ39" i="1"/>
  <c r="AJ35" i="1"/>
  <c r="AJ33" i="1"/>
  <c r="AJ29" i="1"/>
  <c r="AJ28" i="1"/>
  <c r="AJ25" i="1"/>
  <c r="AJ24" i="1"/>
  <c r="AJ23" i="1"/>
  <c r="AJ22" i="1"/>
  <c r="AJ20" i="1"/>
  <c r="AJ18" i="1"/>
  <c r="AJ17" i="1"/>
  <c r="AJ30" i="1"/>
  <c r="AJ19" i="1"/>
  <c r="AJ34" i="1"/>
  <c r="AP27" i="1"/>
  <c r="AT27" i="1" s="1"/>
  <c r="AX27" i="1" s="1"/>
  <c r="AJ27" i="1"/>
  <c r="AJ32" i="1"/>
  <c r="AJ31" i="1"/>
  <c r="AJ38" i="1"/>
  <c r="AQ26" i="1"/>
  <c r="AU26" i="1" s="1"/>
  <c r="AY26" i="1" s="1"/>
  <c r="AJ26" i="1"/>
  <c r="AJ21" i="1"/>
  <c r="AJ37" i="1"/>
  <c r="AP39" i="1"/>
  <c r="AT39" i="1" s="1"/>
  <c r="AX39" i="1" s="1"/>
  <c r="AP23" i="1"/>
  <c r="AT23" i="1" s="1"/>
  <c r="AX23" i="1" s="1"/>
  <c r="AQ48" i="1"/>
  <c r="AU48" i="1" s="1"/>
  <c r="AY48" i="1" s="1"/>
  <c r="AQ40" i="1"/>
  <c r="AU40" i="1" s="1"/>
  <c r="AY40" i="1" s="1"/>
  <c r="AQ32" i="1"/>
  <c r="AU32" i="1" s="1"/>
  <c r="AY32" i="1" s="1"/>
  <c r="AQ24" i="1"/>
  <c r="AU24" i="1" s="1"/>
  <c r="AY24" i="1" s="1"/>
  <c r="AQ49" i="1"/>
  <c r="AU49" i="1" s="1"/>
  <c r="AY49" i="1" s="1"/>
  <c r="AQ47" i="1"/>
  <c r="AU47" i="1" s="1"/>
  <c r="AY47" i="1" s="1"/>
  <c r="AQ45" i="1"/>
  <c r="AU45" i="1" s="1"/>
  <c r="AY45" i="1" s="1"/>
  <c r="AQ43" i="1"/>
  <c r="AU43" i="1" s="1"/>
  <c r="AY43" i="1" s="1"/>
  <c r="AQ41" i="1"/>
  <c r="AU41" i="1" s="1"/>
  <c r="AY41" i="1" s="1"/>
  <c r="AQ39" i="1"/>
  <c r="AU39" i="1" s="1"/>
  <c r="AY39" i="1" s="1"/>
  <c r="AQ37" i="1"/>
  <c r="AU37" i="1" s="1"/>
  <c r="AY37" i="1" s="1"/>
  <c r="AQ35" i="1"/>
  <c r="AU35" i="1" s="1"/>
  <c r="AY35" i="1" s="1"/>
  <c r="AQ33" i="1"/>
  <c r="AU33" i="1" s="1"/>
  <c r="AY33" i="1" s="1"/>
  <c r="AQ31" i="1"/>
  <c r="AU31" i="1" s="1"/>
  <c r="AY31" i="1" s="1"/>
  <c r="AQ29" i="1"/>
  <c r="AU29" i="1" s="1"/>
  <c r="AY29" i="1" s="1"/>
  <c r="AQ27" i="1"/>
  <c r="AU27" i="1" s="1"/>
  <c r="AY27" i="1" s="1"/>
  <c r="AQ25" i="1"/>
  <c r="AU25" i="1" s="1"/>
  <c r="AY25" i="1" s="1"/>
  <c r="AQ23" i="1"/>
  <c r="AU23" i="1" s="1"/>
  <c r="AY23" i="1" s="1"/>
  <c r="AQ21" i="1"/>
  <c r="AU21" i="1" s="1"/>
  <c r="AY21" i="1" s="1"/>
  <c r="AQ19" i="1"/>
  <c r="AU19" i="1" s="1"/>
  <c r="AY19" i="1" s="1"/>
  <c r="AQ18" i="1"/>
  <c r="AU18" i="1" s="1"/>
  <c r="AY18" i="1" s="1"/>
  <c r="AQ17" i="1"/>
  <c r="AU17" i="1" s="1"/>
  <c r="AY17" i="1" s="1"/>
  <c r="AP35" i="1"/>
  <c r="AT35" i="1" s="1"/>
  <c r="AX35" i="1" s="1"/>
  <c r="AP19" i="1"/>
  <c r="AT19" i="1" s="1"/>
  <c r="AX19" i="1" s="1"/>
  <c r="AQ46" i="1"/>
  <c r="AU46" i="1" s="1"/>
  <c r="AY46" i="1" s="1"/>
  <c r="AQ38" i="1"/>
  <c r="AU38" i="1" s="1"/>
  <c r="AY38" i="1" s="1"/>
  <c r="AQ30" i="1"/>
  <c r="AU30" i="1" s="1"/>
  <c r="AY30" i="1" s="1"/>
  <c r="AQ22" i="1"/>
  <c r="AU22" i="1" s="1"/>
  <c r="AY22" i="1" s="1"/>
  <c r="AP50" i="1"/>
  <c r="AT50" i="1" s="1"/>
  <c r="AX50" i="1" s="1"/>
  <c r="AP49" i="1"/>
  <c r="AT49" i="1" s="1"/>
  <c r="AX49" i="1" s="1"/>
  <c r="AP48" i="1"/>
  <c r="AT48" i="1" s="1"/>
  <c r="AX48" i="1" s="1"/>
  <c r="AP46" i="1"/>
  <c r="AT46" i="1" s="1"/>
  <c r="AX46" i="1" s="1"/>
  <c r="AP45" i="1"/>
  <c r="AT45" i="1" s="1"/>
  <c r="AX45" i="1" s="1"/>
  <c r="AP44" i="1"/>
  <c r="AT44" i="1" s="1"/>
  <c r="AX44" i="1" s="1"/>
  <c r="AP42" i="1"/>
  <c r="AT42" i="1" s="1"/>
  <c r="AX42" i="1" s="1"/>
  <c r="AP41" i="1"/>
  <c r="AT41" i="1" s="1"/>
  <c r="AX41" i="1" s="1"/>
  <c r="AP40" i="1"/>
  <c r="AT40" i="1" s="1"/>
  <c r="AX40" i="1" s="1"/>
  <c r="AP38" i="1"/>
  <c r="AT38" i="1" s="1"/>
  <c r="AX38" i="1" s="1"/>
  <c r="AP37" i="1"/>
  <c r="AT37" i="1" s="1"/>
  <c r="AX37" i="1" s="1"/>
  <c r="AP36" i="1"/>
  <c r="AT36" i="1" s="1"/>
  <c r="AX36" i="1" s="1"/>
  <c r="AP34" i="1"/>
  <c r="AT34" i="1" s="1"/>
  <c r="AX34" i="1" s="1"/>
  <c r="AP33" i="1"/>
  <c r="AT33" i="1" s="1"/>
  <c r="AX33" i="1" s="1"/>
  <c r="AP32" i="1"/>
  <c r="AT32" i="1" s="1"/>
  <c r="AX32" i="1" s="1"/>
  <c r="AP30" i="1"/>
  <c r="AT30" i="1" s="1"/>
  <c r="AX30" i="1" s="1"/>
  <c r="AP29" i="1"/>
  <c r="AT29" i="1" s="1"/>
  <c r="AX29" i="1" s="1"/>
  <c r="AP28" i="1"/>
  <c r="AT28" i="1" s="1"/>
  <c r="AX28" i="1" s="1"/>
  <c r="AP26" i="1"/>
  <c r="AT26" i="1" s="1"/>
  <c r="AX26" i="1" s="1"/>
  <c r="AP25" i="1"/>
  <c r="AT25" i="1" s="1"/>
  <c r="AX25" i="1" s="1"/>
  <c r="AP24" i="1"/>
  <c r="AT24" i="1" s="1"/>
  <c r="AX24" i="1" s="1"/>
  <c r="AP22" i="1"/>
  <c r="AT22" i="1" s="1"/>
  <c r="AX22" i="1" s="1"/>
  <c r="AP21" i="1"/>
  <c r="AT21" i="1" s="1"/>
  <c r="AX21" i="1" s="1"/>
  <c r="AP20" i="1"/>
  <c r="AT20" i="1" s="1"/>
  <c r="AX20" i="1" s="1"/>
  <c r="AP18" i="1"/>
  <c r="AT18" i="1" s="1"/>
  <c r="AX18" i="1" s="1"/>
  <c r="AP17" i="1"/>
  <c r="AT17" i="1" s="1"/>
  <c r="AX17" i="1" s="1"/>
  <c r="AP47" i="1"/>
  <c r="AT47" i="1" s="1"/>
  <c r="AX47" i="1" s="1"/>
  <c r="AP31" i="1"/>
  <c r="AT31" i="1" s="1"/>
  <c r="AX31" i="1" s="1"/>
  <c r="AQ44" i="1"/>
  <c r="AU44" i="1" s="1"/>
  <c r="AY44" i="1" s="1"/>
  <c r="AQ36" i="1"/>
  <c r="AU36" i="1" s="1"/>
  <c r="AY36" i="1" s="1"/>
  <c r="AQ28" i="1"/>
  <c r="AU28" i="1" s="1"/>
  <c r="AY28" i="1" s="1"/>
  <c r="AQ20" i="1"/>
  <c r="AU20" i="1" s="1"/>
  <c r="AY20" i="1" s="1"/>
  <c r="AO50" i="1"/>
  <c r="AS50" i="1" s="1"/>
  <c r="AW50" i="1" s="1"/>
  <c r="AO49" i="1"/>
  <c r="AS49" i="1" s="1"/>
  <c r="AW49" i="1" s="1"/>
  <c r="AO48" i="1"/>
  <c r="AS48" i="1" s="1"/>
  <c r="AW48" i="1" s="1"/>
  <c r="AO47" i="1"/>
  <c r="AS47" i="1" s="1"/>
  <c r="AW47" i="1" s="1"/>
  <c r="AO46" i="1"/>
  <c r="AS46" i="1" s="1"/>
  <c r="AW46" i="1" s="1"/>
  <c r="AO45" i="1"/>
  <c r="AS45" i="1" s="1"/>
  <c r="AW45" i="1" s="1"/>
  <c r="AO44" i="1"/>
  <c r="AS44" i="1" s="1"/>
  <c r="AW44" i="1" s="1"/>
  <c r="AO43" i="1"/>
  <c r="AS43" i="1" s="1"/>
  <c r="AW43" i="1" s="1"/>
  <c r="AO42" i="1"/>
  <c r="AS42" i="1" s="1"/>
  <c r="AW42" i="1" s="1"/>
  <c r="AO41" i="1"/>
  <c r="AS41" i="1" s="1"/>
  <c r="AW41" i="1" s="1"/>
  <c r="AO40" i="1"/>
  <c r="AS40" i="1" s="1"/>
  <c r="AW40" i="1" s="1"/>
  <c r="AO39" i="1"/>
  <c r="AS39" i="1" s="1"/>
  <c r="AW39" i="1" s="1"/>
  <c r="AO38" i="1"/>
  <c r="AS38" i="1" s="1"/>
  <c r="AW38" i="1" s="1"/>
  <c r="AO37" i="1"/>
  <c r="AS37" i="1" s="1"/>
  <c r="AW37" i="1" s="1"/>
  <c r="AO36" i="1"/>
  <c r="AS36" i="1" s="1"/>
  <c r="AW36" i="1" s="1"/>
  <c r="AO35" i="1"/>
  <c r="AS35" i="1" s="1"/>
  <c r="AW35" i="1" s="1"/>
  <c r="AO34" i="1"/>
  <c r="AS34" i="1" s="1"/>
  <c r="AW34" i="1" s="1"/>
  <c r="AO33" i="1"/>
  <c r="AS33" i="1" s="1"/>
  <c r="AW33" i="1" s="1"/>
  <c r="AO32" i="1"/>
  <c r="AS32" i="1" s="1"/>
  <c r="AW32" i="1" s="1"/>
  <c r="AO31" i="1"/>
  <c r="AS31" i="1" s="1"/>
  <c r="AW31" i="1" s="1"/>
  <c r="AO30" i="1"/>
  <c r="AS30" i="1" s="1"/>
  <c r="AW30" i="1" s="1"/>
  <c r="AO29" i="1"/>
  <c r="AS29" i="1" s="1"/>
  <c r="AW29" i="1" s="1"/>
  <c r="AO28" i="1"/>
  <c r="AS28" i="1" s="1"/>
  <c r="AW28" i="1" s="1"/>
  <c r="AO27" i="1"/>
  <c r="AS27" i="1" s="1"/>
  <c r="AW27" i="1" s="1"/>
  <c r="AO26" i="1"/>
  <c r="AS26" i="1" s="1"/>
  <c r="AW26" i="1" s="1"/>
  <c r="AO25" i="1"/>
  <c r="AS25" i="1" s="1"/>
  <c r="AW25" i="1" s="1"/>
  <c r="AO24" i="1"/>
  <c r="AS24" i="1" s="1"/>
  <c r="AW24" i="1" s="1"/>
  <c r="AO23" i="1"/>
  <c r="AS23" i="1" s="1"/>
  <c r="AW23" i="1" s="1"/>
  <c r="AO22" i="1"/>
  <c r="AS22" i="1" s="1"/>
  <c r="AW22" i="1" s="1"/>
  <c r="AO21" i="1"/>
  <c r="AS21" i="1" s="1"/>
  <c r="AW21" i="1" s="1"/>
  <c r="AO20" i="1"/>
  <c r="AS20" i="1" s="1"/>
  <c r="AW20" i="1" s="1"/>
  <c r="AO19" i="1"/>
  <c r="AS19" i="1" s="1"/>
  <c r="AW19" i="1" s="1"/>
  <c r="AO18" i="1"/>
  <c r="AS18" i="1" s="1"/>
  <c r="AW18" i="1" s="1"/>
  <c r="AO17" i="1"/>
  <c r="AS17" i="1" s="1"/>
  <c r="AW17" i="1" s="1"/>
  <c r="AP43" i="1"/>
  <c r="AT43" i="1" s="1"/>
  <c r="AX43" i="1" s="1"/>
  <c r="AQ16" i="1"/>
  <c r="AQ50" i="1"/>
  <c r="AU50" i="1" s="1"/>
  <c r="AY50" i="1" s="1"/>
  <c r="AQ42" i="1"/>
  <c r="AU42" i="1" s="1"/>
  <c r="AY42" i="1" s="1"/>
  <c r="AQ34" i="1"/>
  <c r="AU34" i="1" s="1"/>
  <c r="AY34" i="1" s="1"/>
  <c r="AU16" i="1" l="1"/>
  <c r="AY16" i="1" s="1"/>
  <c r="AQ55" i="1"/>
  <c r="AQ56" i="1"/>
  <c r="S5" i="1"/>
  <c r="S3" i="1"/>
  <c r="AQ57" i="1" l="1"/>
  <c r="S8" i="1"/>
  <c r="AO16" i="1"/>
  <c r="AP16" i="1"/>
  <c r="AP56" i="1" l="1"/>
  <c r="AP55" i="1"/>
  <c r="AO56" i="1"/>
  <c r="AO55" i="1"/>
  <c r="AT16" i="1"/>
  <c r="AX16" i="1" s="1"/>
  <c r="AS16" i="1"/>
  <c r="AW16" i="1" s="1"/>
  <c r="AP57" i="1" l="1"/>
  <c r="AO57" i="1"/>
  <c r="AN15" i="1" l="1"/>
</calcChain>
</file>

<file path=xl/sharedStrings.xml><?xml version="1.0" encoding="utf-8"?>
<sst xmlns="http://schemas.openxmlformats.org/spreadsheetml/2006/main" count="205" uniqueCount="125">
  <si>
    <t>Total</t>
  </si>
  <si>
    <t>Course Code</t>
  </si>
  <si>
    <t>Course Titles</t>
  </si>
  <si>
    <t>Session</t>
  </si>
  <si>
    <t>No ofstudent</t>
  </si>
  <si>
    <t>Threshold</t>
  </si>
  <si>
    <t>CO1</t>
  </si>
  <si>
    <t>CO2</t>
  </si>
  <si>
    <t>CO3</t>
  </si>
  <si>
    <t>%</t>
  </si>
  <si>
    <t>Roll</t>
  </si>
  <si>
    <t>Students' Name</t>
  </si>
  <si>
    <t xml:space="preserve">        CO-Question Matrix</t>
  </si>
  <si>
    <t>Lab Exam</t>
  </si>
  <si>
    <t xml:space="preserve">Lab performnace </t>
  </si>
  <si>
    <t>CO attainment (%)</t>
  </si>
  <si>
    <t>Lab Performance</t>
  </si>
  <si>
    <t>Analysis</t>
  </si>
  <si>
    <t>Design</t>
  </si>
  <si>
    <t>Implementation</t>
  </si>
  <si>
    <t>Viva</t>
  </si>
  <si>
    <t>Quiz</t>
  </si>
  <si>
    <t>Report</t>
  </si>
  <si>
    <t>No of Attempted students</t>
  </si>
  <si>
    <t>No of student achieved CO</t>
  </si>
  <si>
    <t>% students achieved CO</t>
  </si>
  <si>
    <t xml:space="preserve">CO attainment </t>
  </si>
  <si>
    <t>CO attainment for each student</t>
  </si>
  <si>
    <t>Contents (60%)</t>
  </si>
  <si>
    <t>Writing skills (20%)</t>
  </si>
  <si>
    <t>Organization  (20%)</t>
  </si>
  <si>
    <t>Spring 2023</t>
  </si>
  <si>
    <t xml:space="preserve">Lab Performance </t>
  </si>
  <si>
    <t>Report1 (10)</t>
  </si>
  <si>
    <t>Report2 (10)</t>
  </si>
  <si>
    <t>Report3 (10)</t>
  </si>
  <si>
    <t>Report4 (10)</t>
  </si>
  <si>
    <t>CSE 226</t>
  </si>
  <si>
    <t>Algorithm Design and Analysis Lab</t>
  </si>
  <si>
    <t>Complexity</t>
  </si>
  <si>
    <t>2104010202229-</t>
  </si>
  <si>
    <t>Aysha Siddika Marua</t>
  </si>
  <si>
    <t>2104010202230-</t>
  </si>
  <si>
    <t>Anik Barua</t>
  </si>
  <si>
    <t>2104010202231-</t>
  </si>
  <si>
    <t>Jannatul Ferdos Niha</t>
  </si>
  <si>
    <t>2104010202232-</t>
  </si>
  <si>
    <t>Safia Khanam</t>
  </si>
  <si>
    <t>2104010202235-</t>
  </si>
  <si>
    <t>Safayete Yesmin Nava</t>
  </si>
  <si>
    <t>2104010202236-</t>
  </si>
  <si>
    <t>Puspita Bhattacharjee</t>
  </si>
  <si>
    <t>2104010202237-</t>
  </si>
  <si>
    <t>Afifa Hoque Tisha</t>
  </si>
  <si>
    <t>2104010202238-</t>
  </si>
  <si>
    <t>Pranta Nath</t>
  </si>
  <si>
    <t>2104010202239-</t>
  </si>
  <si>
    <t>Hasna Hena</t>
  </si>
  <si>
    <t>2104010202240-</t>
  </si>
  <si>
    <t>Ahammed Reza Rahim</t>
  </si>
  <si>
    <t>2104010202241-</t>
  </si>
  <si>
    <t>Sakib Chowdhury</t>
  </si>
  <si>
    <t>2104010202242-</t>
  </si>
  <si>
    <t>Pankaj Rudra</t>
  </si>
  <si>
    <t>2104010202243-</t>
  </si>
  <si>
    <t>Shovon Kanti Deb</t>
  </si>
  <si>
    <t>2104010202244-</t>
  </si>
  <si>
    <t>Mohammed Ashab Asir</t>
  </si>
  <si>
    <t>2104010202246-</t>
  </si>
  <si>
    <t>Mohammod Rabbe Islam Jewel</t>
  </si>
  <si>
    <t>2104010202247-</t>
  </si>
  <si>
    <t>Rohit Kumar Chowdhury</t>
  </si>
  <si>
    <t>2104010202248-</t>
  </si>
  <si>
    <t>Wahedul Islam</t>
  </si>
  <si>
    <t>2104010202249-</t>
  </si>
  <si>
    <t>Md. Ariful Islam</t>
  </si>
  <si>
    <t>2104010202252-</t>
  </si>
  <si>
    <t>Durjoy Das</t>
  </si>
  <si>
    <t>2104010202253-</t>
  </si>
  <si>
    <t>Md Ali Akbar Sami</t>
  </si>
  <si>
    <t>2104010202254-</t>
  </si>
  <si>
    <t>MD.HABIBUL BASHER SAIKAT</t>
  </si>
  <si>
    <t>2104010202255-</t>
  </si>
  <si>
    <t>Maimuna Begum Fahima</t>
  </si>
  <si>
    <t>2104010202256-</t>
  </si>
  <si>
    <t>ANTIKA DHAR</t>
  </si>
  <si>
    <t>2104010202258-</t>
  </si>
  <si>
    <t>Anika Chakraborty</t>
  </si>
  <si>
    <t>2104010202259-</t>
  </si>
  <si>
    <t>Samia Nasrin</t>
  </si>
  <si>
    <t>2104010202260-</t>
  </si>
  <si>
    <t>Tinni Banik</t>
  </si>
  <si>
    <t>2104010202261-</t>
  </si>
  <si>
    <t>Orni Banik</t>
  </si>
  <si>
    <t>2104010202262-</t>
  </si>
  <si>
    <t>Mohammed Hobaibul Islam</t>
  </si>
  <si>
    <t>2104010202263-</t>
  </si>
  <si>
    <t>Kishore Biswas</t>
  </si>
  <si>
    <t>2104010202264-</t>
  </si>
  <si>
    <t>Moumita Nag</t>
  </si>
  <si>
    <t>2104010202265-</t>
  </si>
  <si>
    <t>Ruhul Amin Sharif</t>
  </si>
  <si>
    <t>2104010202266-</t>
  </si>
  <si>
    <t>Mehar Negar</t>
  </si>
  <si>
    <t>2104010202267-</t>
  </si>
  <si>
    <t>Mohammed Refazul Hoque Priyom</t>
  </si>
  <si>
    <t>2104010202268-</t>
  </si>
  <si>
    <t>Ram Prashad Das Kanto</t>
  </si>
  <si>
    <t>2104010202269-</t>
  </si>
  <si>
    <t>Mohammed Tyeb Hossain</t>
  </si>
  <si>
    <t>2104010202274-</t>
  </si>
  <si>
    <t>Poritosh Dey</t>
  </si>
  <si>
    <t>2104010202282-</t>
  </si>
  <si>
    <t>Mosammat Sifat Nur Momo</t>
  </si>
  <si>
    <t>2104010202293-</t>
  </si>
  <si>
    <t>Zarin Tasnima Azad</t>
  </si>
  <si>
    <t>2104010202311-</t>
  </si>
  <si>
    <t>Binti Das Tuli</t>
  </si>
  <si>
    <t>Count Paths</t>
  </si>
  <si>
    <t>2nd Minimum Spanning Tree</t>
  </si>
  <si>
    <t>Shortest path</t>
  </si>
  <si>
    <t>Transitive closure</t>
  </si>
  <si>
    <t>PO Attainment</t>
  </si>
  <si>
    <t>PO2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</si>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</sst>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9" fontId="0" fillId="0" borderId="0" xfId="1" applyFont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1" applyFont="1" applyBorder="1"/>
    <xf numFmtId="0" fontId="0" fillId="0" borderId="4" xfId="0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" xfId="1" applyFont="1" applyBorder="1" applyAlignment="1"/>
    <xf numFmtId="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" fontId="8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1" fontId="8" fillId="0" borderId="6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CSE 226: Algorithm Design and Ana;ysis Lab (ADAL) </a:t>
            </a:r>
            <a:endParaRPr lang="en-GB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SECTION - C- Spring 2023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pattFill prst="pct70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D9-49EA-AC68-0EE106747935}"/>
              </c:ext>
            </c:extLst>
          </c:dPt>
          <c:dPt>
            <c:idx val="1"/>
            <c:bubble3D val="0"/>
            <c:spPr>
              <a:pattFill prst="dashUp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D9-49EA-AC68-0EE106747935}"/>
              </c:ext>
            </c:extLst>
          </c:dPt>
          <c:dPt>
            <c:idx val="2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9-49EA-AC68-0EE1067479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/>
                      <a:t>CO2, </a:t>
                    </a:r>
                    <a:fld id="{05EF0A27-4B12-4CB5-9A42-A73D8D1807B0}" type="VALUE">
                      <a:rPr lang="en-US" sz="1200" b="1"/>
                      <a:pPr/>
                      <a:t>[VALUE]</a:t>
                    </a:fld>
                    <a:endParaRPr lang="en-US" sz="1200" b="1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D9-49EA-AC68-0EE10674793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/>
                      <a:t>CO3, </a:t>
                    </a:r>
                    <a:fld id="{91A670E7-B195-42B9-90D9-2AED27CA9C2A}" type="VALUE">
                      <a:rPr lang="en-US" sz="1200" b="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sz="1200" b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7D9-49EA-AC68-0EE1067479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 b="1"/>
                      <a:t>CO4</a:t>
                    </a:r>
                    <a:r>
                      <a:rPr lang="en-US"/>
                      <a:t>, </a:t>
                    </a:r>
                    <a:fld id="{DF9D58EF-211B-4EDA-942E-9550FC44BC6E}" type="VALUE">
                      <a:rPr lang="en-US" sz="1200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D9-49EA-AC68-0EE106747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Sheet1!$AO$57:$AQ$57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9-49EA-AC68-0EE10674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309562</xdr:colOff>
      <xdr:row>58</xdr:row>
      <xdr:rowOff>47625</xdr:rowOff>
    </xdr:from>
    <xdr:to>
      <xdr:col>52</xdr:col>
      <xdr:colOff>23813</xdr:colOff>
      <xdr:row>76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3"/>
  <sheetViews>
    <sheetView tabSelected="1" zoomScale="80" zoomScaleNormal="80" workbookViewId="0">
      <pane xSplit="1" ySplit="14" topLeftCell="AM15" activePane="bottomRight" state="frozen"/>
      <selection pane="topRight" activeCell="B1" sqref="B1"/>
      <selection pane="bottomLeft" activeCell="A13" sqref="A13"/>
      <selection pane="bottomRight" activeCell="BA16" sqref="BA16:BB54"/>
    </sheetView>
  </sheetViews>
  <sheetFormatPr defaultRowHeight="15" x14ac:dyDescent="0.25"/>
  <cols>
    <col min="1" max="1" width="18.42578125" customWidth="1"/>
    <col min="2" max="2" width="44.140625" bestFit="1" customWidth="1"/>
    <col min="3" max="37" width="20.7109375" customWidth="1"/>
    <col min="38" max="39" width="20.7109375" style="1" customWidth="1"/>
    <col min="40" max="40" width="9.140625" style="1"/>
    <col min="44" max="44" width="9.140625" customWidth="1"/>
    <col min="52" max="52" width="9.140625" customWidth="1"/>
  </cols>
  <sheetData>
    <row r="1" spans="1:54" x14ac:dyDescent="0.25">
      <c r="A1" t="s">
        <v>1</v>
      </c>
      <c r="B1" t="s">
        <v>37</v>
      </c>
      <c r="G1" s="64" t="s">
        <v>12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 spans="1:54" x14ac:dyDescent="0.25">
      <c r="A2" t="s">
        <v>2</v>
      </c>
      <c r="B2" t="s">
        <v>38</v>
      </c>
      <c r="G2" s="15"/>
      <c r="H2" s="67" t="s">
        <v>14</v>
      </c>
      <c r="I2" s="68"/>
      <c r="J2" s="15" t="s">
        <v>22</v>
      </c>
      <c r="K2" s="15" t="s">
        <v>21</v>
      </c>
      <c r="L2" s="15"/>
      <c r="M2" s="15"/>
      <c r="N2" s="15"/>
      <c r="O2" s="15" t="s">
        <v>0</v>
      </c>
      <c r="P2" s="11"/>
      <c r="Q2" s="11"/>
      <c r="R2" s="11"/>
      <c r="S2" s="11" t="s">
        <v>9</v>
      </c>
      <c r="AD2" s="44"/>
      <c r="AE2" s="44"/>
      <c r="AF2" s="44"/>
      <c r="AG2" s="44"/>
      <c r="AH2" s="44"/>
      <c r="AI2" s="44"/>
      <c r="AJ2" s="44"/>
      <c r="AK2" s="44"/>
      <c r="AL2" s="45"/>
      <c r="AM2" s="45"/>
      <c r="AN2" s="45"/>
      <c r="AO2" s="44"/>
      <c r="AP2" s="44"/>
      <c r="AQ2" s="44"/>
      <c r="AR2" s="44"/>
      <c r="AS2" s="44"/>
    </row>
    <row r="3" spans="1:54" x14ac:dyDescent="0.25">
      <c r="A3" t="s">
        <v>3</v>
      </c>
      <c r="B3" t="s">
        <v>31</v>
      </c>
      <c r="G3" s="15" t="s">
        <v>6</v>
      </c>
      <c r="H3" s="69">
        <v>100</v>
      </c>
      <c r="I3" s="70"/>
      <c r="J3" s="25"/>
      <c r="K3" s="25"/>
      <c r="L3" s="25"/>
      <c r="M3" s="25"/>
      <c r="N3" s="25"/>
      <c r="O3" s="25">
        <f>SUM(H3:N3)</f>
        <v>100</v>
      </c>
      <c r="P3" s="11"/>
      <c r="Q3" s="11"/>
      <c r="R3" s="11"/>
      <c r="S3" s="26">
        <f>O3/O8</f>
        <v>0.5</v>
      </c>
      <c r="AD3" s="44"/>
      <c r="AE3" s="44"/>
      <c r="AF3" s="44"/>
      <c r="AG3" s="44"/>
      <c r="AH3" s="44"/>
      <c r="AI3" s="44"/>
      <c r="AJ3" s="44"/>
      <c r="AK3" s="44"/>
      <c r="AL3" s="45"/>
      <c r="AM3" s="45"/>
      <c r="AN3" s="45"/>
      <c r="AO3" s="44"/>
      <c r="AP3" s="44"/>
      <c r="AQ3" s="44"/>
      <c r="AR3" s="44"/>
      <c r="AS3" s="44"/>
    </row>
    <row r="4" spans="1:54" x14ac:dyDescent="0.25">
      <c r="A4" t="s">
        <v>4</v>
      </c>
      <c r="B4" s="49">
        <v>39</v>
      </c>
      <c r="G4" s="15" t="s">
        <v>7</v>
      </c>
      <c r="H4" s="69">
        <v>40</v>
      </c>
      <c r="I4" s="70"/>
      <c r="J4" s="25"/>
      <c r="K4" s="25">
        <v>20</v>
      </c>
      <c r="L4" s="25"/>
      <c r="M4" s="25"/>
      <c r="N4" s="25"/>
      <c r="O4" s="25">
        <f>SUM(H4:N4)</f>
        <v>60</v>
      </c>
      <c r="P4" s="11"/>
      <c r="Q4" s="11"/>
      <c r="R4" s="11"/>
      <c r="S4" s="26">
        <f>O4/O8</f>
        <v>0.3</v>
      </c>
      <c r="AD4" s="44"/>
      <c r="AE4" s="44"/>
      <c r="AF4" s="44"/>
      <c r="AG4" s="44"/>
      <c r="AH4" s="44"/>
      <c r="AI4" s="44"/>
      <c r="AJ4" s="44"/>
      <c r="AK4" s="44"/>
      <c r="AL4" s="45"/>
      <c r="AM4" s="45"/>
      <c r="AN4" s="45"/>
      <c r="AO4" s="44"/>
      <c r="AP4" s="44"/>
      <c r="AQ4" s="44"/>
      <c r="AR4" s="44"/>
      <c r="AS4" s="44"/>
    </row>
    <row r="5" spans="1:54" x14ac:dyDescent="0.25">
      <c r="A5" t="s">
        <v>5</v>
      </c>
      <c r="B5" s="14"/>
      <c r="G5" s="15" t="s">
        <v>8</v>
      </c>
      <c r="H5" s="69"/>
      <c r="I5" s="70"/>
      <c r="J5" s="25">
        <v>40</v>
      </c>
      <c r="K5" s="25"/>
      <c r="L5" s="25"/>
      <c r="M5" s="25"/>
      <c r="N5" s="25"/>
      <c r="O5" s="25">
        <f>SUM(H5:N5)</f>
        <v>40</v>
      </c>
      <c r="P5" s="11"/>
      <c r="Q5" s="11"/>
      <c r="R5" s="11"/>
      <c r="S5" s="26">
        <f>O5/O8</f>
        <v>0.2</v>
      </c>
      <c r="AD5" s="44"/>
      <c r="AE5" s="44"/>
      <c r="AF5" s="44"/>
      <c r="AG5" s="44"/>
      <c r="AH5" s="44"/>
      <c r="AI5" s="44"/>
      <c r="AJ5" s="44"/>
      <c r="AK5" s="44"/>
      <c r="AL5" s="45"/>
      <c r="AM5" s="45"/>
      <c r="AN5" s="45"/>
      <c r="AO5" s="44"/>
      <c r="AP5" s="44"/>
      <c r="AQ5" s="44"/>
      <c r="AR5" s="44"/>
      <c r="AS5" s="44"/>
    </row>
    <row r="6" spans="1:54" x14ac:dyDescent="0.25">
      <c r="G6" s="11"/>
      <c r="H6" s="75"/>
      <c r="I6" s="76"/>
      <c r="J6" s="25"/>
      <c r="K6" s="24"/>
      <c r="L6" s="24"/>
      <c r="M6" s="24"/>
      <c r="N6" s="24"/>
      <c r="O6" s="25"/>
      <c r="P6" s="11"/>
      <c r="Q6" s="11"/>
      <c r="R6" s="11"/>
      <c r="S6" s="5"/>
      <c r="AD6" s="44"/>
      <c r="AE6" s="44"/>
      <c r="AF6" s="44"/>
      <c r="AG6" s="44"/>
      <c r="AH6" s="44"/>
      <c r="AI6" s="44"/>
      <c r="AJ6" s="44"/>
      <c r="AK6" s="44"/>
      <c r="AL6" s="45"/>
      <c r="AM6" s="45"/>
      <c r="AN6" s="45"/>
      <c r="AO6" s="44"/>
      <c r="AP6" s="44"/>
      <c r="AQ6" s="44"/>
      <c r="AR6" s="44"/>
      <c r="AS6" s="44"/>
    </row>
    <row r="7" spans="1:54" x14ac:dyDescent="0.25">
      <c r="G7" s="12"/>
      <c r="H7" s="24"/>
      <c r="I7" s="24"/>
      <c r="J7" s="24"/>
      <c r="K7" s="24"/>
      <c r="L7" s="24"/>
      <c r="M7" s="24"/>
      <c r="N7" s="24"/>
      <c r="O7" s="24"/>
      <c r="P7" s="11"/>
      <c r="Q7" s="11"/>
      <c r="R7" s="11"/>
      <c r="S7" s="6"/>
    </row>
    <row r="8" spans="1:54" x14ac:dyDescent="0.25">
      <c r="G8" s="11"/>
      <c r="H8" s="11"/>
      <c r="I8" s="11"/>
      <c r="J8" s="11"/>
      <c r="K8" s="11"/>
      <c r="L8" s="11"/>
      <c r="M8" s="11"/>
      <c r="N8" s="11"/>
      <c r="O8" s="25">
        <f>SUM(O3:O6)</f>
        <v>200</v>
      </c>
      <c r="P8" s="11"/>
      <c r="Q8" s="11"/>
      <c r="R8" s="11"/>
      <c r="S8" s="5">
        <f>SUM(S3:S6)</f>
        <v>1</v>
      </c>
    </row>
    <row r="11" spans="1:54" x14ac:dyDescent="0.25">
      <c r="A11" s="77" t="s">
        <v>10</v>
      </c>
      <c r="B11" s="77" t="s">
        <v>11</v>
      </c>
      <c r="C11" s="67" t="s">
        <v>16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68"/>
      <c r="S11" s="72" t="s">
        <v>32</v>
      </c>
      <c r="T11" s="72" t="s">
        <v>13</v>
      </c>
      <c r="U11" s="72" t="s">
        <v>20</v>
      </c>
      <c r="V11" s="56" t="s">
        <v>33</v>
      </c>
      <c r="W11" s="56"/>
      <c r="X11" s="56"/>
      <c r="Y11" s="58" t="s">
        <v>34</v>
      </c>
      <c r="Z11" s="59"/>
      <c r="AA11" s="60"/>
      <c r="AB11" s="58" t="s">
        <v>35</v>
      </c>
      <c r="AC11" s="59"/>
      <c r="AD11" s="60"/>
      <c r="AE11" s="58" t="s">
        <v>36</v>
      </c>
      <c r="AF11" s="59"/>
      <c r="AG11" s="60"/>
      <c r="AH11" s="72" t="s">
        <v>22</v>
      </c>
      <c r="AI11" s="81" t="s">
        <v>21</v>
      </c>
      <c r="AJ11" s="8"/>
      <c r="AK11" s="56" t="s">
        <v>27</v>
      </c>
      <c r="AL11" s="56"/>
      <c r="AM11" s="56"/>
      <c r="AN11" s="13"/>
      <c r="AO11" s="56" t="s">
        <v>15</v>
      </c>
      <c r="AP11" s="56"/>
      <c r="AQ11" s="56"/>
      <c r="AS11" s="56" t="s">
        <v>26</v>
      </c>
      <c r="AT11" s="56"/>
      <c r="AU11" s="56"/>
      <c r="AW11" s="56" t="s">
        <v>26</v>
      </c>
      <c r="AX11" s="56"/>
      <c r="AY11" s="56"/>
      <c r="BA11" s="82" t="s">
        <v>122</v>
      </c>
      <c r="BB11" s="82"/>
    </row>
    <row r="12" spans="1:54" x14ac:dyDescent="0.25">
      <c r="A12" s="77"/>
      <c r="B12" s="77"/>
      <c r="C12" s="67" t="s">
        <v>118</v>
      </c>
      <c r="D12" s="71"/>
      <c r="E12" s="71"/>
      <c r="F12" s="68"/>
      <c r="G12" s="67" t="s">
        <v>119</v>
      </c>
      <c r="H12" s="71"/>
      <c r="I12" s="71"/>
      <c r="J12" s="68"/>
      <c r="K12" s="67" t="s">
        <v>120</v>
      </c>
      <c r="L12" s="71"/>
      <c r="M12" s="71"/>
      <c r="N12" s="68"/>
      <c r="O12" s="56" t="s">
        <v>121</v>
      </c>
      <c r="P12" s="56"/>
      <c r="Q12" s="56"/>
      <c r="R12" s="56"/>
      <c r="S12" s="73"/>
      <c r="T12" s="73"/>
      <c r="U12" s="73"/>
      <c r="V12" s="56"/>
      <c r="W12" s="56"/>
      <c r="X12" s="56"/>
      <c r="Y12" s="61"/>
      <c r="Z12" s="62"/>
      <c r="AA12" s="63"/>
      <c r="AB12" s="61"/>
      <c r="AC12" s="62"/>
      <c r="AD12" s="63"/>
      <c r="AE12" s="61"/>
      <c r="AF12" s="62"/>
      <c r="AG12" s="63"/>
      <c r="AH12" s="73"/>
      <c r="AI12" s="77"/>
      <c r="AJ12" s="78" t="s">
        <v>0</v>
      </c>
      <c r="AK12" s="56"/>
      <c r="AL12" s="56"/>
      <c r="AM12" s="56"/>
      <c r="AN12" s="7"/>
      <c r="AO12" s="56"/>
      <c r="AP12" s="56"/>
      <c r="AQ12" s="56"/>
      <c r="AS12" s="56"/>
      <c r="AT12" s="56"/>
      <c r="AU12" s="56"/>
      <c r="AW12" s="56"/>
      <c r="AX12" s="56"/>
      <c r="AY12" s="56"/>
      <c r="BA12" s="82"/>
      <c r="BB12" s="82"/>
    </row>
    <row r="13" spans="1:54" x14ac:dyDescent="0.25">
      <c r="A13" s="77"/>
      <c r="B13" s="77"/>
      <c r="C13" s="17" t="s">
        <v>17</v>
      </c>
      <c r="D13" s="17" t="s">
        <v>18</v>
      </c>
      <c r="E13" s="17" t="s">
        <v>19</v>
      </c>
      <c r="F13" s="17" t="s">
        <v>39</v>
      </c>
      <c r="G13" s="17" t="s">
        <v>17</v>
      </c>
      <c r="H13" s="17" t="s">
        <v>18</v>
      </c>
      <c r="I13" s="17" t="s">
        <v>19</v>
      </c>
      <c r="J13" s="17" t="s">
        <v>39</v>
      </c>
      <c r="K13" s="17" t="s">
        <v>17</v>
      </c>
      <c r="L13" s="17" t="s">
        <v>18</v>
      </c>
      <c r="M13" s="17" t="s">
        <v>19</v>
      </c>
      <c r="N13" s="17" t="s">
        <v>39</v>
      </c>
      <c r="O13" s="17" t="s">
        <v>17</v>
      </c>
      <c r="P13" s="17" t="s">
        <v>18</v>
      </c>
      <c r="Q13" s="17" t="s">
        <v>19</v>
      </c>
      <c r="R13" s="17" t="s">
        <v>39</v>
      </c>
      <c r="S13" s="74"/>
      <c r="T13" s="74"/>
      <c r="U13" s="74"/>
      <c r="V13" s="42" t="s">
        <v>28</v>
      </c>
      <c r="W13" s="42" t="s">
        <v>30</v>
      </c>
      <c r="X13" s="42" t="s">
        <v>29</v>
      </c>
      <c r="Y13" s="42" t="s">
        <v>28</v>
      </c>
      <c r="Z13" s="42" t="s">
        <v>30</v>
      </c>
      <c r="AA13" s="42" t="s">
        <v>29</v>
      </c>
      <c r="AB13" s="42" t="s">
        <v>28</v>
      </c>
      <c r="AC13" s="42" t="s">
        <v>30</v>
      </c>
      <c r="AD13" s="42" t="s">
        <v>29</v>
      </c>
      <c r="AE13" s="42" t="s">
        <v>28</v>
      </c>
      <c r="AF13" s="42" t="s">
        <v>30</v>
      </c>
      <c r="AG13" s="42" t="s">
        <v>29</v>
      </c>
      <c r="AH13" s="74"/>
      <c r="AI13" s="77"/>
      <c r="AJ13" s="79"/>
      <c r="AK13" s="56"/>
      <c r="AL13" s="56"/>
      <c r="AM13" s="56"/>
      <c r="AN13" s="7"/>
      <c r="AO13" s="56"/>
      <c r="AP13" s="56"/>
      <c r="AQ13" s="56"/>
      <c r="AS13" s="56"/>
      <c r="AT13" s="56"/>
      <c r="AU13" s="56"/>
      <c r="AW13" s="56"/>
      <c r="AX13" s="56"/>
      <c r="AY13" s="56"/>
      <c r="BA13" s="83" t="s">
        <v>123</v>
      </c>
      <c r="BB13" s="84" t="s">
        <v>124</v>
      </c>
    </row>
    <row r="14" spans="1:54" ht="20.100000000000001" customHeight="1" x14ac:dyDescent="0.25">
      <c r="A14" s="77"/>
      <c r="B14" s="77"/>
      <c r="C14" s="35" t="s">
        <v>6</v>
      </c>
      <c r="D14" s="35" t="s">
        <v>6</v>
      </c>
      <c r="E14" s="35" t="s">
        <v>6</v>
      </c>
      <c r="F14" s="35" t="s">
        <v>7</v>
      </c>
      <c r="G14" s="35" t="s">
        <v>6</v>
      </c>
      <c r="H14" s="35" t="s">
        <v>6</v>
      </c>
      <c r="I14" s="35" t="s">
        <v>6</v>
      </c>
      <c r="J14" s="35" t="s">
        <v>7</v>
      </c>
      <c r="K14" s="35" t="s">
        <v>6</v>
      </c>
      <c r="L14" s="35" t="s">
        <v>6</v>
      </c>
      <c r="M14" s="35" t="s">
        <v>6</v>
      </c>
      <c r="N14" s="35" t="s">
        <v>7</v>
      </c>
      <c r="O14" s="35" t="s">
        <v>6</v>
      </c>
      <c r="P14" s="35" t="s">
        <v>6</v>
      </c>
      <c r="Q14" s="35" t="s">
        <v>6</v>
      </c>
      <c r="R14" s="35" t="s">
        <v>7</v>
      </c>
      <c r="S14" s="18"/>
      <c r="T14" s="18"/>
      <c r="U14" s="18"/>
      <c r="V14" s="18" t="s">
        <v>8</v>
      </c>
      <c r="W14" s="18" t="s">
        <v>8</v>
      </c>
      <c r="X14" s="18" t="s">
        <v>8</v>
      </c>
      <c r="Y14" s="18" t="s">
        <v>8</v>
      </c>
      <c r="Z14" s="18" t="s">
        <v>8</v>
      </c>
      <c r="AA14" s="18" t="s">
        <v>8</v>
      </c>
      <c r="AB14" s="18" t="s">
        <v>8</v>
      </c>
      <c r="AC14" s="18" t="s">
        <v>8</v>
      </c>
      <c r="AD14" s="18" t="s">
        <v>8</v>
      </c>
      <c r="AE14" s="18" t="s">
        <v>8</v>
      </c>
      <c r="AF14" s="18" t="s">
        <v>8</v>
      </c>
      <c r="AG14" s="18" t="s">
        <v>8</v>
      </c>
      <c r="AH14" s="18"/>
      <c r="AI14" s="18" t="s">
        <v>7</v>
      </c>
      <c r="AJ14" s="80"/>
      <c r="AK14" s="31" t="s">
        <v>6</v>
      </c>
      <c r="AL14" s="32" t="s">
        <v>7</v>
      </c>
      <c r="AM14" s="32" t="s">
        <v>8</v>
      </c>
      <c r="AN14" s="33" t="s">
        <v>0</v>
      </c>
      <c r="AO14" s="34" t="s">
        <v>6</v>
      </c>
      <c r="AP14" s="33" t="s">
        <v>7</v>
      </c>
      <c r="AQ14" s="33" t="s">
        <v>8</v>
      </c>
      <c r="AS14" s="34" t="s">
        <v>6</v>
      </c>
      <c r="AT14" s="33" t="s">
        <v>7</v>
      </c>
      <c r="AU14" s="33" t="s">
        <v>8</v>
      </c>
      <c r="AW14" s="34" t="s">
        <v>6</v>
      </c>
      <c r="AX14" s="33" t="s">
        <v>7</v>
      </c>
      <c r="AY14" s="33" t="s">
        <v>8</v>
      </c>
      <c r="BA14" s="85"/>
    </row>
    <row r="15" spans="1:54" ht="20.100000000000001" customHeight="1" x14ac:dyDescent="0.25">
      <c r="A15" s="77"/>
      <c r="B15" s="77"/>
      <c r="C15" s="3">
        <v>5</v>
      </c>
      <c r="D15" s="9">
        <v>7</v>
      </c>
      <c r="E15" s="9">
        <v>13</v>
      </c>
      <c r="F15" s="10">
        <v>10</v>
      </c>
      <c r="G15" s="3">
        <v>5</v>
      </c>
      <c r="H15" s="9">
        <v>7</v>
      </c>
      <c r="I15" s="9">
        <v>13</v>
      </c>
      <c r="J15" s="10">
        <v>10</v>
      </c>
      <c r="K15" s="3">
        <v>5</v>
      </c>
      <c r="L15" s="9">
        <v>7</v>
      </c>
      <c r="M15" s="9">
        <v>13</v>
      </c>
      <c r="N15" s="10">
        <v>10</v>
      </c>
      <c r="O15" s="3">
        <v>5</v>
      </c>
      <c r="P15" s="9">
        <v>7</v>
      </c>
      <c r="Q15" s="9">
        <v>13</v>
      </c>
      <c r="R15" s="10">
        <v>10</v>
      </c>
      <c r="S15" s="21">
        <v>20</v>
      </c>
      <c r="T15" s="20">
        <v>30</v>
      </c>
      <c r="U15" s="10">
        <v>10</v>
      </c>
      <c r="V15" s="22">
        <v>6</v>
      </c>
      <c r="W15" s="22">
        <v>2</v>
      </c>
      <c r="X15" s="22">
        <v>2</v>
      </c>
      <c r="Y15" s="22">
        <v>6</v>
      </c>
      <c r="Z15" s="22">
        <v>2</v>
      </c>
      <c r="AA15" s="22">
        <v>2</v>
      </c>
      <c r="AB15" s="22">
        <v>6</v>
      </c>
      <c r="AC15" s="22">
        <v>2</v>
      </c>
      <c r="AD15" s="22">
        <v>2</v>
      </c>
      <c r="AE15" s="22">
        <v>6</v>
      </c>
      <c r="AF15" s="22">
        <v>2</v>
      </c>
      <c r="AG15" s="22">
        <v>2</v>
      </c>
      <c r="AH15" s="22">
        <v>10</v>
      </c>
      <c r="AI15" s="23">
        <v>20</v>
      </c>
      <c r="AJ15" s="4">
        <f>SUM(S15,T15,U15,AH15,AI15)</f>
        <v>90</v>
      </c>
      <c r="AK15" s="37">
        <f>SUMIF($C$14:$AI$14,G$3,$C15:$AI15)</f>
        <v>100</v>
      </c>
      <c r="AL15" s="39">
        <f>SUMIF($C$14:$AI$14,G$4,$C15:$AI15)</f>
        <v>60</v>
      </c>
      <c r="AM15" s="39">
        <f>SUMIF($C$14:$AI$14,G$5,$C15:$AI15)</f>
        <v>40</v>
      </c>
      <c r="AN15" s="28">
        <f>SUM(AK15:AM15)</f>
        <v>200</v>
      </c>
      <c r="AO15" s="29" t="s">
        <v>9</v>
      </c>
      <c r="AP15" s="27" t="s">
        <v>9</v>
      </c>
      <c r="AQ15" s="30" t="s">
        <v>9</v>
      </c>
      <c r="AS15" s="29"/>
      <c r="AT15" s="27"/>
      <c r="AU15" s="27"/>
      <c r="AW15" s="29"/>
      <c r="AX15" s="27"/>
      <c r="AY15" s="27"/>
      <c r="BA15" s="86">
        <v>4</v>
      </c>
      <c r="BB15">
        <v>2</v>
      </c>
    </row>
    <row r="16" spans="1:54" ht="15.95" customHeight="1" x14ac:dyDescent="0.25">
      <c r="A16" s="50" t="s">
        <v>40</v>
      </c>
      <c r="B16" s="50" t="s">
        <v>41</v>
      </c>
      <c r="C16" s="34">
        <v>3</v>
      </c>
      <c r="D16" s="34">
        <v>3</v>
      </c>
      <c r="E16" s="34">
        <v>6</v>
      </c>
      <c r="F16" s="34">
        <v>3</v>
      </c>
      <c r="G16" s="34">
        <v>3</v>
      </c>
      <c r="H16" s="34">
        <v>3</v>
      </c>
      <c r="I16" s="34">
        <v>6</v>
      </c>
      <c r="J16" s="34">
        <v>3</v>
      </c>
      <c r="K16" s="34">
        <v>3</v>
      </c>
      <c r="L16" s="34">
        <v>3</v>
      </c>
      <c r="M16" s="34">
        <v>6</v>
      </c>
      <c r="N16" s="34">
        <v>3</v>
      </c>
      <c r="O16" s="34">
        <v>3</v>
      </c>
      <c r="P16" s="34">
        <v>3</v>
      </c>
      <c r="Q16" s="34">
        <v>6</v>
      </c>
      <c r="R16" s="34">
        <v>3</v>
      </c>
      <c r="S16" s="19">
        <f>CEILING(SUM(C16:R16)*0.15,1)</f>
        <v>9</v>
      </c>
      <c r="T16" s="19">
        <f>CEILING(SUM(C16:R16)*0.22,1)</f>
        <v>14</v>
      </c>
      <c r="U16" s="19">
        <f>CEILING(SUM(C16:R16)*0.072,1)</f>
        <v>5</v>
      </c>
      <c r="V16" s="47">
        <v>5</v>
      </c>
      <c r="W16" s="47">
        <v>1</v>
      </c>
      <c r="X16" s="47">
        <v>1</v>
      </c>
      <c r="Y16" s="47">
        <v>5</v>
      </c>
      <c r="Z16" s="47">
        <v>1</v>
      </c>
      <c r="AA16" s="47">
        <v>1</v>
      </c>
      <c r="AB16" s="47">
        <v>5</v>
      </c>
      <c r="AC16" s="47">
        <v>1</v>
      </c>
      <c r="AD16" s="47">
        <v>1</v>
      </c>
      <c r="AE16" s="47">
        <v>5</v>
      </c>
      <c r="AF16" s="47">
        <v>1</v>
      </c>
      <c r="AG16" s="47">
        <v>1</v>
      </c>
      <c r="AH16" s="47">
        <f>SUM(V16:AG16)/4</f>
        <v>7</v>
      </c>
      <c r="AI16" s="47">
        <v>17</v>
      </c>
      <c r="AJ16" s="28">
        <f>SUM(S16,T16,U16,AH16,AI16)</f>
        <v>52</v>
      </c>
      <c r="AK16" s="38">
        <f t="shared" ref="AK16:AK50" si="0">SUMIF($C$14:$AI$14,G$3,$C16:$AI16)</f>
        <v>48</v>
      </c>
      <c r="AL16" s="38">
        <f t="shared" ref="AL16:AL50" si="1">SUMIF($C$14:$AI$14,G$4,$C16:$AI16)</f>
        <v>29</v>
      </c>
      <c r="AM16" s="38">
        <f t="shared" ref="AM16:AM50" si="2">SUMIF($C$14:$AI$14,G$5,$C16:$AI16)</f>
        <v>28</v>
      </c>
      <c r="AN16" s="28">
        <f t="shared" ref="AN16:AN54" si="3">SUM(AK16:AM16)</f>
        <v>105</v>
      </c>
      <c r="AO16" s="40">
        <f t="shared" ref="AO16:AO50" si="4">AK16/AK$15</f>
        <v>0.48</v>
      </c>
      <c r="AP16" s="40">
        <f t="shared" ref="AP16:AP50" si="5">AL16/AL$15</f>
        <v>0.48333333333333334</v>
      </c>
      <c r="AQ16" s="40">
        <f t="shared" ref="AQ16:AQ50" si="6">AM16/AM$15</f>
        <v>0.7</v>
      </c>
      <c r="AS16" s="41">
        <f t="shared" ref="AS16:AS50" si="7">IF((AO16)&gt;=50%, 2, (IF((AO16)&lt;25%, 0, 1)))</f>
        <v>1</v>
      </c>
      <c r="AT16" s="41">
        <f t="shared" ref="AT16:AT50" si="8">IF((AP16)&gt;=50%, 2, (IF((AP16)&lt;25%, 0, 1)))</f>
        <v>1</v>
      </c>
      <c r="AU16" s="41">
        <f t="shared" ref="AU16:AU50" si="9">IF((AQ16)&gt;=50%, 2, (IF((AQ16)&lt;25%, 0, 1)))</f>
        <v>2</v>
      </c>
      <c r="AW16" s="41" t="str">
        <f t="shared" ref="AW16:AW50" si="10">IF(AS16=2,"Att", (IF(AS16=0,"Not","Weak")))</f>
        <v>Weak</v>
      </c>
      <c r="AX16" s="41" t="str">
        <f t="shared" ref="AX16:AX50" si="11">IF(AT16=2,"Att", (IF(AT16=0,"Not","Weak")))</f>
        <v>Weak</v>
      </c>
      <c r="AY16" s="41" t="str">
        <f t="shared" ref="AY16:AY50" si="12">IF(AU16=2,"Att", (IF(AU16=0,"Not","Weak")))</f>
        <v>Att</v>
      </c>
      <c r="BA16" s="86">
        <f>AS16+AT16</f>
        <v>2</v>
      </c>
      <c r="BB16">
        <f>AU16</f>
        <v>2</v>
      </c>
    </row>
    <row r="17" spans="1:54" ht="15.95" customHeight="1" x14ac:dyDescent="0.25">
      <c r="A17" s="50" t="s">
        <v>42</v>
      </c>
      <c r="B17" s="50" t="s">
        <v>43</v>
      </c>
      <c r="C17" s="34">
        <v>3</v>
      </c>
      <c r="D17" s="34">
        <v>3</v>
      </c>
      <c r="E17" s="34">
        <v>6</v>
      </c>
      <c r="F17" s="34">
        <v>5</v>
      </c>
      <c r="G17" s="34">
        <v>3</v>
      </c>
      <c r="H17" s="34">
        <v>3</v>
      </c>
      <c r="I17" s="34">
        <v>6</v>
      </c>
      <c r="J17" s="34">
        <v>5</v>
      </c>
      <c r="K17" s="34">
        <v>3</v>
      </c>
      <c r="L17" s="34">
        <v>3</v>
      </c>
      <c r="M17" s="34">
        <v>6</v>
      </c>
      <c r="N17" s="34">
        <v>5</v>
      </c>
      <c r="O17" s="34">
        <v>3</v>
      </c>
      <c r="P17" s="34">
        <v>3</v>
      </c>
      <c r="Q17" s="34">
        <v>6</v>
      </c>
      <c r="R17" s="34">
        <v>5</v>
      </c>
      <c r="S17" s="19">
        <f t="shared" ref="S17:S54" si="13">CEILING(SUM(C17:R17)*0.15,1)</f>
        <v>11</v>
      </c>
      <c r="T17" s="19">
        <f t="shared" ref="T17:T54" si="14">CEILING(SUM(C17:R17)*0.22,1)</f>
        <v>15</v>
      </c>
      <c r="U17" s="19">
        <f t="shared" ref="U17:U53" si="15">CEILING(SUM(C17:R17)*0.072,1)</f>
        <v>5</v>
      </c>
      <c r="V17" s="47">
        <v>5</v>
      </c>
      <c r="W17" s="47">
        <v>1</v>
      </c>
      <c r="X17" s="47">
        <v>1</v>
      </c>
      <c r="Y17" s="47">
        <v>5</v>
      </c>
      <c r="Z17" s="47">
        <v>1</v>
      </c>
      <c r="AA17" s="47">
        <v>1</v>
      </c>
      <c r="AB17" s="47">
        <v>5</v>
      </c>
      <c r="AC17" s="47">
        <v>1</v>
      </c>
      <c r="AD17" s="47">
        <v>1</v>
      </c>
      <c r="AE17" s="47">
        <v>5</v>
      </c>
      <c r="AF17" s="47">
        <v>1</v>
      </c>
      <c r="AG17" s="47">
        <v>1</v>
      </c>
      <c r="AH17" s="47">
        <f t="shared" ref="AH17:AH54" si="16">SUM(V17:AG17)/4</f>
        <v>7</v>
      </c>
      <c r="AI17" s="47">
        <v>19</v>
      </c>
      <c r="AJ17" s="28">
        <f t="shared" ref="AJ17:AJ50" si="17">SUM(S17,T17,U17,AH17,AI17)</f>
        <v>57</v>
      </c>
      <c r="AK17" s="38">
        <f t="shared" si="0"/>
        <v>48</v>
      </c>
      <c r="AL17" s="38">
        <f t="shared" si="1"/>
        <v>39</v>
      </c>
      <c r="AM17" s="38">
        <f t="shared" si="2"/>
        <v>28</v>
      </c>
      <c r="AN17" s="28">
        <f t="shared" si="3"/>
        <v>115</v>
      </c>
      <c r="AO17" s="40">
        <f t="shared" si="4"/>
        <v>0.48</v>
      </c>
      <c r="AP17" s="40">
        <f t="shared" si="5"/>
        <v>0.65</v>
      </c>
      <c r="AQ17" s="40">
        <f t="shared" si="6"/>
        <v>0.7</v>
      </c>
      <c r="AS17" s="41">
        <f t="shared" si="7"/>
        <v>1</v>
      </c>
      <c r="AT17" s="41">
        <f t="shared" si="8"/>
        <v>2</v>
      </c>
      <c r="AU17" s="41">
        <f t="shared" si="9"/>
        <v>2</v>
      </c>
      <c r="AW17" s="41" t="str">
        <f t="shared" si="10"/>
        <v>Weak</v>
      </c>
      <c r="AX17" s="41" t="str">
        <f t="shared" si="11"/>
        <v>Att</v>
      </c>
      <c r="AY17" s="41" t="str">
        <f t="shared" si="12"/>
        <v>Att</v>
      </c>
      <c r="BA17" s="86">
        <f t="shared" ref="BA17:BA54" si="18">AS17+AT17</f>
        <v>3</v>
      </c>
      <c r="BB17">
        <f t="shared" ref="BB17:BB54" si="19">AU17</f>
        <v>2</v>
      </c>
    </row>
    <row r="18" spans="1:54" ht="15.95" customHeight="1" x14ac:dyDescent="0.25">
      <c r="A18" s="50" t="s">
        <v>44</v>
      </c>
      <c r="B18" s="50" t="s">
        <v>45</v>
      </c>
      <c r="C18" s="34">
        <v>3</v>
      </c>
      <c r="D18" s="34">
        <v>3</v>
      </c>
      <c r="E18" s="34">
        <v>6</v>
      </c>
      <c r="F18" s="34">
        <v>5</v>
      </c>
      <c r="G18" s="34">
        <v>3</v>
      </c>
      <c r="H18" s="34">
        <v>3</v>
      </c>
      <c r="I18" s="34">
        <v>6</v>
      </c>
      <c r="J18" s="34">
        <v>5</v>
      </c>
      <c r="K18" s="34">
        <v>3</v>
      </c>
      <c r="L18" s="34">
        <v>3</v>
      </c>
      <c r="M18" s="34">
        <v>6</v>
      </c>
      <c r="N18" s="34">
        <v>5</v>
      </c>
      <c r="O18" s="34">
        <v>3</v>
      </c>
      <c r="P18" s="34">
        <v>3</v>
      </c>
      <c r="Q18" s="34">
        <v>6</v>
      </c>
      <c r="R18" s="34">
        <v>5</v>
      </c>
      <c r="S18" s="19">
        <f t="shared" si="13"/>
        <v>11</v>
      </c>
      <c r="T18" s="19">
        <f t="shared" si="14"/>
        <v>15</v>
      </c>
      <c r="U18" s="19">
        <f t="shared" si="15"/>
        <v>5</v>
      </c>
      <c r="V18" s="47">
        <v>5</v>
      </c>
      <c r="W18" s="47">
        <v>1</v>
      </c>
      <c r="X18" s="47">
        <v>1</v>
      </c>
      <c r="Y18" s="47">
        <v>5</v>
      </c>
      <c r="Z18" s="47">
        <v>1</v>
      </c>
      <c r="AA18" s="47">
        <v>1</v>
      </c>
      <c r="AB18" s="47">
        <v>5</v>
      </c>
      <c r="AC18" s="47">
        <v>1</v>
      </c>
      <c r="AD18" s="47">
        <v>1</v>
      </c>
      <c r="AE18" s="47">
        <v>5</v>
      </c>
      <c r="AF18" s="47">
        <v>1</v>
      </c>
      <c r="AG18" s="47">
        <v>1</v>
      </c>
      <c r="AH18" s="47">
        <f t="shared" si="16"/>
        <v>7</v>
      </c>
      <c r="AI18" s="47">
        <v>20</v>
      </c>
      <c r="AJ18" s="28">
        <f t="shared" si="17"/>
        <v>58</v>
      </c>
      <c r="AK18" s="38">
        <f t="shared" si="0"/>
        <v>48</v>
      </c>
      <c r="AL18" s="38">
        <f t="shared" si="1"/>
        <v>40</v>
      </c>
      <c r="AM18" s="38">
        <f t="shared" si="2"/>
        <v>28</v>
      </c>
      <c r="AN18" s="28">
        <f t="shared" si="3"/>
        <v>116</v>
      </c>
      <c r="AO18" s="40">
        <f t="shared" si="4"/>
        <v>0.48</v>
      </c>
      <c r="AP18" s="40">
        <f t="shared" si="5"/>
        <v>0.66666666666666663</v>
      </c>
      <c r="AQ18" s="40">
        <f t="shared" si="6"/>
        <v>0.7</v>
      </c>
      <c r="AS18" s="41">
        <f t="shared" si="7"/>
        <v>1</v>
      </c>
      <c r="AT18" s="41">
        <f t="shared" si="8"/>
        <v>2</v>
      </c>
      <c r="AU18" s="41">
        <f t="shared" si="9"/>
        <v>2</v>
      </c>
      <c r="AW18" s="41" t="str">
        <f t="shared" si="10"/>
        <v>Weak</v>
      </c>
      <c r="AX18" s="41" t="str">
        <f t="shared" si="11"/>
        <v>Att</v>
      </c>
      <c r="AY18" s="41" t="str">
        <f t="shared" si="12"/>
        <v>Att</v>
      </c>
      <c r="BA18" s="86">
        <f t="shared" si="18"/>
        <v>3</v>
      </c>
      <c r="BB18">
        <f t="shared" si="19"/>
        <v>2</v>
      </c>
    </row>
    <row r="19" spans="1:54" ht="15.95" customHeight="1" x14ac:dyDescent="0.25">
      <c r="A19" s="50" t="s">
        <v>46</v>
      </c>
      <c r="B19" s="50" t="s">
        <v>47</v>
      </c>
      <c r="C19" s="34">
        <v>3</v>
      </c>
      <c r="D19" s="34">
        <v>3</v>
      </c>
      <c r="E19" s="34">
        <v>6</v>
      </c>
      <c r="F19" s="34">
        <v>5</v>
      </c>
      <c r="G19" s="34">
        <v>3</v>
      </c>
      <c r="H19" s="34">
        <v>3</v>
      </c>
      <c r="I19" s="34">
        <v>6</v>
      </c>
      <c r="J19" s="34">
        <v>5</v>
      </c>
      <c r="K19" s="34">
        <v>3</v>
      </c>
      <c r="L19" s="34">
        <v>3</v>
      </c>
      <c r="M19" s="34">
        <v>6</v>
      </c>
      <c r="N19" s="34">
        <v>5</v>
      </c>
      <c r="O19" s="34">
        <v>3</v>
      </c>
      <c r="P19" s="34">
        <v>3</v>
      </c>
      <c r="Q19" s="34">
        <v>6</v>
      </c>
      <c r="R19" s="34">
        <v>5</v>
      </c>
      <c r="S19" s="19">
        <f t="shared" si="13"/>
        <v>11</v>
      </c>
      <c r="T19" s="19">
        <f t="shared" si="14"/>
        <v>15</v>
      </c>
      <c r="U19" s="19">
        <f t="shared" si="15"/>
        <v>5</v>
      </c>
      <c r="V19" s="47">
        <v>5</v>
      </c>
      <c r="W19" s="47">
        <v>1</v>
      </c>
      <c r="X19" s="47">
        <v>1</v>
      </c>
      <c r="Y19" s="47">
        <v>5</v>
      </c>
      <c r="Z19" s="47">
        <v>1</v>
      </c>
      <c r="AA19" s="47">
        <v>1</v>
      </c>
      <c r="AB19" s="47">
        <v>5</v>
      </c>
      <c r="AC19" s="47">
        <v>1</v>
      </c>
      <c r="AD19" s="47">
        <v>1</v>
      </c>
      <c r="AE19" s="47">
        <v>5</v>
      </c>
      <c r="AF19" s="47">
        <v>1</v>
      </c>
      <c r="AG19" s="47">
        <v>1</v>
      </c>
      <c r="AH19" s="47">
        <f t="shared" si="16"/>
        <v>7</v>
      </c>
      <c r="AI19" s="47">
        <v>19</v>
      </c>
      <c r="AJ19" s="28">
        <f t="shared" si="17"/>
        <v>57</v>
      </c>
      <c r="AK19" s="38">
        <f t="shared" si="0"/>
        <v>48</v>
      </c>
      <c r="AL19" s="38">
        <f t="shared" si="1"/>
        <v>39</v>
      </c>
      <c r="AM19" s="38">
        <f t="shared" si="2"/>
        <v>28</v>
      </c>
      <c r="AN19" s="28">
        <f t="shared" si="3"/>
        <v>115</v>
      </c>
      <c r="AO19" s="40">
        <f t="shared" si="4"/>
        <v>0.48</v>
      </c>
      <c r="AP19" s="40">
        <f t="shared" si="5"/>
        <v>0.65</v>
      </c>
      <c r="AQ19" s="40">
        <f t="shared" si="6"/>
        <v>0.7</v>
      </c>
      <c r="AS19" s="41">
        <f t="shared" si="7"/>
        <v>1</v>
      </c>
      <c r="AT19" s="41">
        <f t="shared" si="8"/>
        <v>2</v>
      </c>
      <c r="AU19" s="41">
        <f t="shared" si="9"/>
        <v>2</v>
      </c>
      <c r="AW19" s="41" t="str">
        <f t="shared" si="10"/>
        <v>Weak</v>
      </c>
      <c r="AX19" s="41" t="str">
        <f t="shared" si="11"/>
        <v>Att</v>
      </c>
      <c r="AY19" s="41" t="str">
        <f t="shared" si="12"/>
        <v>Att</v>
      </c>
      <c r="BA19" s="86">
        <f t="shared" si="18"/>
        <v>3</v>
      </c>
      <c r="BB19">
        <f t="shared" si="19"/>
        <v>2</v>
      </c>
    </row>
    <row r="20" spans="1:54" ht="15.95" customHeight="1" x14ac:dyDescent="0.25">
      <c r="A20" s="50" t="s">
        <v>48</v>
      </c>
      <c r="B20" s="50" t="s">
        <v>49</v>
      </c>
      <c r="C20" s="34">
        <v>5</v>
      </c>
      <c r="D20" s="34">
        <v>7</v>
      </c>
      <c r="E20" s="34">
        <v>10</v>
      </c>
      <c r="F20" s="34">
        <v>5</v>
      </c>
      <c r="G20" s="34">
        <v>3</v>
      </c>
      <c r="H20" s="34">
        <v>3</v>
      </c>
      <c r="I20" s="34">
        <v>6</v>
      </c>
      <c r="J20" s="34">
        <v>5</v>
      </c>
      <c r="K20" s="34">
        <v>3</v>
      </c>
      <c r="L20" s="34">
        <v>3</v>
      </c>
      <c r="M20" s="34">
        <v>6</v>
      </c>
      <c r="N20" s="34">
        <v>5</v>
      </c>
      <c r="O20" s="34">
        <v>3</v>
      </c>
      <c r="P20" s="34">
        <v>3</v>
      </c>
      <c r="Q20" s="34">
        <v>6</v>
      </c>
      <c r="R20" s="34">
        <v>5</v>
      </c>
      <c r="S20" s="19">
        <f t="shared" si="13"/>
        <v>12</v>
      </c>
      <c r="T20" s="19">
        <f t="shared" si="14"/>
        <v>18</v>
      </c>
      <c r="U20" s="19">
        <f t="shared" si="15"/>
        <v>6</v>
      </c>
      <c r="V20" s="47">
        <v>5</v>
      </c>
      <c r="W20" s="47">
        <v>1</v>
      </c>
      <c r="X20" s="47">
        <v>1</v>
      </c>
      <c r="Y20" s="47">
        <v>5</v>
      </c>
      <c r="Z20" s="47">
        <v>1</v>
      </c>
      <c r="AA20" s="47">
        <v>1</v>
      </c>
      <c r="AB20" s="47">
        <v>5</v>
      </c>
      <c r="AC20" s="47">
        <v>1</v>
      </c>
      <c r="AD20" s="47">
        <v>1</v>
      </c>
      <c r="AE20" s="47">
        <v>5</v>
      </c>
      <c r="AF20" s="47">
        <v>1</v>
      </c>
      <c r="AG20" s="47">
        <v>1</v>
      </c>
      <c r="AH20" s="47">
        <f t="shared" si="16"/>
        <v>7</v>
      </c>
      <c r="AI20" s="47">
        <v>19</v>
      </c>
      <c r="AJ20" s="28">
        <f t="shared" si="17"/>
        <v>62</v>
      </c>
      <c r="AK20" s="38">
        <f t="shared" si="0"/>
        <v>58</v>
      </c>
      <c r="AL20" s="38">
        <f t="shared" si="1"/>
        <v>39</v>
      </c>
      <c r="AM20" s="38">
        <f t="shared" si="2"/>
        <v>28</v>
      </c>
      <c r="AN20" s="28">
        <f t="shared" si="3"/>
        <v>125</v>
      </c>
      <c r="AO20" s="40">
        <f t="shared" si="4"/>
        <v>0.57999999999999996</v>
      </c>
      <c r="AP20" s="40">
        <f t="shared" si="5"/>
        <v>0.65</v>
      </c>
      <c r="AQ20" s="40">
        <f t="shared" si="6"/>
        <v>0.7</v>
      </c>
      <c r="AS20" s="41">
        <f t="shared" si="7"/>
        <v>2</v>
      </c>
      <c r="AT20" s="41">
        <f t="shared" si="8"/>
        <v>2</v>
      </c>
      <c r="AU20" s="41">
        <f t="shared" si="9"/>
        <v>2</v>
      </c>
      <c r="AW20" s="41" t="str">
        <f t="shared" si="10"/>
        <v>Att</v>
      </c>
      <c r="AX20" s="41" t="str">
        <f t="shared" si="11"/>
        <v>Att</v>
      </c>
      <c r="AY20" s="41" t="str">
        <f t="shared" si="12"/>
        <v>Att</v>
      </c>
      <c r="BA20" s="86">
        <f t="shared" si="18"/>
        <v>4</v>
      </c>
      <c r="BB20">
        <f t="shared" si="19"/>
        <v>2</v>
      </c>
    </row>
    <row r="21" spans="1:54" ht="15.95" customHeight="1" x14ac:dyDescent="0.25">
      <c r="A21" s="50" t="s">
        <v>50</v>
      </c>
      <c r="B21" s="50" t="s">
        <v>51</v>
      </c>
      <c r="C21" s="34">
        <v>5</v>
      </c>
      <c r="D21" s="34">
        <v>7</v>
      </c>
      <c r="E21" s="34">
        <v>10</v>
      </c>
      <c r="F21" s="34">
        <v>5</v>
      </c>
      <c r="G21" s="34">
        <v>3</v>
      </c>
      <c r="H21" s="34">
        <v>3</v>
      </c>
      <c r="I21" s="34">
        <v>6</v>
      </c>
      <c r="J21" s="34">
        <v>5</v>
      </c>
      <c r="K21" s="34">
        <v>3</v>
      </c>
      <c r="L21" s="34">
        <v>3</v>
      </c>
      <c r="M21" s="34">
        <v>6</v>
      </c>
      <c r="N21" s="34">
        <v>5</v>
      </c>
      <c r="O21" s="34">
        <v>3</v>
      </c>
      <c r="P21" s="34">
        <v>3</v>
      </c>
      <c r="Q21" s="34">
        <v>6</v>
      </c>
      <c r="R21" s="34">
        <v>5</v>
      </c>
      <c r="S21" s="19">
        <f t="shared" si="13"/>
        <v>12</v>
      </c>
      <c r="T21" s="19">
        <f t="shared" si="14"/>
        <v>18</v>
      </c>
      <c r="U21" s="19">
        <f t="shared" si="15"/>
        <v>6</v>
      </c>
      <c r="V21" s="47">
        <v>5</v>
      </c>
      <c r="W21" s="47">
        <v>1</v>
      </c>
      <c r="X21" s="47">
        <v>1</v>
      </c>
      <c r="Y21" s="47">
        <v>5</v>
      </c>
      <c r="Z21" s="47">
        <v>1</v>
      </c>
      <c r="AA21" s="47">
        <v>1</v>
      </c>
      <c r="AB21" s="47">
        <v>5</v>
      </c>
      <c r="AC21" s="47">
        <v>1</v>
      </c>
      <c r="AD21" s="47">
        <v>1</v>
      </c>
      <c r="AE21" s="47">
        <v>5</v>
      </c>
      <c r="AF21" s="47">
        <v>1</v>
      </c>
      <c r="AG21" s="47">
        <v>1</v>
      </c>
      <c r="AH21" s="47">
        <f t="shared" si="16"/>
        <v>7</v>
      </c>
      <c r="AI21" s="47">
        <v>18</v>
      </c>
      <c r="AJ21" s="28">
        <f t="shared" si="17"/>
        <v>61</v>
      </c>
      <c r="AK21" s="38">
        <f t="shared" si="0"/>
        <v>58</v>
      </c>
      <c r="AL21" s="38">
        <f t="shared" si="1"/>
        <v>38</v>
      </c>
      <c r="AM21" s="38">
        <f t="shared" si="2"/>
        <v>28</v>
      </c>
      <c r="AN21" s="28">
        <f t="shared" si="3"/>
        <v>124</v>
      </c>
      <c r="AO21" s="40">
        <f t="shared" si="4"/>
        <v>0.57999999999999996</v>
      </c>
      <c r="AP21" s="40">
        <f t="shared" si="5"/>
        <v>0.6333333333333333</v>
      </c>
      <c r="AQ21" s="40">
        <f t="shared" si="6"/>
        <v>0.7</v>
      </c>
      <c r="AS21" s="41">
        <f t="shared" si="7"/>
        <v>2</v>
      </c>
      <c r="AT21" s="41">
        <f t="shared" si="8"/>
        <v>2</v>
      </c>
      <c r="AU21" s="41">
        <f t="shared" si="9"/>
        <v>2</v>
      </c>
      <c r="AW21" s="41" t="str">
        <f t="shared" si="10"/>
        <v>Att</v>
      </c>
      <c r="AX21" s="41" t="str">
        <f t="shared" si="11"/>
        <v>Att</v>
      </c>
      <c r="AY21" s="41" t="str">
        <f t="shared" si="12"/>
        <v>Att</v>
      </c>
      <c r="BA21" s="86">
        <f t="shared" si="18"/>
        <v>4</v>
      </c>
      <c r="BB21">
        <f t="shared" si="19"/>
        <v>2</v>
      </c>
    </row>
    <row r="22" spans="1:54" ht="15.95" customHeight="1" x14ac:dyDescent="0.25">
      <c r="A22" s="50" t="s">
        <v>52</v>
      </c>
      <c r="B22" s="50" t="s">
        <v>53</v>
      </c>
      <c r="C22" s="34">
        <v>5</v>
      </c>
      <c r="D22" s="34">
        <v>7</v>
      </c>
      <c r="E22" s="34">
        <v>10</v>
      </c>
      <c r="F22" s="34">
        <v>5</v>
      </c>
      <c r="G22" s="34">
        <v>3</v>
      </c>
      <c r="H22" s="34">
        <v>3</v>
      </c>
      <c r="I22" s="34">
        <v>6</v>
      </c>
      <c r="J22" s="34">
        <v>5</v>
      </c>
      <c r="K22" s="34">
        <v>3</v>
      </c>
      <c r="L22" s="34">
        <v>3</v>
      </c>
      <c r="M22" s="34">
        <v>6</v>
      </c>
      <c r="N22" s="34">
        <v>5</v>
      </c>
      <c r="O22" s="34">
        <v>5</v>
      </c>
      <c r="P22" s="34">
        <v>7</v>
      </c>
      <c r="Q22" s="34">
        <v>10</v>
      </c>
      <c r="R22" s="34">
        <v>5</v>
      </c>
      <c r="S22" s="19">
        <f t="shared" si="13"/>
        <v>14</v>
      </c>
      <c r="T22" s="19">
        <f t="shared" si="14"/>
        <v>20</v>
      </c>
      <c r="U22" s="19">
        <f t="shared" si="15"/>
        <v>7</v>
      </c>
      <c r="V22" s="47">
        <v>5</v>
      </c>
      <c r="W22" s="47">
        <v>1</v>
      </c>
      <c r="X22" s="47">
        <v>1</v>
      </c>
      <c r="Y22" s="47">
        <v>5</v>
      </c>
      <c r="Z22" s="47">
        <v>1</v>
      </c>
      <c r="AA22" s="47">
        <v>1</v>
      </c>
      <c r="AB22" s="47">
        <v>5</v>
      </c>
      <c r="AC22" s="47">
        <v>1</v>
      </c>
      <c r="AD22" s="47">
        <v>1</v>
      </c>
      <c r="AE22" s="47">
        <v>5</v>
      </c>
      <c r="AF22" s="47">
        <v>1</v>
      </c>
      <c r="AG22" s="47">
        <v>1</v>
      </c>
      <c r="AH22" s="47">
        <f t="shared" si="16"/>
        <v>7</v>
      </c>
      <c r="AI22" s="47">
        <v>20</v>
      </c>
      <c r="AJ22" s="28">
        <f t="shared" si="17"/>
        <v>68</v>
      </c>
      <c r="AK22" s="38">
        <f t="shared" si="0"/>
        <v>68</v>
      </c>
      <c r="AL22" s="38">
        <f t="shared" si="1"/>
        <v>40</v>
      </c>
      <c r="AM22" s="38">
        <f t="shared" si="2"/>
        <v>28</v>
      </c>
      <c r="AN22" s="28">
        <f t="shared" si="3"/>
        <v>136</v>
      </c>
      <c r="AO22" s="40">
        <f t="shared" si="4"/>
        <v>0.68</v>
      </c>
      <c r="AP22" s="40">
        <f t="shared" si="5"/>
        <v>0.66666666666666663</v>
      </c>
      <c r="AQ22" s="40">
        <f t="shared" si="6"/>
        <v>0.7</v>
      </c>
      <c r="AS22" s="41">
        <f t="shared" si="7"/>
        <v>2</v>
      </c>
      <c r="AT22" s="41">
        <f t="shared" si="8"/>
        <v>2</v>
      </c>
      <c r="AU22" s="41">
        <f t="shared" si="9"/>
        <v>2</v>
      </c>
      <c r="AW22" s="41" t="str">
        <f t="shared" si="10"/>
        <v>Att</v>
      </c>
      <c r="AX22" s="41" t="str">
        <f t="shared" si="11"/>
        <v>Att</v>
      </c>
      <c r="AY22" s="41" t="str">
        <f t="shared" si="12"/>
        <v>Att</v>
      </c>
      <c r="BA22" s="86">
        <f t="shared" si="18"/>
        <v>4</v>
      </c>
      <c r="BB22">
        <f t="shared" si="19"/>
        <v>2</v>
      </c>
    </row>
    <row r="23" spans="1:54" ht="15.95" customHeight="1" x14ac:dyDescent="0.25">
      <c r="A23" s="50" t="s">
        <v>54</v>
      </c>
      <c r="B23" s="50" t="s">
        <v>55</v>
      </c>
      <c r="C23" s="34">
        <v>3</v>
      </c>
      <c r="D23" s="34">
        <v>3</v>
      </c>
      <c r="E23" s="34">
        <v>6</v>
      </c>
      <c r="F23" s="34">
        <v>5</v>
      </c>
      <c r="G23" s="34">
        <v>3</v>
      </c>
      <c r="H23" s="34">
        <v>3</v>
      </c>
      <c r="I23" s="34">
        <v>6</v>
      </c>
      <c r="J23" s="34">
        <v>5</v>
      </c>
      <c r="K23" s="34">
        <v>3</v>
      </c>
      <c r="L23" s="34">
        <v>3</v>
      </c>
      <c r="M23" s="34">
        <v>6</v>
      </c>
      <c r="N23" s="34">
        <v>5</v>
      </c>
      <c r="O23" s="34">
        <v>3</v>
      </c>
      <c r="P23" s="34">
        <v>3</v>
      </c>
      <c r="Q23" s="34">
        <v>6</v>
      </c>
      <c r="R23" s="34">
        <v>5</v>
      </c>
      <c r="S23" s="19">
        <f t="shared" si="13"/>
        <v>11</v>
      </c>
      <c r="T23" s="19">
        <f t="shared" si="14"/>
        <v>15</v>
      </c>
      <c r="U23" s="19">
        <f t="shared" si="15"/>
        <v>5</v>
      </c>
      <c r="V23" s="47">
        <v>5</v>
      </c>
      <c r="W23" s="47">
        <v>1</v>
      </c>
      <c r="X23" s="47">
        <v>1</v>
      </c>
      <c r="Y23" s="47">
        <v>5</v>
      </c>
      <c r="Z23" s="47">
        <v>1</v>
      </c>
      <c r="AA23" s="47">
        <v>1</v>
      </c>
      <c r="AB23" s="47">
        <v>5</v>
      </c>
      <c r="AC23" s="47">
        <v>1</v>
      </c>
      <c r="AD23" s="47">
        <v>1</v>
      </c>
      <c r="AE23" s="47">
        <v>5</v>
      </c>
      <c r="AF23" s="47">
        <v>1</v>
      </c>
      <c r="AG23" s="47">
        <v>1</v>
      </c>
      <c r="AH23" s="47">
        <f t="shared" si="16"/>
        <v>7</v>
      </c>
      <c r="AI23" s="47">
        <v>20</v>
      </c>
      <c r="AJ23" s="28">
        <f t="shared" si="17"/>
        <v>58</v>
      </c>
      <c r="AK23" s="38">
        <f t="shared" si="0"/>
        <v>48</v>
      </c>
      <c r="AL23" s="38">
        <f t="shared" si="1"/>
        <v>40</v>
      </c>
      <c r="AM23" s="38">
        <f t="shared" si="2"/>
        <v>28</v>
      </c>
      <c r="AN23" s="28">
        <f t="shared" si="3"/>
        <v>116</v>
      </c>
      <c r="AO23" s="40">
        <f t="shared" si="4"/>
        <v>0.48</v>
      </c>
      <c r="AP23" s="40">
        <f t="shared" si="5"/>
        <v>0.66666666666666663</v>
      </c>
      <c r="AQ23" s="40">
        <f t="shared" si="6"/>
        <v>0.7</v>
      </c>
      <c r="AS23" s="41">
        <f t="shared" si="7"/>
        <v>1</v>
      </c>
      <c r="AT23" s="41">
        <f t="shared" si="8"/>
        <v>2</v>
      </c>
      <c r="AU23" s="41">
        <f t="shared" si="9"/>
        <v>2</v>
      </c>
      <c r="AW23" s="41" t="str">
        <f t="shared" si="10"/>
        <v>Weak</v>
      </c>
      <c r="AX23" s="41" t="str">
        <f t="shared" si="11"/>
        <v>Att</v>
      </c>
      <c r="AY23" s="41" t="str">
        <f t="shared" si="12"/>
        <v>Att</v>
      </c>
      <c r="BA23" s="86">
        <f t="shared" si="18"/>
        <v>3</v>
      </c>
      <c r="BB23">
        <f t="shared" si="19"/>
        <v>2</v>
      </c>
    </row>
    <row r="24" spans="1:54" ht="15.95" customHeight="1" x14ac:dyDescent="0.25">
      <c r="A24" s="50" t="s">
        <v>56</v>
      </c>
      <c r="B24" s="50" t="s">
        <v>57</v>
      </c>
      <c r="C24" s="34">
        <v>3</v>
      </c>
      <c r="D24" s="34">
        <v>3</v>
      </c>
      <c r="E24" s="34">
        <v>6</v>
      </c>
      <c r="F24" s="34">
        <v>5</v>
      </c>
      <c r="G24" s="34">
        <v>5</v>
      </c>
      <c r="H24" s="34">
        <v>7</v>
      </c>
      <c r="I24" s="34">
        <v>10</v>
      </c>
      <c r="J24" s="34">
        <v>5</v>
      </c>
      <c r="K24" s="34">
        <v>3</v>
      </c>
      <c r="L24" s="34">
        <v>3</v>
      </c>
      <c r="M24" s="34">
        <v>6</v>
      </c>
      <c r="N24" s="34">
        <v>5</v>
      </c>
      <c r="O24" s="34">
        <v>3</v>
      </c>
      <c r="P24" s="34">
        <v>3</v>
      </c>
      <c r="Q24" s="34">
        <v>6</v>
      </c>
      <c r="R24" s="34">
        <v>5</v>
      </c>
      <c r="S24" s="19">
        <f t="shared" si="13"/>
        <v>12</v>
      </c>
      <c r="T24" s="19">
        <f t="shared" si="14"/>
        <v>18</v>
      </c>
      <c r="U24" s="19">
        <f t="shared" si="15"/>
        <v>6</v>
      </c>
      <c r="V24" s="47">
        <v>5</v>
      </c>
      <c r="W24" s="47">
        <v>1</v>
      </c>
      <c r="X24" s="47">
        <v>1</v>
      </c>
      <c r="Y24" s="47">
        <v>5</v>
      </c>
      <c r="Z24" s="47">
        <v>1</v>
      </c>
      <c r="AA24" s="47">
        <v>1</v>
      </c>
      <c r="AB24" s="47">
        <v>5</v>
      </c>
      <c r="AC24" s="47">
        <v>1</v>
      </c>
      <c r="AD24" s="47">
        <v>1</v>
      </c>
      <c r="AE24" s="47">
        <v>5</v>
      </c>
      <c r="AF24" s="47">
        <v>1</v>
      </c>
      <c r="AG24" s="47">
        <v>1</v>
      </c>
      <c r="AH24" s="47">
        <f t="shared" si="16"/>
        <v>7</v>
      </c>
      <c r="AI24" s="47">
        <v>20</v>
      </c>
      <c r="AJ24" s="28">
        <f t="shared" si="17"/>
        <v>63</v>
      </c>
      <c r="AK24" s="38">
        <f t="shared" si="0"/>
        <v>58</v>
      </c>
      <c r="AL24" s="38">
        <f t="shared" si="1"/>
        <v>40</v>
      </c>
      <c r="AM24" s="38">
        <f t="shared" si="2"/>
        <v>28</v>
      </c>
      <c r="AN24" s="28">
        <f t="shared" si="3"/>
        <v>126</v>
      </c>
      <c r="AO24" s="40">
        <f t="shared" si="4"/>
        <v>0.57999999999999996</v>
      </c>
      <c r="AP24" s="40">
        <f t="shared" si="5"/>
        <v>0.66666666666666663</v>
      </c>
      <c r="AQ24" s="40">
        <f t="shared" si="6"/>
        <v>0.7</v>
      </c>
      <c r="AS24" s="41">
        <f t="shared" si="7"/>
        <v>2</v>
      </c>
      <c r="AT24" s="41">
        <f t="shared" si="8"/>
        <v>2</v>
      </c>
      <c r="AU24" s="41">
        <f t="shared" si="9"/>
        <v>2</v>
      </c>
      <c r="AW24" s="41" t="str">
        <f t="shared" si="10"/>
        <v>Att</v>
      </c>
      <c r="AX24" s="41" t="str">
        <f t="shared" si="11"/>
        <v>Att</v>
      </c>
      <c r="AY24" s="41" t="str">
        <f t="shared" si="12"/>
        <v>Att</v>
      </c>
      <c r="BA24" s="86">
        <f t="shared" si="18"/>
        <v>4</v>
      </c>
      <c r="BB24">
        <f t="shared" si="19"/>
        <v>2</v>
      </c>
    </row>
    <row r="25" spans="1:54" ht="15.95" customHeight="1" x14ac:dyDescent="0.25">
      <c r="A25" s="50" t="s">
        <v>58</v>
      </c>
      <c r="B25" s="50" t="s">
        <v>59</v>
      </c>
      <c r="C25" s="34">
        <v>3</v>
      </c>
      <c r="D25" s="34">
        <v>3</v>
      </c>
      <c r="E25" s="34">
        <v>6</v>
      </c>
      <c r="F25" s="34">
        <v>3</v>
      </c>
      <c r="G25" s="34">
        <v>3</v>
      </c>
      <c r="H25" s="34">
        <v>3</v>
      </c>
      <c r="I25" s="34">
        <v>6</v>
      </c>
      <c r="J25" s="34">
        <v>3</v>
      </c>
      <c r="K25" s="34">
        <v>3</v>
      </c>
      <c r="L25" s="34">
        <v>3</v>
      </c>
      <c r="M25" s="34">
        <v>6</v>
      </c>
      <c r="N25" s="34">
        <v>3</v>
      </c>
      <c r="O25" s="34">
        <v>3</v>
      </c>
      <c r="P25" s="34">
        <v>3</v>
      </c>
      <c r="Q25" s="34">
        <v>6</v>
      </c>
      <c r="R25" s="34">
        <v>3</v>
      </c>
      <c r="S25" s="19">
        <f t="shared" si="13"/>
        <v>9</v>
      </c>
      <c r="T25" s="19">
        <f t="shared" si="14"/>
        <v>14</v>
      </c>
      <c r="U25" s="19">
        <v>4</v>
      </c>
      <c r="V25" s="47">
        <v>5</v>
      </c>
      <c r="W25" s="47">
        <v>1</v>
      </c>
      <c r="X25" s="47">
        <v>1</v>
      </c>
      <c r="Y25" s="47">
        <v>5</v>
      </c>
      <c r="Z25" s="47">
        <v>1</v>
      </c>
      <c r="AA25" s="47">
        <v>1</v>
      </c>
      <c r="AB25" s="47">
        <v>5</v>
      </c>
      <c r="AC25" s="47">
        <v>1</v>
      </c>
      <c r="AD25" s="47">
        <v>1</v>
      </c>
      <c r="AE25" s="47">
        <v>5</v>
      </c>
      <c r="AF25" s="47">
        <v>1</v>
      </c>
      <c r="AG25" s="47">
        <v>1</v>
      </c>
      <c r="AH25" s="47">
        <f t="shared" si="16"/>
        <v>7</v>
      </c>
      <c r="AI25" s="47">
        <v>20</v>
      </c>
      <c r="AJ25" s="28">
        <f t="shared" si="17"/>
        <v>54</v>
      </c>
      <c r="AK25" s="38">
        <f t="shared" si="0"/>
        <v>48</v>
      </c>
      <c r="AL25" s="38">
        <f t="shared" si="1"/>
        <v>32</v>
      </c>
      <c r="AM25" s="38">
        <f t="shared" si="2"/>
        <v>28</v>
      </c>
      <c r="AN25" s="28">
        <f t="shared" si="3"/>
        <v>108</v>
      </c>
      <c r="AO25" s="40">
        <f t="shared" si="4"/>
        <v>0.48</v>
      </c>
      <c r="AP25" s="40">
        <f t="shared" si="5"/>
        <v>0.53333333333333333</v>
      </c>
      <c r="AQ25" s="40">
        <f t="shared" si="6"/>
        <v>0.7</v>
      </c>
      <c r="AS25" s="41">
        <f t="shared" si="7"/>
        <v>1</v>
      </c>
      <c r="AT25" s="41">
        <f t="shared" si="8"/>
        <v>2</v>
      </c>
      <c r="AU25" s="41">
        <f t="shared" si="9"/>
        <v>2</v>
      </c>
      <c r="AW25" s="41" t="str">
        <f t="shared" si="10"/>
        <v>Weak</v>
      </c>
      <c r="AX25" s="41" t="str">
        <f t="shared" si="11"/>
        <v>Att</v>
      </c>
      <c r="AY25" s="41" t="str">
        <f t="shared" si="12"/>
        <v>Att</v>
      </c>
      <c r="BA25" s="86">
        <f t="shared" si="18"/>
        <v>3</v>
      </c>
      <c r="BB25">
        <f t="shared" si="19"/>
        <v>2</v>
      </c>
    </row>
    <row r="26" spans="1:54" ht="15.95" customHeight="1" x14ac:dyDescent="0.25">
      <c r="A26" s="50" t="s">
        <v>60</v>
      </c>
      <c r="B26" s="50" t="s">
        <v>61</v>
      </c>
      <c r="C26" s="34">
        <v>5</v>
      </c>
      <c r="D26" s="34">
        <v>7</v>
      </c>
      <c r="E26" s="34">
        <v>10</v>
      </c>
      <c r="F26" s="34">
        <v>5</v>
      </c>
      <c r="G26" s="34">
        <v>3</v>
      </c>
      <c r="H26" s="34">
        <v>3</v>
      </c>
      <c r="I26" s="34">
        <v>6</v>
      </c>
      <c r="J26" s="34">
        <v>5</v>
      </c>
      <c r="K26" s="34">
        <v>3</v>
      </c>
      <c r="L26" s="34">
        <v>3</v>
      </c>
      <c r="M26" s="34">
        <v>6</v>
      </c>
      <c r="N26" s="34">
        <v>5</v>
      </c>
      <c r="O26" s="34">
        <v>5</v>
      </c>
      <c r="P26" s="34">
        <v>7</v>
      </c>
      <c r="Q26" s="34">
        <v>10</v>
      </c>
      <c r="R26" s="34">
        <v>5</v>
      </c>
      <c r="S26" s="19">
        <f t="shared" si="13"/>
        <v>14</v>
      </c>
      <c r="T26" s="19">
        <f t="shared" si="14"/>
        <v>20</v>
      </c>
      <c r="U26" s="19">
        <f t="shared" si="15"/>
        <v>7</v>
      </c>
      <c r="V26" s="47">
        <v>5</v>
      </c>
      <c r="W26" s="47">
        <v>1</v>
      </c>
      <c r="X26" s="47">
        <v>1</v>
      </c>
      <c r="Y26" s="47">
        <v>5</v>
      </c>
      <c r="Z26" s="47">
        <v>1</v>
      </c>
      <c r="AA26" s="47">
        <v>1</v>
      </c>
      <c r="AB26" s="47">
        <v>5</v>
      </c>
      <c r="AC26" s="47">
        <v>1</v>
      </c>
      <c r="AD26" s="47">
        <v>1</v>
      </c>
      <c r="AE26" s="47">
        <v>5</v>
      </c>
      <c r="AF26" s="47">
        <v>1</v>
      </c>
      <c r="AG26" s="47">
        <v>1</v>
      </c>
      <c r="AH26" s="47">
        <f t="shared" si="16"/>
        <v>7</v>
      </c>
      <c r="AI26" s="47">
        <v>20</v>
      </c>
      <c r="AJ26" s="28">
        <f t="shared" si="17"/>
        <v>68</v>
      </c>
      <c r="AK26" s="38">
        <f t="shared" si="0"/>
        <v>68</v>
      </c>
      <c r="AL26" s="38">
        <f t="shared" si="1"/>
        <v>40</v>
      </c>
      <c r="AM26" s="38">
        <f t="shared" si="2"/>
        <v>28</v>
      </c>
      <c r="AN26" s="28">
        <f t="shared" si="3"/>
        <v>136</v>
      </c>
      <c r="AO26" s="40">
        <f t="shared" si="4"/>
        <v>0.68</v>
      </c>
      <c r="AP26" s="40">
        <f t="shared" si="5"/>
        <v>0.66666666666666663</v>
      </c>
      <c r="AQ26" s="40">
        <f t="shared" si="6"/>
        <v>0.7</v>
      </c>
      <c r="AS26" s="41">
        <f t="shared" si="7"/>
        <v>2</v>
      </c>
      <c r="AT26" s="41">
        <f t="shared" si="8"/>
        <v>2</v>
      </c>
      <c r="AU26" s="41">
        <f t="shared" si="9"/>
        <v>2</v>
      </c>
      <c r="AW26" s="41" t="str">
        <f t="shared" si="10"/>
        <v>Att</v>
      </c>
      <c r="AX26" s="41" t="str">
        <f t="shared" si="11"/>
        <v>Att</v>
      </c>
      <c r="AY26" s="41" t="str">
        <f t="shared" si="12"/>
        <v>Att</v>
      </c>
      <c r="BA26" s="86">
        <f t="shared" si="18"/>
        <v>4</v>
      </c>
      <c r="BB26">
        <f t="shared" si="19"/>
        <v>2</v>
      </c>
    </row>
    <row r="27" spans="1:54" ht="15.95" customHeight="1" x14ac:dyDescent="0.25">
      <c r="A27" s="50" t="s">
        <v>62</v>
      </c>
      <c r="B27" s="50" t="s">
        <v>63</v>
      </c>
      <c r="C27" s="34">
        <v>5</v>
      </c>
      <c r="D27" s="34">
        <v>7</v>
      </c>
      <c r="E27" s="34">
        <v>10</v>
      </c>
      <c r="F27" s="34">
        <v>5</v>
      </c>
      <c r="G27" s="34">
        <v>3</v>
      </c>
      <c r="H27" s="34">
        <v>3</v>
      </c>
      <c r="I27" s="34">
        <v>6</v>
      </c>
      <c r="J27" s="34">
        <v>5</v>
      </c>
      <c r="K27" s="34">
        <v>3</v>
      </c>
      <c r="L27" s="34">
        <v>3</v>
      </c>
      <c r="M27" s="34">
        <v>6</v>
      </c>
      <c r="N27" s="34">
        <v>5</v>
      </c>
      <c r="O27" s="34">
        <v>3</v>
      </c>
      <c r="P27" s="34">
        <v>3</v>
      </c>
      <c r="Q27" s="34">
        <v>6</v>
      </c>
      <c r="R27" s="34">
        <v>5</v>
      </c>
      <c r="S27" s="19">
        <f t="shared" si="13"/>
        <v>12</v>
      </c>
      <c r="T27" s="19">
        <f t="shared" si="14"/>
        <v>18</v>
      </c>
      <c r="U27" s="19">
        <f t="shared" si="15"/>
        <v>6</v>
      </c>
      <c r="V27" s="47">
        <v>5</v>
      </c>
      <c r="W27" s="47">
        <v>1</v>
      </c>
      <c r="X27" s="47">
        <v>1</v>
      </c>
      <c r="Y27" s="47">
        <v>5</v>
      </c>
      <c r="Z27" s="47">
        <v>1</v>
      </c>
      <c r="AA27" s="47">
        <v>1</v>
      </c>
      <c r="AB27" s="47">
        <v>5</v>
      </c>
      <c r="AC27" s="47">
        <v>1</v>
      </c>
      <c r="AD27" s="47">
        <v>1</v>
      </c>
      <c r="AE27" s="47">
        <v>5</v>
      </c>
      <c r="AF27" s="47">
        <v>1</v>
      </c>
      <c r="AG27" s="47">
        <v>1</v>
      </c>
      <c r="AH27" s="47">
        <f t="shared" si="16"/>
        <v>7</v>
      </c>
      <c r="AI27" s="47">
        <v>19</v>
      </c>
      <c r="AJ27" s="28">
        <f t="shared" si="17"/>
        <v>62</v>
      </c>
      <c r="AK27" s="38">
        <f t="shared" si="0"/>
        <v>58</v>
      </c>
      <c r="AL27" s="38">
        <f t="shared" si="1"/>
        <v>39</v>
      </c>
      <c r="AM27" s="38">
        <f t="shared" si="2"/>
        <v>28</v>
      </c>
      <c r="AN27" s="28">
        <f t="shared" si="3"/>
        <v>125</v>
      </c>
      <c r="AO27" s="40">
        <f t="shared" si="4"/>
        <v>0.57999999999999996</v>
      </c>
      <c r="AP27" s="40">
        <f t="shared" si="5"/>
        <v>0.65</v>
      </c>
      <c r="AQ27" s="40">
        <f t="shared" si="6"/>
        <v>0.7</v>
      </c>
      <c r="AS27" s="41">
        <f t="shared" si="7"/>
        <v>2</v>
      </c>
      <c r="AT27" s="41">
        <f t="shared" si="8"/>
        <v>2</v>
      </c>
      <c r="AU27" s="41">
        <f t="shared" si="9"/>
        <v>2</v>
      </c>
      <c r="AW27" s="41" t="str">
        <f t="shared" si="10"/>
        <v>Att</v>
      </c>
      <c r="AX27" s="41" t="str">
        <f t="shared" si="11"/>
        <v>Att</v>
      </c>
      <c r="AY27" s="41" t="str">
        <f t="shared" si="12"/>
        <v>Att</v>
      </c>
      <c r="BA27" s="86">
        <f t="shared" si="18"/>
        <v>4</v>
      </c>
      <c r="BB27">
        <f t="shared" si="19"/>
        <v>2</v>
      </c>
    </row>
    <row r="28" spans="1:54" ht="15.95" customHeight="1" x14ac:dyDescent="0.25">
      <c r="A28" s="50" t="s">
        <v>64</v>
      </c>
      <c r="B28" s="50" t="s">
        <v>65</v>
      </c>
      <c r="C28" s="34">
        <v>5</v>
      </c>
      <c r="D28" s="34">
        <v>7</v>
      </c>
      <c r="E28" s="34">
        <v>10</v>
      </c>
      <c r="F28" s="34">
        <v>5</v>
      </c>
      <c r="G28" s="34">
        <v>5</v>
      </c>
      <c r="H28" s="34">
        <v>7</v>
      </c>
      <c r="I28" s="34">
        <v>10</v>
      </c>
      <c r="J28" s="34">
        <v>5</v>
      </c>
      <c r="K28" s="34">
        <v>3</v>
      </c>
      <c r="L28" s="34">
        <v>3</v>
      </c>
      <c r="M28" s="34">
        <v>6</v>
      </c>
      <c r="N28" s="34">
        <v>5</v>
      </c>
      <c r="O28" s="34">
        <v>3</v>
      </c>
      <c r="P28" s="34">
        <v>3</v>
      </c>
      <c r="Q28" s="34">
        <v>6</v>
      </c>
      <c r="R28" s="34">
        <v>5</v>
      </c>
      <c r="S28" s="19">
        <f t="shared" si="13"/>
        <v>14</v>
      </c>
      <c r="T28" s="19">
        <f t="shared" si="14"/>
        <v>20</v>
      </c>
      <c r="U28" s="19">
        <f t="shared" si="15"/>
        <v>7</v>
      </c>
      <c r="V28" s="47">
        <v>5</v>
      </c>
      <c r="W28" s="47">
        <v>1</v>
      </c>
      <c r="X28" s="47">
        <v>1</v>
      </c>
      <c r="Y28" s="47">
        <v>5</v>
      </c>
      <c r="Z28" s="47">
        <v>1</v>
      </c>
      <c r="AA28" s="47">
        <v>1</v>
      </c>
      <c r="AB28" s="47">
        <v>5</v>
      </c>
      <c r="AC28" s="47">
        <v>1</v>
      </c>
      <c r="AD28" s="47">
        <v>1</v>
      </c>
      <c r="AE28" s="47">
        <v>5</v>
      </c>
      <c r="AF28" s="47">
        <v>1</v>
      </c>
      <c r="AG28" s="47">
        <v>1</v>
      </c>
      <c r="AH28" s="47">
        <f t="shared" si="16"/>
        <v>7</v>
      </c>
      <c r="AI28" s="47">
        <v>20</v>
      </c>
      <c r="AJ28" s="28">
        <f t="shared" si="17"/>
        <v>68</v>
      </c>
      <c r="AK28" s="38">
        <f t="shared" si="0"/>
        <v>68</v>
      </c>
      <c r="AL28" s="38">
        <f t="shared" si="1"/>
        <v>40</v>
      </c>
      <c r="AM28" s="38">
        <f t="shared" si="2"/>
        <v>28</v>
      </c>
      <c r="AN28" s="28">
        <f t="shared" si="3"/>
        <v>136</v>
      </c>
      <c r="AO28" s="40">
        <f t="shared" si="4"/>
        <v>0.68</v>
      </c>
      <c r="AP28" s="40">
        <f t="shared" si="5"/>
        <v>0.66666666666666663</v>
      </c>
      <c r="AQ28" s="40">
        <f t="shared" si="6"/>
        <v>0.7</v>
      </c>
      <c r="AS28" s="41">
        <f t="shared" si="7"/>
        <v>2</v>
      </c>
      <c r="AT28" s="41">
        <f t="shared" si="8"/>
        <v>2</v>
      </c>
      <c r="AU28" s="41">
        <f t="shared" si="9"/>
        <v>2</v>
      </c>
      <c r="AW28" s="41" t="str">
        <f t="shared" si="10"/>
        <v>Att</v>
      </c>
      <c r="AX28" s="41" t="str">
        <f t="shared" si="11"/>
        <v>Att</v>
      </c>
      <c r="AY28" s="41" t="str">
        <f t="shared" si="12"/>
        <v>Att</v>
      </c>
      <c r="BA28" s="86">
        <f t="shared" si="18"/>
        <v>4</v>
      </c>
      <c r="BB28">
        <f t="shared" si="19"/>
        <v>2</v>
      </c>
    </row>
    <row r="29" spans="1:54" ht="15.95" customHeight="1" x14ac:dyDescent="0.25">
      <c r="A29" s="50" t="s">
        <v>66</v>
      </c>
      <c r="B29" s="50" t="s">
        <v>67</v>
      </c>
      <c r="C29" s="34">
        <v>5</v>
      </c>
      <c r="D29" s="34">
        <v>7</v>
      </c>
      <c r="E29" s="34">
        <v>10</v>
      </c>
      <c r="F29" s="34">
        <v>5</v>
      </c>
      <c r="G29" s="34">
        <v>5</v>
      </c>
      <c r="H29" s="34">
        <v>7</v>
      </c>
      <c r="I29" s="34">
        <v>10</v>
      </c>
      <c r="J29" s="34">
        <v>5</v>
      </c>
      <c r="K29" s="34">
        <v>3</v>
      </c>
      <c r="L29" s="34">
        <v>3</v>
      </c>
      <c r="M29" s="34">
        <v>6</v>
      </c>
      <c r="N29" s="34">
        <v>5</v>
      </c>
      <c r="O29" s="34">
        <v>5</v>
      </c>
      <c r="P29" s="34">
        <v>7</v>
      </c>
      <c r="Q29" s="34">
        <v>10</v>
      </c>
      <c r="R29" s="34">
        <v>5</v>
      </c>
      <c r="S29" s="19">
        <f t="shared" si="13"/>
        <v>15</v>
      </c>
      <c r="T29" s="19">
        <f t="shared" si="14"/>
        <v>22</v>
      </c>
      <c r="U29" s="19">
        <f t="shared" si="15"/>
        <v>8</v>
      </c>
      <c r="V29" s="47">
        <v>5</v>
      </c>
      <c r="W29" s="47">
        <v>1</v>
      </c>
      <c r="X29" s="47">
        <v>1</v>
      </c>
      <c r="Y29" s="47">
        <v>5</v>
      </c>
      <c r="Z29" s="47">
        <v>1</v>
      </c>
      <c r="AA29" s="47">
        <v>1</v>
      </c>
      <c r="AB29" s="47">
        <v>5</v>
      </c>
      <c r="AC29" s="47">
        <v>1</v>
      </c>
      <c r="AD29" s="47">
        <v>1</v>
      </c>
      <c r="AE29" s="47">
        <v>5</v>
      </c>
      <c r="AF29" s="47">
        <v>1</v>
      </c>
      <c r="AG29" s="47">
        <v>1</v>
      </c>
      <c r="AH29" s="47">
        <f t="shared" si="16"/>
        <v>7</v>
      </c>
      <c r="AI29" s="47">
        <v>20</v>
      </c>
      <c r="AJ29" s="28">
        <f t="shared" si="17"/>
        <v>72</v>
      </c>
      <c r="AK29" s="38">
        <f t="shared" si="0"/>
        <v>78</v>
      </c>
      <c r="AL29" s="38">
        <f t="shared" si="1"/>
        <v>40</v>
      </c>
      <c r="AM29" s="38">
        <f t="shared" si="2"/>
        <v>28</v>
      </c>
      <c r="AN29" s="28">
        <f t="shared" si="3"/>
        <v>146</v>
      </c>
      <c r="AO29" s="40">
        <f t="shared" si="4"/>
        <v>0.78</v>
      </c>
      <c r="AP29" s="40">
        <f t="shared" si="5"/>
        <v>0.66666666666666663</v>
      </c>
      <c r="AQ29" s="40">
        <f t="shared" si="6"/>
        <v>0.7</v>
      </c>
      <c r="AS29" s="41">
        <f t="shared" si="7"/>
        <v>2</v>
      </c>
      <c r="AT29" s="41">
        <f t="shared" si="8"/>
        <v>2</v>
      </c>
      <c r="AU29" s="41">
        <f t="shared" si="9"/>
        <v>2</v>
      </c>
      <c r="AW29" s="41" t="str">
        <f t="shared" si="10"/>
        <v>Att</v>
      </c>
      <c r="AX29" s="41" t="str">
        <f t="shared" si="11"/>
        <v>Att</v>
      </c>
      <c r="AY29" s="41" t="str">
        <f t="shared" si="12"/>
        <v>Att</v>
      </c>
      <c r="BA29" s="86">
        <f t="shared" si="18"/>
        <v>4</v>
      </c>
      <c r="BB29">
        <f t="shared" si="19"/>
        <v>2</v>
      </c>
    </row>
    <row r="30" spans="1:54" ht="15.95" customHeight="1" x14ac:dyDescent="0.25">
      <c r="A30" s="50" t="s">
        <v>68</v>
      </c>
      <c r="B30" s="50" t="s">
        <v>69</v>
      </c>
      <c r="C30" s="34">
        <v>5</v>
      </c>
      <c r="D30" s="34">
        <v>7</v>
      </c>
      <c r="E30" s="34">
        <v>10</v>
      </c>
      <c r="F30" s="34">
        <v>5</v>
      </c>
      <c r="G30" s="34">
        <v>3</v>
      </c>
      <c r="H30" s="34">
        <v>3</v>
      </c>
      <c r="I30" s="34">
        <v>6</v>
      </c>
      <c r="J30" s="34">
        <v>5</v>
      </c>
      <c r="K30" s="34">
        <v>3</v>
      </c>
      <c r="L30" s="34">
        <v>3</v>
      </c>
      <c r="M30" s="34">
        <v>6</v>
      </c>
      <c r="N30" s="34">
        <v>5</v>
      </c>
      <c r="O30" s="46">
        <v>3</v>
      </c>
      <c r="P30" s="46">
        <v>3</v>
      </c>
      <c r="Q30" s="46">
        <v>6</v>
      </c>
      <c r="R30" s="34">
        <v>5</v>
      </c>
      <c r="S30" s="19">
        <f t="shared" si="13"/>
        <v>12</v>
      </c>
      <c r="T30" s="19">
        <f t="shared" si="14"/>
        <v>18</v>
      </c>
      <c r="U30" s="19">
        <f t="shared" si="15"/>
        <v>6</v>
      </c>
      <c r="V30" s="47">
        <v>5</v>
      </c>
      <c r="W30" s="47">
        <v>1</v>
      </c>
      <c r="X30" s="47">
        <v>1</v>
      </c>
      <c r="Y30" s="47">
        <v>5</v>
      </c>
      <c r="Z30" s="47">
        <v>1</v>
      </c>
      <c r="AA30" s="47">
        <v>1</v>
      </c>
      <c r="AB30" s="47">
        <v>5</v>
      </c>
      <c r="AC30" s="47">
        <v>1</v>
      </c>
      <c r="AD30" s="47">
        <v>1</v>
      </c>
      <c r="AE30" s="47">
        <v>5</v>
      </c>
      <c r="AF30" s="47">
        <v>1</v>
      </c>
      <c r="AG30" s="47">
        <v>1</v>
      </c>
      <c r="AH30" s="47">
        <f t="shared" si="16"/>
        <v>7</v>
      </c>
      <c r="AI30" s="47">
        <v>17</v>
      </c>
      <c r="AJ30" s="28">
        <f t="shared" si="17"/>
        <v>60</v>
      </c>
      <c r="AK30" s="38">
        <f t="shared" si="0"/>
        <v>58</v>
      </c>
      <c r="AL30" s="38">
        <f t="shared" si="1"/>
        <v>37</v>
      </c>
      <c r="AM30" s="38">
        <f t="shared" si="2"/>
        <v>28</v>
      </c>
      <c r="AN30" s="28">
        <f t="shared" si="3"/>
        <v>123</v>
      </c>
      <c r="AO30" s="40">
        <f t="shared" si="4"/>
        <v>0.57999999999999996</v>
      </c>
      <c r="AP30" s="40">
        <f t="shared" si="5"/>
        <v>0.6166666666666667</v>
      </c>
      <c r="AQ30" s="40">
        <f t="shared" si="6"/>
        <v>0.7</v>
      </c>
      <c r="AS30" s="41">
        <f t="shared" si="7"/>
        <v>2</v>
      </c>
      <c r="AT30" s="41">
        <f t="shared" si="8"/>
        <v>2</v>
      </c>
      <c r="AU30" s="41">
        <f t="shared" si="9"/>
        <v>2</v>
      </c>
      <c r="AW30" s="41" t="str">
        <f t="shared" si="10"/>
        <v>Att</v>
      </c>
      <c r="AX30" s="41" t="str">
        <f t="shared" si="11"/>
        <v>Att</v>
      </c>
      <c r="AY30" s="41" t="str">
        <f t="shared" si="12"/>
        <v>Att</v>
      </c>
      <c r="BA30" s="86">
        <f t="shared" si="18"/>
        <v>4</v>
      </c>
      <c r="BB30">
        <f t="shared" si="19"/>
        <v>2</v>
      </c>
    </row>
    <row r="31" spans="1:54" ht="15.95" customHeight="1" x14ac:dyDescent="0.25">
      <c r="A31" s="50" t="s">
        <v>70</v>
      </c>
      <c r="B31" s="50" t="s">
        <v>71</v>
      </c>
      <c r="C31" s="34">
        <v>5</v>
      </c>
      <c r="D31" s="34">
        <v>7</v>
      </c>
      <c r="E31" s="34">
        <v>10</v>
      </c>
      <c r="F31" s="34">
        <v>5</v>
      </c>
      <c r="G31" s="34">
        <v>5</v>
      </c>
      <c r="H31" s="34">
        <v>7</v>
      </c>
      <c r="I31" s="34">
        <v>10</v>
      </c>
      <c r="J31" s="34">
        <v>5</v>
      </c>
      <c r="K31" s="34">
        <v>3</v>
      </c>
      <c r="L31" s="34">
        <v>3</v>
      </c>
      <c r="M31" s="34">
        <v>6</v>
      </c>
      <c r="N31" s="34">
        <v>5</v>
      </c>
      <c r="O31" s="46">
        <v>3</v>
      </c>
      <c r="P31" s="46">
        <v>3</v>
      </c>
      <c r="Q31" s="46">
        <v>6</v>
      </c>
      <c r="R31" s="34">
        <v>5</v>
      </c>
      <c r="S31" s="19">
        <f t="shared" si="13"/>
        <v>14</v>
      </c>
      <c r="T31" s="19">
        <f t="shared" si="14"/>
        <v>20</v>
      </c>
      <c r="U31" s="19">
        <f t="shared" si="15"/>
        <v>7</v>
      </c>
      <c r="V31" s="47">
        <v>5</v>
      </c>
      <c r="W31" s="47">
        <v>1</v>
      </c>
      <c r="X31" s="47">
        <v>1</v>
      </c>
      <c r="Y31" s="47">
        <v>5</v>
      </c>
      <c r="Z31" s="47">
        <v>1</v>
      </c>
      <c r="AA31" s="47">
        <v>1</v>
      </c>
      <c r="AB31" s="47">
        <v>5</v>
      </c>
      <c r="AC31" s="47">
        <v>1</v>
      </c>
      <c r="AD31" s="47">
        <v>1</v>
      </c>
      <c r="AE31" s="47">
        <v>5</v>
      </c>
      <c r="AF31" s="47">
        <v>1</v>
      </c>
      <c r="AG31" s="47">
        <v>1</v>
      </c>
      <c r="AH31" s="47">
        <f t="shared" si="16"/>
        <v>7</v>
      </c>
      <c r="AI31" s="47">
        <v>19</v>
      </c>
      <c r="AJ31" s="28">
        <f t="shared" si="17"/>
        <v>67</v>
      </c>
      <c r="AK31" s="38">
        <f t="shared" si="0"/>
        <v>68</v>
      </c>
      <c r="AL31" s="38">
        <f t="shared" si="1"/>
        <v>39</v>
      </c>
      <c r="AM31" s="38">
        <f t="shared" si="2"/>
        <v>28</v>
      </c>
      <c r="AN31" s="28">
        <f t="shared" si="3"/>
        <v>135</v>
      </c>
      <c r="AO31" s="40">
        <f t="shared" si="4"/>
        <v>0.68</v>
      </c>
      <c r="AP31" s="40">
        <f t="shared" si="5"/>
        <v>0.65</v>
      </c>
      <c r="AQ31" s="40">
        <f t="shared" si="6"/>
        <v>0.7</v>
      </c>
      <c r="AS31" s="41">
        <f t="shared" si="7"/>
        <v>2</v>
      </c>
      <c r="AT31" s="41">
        <f t="shared" si="8"/>
        <v>2</v>
      </c>
      <c r="AU31" s="41">
        <f t="shared" si="9"/>
        <v>2</v>
      </c>
      <c r="AW31" s="41" t="str">
        <f t="shared" si="10"/>
        <v>Att</v>
      </c>
      <c r="AX31" s="41" t="str">
        <f t="shared" si="11"/>
        <v>Att</v>
      </c>
      <c r="AY31" s="41" t="str">
        <f t="shared" si="12"/>
        <v>Att</v>
      </c>
      <c r="BA31" s="86">
        <f t="shared" si="18"/>
        <v>4</v>
      </c>
      <c r="BB31">
        <f t="shared" si="19"/>
        <v>2</v>
      </c>
    </row>
    <row r="32" spans="1:54" ht="15.95" customHeight="1" x14ac:dyDescent="0.25">
      <c r="A32" s="50" t="s">
        <v>72</v>
      </c>
      <c r="B32" s="50" t="s">
        <v>73</v>
      </c>
      <c r="C32" s="34">
        <v>5</v>
      </c>
      <c r="D32" s="34">
        <v>7</v>
      </c>
      <c r="E32" s="34">
        <v>10</v>
      </c>
      <c r="F32" s="34">
        <v>5</v>
      </c>
      <c r="G32" s="34">
        <v>5</v>
      </c>
      <c r="H32" s="34">
        <v>7</v>
      </c>
      <c r="I32" s="34">
        <v>10</v>
      </c>
      <c r="J32" s="34">
        <v>5</v>
      </c>
      <c r="K32" s="34">
        <v>3</v>
      </c>
      <c r="L32" s="34">
        <v>3</v>
      </c>
      <c r="M32" s="34">
        <v>6</v>
      </c>
      <c r="N32" s="34">
        <v>5</v>
      </c>
      <c r="O32" s="46">
        <v>3</v>
      </c>
      <c r="P32" s="46">
        <v>3</v>
      </c>
      <c r="Q32" s="46">
        <v>6</v>
      </c>
      <c r="R32" s="34">
        <v>5</v>
      </c>
      <c r="S32" s="19">
        <f t="shared" si="13"/>
        <v>14</v>
      </c>
      <c r="T32" s="19">
        <f t="shared" si="14"/>
        <v>20</v>
      </c>
      <c r="U32" s="19">
        <f t="shared" si="15"/>
        <v>7</v>
      </c>
      <c r="V32" s="47">
        <v>5</v>
      </c>
      <c r="W32" s="47">
        <v>1</v>
      </c>
      <c r="X32" s="47">
        <v>1</v>
      </c>
      <c r="Y32" s="47">
        <v>5</v>
      </c>
      <c r="Z32" s="47">
        <v>1</v>
      </c>
      <c r="AA32" s="47">
        <v>1</v>
      </c>
      <c r="AB32" s="47">
        <v>5</v>
      </c>
      <c r="AC32" s="47">
        <v>1</v>
      </c>
      <c r="AD32" s="47">
        <v>1</v>
      </c>
      <c r="AE32" s="47">
        <v>5</v>
      </c>
      <c r="AF32" s="47">
        <v>1</v>
      </c>
      <c r="AG32" s="47">
        <v>1</v>
      </c>
      <c r="AH32" s="47">
        <f t="shared" si="16"/>
        <v>7</v>
      </c>
      <c r="AI32" s="47">
        <v>20</v>
      </c>
      <c r="AJ32" s="28">
        <f t="shared" si="17"/>
        <v>68</v>
      </c>
      <c r="AK32" s="38">
        <f t="shared" si="0"/>
        <v>68</v>
      </c>
      <c r="AL32" s="38">
        <f t="shared" si="1"/>
        <v>40</v>
      </c>
      <c r="AM32" s="38">
        <f t="shared" si="2"/>
        <v>28</v>
      </c>
      <c r="AN32" s="28">
        <f t="shared" si="3"/>
        <v>136</v>
      </c>
      <c r="AO32" s="40">
        <f t="shared" si="4"/>
        <v>0.68</v>
      </c>
      <c r="AP32" s="40">
        <f t="shared" si="5"/>
        <v>0.66666666666666663</v>
      </c>
      <c r="AQ32" s="40">
        <f t="shared" si="6"/>
        <v>0.7</v>
      </c>
      <c r="AS32" s="41">
        <f t="shared" si="7"/>
        <v>2</v>
      </c>
      <c r="AT32" s="41">
        <f t="shared" si="8"/>
        <v>2</v>
      </c>
      <c r="AU32" s="41">
        <f t="shared" si="9"/>
        <v>2</v>
      </c>
      <c r="AW32" s="41" t="str">
        <f t="shared" si="10"/>
        <v>Att</v>
      </c>
      <c r="AX32" s="41" t="str">
        <f t="shared" si="11"/>
        <v>Att</v>
      </c>
      <c r="AY32" s="41" t="str">
        <f t="shared" si="12"/>
        <v>Att</v>
      </c>
      <c r="BA32" s="86">
        <f t="shared" si="18"/>
        <v>4</v>
      </c>
      <c r="BB32">
        <f t="shared" si="19"/>
        <v>2</v>
      </c>
    </row>
    <row r="33" spans="1:54" ht="15.95" customHeight="1" x14ac:dyDescent="0.25">
      <c r="A33" s="50" t="s">
        <v>74</v>
      </c>
      <c r="B33" s="50" t="s">
        <v>75</v>
      </c>
      <c r="C33" s="34">
        <v>3</v>
      </c>
      <c r="D33" s="34">
        <v>3</v>
      </c>
      <c r="E33" s="34">
        <v>6</v>
      </c>
      <c r="F33" s="34">
        <v>5</v>
      </c>
      <c r="G33" s="34">
        <v>3</v>
      </c>
      <c r="H33" s="34">
        <v>3</v>
      </c>
      <c r="I33" s="34">
        <v>6</v>
      </c>
      <c r="J33" s="34">
        <v>5</v>
      </c>
      <c r="K33" s="34">
        <v>3</v>
      </c>
      <c r="L33" s="34">
        <v>3</v>
      </c>
      <c r="M33" s="34">
        <v>6</v>
      </c>
      <c r="N33" s="34">
        <v>5</v>
      </c>
      <c r="O33" s="46">
        <v>3</v>
      </c>
      <c r="P33" s="46">
        <v>3</v>
      </c>
      <c r="Q33" s="46">
        <v>6</v>
      </c>
      <c r="R33" s="34">
        <v>5</v>
      </c>
      <c r="S33" s="19">
        <f t="shared" si="13"/>
        <v>11</v>
      </c>
      <c r="T33" s="19">
        <f t="shared" si="14"/>
        <v>15</v>
      </c>
      <c r="U33" s="19">
        <f t="shared" si="15"/>
        <v>5</v>
      </c>
      <c r="V33" s="47">
        <v>5</v>
      </c>
      <c r="W33" s="47">
        <v>1</v>
      </c>
      <c r="X33" s="47">
        <v>1</v>
      </c>
      <c r="Y33" s="47">
        <v>5</v>
      </c>
      <c r="Z33" s="47">
        <v>1</v>
      </c>
      <c r="AA33" s="47">
        <v>1</v>
      </c>
      <c r="AB33" s="47">
        <v>5</v>
      </c>
      <c r="AC33" s="47">
        <v>1</v>
      </c>
      <c r="AD33" s="47">
        <v>1</v>
      </c>
      <c r="AE33" s="47">
        <v>5</v>
      </c>
      <c r="AF33" s="47">
        <v>1</v>
      </c>
      <c r="AG33" s="47">
        <v>1</v>
      </c>
      <c r="AH33" s="47">
        <f t="shared" si="16"/>
        <v>7</v>
      </c>
      <c r="AI33" s="47">
        <v>20</v>
      </c>
      <c r="AJ33" s="28">
        <f t="shared" si="17"/>
        <v>58</v>
      </c>
      <c r="AK33" s="38">
        <f t="shared" si="0"/>
        <v>48</v>
      </c>
      <c r="AL33" s="38">
        <f t="shared" si="1"/>
        <v>40</v>
      </c>
      <c r="AM33" s="38">
        <f t="shared" si="2"/>
        <v>28</v>
      </c>
      <c r="AN33" s="28">
        <f t="shared" si="3"/>
        <v>116</v>
      </c>
      <c r="AO33" s="40">
        <f t="shared" si="4"/>
        <v>0.48</v>
      </c>
      <c r="AP33" s="40">
        <f t="shared" si="5"/>
        <v>0.66666666666666663</v>
      </c>
      <c r="AQ33" s="40">
        <f t="shared" si="6"/>
        <v>0.7</v>
      </c>
      <c r="AS33" s="41">
        <f t="shared" si="7"/>
        <v>1</v>
      </c>
      <c r="AT33" s="41">
        <f t="shared" si="8"/>
        <v>2</v>
      </c>
      <c r="AU33" s="41">
        <f t="shared" si="9"/>
        <v>2</v>
      </c>
      <c r="AW33" s="41" t="str">
        <f t="shared" si="10"/>
        <v>Weak</v>
      </c>
      <c r="AX33" s="41" t="str">
        <f t="shared" si="11"/>
        <v>Att</v>
      </c>
      <c r="AY33" s="41" t="str">
        <f t="shared" si="12"/>
        <v>Att</v>
      </c>
      <c r="BA33" s="86">
        <f t="shared" si="18"/>
        <v>3</v>
      </c>
      <c r="BB33">
        <f t="shared" si="19"/>
        <v>2</v>
      </c>
    </row>
    <row r="34" spans="1:54" ht="15.95" customHeight="1" x14ac:dyDescent="0.25">
      <c r="A34" s="50" t="s">
        <v>76</v>
      </c>
      <c r="B34" s="50" t="s">
        <v>77</v>
      </c>
      <c r="C34" s="34">
        <v>3</v>
      </c>
      <c r="D34" s="34">
        <v>3</v>
      </c>
      <c r="E34" s="34">
        <v>6</v>
      </c>
      <c r="F34" s="34">
        <v>5</v>
      </c>
      <c r="G34" s="34">
        <v>3</v>
      </c>
      <c r="H34" s="34">
        <v>3</v>
      </c>
      <c r="I34" s="34">
        <v>6</v>
      </c>
      <c r="J34" s="34">
        <v>5</v>
      </c>
      <c r="K34" s="34">
        <v>3</v>
      </c>
      <c r="L34" s="34">
        <v>3</v>
      </c>
      <c r="M34" s="34">
        <v>6</v>
      </c>
      <c r="N34" s="34">
        <v>5</v>
      </c>
      <c r="O34" s="46">
        <v>3</v>
      </c>
      <c r="P34" s="46">
        <v>3</v>
      </c>
      <c r="Q34" s="46">
        <v>6</v>
      </c>
      <c r="R34" s="34">
        <v>5</v>
      </c>
      <c r="S34" s="19">
        <f t="shared" si="13"/>
        <v>11</v>
      </c>
      <c r="T34" s="19">
        <f t="shared" si="14"/>
        <v>15</v>
      </c>
      <c r="U34" s="19">
        <f t="shared" si="15"/>
        <v>5</v>
      </c>
      <c r="V34" s="47">
        <v>5</v>
      </c>
      <c r="W34" s="47">
        <v>1</v>
      </c>
      <c r="X34" s="47">
        <v>1</v>
      </c>
      <c r="Y34" s="47">
        <v>5</v>
      </c>
      <c r="Z34" s="47">
        <v>1</v>
      </c>
      <c r="AA34" s="47">
        <v>1</v>
      </c>
      <c r="AB34" s="47">
        <v>5</v>
      </c>
      <c r="AC34" s="47">
        <v>1</v>
      </c>
      <c r="AD34" s="47">
        <v>1</v>
      </c>
      <c r="AE34" s="47">
        <v>5</v>
      </c>
      <c r="AF34" s="47">
        <v>1</v>
      </c>
      <c r="AG34" s="47">
        <v>1</v>
      </c>
      <c r="AH34" s="47">
        <f t="shared" si="16"/>
        <v>7</v>
      </c>
      <c r="AI34" s="47">
        <v>19</v>
      </c>
      <c r="AJ34" s="28">
        <f t="shared" si="17"/>
        <v>57</v>
      </c>
      <c r="AK34" s="38">
        <f t="shared" si="0"/>
        <v>48</v>
      </c>
      <c r="AL34" s="38">
        <f t="shared" si="1"/>
        <v>39</v>
      </c>
      <c r="AM34" s="38">
        <f t="shared" si="2"/>
        <v>28</v>
      </c>
      <c r="AN34" s="28">
        <f t="shared" si="3"/>
        <v>115</v>
      </c>
      <c r="AO34" s="40">
        <f t="shared" si="4"/>
        <v>0.48</v>
      </c>
      <c r="AP34" s="40">
        <f t="shared" si="5"/>
        <v>0.65</v>
      </c>
      <c r="AQ34" s="40">
        <f t="shared" si="6"/>
        <v>0.7</v>
      </c>
      <c r="AS34" s="41">
        <f t="shared" si="7"/>
        <v>1</v>
      </c>
      <c r="AT34" s="41">
        <f t="shared" si="8"/>
        <v>2</v>
      </c>
      <c r="AU34" s="41">
        <f t="shared" si="9"/>
        <v>2</v>
      </c>
      <c r="AW34" s="41" t="str">
        <f t="shared" si="10"/>
        <v>Weak</v>
      </c>
      <c r="AX34" s="41" t="str">
        <f t="shared" si="11"/>
        <v>Att</v>
      </c>
      <c r="AY34" s="41" t="str">
        <f t="shared" si="12"/>
        <v>Att</v>
      </c>
      <c r="BA34" s="86">
        <f t="shared" si="18"/>
        <v>3</v>
      </c>
      <c r="BB34">
        <f t="shared" si="19"/>
        <v>2</v>
      </c>
    </row>
    <row r="35" spans="1:54" ht="15.95" customHeight="1" x14ac:dyDescent="0.25">
      <c r="A35" s="50" t="s">
        <v>78</v>
      </c>
      <c r="B35" s="50" t="s">
        <v>79</v>
      </c>
      <c r="C35" s="34">
        <v>5</v>
      </c>
      <c r="D35" s="34">
        <v>7</v>
      </c>
      <c r="E35" s="34">
        <v>10</v>
      </c>
      <c r="F35" s="34">
        <v>5</v>
      </c>
      <c r="G35" s="34">
        <v>5</v>
      </c>
      <c r="H35" s="34">
        <v>7</v>
      </c>
      <c r="I35" s="34">
        <v>10</v>
      </c>
      <c r="J35" s="34">
        <v>5</v>
      </c>
      <c r="K35" s="34">
        <v>3</v>
      </c>
      <c r="L35" s="34">
        <v>3</v>
      </c>
      <c r="M35" s="34">
        <v>6</v>
      </c>
      <c r="N35" s="34">
        <v>5</v>
      </c>
      <c r="O35" s="46">
        <v>3</v>
      </c>
      <c r="P35" s="46">
        <v>3</v>
      </c>
      <c r="Q35" s="46">
        <v>6</v>
      </c>
      <c r="R35" s="34">
        <v>5</v>
      </c>
      <c r="S35" s="19">
        <f t="shared" si="13"/>
        <v>14</v>
      </c>
      <c r="T35" s="19">
        <f t="shared" si="14"/>
        <v>20</v>
      </c>
      <c r="U35" s="19">
        <f t="shared" si="15"/>
        <v>7</v>
      </c>
      <c r="V35" s="47">
        <v>5</v>
      </c>
      <c r="W35" s="47">
        <v>1</v>
      </c>
      <c r="X35" s="47">
        <v>1</v>
      </c>
      <c r="Y35" s="47">
        <v>5</v>
      </c>
      <c r="Z35" s="47">
        <v>1</v>
      </c>
      <c r="AA35" s="47">
        <v>1</v>
      </c>
      <c r="AB35" s="47">
        <v>5</v>
      </c>
      <c r="AC35" s="47">
        <v>1</v>
      </c>
      <c r="AD35" s="47">
        <v>1</v>
      </c>
      <c r="AE35" s="47">
        <v>5</v>
      </c>
      <c r="AF35" s="47">
        <v>1</v>
      </c>
      <c r="AG35" s="47">
        <v>1</v>
      </c>
      <c r="AH35" s="47">
        <f t="shared" si="16"/>
        <v>7</v>
      </c>
      <c r="AI35" s="47">
        <v>19</v>
      </c>
      <c r="AJ35" s="28">
        <f t="shared" si="17"/>
        <v>67</v>
      </c>
      <c r="AK35" s="38">
        <f t="shared" si="0"/>
        <v>68</v>
      </c>
      <c r="AL35" s="38">
        <f t="shared" si="1"/>
        <v>39</v>
      </c>
      <c r="AM35" s="38">
        <f t="shared" si="2"/>
        <v>28</v>
      </c>
      <c r="AN35" s="28">
        <f t="shared" si="3"/>
        <v>135</v>
      </c>
      <c r="AO35" s="40">
        <f t="shared" si="4"/>
        <v>0.68</v>
      </c>
      <c r="AP35" s="40">
        <f t="shared" si="5"/>
        <v>0.65</v>
      </c>
      <c r="AQ35" s="40">
        <f t="shared" si="6"/>
        <v>0.7</v>
      </c>
      <c r="AS35" s="41">
        <f t="shared" si="7"/>
        <v>2</v>
      </c>
      <c r="AT35" s="41">
        <f t="shared" si="8"/>
        <v>2</v>
      </c>
      <c r="AU35" s="41">
        <f t="shared" si="9"/>
        <v>2</v>
      </c>
      <c r="AW35" s="41" t="str">
        <f t="shared" si="10"/>
        <v>Att</v>
      </c>
      <c r="AX35" s="41" t="str">
        <f t="shared" si="11"/>
        <v>Att</v>
      </c>
      <c r="AY35" s="41" t="str">
        <f t="shared" si="12"/>
        <v>Att</v>
      </c>
      <c r="BA35" s="86">
        <f t="shared" si="18"/>
        <v>4</v>
      </c>
      <c r="BB35">
        <f t="shared" si="19"/>
        <v>2</v>
      </c>
    </row>
    <row r="36" spans="1:54" ht="15.95" customHeight="1" x14ac:dyDescent="0.25">
      <c r="A36" s="50" t="s">
        <v>80</v>
      </c>
      <c r="B36" s="50" t="s">
        <v>81</v>
      </c>
      <c r="C36" s="34">
        <v>5</v>
      </c>
      <c r="D36" s="34">
        <v>7</v>
      </c>
      <c r="E36" s="34">
        <v>10</v>
      </c>
      <c r="F36" s="34">
        <v>5</v>
      </c>
      <c r="G36" s="34">
        <v>5</v>
      </c>
      <c r="H36" s="34">
        <v>7</v>
      </c>
      <c r="I36" s="34">
        <v>10</v>
      </c>
      <c r="J36" s="34">
        <v>5</v>
      </c>
      <c r="K36" s="34">
        <v>3</v>
      </c>
      <c r="L36" s="34">
        <v>3</v>
      </c>
      <c r="M36" s="34">
        <v>6</v>
      </c>
      <c r="N36" s="34">
        <v>5</v>
      </c>
      <c r="O36" s="46">
        <v>3</v>
      </c>
      <c r="P36" s="46">
        <v>3</v>
      </c>
      <c r="Q36" s="46">
        <v>6</v>
      </c>
      <c r="R36" s="34">
        <v>5</v>
      </c>
      <c r="S36" s="19">
        <f t="shared" si="13"/>
        <v>14</v>
      </c>
      <c r="T36" s="19">
        <f t="shared" si="14"/>
        <v>20</v>
      </c>
      <c r="U36" s="19">
        <v>6</v>
      </c>
      <c r="V36" s="47">
        <v>5</v>
      </c>
      <c r="W36" s="47">
        <v>1</v>
      </c>
      <c r="X36" s="47">
        <v>1</v>
      </c>
      <c r="Y36" s="47">
        <v>5</v>
      </c>
      <c r="Z36" s="47">
        <v>1</v>
      </c>
      <c r="AA36" s="47">
        <v>1</v>
      </c>
      <c r="AB36" s="47">
        <v>5</v>
      </c>
      <c r="AC36" s="47">
        <v>1</v>
      </c>
      <c r="AD36" s="47">
        <v>1</v>
      </c>
      <c r="AE36" s="47">
        <v>5</v>
      </c>
      <c r="AF36" s="47">
        <v>1</v>
      </c>
      <c r="AG36" s="47">
        <v>1</v>
      </c>
      <c r="AH36" s="47">
        <f t="shared" si="16"/>
        <v>7</v>
      </c>
      <c r="AI36" s="47">
        <v>20</v>
      </c>
      <c r="AJ36" s="28">
        <f t="shared" si="17"/>
        <v>67</v>
      </c>
      <c r="AK36" s="38">
        <f t="shared" si="0"/>
        <v>68</v>
      </c>
      <c r="AL36" s="38">
        <f t="shared" si="1"/>
        <v>40</v>
      </c>
      <c r="AM36" s="38">
        <f t="shared" si="2"/>
        <v>28</v>
      </c>
      <c r="AN36" s="28">
        <f t="shared" si="3"/>
        <v>136</v>
      </c>
      <c r="AO36" s="40">
        <f t="shared" si="4"/>
        <v>0.68</v>
      </c>
      <c r="AP36" s="40">
        <f t="shared" si="5"/>
        <v>0.66666666666666663</v>
      </c>
      <c r="AQ36" s="40">
        <f t="shared" si="6"/>
        <v>0.7</v>
      </c>
      <c r="AS36" s="41">
        <f t="shared" si="7"/>
        <v>2</v>
      </c>
      <c r="AT36" s="41">
        <f t="shared" si="8"/>
        <v>2</v>
      </c>
      <c r="AU36" s="41">
        <f t="shared" si="9"/>
        <v>2</v>
      </c>
      <c r="AW36" s="41" t="str">
        <f t="shared" si="10"/>
        <v>Att</v>
      </c>
      <c r="AX36" s="41" t="str">
        <f t="shared" si="11"/>
        <v>Att</v>
      </c>
      <c r="AY36" s="41" t="str">
        <f t="shared" si="12"/>
        <v>Att</v>
      </c>
      <c r="BA36" s="86">
        <f t="shared" si="18"/>
        <v>4</v>
      </c>
      <c r="BB36">
        <f t="shared" si="19"/>
        <v>2</v>
      </c>
    </row>
    <row r="37" spans="1:54" ht="15.95" customHeight="1" x14ac:dyDescent="0.25">
      <c r="A37" s="50" t="s">
        <v>82</v>
      </c>
      <c r="B37" s="50" t="s">
        <v>83</v>
      </c>
      <c r="C37" s="34">
        <v>3</v>
      </c>
      <c r="D37" s="34">
        <v>3</v>
      </c>
      <c r="E37" s="34">
        <v>6</v>
      </c>
      <c r="F37" s="34">
        <v>5</v>
      </c>
      <c r="G37" s="34">
        <v>3</v>
      </c>
      <c r="H37" s="34">
        <v>3</v>
      </c>
      <c r="I37" s="34">
        <v>6</v>
      </c>
      <c r="J37" s="34">
        <v>5</v>
      </c>
      <c r="K37" s="34">
        <v>3</v>
      </c>
      <c r="L37" s="34">
        <v>3</v>
      </c>
      <c r="M37" s="34">
        <v>6</v>
      </c>
      <c r="N37" s="34">
        <v>5</v>
      </c>
      <c r="O37" s="46">
        <v>3</v>
      </c>
      <c r="P37" s="46">
        <v>3</v>
      </c>
      <c r="Q37" s="46">
        <v>6</v>
      </c>
      <c r="R37" s="34">
        <v>5</v>
      </c>
      <c r="S37" s="19">
        <f t="shared" si="13"/>
        <v>11</v>
      </c>
      <c r="T37" s="19">
        <f t="shared" si="14"/>
        <v>15</v>
      </c>
      <c r="U37" s="19">
        <f t="shared" si="15"/>
        <v>5</v>
      </c>
      <c r="V37" s="47">
        <v>5</v>
      </c>
      <c r="W37" s="47">
        <v>1</v>
      </c>
      <c r="X37" s="47">
        <v>1</v>
      </c>
      <c r="Y37" s="47">
        <v>5</v>
      </c>
      <c r="Z37" s="47">
        <v>1</v>
      </c>
      <c r="AA37" s="47">
        <v>1</v>
      </c>
      <c r="AB37" s="47">
        <v>5</v>
      </c>
      <c r="AC37" s="47">
        <v>1</v>
      </c>
      <c r="AD37" s="47">
        <v>1</v>
      </c>
      <c r="AE37" s="47">
        <v>5</v>
      </c>
      <c r="AF37" s="47">
        <v>1</v>
      </c>
      <c r="AG37" s="47">
        <v>1</v>
      </c>
      <c r="AH37" s="47">
        <f t="shared" si="16"/>
        <v>7</v>
      </c>
      <c r="AI37" s="47">
        <v>17</v>
      </c>
      <c r="AJ37" s="28">
        <f t="shared" si="17"/>
        <v>55</v>
      </c>
      <c r="AK37" s="38">
        <f t="shared" si="0"/>
        <v>48</v>
      </c>
      <c r="AL37" s="38">
        <f t="shared" si="1"/>
        <v>37</v>
      </c>
      <c r="AM37" s="38">
        <f t="shared" si="2"/>
        <v>28</v>
      </c>
      <c r="AN37" s="28">
        <f t="shared" si="3"/>
        <v>113</v>
      </c>
      <c r="AO37" s="40">
        <f t="shared" si="4"/>
        <v>0.48</v>
      </c>
      <c r="AP37" s="40">
        <f t="shared" si="5"/>
        <v>0.6166666666666667</v>
      </c>
      <c r="AQ37" s="40">
        <f t="shared" si="6"/>
        <v>0.7</v>
      </c>
      <c r="AS37" s="41">
        <f t="shared" si="7"/>
        <v>1</v>
      </c>
      <c r="AT37" s="41">
        <f t="shared" si="8"/>
        <v>2</v>
      </c>
      <c r="AU37" s="41">
        <f t="shared" si="9"/>
        <v>2</v>
      </c>
      <c r="AW37" s="41" t="str">
        <f t="shared" si="10"/>
        <v>Weak</v>
      </c>
      <c r="AX37" s="41" t="str">
        <f t="shared" si="11"/>
        <v>Att</v>
      </c>
      <c r="AY37" s="41" t="str">
        <f t="shared" si="12"/>
        <v>Att</v>
      </c>
      <c r="BA37" s="86">
        <f t="shared" si="18"/>
        <v>3</v>
      </c>
      <c r="BB37">
        <f t="shared" si="19"/>
        <v>2</v>
      </c>
    </row>
    <row r="38" spans="1:54" ht="15.95" customHeight="1" x14ac:dyDescent="0.25">
      <c r="A38" s="50" t="s">
        <v>84</v>
      </c>
      <c r="B38" s="50" t="s">
        <v>85</v>
      </c>
      <c r="C38" s="34">
        <v>3</v>
      </c>
      <c r="D38" s="34">
        <v>3</v>
      </c>
      <c r="E38" s="34">
        <v>6</v>
      </c>
      <c r="F38" s="34">
        <v>5</v>
      </c>
      <c r="G38" s="34">
        <v>3</v>
      </c>
      <c r="H38" s="34">
        <v>3</v>
      </c>
      <c r="I38" s="34">
        <v>6</v>
      </c>
      <c r="J38" s="34">
        <v>5</v>
      </c>
      <c r="K38" s="34">
        <v>3</v>
      </c>
      <c r="L38" s="34">
        <v>3</v>
      </c>
      <c r="M38" s="34">
        <v>6</v>
      </c>
      <c r="N38" s="34">
        <v>5</v>
      </c>
      <c r="O38" s="46">
        <v>3</v>
      </c>
      <c r="P38" s="46">
        <v>3</v>
      </c>
      <c r="Q38" s="46">
        <v>6</v>
      </c>
      <c r="R38" s="34">
        <v>5</v>
      </c>
      <c r="S38" s="19">
        <f t="shared" si="13"/>
        <v>11</v>
      </c>
      <c r="T38" s="19">
        <f t="shared" si="14"/>
        <v>15</v>
      </c>
      <c r="U38" s="19">
        <f t="shared" si="15"/>
        <v>5</v>
      </c>
      <c r="V38" s="47">
        <v>5</v>
      </c>
      <c r="W38" s="47">
        <v>1</v>
      </c>
      <c r="X38" s="47">
        <v>1</v>
      </c>
      <c r="Y38" s="47">
        <v>5</v>
      </c>
      <c r="Z38" s="47">
        <v>1</v>
      </c>
      <c r="AA38" s="47">
        <v>1</v>
      </c>
      <c r="AB38" s="47">
        <v>5</v>
      </c>
      <c r="AC38" s="47">
        <v>1</v>
      </c>
      <c r="AD38" s="47">
        <v>1</v>
      </c>
      <c r="AE38" s="47">
        <v>5</v>
      </c>
      <c r="AF38" s="47">
        <v>1</v>
      </c>
      <c r="AG38" s="47">
        <v>1</v>
      </c>
      <c r="AH38" s="47">
        <f t="shared" si="16"/>
        <v>7</v>
      </c>
      <c r="AI38" s="47">
        <v>12</v>
      </c>
      <c r="AJ38" s="28">
        <f t="shared" si="17"/>
        <v>50</v>
      </c>
      <c r="AK38" s="38">
        <f t="shared" si="0"/>
        <v>48</v>
      </c>
      <c r="AL38" s="38">
        <f t="shared" si="1"/>
        <v>32</v>
      </c>
      <c r="AM38" s="38">
        <f t="shared" si="2"/>
        <v>28</v>
      </c>
      <c r="AN38" s="28">
        <f t="shared" si="3"/>
        <v>108</v>
      </c>
      <c r="AO38" s="40">
        <f t="shared" si="4"/>
        <v>0.48</v>
      </c>
      <c r="AP38" s="40">
        <f t="shared" si="5"/>
        <v>0.53333333333333333</v>
      </c>
      <c r="AQ38" s="40">
        <f t="shared" si="6"/>
        <v>0.7</v>
      </c>
      <c r="AS38" s="41">
        <f t="shared" si="7"/>
        <v>1</v>
      </c>
      <c r="AT38" s="41">
        <f t="shared" si="8"/>
        <v>2</v>
      </c>
      <c r="AU38" s="41">
        <f t="shared" si="9"/>
        <v>2</v>
      </c>
      <c r="AW38" s="41" t="str">
        <f t="shared" si="10"/>
        <v>Weak</v>
      </c>
      <c r="AX38" s="41" t="str">
        <f t="shared" si="11"/>
        <v>Att</v>
      </c>
      <c r="AY38" s="41" t="str">
        <f t="shared" si="12"/>
        <v>Att</v>
      </c>
      <c r="BA38" s="86">
        <f t="shared" si="18"/>
        <v>3</v>
      </c>
      <c r="BB38">
        <f t="shared" si="19"/>
        <v>2</v>
      </c>
    </row>
    <row r="39" spans="1:54" ht="15.95" customHeight="1" x14ac:dyDescent="0.25">
      <c r="A39" s="50" t="s">
        <v>86</v>
      </c>
      <c r="B39" s="50" t="s">
        <v>87</v>
      </c>
      <c r="C39" s="34">
        <v>3</v>
      </c>
      <c r="D39" s="34">
        <v>3</v>
      </c>
      <c r="E39" s="34">
        <v>6</v>
      </c>
      <c r="F39" s="34">
        <v>5</v>
      </c>
      <c r="G39" s="34">
        <v>3</v>
      </c>
      <c r="H39" s="34">
        <v>3</v>
      </c>
      <c r="I39" s="34">
        <v>6</v>
      </c>
      <c r="J39" s="34">
        <v>5</v>
      </c>
      <c r="K39" s="34">
        <v>3</v>
      </c>
      <c r="L39" s="34">
        <v>3</v>
      </c>
      <c r="M39" s="34">
        <v>6</v>
      </c>
      <c r="N39" s="34">
        <v>5</v>
      </c>
      <c r="O39" s="46">
        <v>3</v>
      </c>
      <c r="P39" s="46">
        <v>3</v>
      </c>
      <c r="Q39" s="46">
        <v>6</v>
      </c>
      <c r="R39" s="34">
        <v>5</v>
      </c>
      <c r="S39" s="19">
        <f t="shared" si="13"/>
        <v>11</v>
      </c>
      <c r="T39" s="19">
        <f t="shared" si="14"/>
        <v>15</v>
      </c>
      <c r="U39" s="19">
        <f t="shared" si="15"/>
        <v>5</v>
      </c>
      <c r="V39" s="47">
        <v>5</v>
      </c>
      <c r="W39" s="47">
        <v>1</v>
      </c>
      <c r="X39" s="47">
        <v>1</v>
      </c>
      <c r="Y39" s="47">
        <v>5</v>
      </c>
      <c r="Z39" s="47">
        <v>1</v>
      </c>
      <c r="AA39" s="47">
        <v>1</v>
      </c>
      <c r="AB39" s="47">
        <v>5</v>
      </c>
      <c r="AC39" s="47">
        <v>1</v>
      </c>
      <c r="AD39" s="47">
        <v>1</v>
      </c>
      <c r="AE39" s="47">
        <v>5</v>
      </c>
      <c r="AF39" s="47">
        <v>1</v>
      </c>
      <c r="AG39" s="47">
        <v>1</v>
      </c>
      <c r="AH39" s="47">
        <f t="shared" si="16"/>
        <v>7</v>
      </c>
      <c r="AI39" s="47">
        <v>18</v>
      </c>
      <c r="AJ39" s="28">
        <f t="shared" si="17"/>
        <v>56</v>
      </c>
      <c r="AK39" s="38">
        <f t="shared" si="0"/>
        <v>48</v>
      </c>
      <c r="AL39" s="38">
        <f t="shared" si="1"/>
        <v>38</v>
      </c>
      <c r="AM39" s="38">
        <f t="shared" si="2"/>
        <v>28</v>
      </c>
      <c r="AN39" s="28">
        <f t="shared" si="3"/>
        <v>114</v>
      </c>
      <c r="AO39" s="40">
        <f t="shared" si="4"/>
        <v>0.48</v>
      </c>
      <c r="AP39" s="40">
        <f t="shared" si="5"/>
        <v>0.6333333333333333</v>
      </c>
      <c r="AQ39" s="40">
        <f t="shared" si="6"/>
        <v>0.7</v>
      </c>
      <c r="AS39" s="41">
        <f t="shared" si="7"/>
        <v>1</v>
      </c>
      <c r="AT39" s="41">
        <f t="shared" si="8"/>
        <v>2</v>
      </c>
      <c r="AU39" s="41">
        <f t="shared" si="9"/>
        <v>2</v>
      </c>
      <c r="AW39" s="41" t="str">
        <f t="shared" si="10"/>
        <v>Weak</v>
      </c>
      <c r="AX39" s="41" t="str">
        <f t="shared" si="11"/>
        <v>Att</v>
      </c>
      <c r="AY39" s="41" t="str">
        <f t="shared" si="12"/>
        <v>Att</v>
      </c>
      <c r="BA39" s="86">
        <f t="shared" si="18"/>
        <v>3</v>
      </c>
      <c r="BB39">
        <f t="shared" si="19"/>
        <v>2</v>
      </c>
    </row>
    <row r="40" spans="1:54" ht="15.95" customHeight="1" x14ac:dyDescent="0.25">
      <c r="A40" s="50" t="s">
        <v>88</v>
      </c>
      <c r="B40" s="50" t="s">
        <v>89</v>
      </c>
      <c r="C40" s="34">
        <v>3</v>
      </c>
      <c r="D40" s="34">
        <v>3</v>
      </c>
      <c r="E40" s="34">
        <v>6</v>
      </c>
      <c r="F40" s="34">
        <v>5</v>
      </c>
      <c r="G40" s="34">
        <v>3</v>
      </c>
      <c r="H40" s="34">
        <v>3</v>
      </c>
      <c r="I40" s="34">
        <v>6</v>
      </c>
      <c r="J40" s="34">
        <v>5</v>
      </c>
      <c r="K40" s="34">
        <v>3</v>
      </c>
      <c r="L40" s="34">
        <v>3</v>
      </c>
      <c r="M40" s="34">
        <v>6</v>
      </c>
      <c r="N40" s="34">
        <v>5</v>
      </c>
      <c r="O40" s="46">
        <v>3</v>
      </c>
      <c r="P40" s="46">
        <v>3</v>
      </c>
      <c r="Q40" s="46">
        <v>6</v>
      </c>
      <c r="R40" s="34">
        <v>5</v>
      </c>
      <c r="S40" s="19">
        <f t="shared" si="13"/>
        <v>11</v>
      </c>
      <c r="T40" s="19">
        <f t="shared" si="14"/>
        <v>15</v>
      </c>
      <c r="U40" s="19">
        <f t="shared" si="15"/>
        <v>5</v>
      </c>
      <c r="V40" s="47">
        <v>5</v>
      </c>
      <c r="W40" s="47">
        <v>1</v>
      </c>
      <c r="X40" s="47">
        <v>1</v>
      </c>
      <c r="Y40" s="47">
        <v>5</v>
      </c>
      <c r="Z40" s="47">
        <v>1</v>
      </c>
      <c r="AA40" s="47">
        <v>1</v>
      </c>
      <c r="AB40" s="47">
        <v>5</v>
      </c>
      <c r="AC40" s="47">
        <v>1</v>
      </c>
      <c r="AD40" s="47">
        <v>1</v>
      </c>
      <c r="AE40" s="47">
        <v>5</v>
      </c>
      <c r="AF40" s="47">
        <v>1</v>
      </c>
      <c r="AG40" s="47">
        <v>1</v>
      </c>
      <c r="AH40" s="47">
        <f t="shared" si="16"/>
        <v>7</v>
      </c>
      <c r="AI40" s="47">
        <v>14</v>
      </c>
      <c r="AJ40" s="28">
        <f t="shared" si="17"/>
        <v>52</v>
      </c>
      <c r="AK40" s="38">
        <f t="shared" si="0"/>
        <v>48</v>
      </c>
      <c r="AL40" s="38">
        <f t="shared" si="1"/>
        <v>34</v>
      </c>
      <c r="AM40" s="38">
        <f t="shared" si="2"/>
        <v>28</v>
      </c>
      <c r="AN40" s="28">
        <f t="shared" si="3"/>
        <v>110</v>
      </c>
      <c r="AO40" s="40">
        <f t="shared" si="4"/>
        <v>0.48</v>
      </c>
      <c r="AP40" s="40">
        <f t="shared" si="5"/>
        <v>0.56666666666666665</v>
      </c>
      <c r="AQ40" s="40">
        <f t="shared" si="6"/>
        <v>0.7</v>
      </c>
      <c r="AS40" s="41">
        <f t="shared" si="7"/>
        <v>1</v>
      </c>
      <c r="AT40" s="41">
        <f t="shared" si="8"/>
        <v>2</v>
      </c>
      <c r="AU40" s="41">
        <f t="shared" si="9"/>
        <v>2</v>
      </c>
      <c r="AW40" s="41" t="str">
        <f t="shared" si="10"/>
        <v>Weak</v>
      </c>
      <c r="AX40" s="41" t="str">
        <f t="shared" si="11"/>
        <v>Att</v>
      </c>
      <c r="AY40" s="41" t="str">
        <f t="shared" si="12"/>
        <v>Att</v>
      </c>
      <c r="BA40" s="86">
        <f t="shared" si="18"/>
        <v>3</v>
      </c>
      <c r="BB40">
        <f t="shared" si="19"/>
        <v>2</v>
      </c>
    </row>
    <row r="41" spans="1:54" ht="15.95" customHeight="1" x14ac:dyDescent="0.25">
      <c r="A41" s="50" t="s">
        <v>90</v>
      </c>
      <c r="B41" s="50" t="s">
        <v>91</v>
      </c>
      <c r="C41" s="34">
        <v>3</v>
      </c>
      <c r="D41" s="34">
        <v>3</v>
      </c>
      <c r="E41" s="34">
        <v>6</v>
      </c>
      <c r="F41" s="34">
        <v>5</v>
      </c>
      <c r="G41" s="34">
        <v>3</v>
      </c>
      <c r="H41" s="34">
        <v>3</v>
      </c>
      <c r="I41" s="34">
        <v>6</v>
      </c>
      <c r="J41" s="34">
        <v>5</v>
      </c>
      <c r="K41" s="34">
        <v>3</v>
      </c>
      <c r="L41" s="34">
        <v>3</v>
      </c>
      <c r="M41" s="34">
        <v>6</v>
      </c>
      <c r="N41" s="34">
        <v>5</v>
      </c>
      <c r="O41" s="46">
        <v>3</v>
      </c>
      <c r="P41" s="46">
        <v>3</v>
      </c>
      <c r="Q41" s="46">
        <v>6</v>
      </c>
      <c r="R41" s="34">
        <v>5</v>
      </c>
      <c r="S41" s="19">
        <f t="shared" si="13"/>
        <v>11</v>
      </c>
      <c r="T41" s="19">
        <f t="shared" si="14"/>
        <v>15</v>
      </c>
      <c r="U41" s="19">
        <f t="shared" si="15"/>
        <v>5</v>
      </c>
      <c r="V41" s="47">
        <v>5</v>
      </c>
      <c r="W41" s="47">
        <v>1</v>
      </c>
      <c r="X41" s="47">
        <v>1</v>
      </c>
      <c r="Y41" s="47">
        <v>5</v>
      </c>
      <c r="Z41" s="47">
        <v>1</v>
      </c>
      <c r="AA41" s="47">
        <v>1</v>
      </c>
      <c r="AB41" s="47">
        <v>5</v>
      </c>
      <c r="AC41" s="47">
        <v>1</v>
      </c>
      <c r="AD41" s="47">
        <v>1</v>
      </c>
      <c r="AE41" s="47">
        <v>5</v>
      </c>
      <c r="AF41" s="47">
        <v>1</v>
      </c>
      <c r="AG41" s="47">
        <v>1</v>
      </c>
      <c r="AH41" s="47">
        <f t="shared" si="16"/>
        <v>7</v>
      </c>
      <c r="AI41" s="47">
        <v>17</v>
      </c>
      <c r="AJ41" s="28">
        <f t="shared" si="17"/>
        <v>55</v>
      </c>
      <c r="AK41" s="38">
        <f t="shared" si="0"/>
        <v>48</v>
      </c>
      <c r="AL41" s="38">
        <f t="shared" si="1"/>
        <v>37</v>
      </c>
      <c r="AM41" s="38">
        <f t="shared" si="2"/>
        <v>28</v>
      </c>
      <c r="AN41" s="28">
        <f t="shared" si="3"/>
        <v>113</v>
      </c>
      <c r="AO41" s="40">
        <f t="shared" si="4"/>
        <v>0.48</v>
      </c>
      <c r="AP41" s="40">
        <f t="shared" si="5"/>
        <v>0.6166666666666667</v>
      </c>
      <c r="AQ41" s="40">
        <f t="shared" si="6"/>
        <v>0.7</v>
      </c>
      <c r="AS41" s="41">
        <f t="shared" si="7"/>
        <v>1</v>
      </c>
      <c r="AT41" s="41">
        <f t="shared" si="8"/>
        <v>2</v>
      </c>
      <c r="AU41" s="41">
        <f t="shared" si="9"/>
        <v>2</v>
      </c>
      <c r="AW41" s="41" t="str">
        <f t="shared" si="10"/>
        <v>Weak</v>
      </c>
      <c r="AX41" s="41" t="str">
        <f t="shared" si="11"/>
        <v>Att</v>
      </c>
      <c r="AY41" s="41" t="str">
        <f t="shared" si="12"/>
        <v>Att</v>
      </c>
      <c r="BA41" s="86">
        <f t="shared" si="18"/>
        <v>3</v>
      </c>
      <c r="BB41">
        <f t="shared" si="19"/>
        <v>2</v>
      </c>
    </row>
    <row r="42" spans="1:54" ht="15.95" customHeight="1" x14ac:dyDescent="0.25">
      <c r="A42" s="50" t="s">
        <v>92</v>
      </c>
      <c r="B42" s="50" t="s">
        <v>93</v>
      </c>
      <c r="C42" s="34">
        <v>3</v>
      </c>
      <c r="D42" s="34">
        <v>3</v>
      </c>
      <c r="E42" s="34">
        <v>6</v>
      </c>
      <c r="F42" s="34">
        <v>5</v>
      </c>
      <c r="G42" s="34">
        <v>3</v>
      </c>
      <c r="H42" s="34">
        <v>3</v>
      </c>
      <c r="I42" s="34">
        <v>6</v>
      </c>
      <c r="J42" s="34">
        <v>5</v>
      </c>
      <c r="K42" s="34">
        <v>3</v>
      </c>
      <c r="L42" s="34">
        <v>3</v>
      </c>
      <c r="M42" s="34">
        <v>6</v>
      </c>
      <c r="N42" s="34">
        <v>5</v>
      </c>
      <c r="O42" s="46">
        <v>3</v>
      </c>
      <c r="P42" s="46">
        <v>3</v>
      </c>
      <c r="Q42" s="46">
        <v>6</v>
      </c>
      <c r="R42" s="34">
        <v>5</v>
      </c>
      <c r="S42" s="19">
        <f t="shared" si="13"/>
        <v>11</v>
      </c>
      <c r="T42" s="19">
        <f t="shared" si="14"/>
        <v>15</v>
      </c>
      <c r="U42" s="19">
        <f t="shared" si="15"/>
        <v>5</v>
      </c>
      <c r="V42" s="47">
        <v>5</v>
      </c>
      <c r="W42" s="47">
        <v>1</v>
      </c>
      <c r="X42" s="47">
        <v>1</v>
      </c>
      <c r="Y42" s="47">
        <v>5</v>
      </c>
      <c r="Z42" s="47">
        <v>1</v>
      </c>
      <c r="AA42" s="47">
        <v>1</v>
      </c>
      <c r="AB42" s="47">
        <v>5</v>
      </c>
      <c r="AC42" s="47">
        <v>1</v>
      </c>
      <c r="AD42" s="47">
        <v>1</v>
      </c>
      <c r="AE42" s="47">
        <v>5</v>
      </c>
      <c r="AF42" s="47">
        <v>1</v>
      </c>
      <c r="AG42" s="47">
        <v>1</v>
      </c>
      <c r="AH42" s="47">
        <f t="shared" si="16"/>
        <v>7</v>
      </c>
      <c r="AI42" s="48">
        <v>19</v>
      </c>
      <c r="AJ42" s="28">
        <f t="shared" si="17"/>
        <v>57</v>
      </c>
      <c r="AK42" s="38">
        <f t="shared" si="0"/>
        <v>48</v>
      </c>
      <c r="AL42" s="38">
        <f t="shared" si="1"/>
        <v>39</v>
      </c>
      <c r="AM42" s="38">
        <f t="shared" si="2"/>
        <v>28</v>
      </c>
      <c r="AN42" s="28">
        <f t="shared" si="3"/>
        <v>115</v>
      </c>
      <c r="AO42" s="40">
        <f t="shared" si="4"/>
        <v>0.48</v>
      </c>
      <c r="AP42" s="40">
        <f t="shared" si="5"/>
        <v>0.65</v>
      </c>
      <c r="AQ42" s="40">
        <f t="shared" si="6"/>
        <v>0.7</v>
      </c>
      <c r="AS42" s="41">
        <f t="shared" si="7"/>
        <v>1</v>
      </c>
      <c r="AT42" s="41">
        <f t="shared" si="8"/>
        <v>2</v>
      </c>
      <c r="AU42" s="41">
        <f t="shared" si="9"/>
        <v>2</v>
      </c>
      <c r="AW42" s="41" t="str">
        <f t="shared" si="10"/>
        <v>Weak</v>
      </c>
      <c r="AX42" s="41" t="str">
        <f t="shared" si="11"/>
        <v>Att</v>
      </c>
      <c r="AY42" s="41" t="str">
        <f t="shared" si="12"/>
        <v>Att</v>
      </c>
      <c r="BA42" s="86">
        <f t="shared" si="18"/>
        <v>3</v>
      </c>
      <c r="BB42">
        <f t="shared" si="19"/>
        <v>2</v>
      </c>
    </row>
    <row r="43" spans="1:54" x14ac:dyDescent="0.25">
      <c r="A43" s="50" t="s">
        <v>94</v>
      </c>
      <c r="B43" s="50" t="s">
        <v>95</v>
      </c>
      <c r="C43" s="34">
        <v>3</v>
      </c>
      <c r="D43" s="34">
        <v>3</v>
      </c>
      <c r="E43" s="34">
        <v>6</v>
      </c>
      <c r="F43" s="34">
        <v>5</v>
      </c>
      <c r="G43" s="34">
        <v>3</v>
      </c>
      <c r="H43" s="34">
        <v>3</v>
      </c>
      <c r="I43" s="34">
        <v>6</v>
      </c>
      <c r="J43" s="34">
        <v>5</v>
      </c>
      <c r="K43" s="34">
        <v>3</v>
      </c>
      <c r="L43" s="34">
        <v>3</v>
      </c>
      <c r="M43" s="34">
        <v>6</v>
      </c>
      <c r="N43" s="34">
        <v>5</v>
      </c>
      <c r="O43" s="46">
        <v>3</v>
      </c>
      <c r="P43" s="46">
        <v>3</v>
      </c>
      <c r="Q43" s="46">
        <v>6</v>
      </c>
      <c r="R43" s="34">
        <v>5</v>
      </c>
      <c r="S43" s="19">
        <f t="shared" si="13"/>
        <v>11</v>
      </c>
      <c r="T43" s="19">
        <f t="shared" si="14"/>
        <v>15</v>
      </c>
      <c r="U43" s="19">
        <v>4</v>
      </c>
      <c r="V43" s="47">
        <v>5</v>
      </c>
      <c r="W43" s="47">
        <v>1</v>
      </c>
      <c r="X43" s="47">
        <v>1</v>
      </c>
      <c r="Y43" s="47">
        <v>5</v>
      </c>
      <c r="Z43" s="47">
        <v>1</v>
      </c>
      <c r="AA43" s="47">
        <v>1</v>
      </c>
      <c r="AB43" s="47">
        <v>5</v>
      </c>
      <c r="AC43" s="47">
        <v>1</v>
      </c>
      <c r="AD43" s="47">
        <v>1</v>
      </c>
      <c r="AE43" s="47">
        <v>5</v>
      </c>
      <c r="AF43" s="47">
        <v>1</v>
      </c>
      <c r="AG43" s="47">
        <v>1</v>
      </c>
      <c r="AH43" s="47">
        <f t="shared" si="16"/>
        <v>7</v>
      </c>
      <c r="AI43" s="34">
        <v>20</v>
      </c>
      <c r="AJ43" s="28">
        <f t="shared" si="17"/>
        <v>57</v>
      </c>
      <c r="AK43" s="38">
        <f t="shared" si="0"/>
        <v>48</v>
      </c>
      <c r="AL43" s="38">
        <f t="shared" si="1"/>
        <v>40</v>
      </c>
      <c r="AM43" s="38">
        <f t="shared" si="2"/>
        <v>28</v>
      </c>
      <c r="AN43" s="28">
        <f t="shared" si="3"/>
        <v>116</v>
      </c>
      <c r="AO43" s="40">
        <f t="shared" si="4"/>
        <v>0.48</v>
      </c>
      <c r="AP43" s="40">
        <f t="shared" si="5"/>
        <v>0.66666666666666663</v>
      </c>
      <c r="AQ43" s="40">
        <f t="shared" si="6"/>
        <v>0.7</v>
      </c>
      <c r="AR43" s="2"/>
      <c r="AS43" s="41">
        <f t="shared" si="7"/>
        <v>1</v>
      </c>
      <c r="AT43" s="41">
        <f t="shared" si="8"/>
        <v>2</v>
      </c>
      <c r="AU43" s="41">
        <f t="shared" si="9"/>
        <v>2</v>
      </c>
      <c r="AV43" s="2"/>
      <c r="AW43" s="41" t="str">
        <f t="shared" si="10"/>
        <v>Weak</v>
      </c>
      <c r="AX43" s="41" t="str">
        <f t="shared" si="11"/>
        <v>Att</v>
      </c>
      <c r="AY43" s="41" t="str">
        <f t="shared" si="12"/>
        <v>Att</v>
      </c>
      <c r="BA43" s="86">
        <f t="shared" si="18"/>
        <v>3</v>
      </c>
      <c r="BB43">
        <f t="shared" si="19"/>
        <v>2</v>
      </c>
    </row>
    <row r="44" spans="1:54" x14ac:dyDescent="0.25">
      <c r="A44" s="50" t="s">
        <v>96</v>
      </c>
      <c r="B44" s="50" t="s">
        <v>97</v>
      </c>
      <c r="C44" s="34">
        <v>3</v>
      </c>
      <c r="D44" s="34">
        <v>3</v>
      </c>
      <c r="E44" s="34">
        <v>6</v>
      </c>
      <c r="F44" s="34">
        <v>5</v>
      </c>
      <c r="G44" s="34">
        <v>3</v>
      </c>
      <c r="H44" s="34">
        <v>3</v>
      </c>
      <c r="I44" s="34">
        <v>6</v>
      </c>
      <c r="J44" s="34">
        <v>5</v>
      </c>
      <c r="K44" s="34">
        <v>3</v>
      </c>
      <c r="L44" s="34">
        <v>3</v>
      </c>
      <c r="M44" s="34">
        <v>6</v>
      </c>
      <c r="N44" s="34">
        <v>5</v>
      </c>
      <c r="O44" s="46">
        <v>3</v>
      </c>
      <c r="P44" s="46">
        <v>3</v>
      </c>
      <c r="Q44" s="46">
        <v>6</v>
      </c>
      <c r="R44" s="34">
        <v>5</v>
      </c>
      <c r="S44" s="19">
        <f t="shared" si="13"/>
        <v>11</v>
      </c>
      <c r="T44" s="19">
        <f t="shared" si="14"/>
        <v>15</v>
      </c>
      <c r="U44" s="19">
        <f t="shared" si="15"/>
        <v>5</v>
      </c>
      <c r="V44" s="47">
        <v>5</v>
      </c>
      <c r="W44" s="47">
        <v>1</v>
      </c>
      <c r="X44" s="47">
        <v>1</v>
      </c>
      <c r="Y44" s="47">
        <v>5</v>
      </c>
      <c r="Z44" s="47">
        <v>1</v>
      </c>
      <c r="AA44" s="47">
        <v>1</v>
      </c>
      <c r="AB44" s="47">
        <v>5</v>
      </c>
      <c r="AC44" s="47">
        <v>1</v>
      </c>
      <c r="AD44" s="47">
        <v>1</v>
      </c>
      <c r="AE44" s="47">
        <v>5</v>
      </c>
      <c r="AF44" s="47">
        <v>1</v>
      </c>
      <c r="AG44" s="47">
        <v>1</v>
      </c>
      <c r="AH44" s="47">
        <f t="shared" si="16"/>
        <v>7</v>
      </c>
      <c r="AI44" s="34">
        <v>17</v>
      </c>
      <c r="AJ44" s="28">
        <f t="shared" si="17"/>
        <v>55</v>
      </c>
      <c r="AK44" s="38">
        <f t="shared" si="0"/>
        <v>48</v>
      </c>
      <c r="AL44" s="38">
        <f t="shared" si="1"/>
        <v>37</v>
      </c>
      <c r="AM44" s="38">
        <f t="shared" si="2"/>
        <v>28</v>
      </c>
      <c r="AN44" s="28">
        <f t="shared" si="3"/>
        <v>113</v>
      </c>
      <c r="AO44" s="40">
        <f t="shared" si="4"/>
        <v>0.48</v>
      </c>
      <c r="AP44" s="40">
        <f t="shared" si="5"/>
        <v>0.6166666666666667</v>
      </c>
      <c r="AQ44" s="40">
        <f t="shared" si="6"/>
        <v>0.7</v>
      </c>
      <c r="AR44" s="2"/>
      <c r="AS44" s="41">
        <f t="shared" si="7"/>
        <v>1</v>
      </c>
      <c r="AT44" s="41">
        <f t="shared" si="8"/>
        <v>2</v>
      </c>
      <c r="AU44" s="41">
        <f t="shared" si="9"/>
        <v>2</v>
      </c>
      <c r="AV44" s="2"/>
      <c r="AW44" s="41" t="str">
        <f t="shared" si="10"/>
        <v>Weak</v>
      </c>
      <c r="AX44" s="41" t="str">
        <f t="shared" si="11"/>
        <v>Att</v>
      </c>
      <c r="AY44" s="41" t="str">
        <f t="shared" si="12"/>
        <v>Att</v>
      </c>
      <c r="BA44" s="86">
        <f t="shared" si="18"/>
        <v>3</v>
      </c>
      <c r="BB44">
        <f t="shared" si="19"/>
        <v>2</v>
      </c>
    </row>
    <row r="45" spans="1:54" x14ac:dyDescent="0.25">
      <c r="A45" s="50" t="s">
        <v>98</v>
      </c>
      <c r="B45" s="50" t="s">
        <v>99</v>
      </c>
      <c r="C45" s="34">
        <v>3</v>
      </c>
      <c r="D45" s="34">
        <v>3</v>
      </c>
      <c r="E45" s="34">
        <v>6</v>
      </c>
      <c r="F45" s="34">
        <v>5</v>
      </c>
      <c r="G45" s="34">
        <v>3</v>
      </c>
      <c r="H45" s="34">
        <v>3</v>
      </c>
      <c r="I45" s="34">
        <v>6</v>
      </c>
      <c r="J45" s="34">
        <v>5</v>
      </c>
      <c r="K45" s="34">
        <v>3</v>
      </c>
      <c r="L45" s="34">
        <v>3</v>
      </c>
      <c r="M45" s="34">
        <v>6</v>
      </c>
      <c r="N45" s="34">
        <v>5</v>
      </c>
      <c r="O45" s="46">
        <v>3</v>
      </c>
      <c r="P45" s="46">
        <v>3</v>
      </c>
      <c r="Q45" s="46">
        <v>6</v>
      </c>
      <c r="R45" s="34">
        <v>5</v>
      </c>
      <c r="S45" s="19">
        <f t="shared" si="13"/>
        <v>11</v>
      </c>
      <c r="T45" s="19">
        <f t="shared" si="14"/>
        <v>15</v>
      </c>
      <c r="U45" s="19">
        <f t="shared" si="15"/>
        <v>5</v>
      </c>
      <c r="V45" s="47">
        <v>5</v>
      </c>
      <c r="W45" s="47">
        <v>1</v>
      </c>
      <c r="X45" s="47">
        <v>1</v>
      </c>
      <c r="Y45" s="47">
        <v>5</v>
      </c>
      <c r="Z45" s="47">
        <v>1</v>
      </c>
      <c r="AA45" s="47">
        <v>1</v>
      </c>
      <c r="AB45" s="47">
        <v>5</v>
      </c>
      <c r="AC45" s="47">
        <v>1</v>
      </c>
      <c r="AD45" s="47">
        <v>1</v>
      </c>
      <c r="AE45" s="47">
        <v>5</v>
      </c>
      <c r="AF45" s="47">
        <v>1</v>
      </c>
      <c r="AG45" s="47">
        <v>1</v>
      </c>
      <c r="AH45" s="47">
        <f t="shared" si="16"/>
        <v>7</v>
      </c>
      <c r="AI45" s="34">
        <v>17</v>
      </c>
      <c r="AJ45" s="28">
        <f t="shared" si="17"/>
        <v>55</v>
      </c>
      <c r="AK45" s="38">
        <f t="shared" si="0"/>
        <v>48</v>
      </c>
      <c r="AL45" s="38">
        <f t="shared" si="1"/>
        <v>37</v>
      </c>
      <c r="AM45" s="38">
        <f t="shared" si="2"/>
        <v>28</v>
      </c>
      <c r="AN45" s="28">
        <f t="shared" si="3"/>
        <v>113</v>
      </c>
      <c r="AO45" s="40">
        <f t="shared" si="4"/>
        <v>0.48</v>
      </c>
      <c r="AP45" s="40">
        <f t="shared" si="5"/>
        <v>0.6166666666666667</v>
      </c>
      <c r="AQ45" s="40">
        <f t="shared" si="6"/>
        <v>0.7</v>
      </c>
      <c r="AR45" s="2"/>
      <c r="AS45" s="41">
        <f t="shared" si="7"/>
        <v>1</v>
      </c>
      <c r="AT45" s="41">
        <f t="shared" si="8"/>
        <v>2</v>
      </c>
      <c r="AU45" s="41">
        <f t="shared" si="9"/>
        <v>2</v>
      </c>
      <c r="AV45" s="2"/>
      <c r="AW45" s="41" t="str">
        <f t="shared" si="10"/>
        <v>Weak</v>
      </c>
      <c r="AX45" s="41" t="str">
        <f t="shared" si="11"/>
        <v>Att</v>
      </c>
      <c r="AY45" s="41" t="str">
        <f t="shared" si="12"/>
        <v>Att</v>
      </c>
      <c r="BA45" s="86">
        <f t="shared" si="18"/>
        <v>3</v>
      </c>
      <c r="BB45">
        <f t="shared" si="19"/>
        <v>2</v>
      </c>
    </row>
    <row r="46" spans="1:54" x14ac:dyDescent="0.25">
      <c r="A46" s="50" t="s">
        <v>100</v>
      </c>
      <c r="B46" s="50" t="s">
        <v>101</v>
      </c>
      <c r="C46" s="34">
        <v>5</v>
      </c>
      <c r="D46" s="34">
        <v>7</v>
      </c>
      <c r="E46" s="34">
        <v>10</v>
      </c>
      <c r="F46" s="34">
        <v>8</v>
      </c>
      <c r="G46" s="34">
        <v>5</v>
      </c>
      <c r="H46" s="34">
        <v>7</v>
      </c>
      <c r="I46" s="34">
        <v>10</v>
      </c>
      <c r="J46" s="34">
        <v>8</v>
      </c>
      <c r="K46" s="34">
        <v>5</v>
      </c>
      <c r="L46" s="34">
        <v>7</v>
      </c>
      <c r="M46" s="34">
        <v>10</v>
      </c>
      <c r="N46" s="34">
        <v>8</v>
      </c>
      <c r="O46" s="34">
        <v>5</v>
      </c>
      <c r="P46" s="34">
        <v>7</v>
      </c>
      <c r="Q46" s="34">
        <v>10</v>
      </c>
      <c r="R46" s="34">
        <v>8</v>
      </c>
      <c r="S46" s="19">
        <f t="shared" si="13"/>
        <v>18</v>
      </c>
      <c r="T46" s="19">
        <f t="shared" si="14"/>
        <v>27</v>
      </c>
      <c r="U46" s="19">
        <f t="shared" si="15"/>
        <v>9</v>
      </c>
      <c r="V46" s="47">
        <v>6</v>
      </c>
      <c r="W46" s="47">
        <v>1.5</v>
      </c>
      <c r="X46" s="47">
        <v>1.5</v>
      </c>
      <c r="Y46" s="47">
        <v>6</v>
      </c>
      <c r="Z46" s="47">
        <v>1.5</v>
      </c>
      <c r="AA46" s="47">
        <v>1.5</v>
      </c>
      <c r="AB46" s="47">
        <v>6</v>
      </c>
      <c r="AC46" s="47">
        <v>1.5</v>
      </c>
      <c r="AD46" s="47">
        <v>1.5</v>
      </c>
      <c r="AE46" s="47">
        <v>6</v>
      </c>
      <c r="AF46" s="47">
        <v>1.5</v>
      </c>
      <c r="AG46" s="47">
        <v>1.5</v>
      </c>
      <c r="AH46" s="47">
        <f t="shared" si="16"/>
        <v>9</v>
      </c>
      <c r="AI46" s="34">
        <v>18</v>
      </c>
      <c r="AJ46" s="28">
        <f t="shared" si="17"/>
        <v>81</v>
      </c>
      <c r="AK46" s="38">
        <f t="shared" si="0"/>
        <v>88</v>
      </c>
      <c r="AL46" s="38">
        <f t="shared" si="1"/>
        <v>50</v>
      </c>
      <c r="AM46" s="38">
        <f t="shared" si="2"/>
        <v>36</v>
      </c>
      <c r="AN46" s="28">
        <f t="shared" si="3"/>
        <v>174</v>
      </c>
      <c r="AO46" s="40">
        <f t="shared" si="4"/>
        <v>0.88</v>
      </c>
      <c r="AP46" s="40">
        <f t="shared" si="5"/>
        <v>0.83333333333333337</v>
      </c>
      <c r="AQ46" s="40">
        <f t="shared" si="6"/>
        <v>0.9</v>
      </c>
      <c r="AR46" s="2"/>
      <c r="AS46" s="41">
        <f t="shared" si="7"/>
        <v>2</v>
      </c>
      <c r="AT46" s="41">
        <f t="shared" si="8"/>
        <v>2</v>
      </c>
      <c r="AU46" s="41">
        <f t="shared" si="9"/>
        <v>2</v>
      </c>
      <c r="AV46" s="2"/>
      <c r="AW46" s="41" t="str">
        <f t="shared" si="10"/>
        <v>Att</v>
      </c>
      <c r="AX46" s="41" t="str">
        <f t="shared" si="11"/>
        <v>Att</v>
      </c>
      <c r="AY46" s="41" t="str">
        <f t="shared" si="12"/>
        <v>Att</v>
      </c>
      <c r="BA46" s="86">
        <f t="shared" si="18"/>
        <v>4</v>
      </c>
      <c r="BB46">
        <f t="shared" si="19"/>
        <v>2</v>
      </c>
    </row>
    <row r="47" spans="1:54" x14ac:dyDescent="0.25">
      <c r="A47" s="50" t="s">
        <v>102</v>
      </c>
      <c r="B47" s="50" t="s">
        <v>103</v>
      </c>
      <c r="C47" s="34">
        <v>3</v>
      </c>
      <c r="D47" s="34">
        <v>3</v>
      </c>
      <c r="E47" s="34">
        <v>6</v>
      </c>
      <c r="F47" s="34">
        <v>5</v>
      </c>
      <c r="G47" s="34">
        <v>3</v>
      </c>
      <c r="H47" s="34">
        <v>3</v>
      </c>
      <c r="I47" s="34">
        <v>6</v>
      </c>
      <c r="J47" s="34">
        <v>5</v>
      </c>
      <c r="K47" s="34">
        <v>3</v>
      </c>
      <c r="L47" s="34">
        <v>3</v>
      </c>
      <c r="M47" s="34">
        <v>6</v>
      </c>
      <c r="N47" s="34">
        <v>5</v>
      </c>
      <c r="O47" s="46">
        <v>3</v>
      </c>
      <c r="P47" s="46">
        <v>3</v>
      </c>
      <c r="Q47" s="46">
        <v>6</v>
      </c>
      <c r="R47" s="34">
        <v>5</v>
      </c>
      <c r="S47" s="19">
        <f t="shared" si="13"/>
        <v>11</v>
      </c>
      <c r="T47" s="19">
        <f t="shared" si="14"/>
        <v>15</v>
      </c>
      <c r="U47" s="19">
        <f t="shared" si="15"/>
        <v>5</v>
      </c>
      <c r="V47" s="47">
        <v>5</v>
      </c>
      <c r="W47" s="47">
        <v>1</v>
      </c>
      <c r="X47" s="47">
        <v>1</v>
      </c>
      <c r="Y47" s="47">
        <v>5</v>
      </c>
      <c r="Z47" s="47">
        <v>1</v>
      </c>
      <c r="AA47" s="47">
        <v>1</v>
      </c>
      <c r="AB47" s="47">
        <v>5</v>
      </c>
      <c r="AC47" s="47">
        <v>1</v>
      </c>
      <c r="AD47" s="47">
        <v>1</v>
      </c>
      <c r="AE47" s="47">
        <v>5</v>
      </c>
      <c r="AF47" s="47">
        <v>1</v>
      </c>
      <c r="AG47" s="47">
        <v>1</v>
      </c>
      <c r="AH47" s="47">
        <f t="shared" si="16"/>
        <v>7</v>
      </c>
      <c r="AI47" s="34">
        <v>4</v>
      </c>
      <c r="AJ47" s="28">
        <f t="shared" si="17"/>
        <v>42</v>
      </c>
      <c r="AK47" s="38">
        <f t="shared" si="0"/>
        <v>48</v>
      </c>
      <c r="AL47" s="38">
        <f t="shared" si="1"/>
        <v>24</v>
      </c>
      <c r="AM47" s="38">
        <f t="shared" si="2"/>
        <v>28</v>
      </c>
      <c r="AN47" s="28">
        <f t="shared" si="3"/>
        <v>100</v>
      </c>
      <c r="AO47" s="40">
        <f t="shared" si="4"/>
        <v>0.48</v>
      </c>
      <c r="AP47" s="40">
        <f t="shared" si="5"/>
        <v>0.4</v>
      </c>
      <c r="AQ47" s="40">
        <f t="shared" si="6"/>
        <v>0.7</v>
      </c>
      <c r="AR47" s="2"/>
      <c r="AS47" s="41">
        <f t="shared" si="7"/>
        <v>1</v>
      </c>
      <c r="AT47" s="41">
        <f t="shared" si="8"/>
        <v>1</v>
      </c>
      <c r="AU47" s="41">
        <f t="shared" si="9"/>
        <v>2</v>
      </c>
      <c r="AV47" s="2"/>
      <c r="AW47" s="41" t="str">
        <f t="shared" si="10"/>
        <v>Weak</v>
      </c>
      <c r="AX47" s="41" t="str">
        <f t="shared" si="11"/>
        <v>Weak</v>
      </c>
      <c r="AY47" s="41" t="str">
        <f t="shared" si="12"/>
        <v>Att</v>
      </c>
      <c r="BA47" s="86">
        <f t="shared" si="18"/>
        <v>2</v>
      </c>
      <c r="BB47">
        <f t="shared" si="19"/>
        <v>2</v>
      </c>
    </row>
    <row r="48" spans="1:54" x14ac:dyDescent="0.25">
      <c r="A48" s="50" t="s">
        <v>104</v>
      </c>
      <c r="B48" s="50" t="s">
        <v>105</v>
      </c>
      <c r="C48" s="34">
        <v>3</v>
      </c>
      <c r="D48" s="34">
        <v>3</v>
      </c>
      <c r="E48" s="34">
        <v>6</v>
      </c>
      <c r="F48" s="34">
        <v>5</v>
      </c>
      <c r="G48" s="34">
        <v>3</v>
      </c>
      <c r="H48" s="34">
        <v>3</v>
      </c>
      <c r="I48" s="34">
        <v>6</v>
      </c>
      <c r="J48" s="34">
        <v>5</v>
      </c>
      <c r="K48" s="34">
        <v>3</v>
      </c>
      <c r="L48" s="34">
        <v>3</v>
      </c>
      <c r="M48" s="34">
        <v>6</v>
      </c>
      <c r="N48" s="34">
        <v>5</v>
      </c>
      <c r="O48" s="46">
        <v>3</v>
      </c>
      <c r="P48" s="46">
        <v>3</v>
      </c>
      <c r="Q48" s="46">
        <v>6</v>
      </c>
      <c r="R48" s="34">
        <v>5</v>
      </c>
      <c r="S48" s="19">
        <f t="shared" si="13"/>
        <v>11</v>
      </c>
      <c r="T48" s="19">
        <f t="shared" si="14"/>
        <v>15</v>
      </c>
      <c r="U48" s="19">
        <f t="shared" si="15"/>
        <v>5</v>
      </c>
      <c r="V48" s="47">
        <v>5</v>
      </c>
      <c r="W48" s="47">
        <v>1</v>
      </c>
      <c r="X48" s="47">
        <v>1</v>
      </c>
      <c r="Y48" s="47">
        <v>5</v>
      </c>
      <c r="Z48" s="47">
        <v>1</v>
      </c>
      <c r="AA48" s="47">
        <v>1</v>
      </c>
      <c r="AB48" s="47">
        <v>5</v>
      </c>
      <c r="AC48" s="47">
        <v>1</v>
      </c>
      <c r="AD48" s="47">
        <v>1</v>
      </c>
      <c r="AE48" s="47">
        <v>5</v>
      </c>
      <c r="AF48" s="47">
        <v>1</v>
      </c>
      <c r="AG48" s="47">
        <v>1</v>
      </c>
      <c r="AH48" s="47">
        <f t="shared" si="16"/>
        <v>7</v>
      </c>
      <c r="AI48" s="34">
        <v>17</v>
      </c>
      <c r="AJ48" s="28">
        <f t="shared" si="17"/>
        <v>55</v>
      </c>
      <c r="AK48" s="38">
        <f t="shared" si="0"/>
        <v>48</v>
      </c>
      <c r="AL48" s="38">
        <f t="shared" si="1"/>
        <v>37</v>
      </c>
      <c r="AM48" s="38">
        <f t="shared" si="2"/>
        <v>28</v>
      </c>
      <c r="AN48" s="28">
        <f t="shared" si="3"/>
        <v>113</v>
      </c>
      <c r="AO48" s="40">
        <f t="shared" si="4"/>
        <v>0.48</v>
      </c>
      <c r="AP48" s="40">
        <f t="shared" si="5"/>
        <v>0.6166666666666667</v>
      </c>
      <c r="AQ48" s="40">
        <f t="shared" si="6"/>
        <v>0.7</v>
      </c>
      <c r="AR48" s="2"/>
      <c r="AS48" s="41">
        <f t="shared" si="7"/>
        <v>1</v>
      </c>
      <c r="AT48" s="41">
        <f t="shared" si="8"/>
        <v>2</v>
      </c>
      <c r="AU48" s="41">
        <f t="shared" si="9"/>
        <v>2</v>
      </c>
      <c r="AV48" s="2"/>
      <c r="AW48" s="41" t="str">
        <f t="shared" si="10"/>
        <v>Weak</v>
      </c>
      <c r="AX48" s="41" t="str">
        <f t="shared" si="11"/>
        <v>Att</v>
      </c>
      <c r="AY48" s="41" t="str">
        <f t="shared" si="12"/>
        <v>Att</v>
      </c>
      <c r="BA48" s="86">
        <f t="shared" si="18"/>
        <v>3</v>
      </c>
      <c r="BB48">
        <f t="shared" si="19"/>
        <v>2</v>
      </c>
    </row>
    <row r="49" spans="1:54" x14ac:dyDescent="0.25">
      <c r="A49" s="50" t="s">
        <v>106</v>
      </c>
      <c r="B49" s="50" t="s">
        <v>107</v>
      </c>
      <c r="C49" s="34">
        <v>3</v>
      </c>
      <c r="D49" s="34">
        <v>3</v>
      </c>
      <c r="E49" s="34">
        <v>6</v>
      </c>
      <c r="F49" s="34">
        <v>5</v>
      </c>
      <c r="G49" s="34">
        <v>3</v>
      </c>
      <c r="H49" s="34">
        <v>3</v>
      </c>
      <c r="I49" s="34">
        <v>6</v>
      </c>
      <c r="J49" s="34">
        <v>5</v>
      </c>
      <c r="K49" s="34">
        <v>3</v>
      </c>
      <c r="L49" s="34">
        <v>3</v>
      </c>
      <c r="M49" s="34">
        <v>6</v>
      </c>
      <c r="N49" s="34">
        <v>5</v>
      </c>
      <c r="O49" s="46">
        <v>3</v>
      </c>
      <c r="P49" s="46">
        <v>3</v>
      </c>
      <c r="Q49" s="46">
        <v>6</v>
      </c>
      <c r="R49" s="34">
        <v>5</v>
      </c>
      <c r="S49" s="19">
        <f t="shared" si="13"/>
        <v>11</v>
      </c>
      <c r="T49" s="19">
        <f t="shared" si="14"/>
        <v>15</v>
      </c>
      <c r="U49" s="19">
        <f t="shared" si="15"/>
        <v>5</v>
      </c>
      <c r="V49" s="47">
        <v>5</v>
      </c>
      <c r="W49" s="47">
        <v>1</v>
      </c>
      <c r="X49" s="47">
        <v>1</v>
      </c>
      <c r="Y49" s="47">
        <v>5</v>
      </c>
      <c r="Z49" s="47">
        <v>1</v>
      </c>
      <c r="AA49" s="47">
        <v>1</v>
      </c>
      <c r="AB49" s="47">
        <v>5</v>
      </c>
      <c r="AC49" s="47">
        <v>1</v>
      </c>
      <c r="AD49" s="47">
        <v>1</v>
      </c>
      <c r="AE49" s="47">
        <v>5</v>
      </c>
      <c r="AF49" s="47">
        <v>1</v>
      </c>
      <c r="AG49" s="47">
        <v>1</v>
      </c>
      <c r="AH49" s="47">
        <f t="shared" si="16"/>
        <v>7</v>
      </c>
      <c r="AI49" s="34">
        <v>19</v>
      </c>
      <c r="AJ49" s="28">
        <f t="shared" si="17"/>
        <v>57</v>
      </c>
      <c r="AK49" s="38">
        <f t="shared" si="0"/>
        <v>48</v>
      </c>
      <c r="AL49" s="38">
        <f t="shared" si="1"/>
        <v>39</v>
      </c>
      <c r="AM49" s="38">
        <f t="shared" si="2"/>
        <v>28</v>
      </c>
      <c r="AN49" s="28">
        <f t="shared" si="3"/>
        <v>115</v>
      </c>
      <c r="AO49" s="40">
        <f t="shared" si="4"/>
        <v>0.48</v>
      </c>
      <c r="AP49" s="40">
        <f t="shared" si="5"/>
        <v>0.65</v>
      </c>
      <c r="AQ49" s="40">
        <f t="shared" si="6"/>
        <v>0.7</v>
      </c>
      <c r="AR49" s="2"/>
      <c r="AS49" s="41">
        <f t="shared" si="7"/>
        <v>1</v>
      </c>
      <c r="AT49" s="41">
        <f t="shared" si="8"/>
        <v>2</v>
      </c>
      <c r="AU49" s="41">
        <f t="shared" si="9"/>
        <v>2</v>
      </c>
      <c r="AV49" s="2"/>
      <c r="AW49" s="41" t="str">
        <f t="shared" si="10"/>
        <v>Weak</v>
      </c>
      <c r="AX49" s="41" t="str">
        <f t="shared" si="11"/>
        <v>Att</v>
      </c>
      <c r="AY49" s="41" t="str">
        <f t="shared" si="12"/>
        <v>Att</v>
      </c>
      <c r="BA49" s="86">
        <f t="shared" si="18"/>
        <v>3</v>
      </c>
      <c r="BB49">
        <f t="shared" si="19"/>
        <v>2</v>
      </c>
    </row>
    <row r="50" spans="1:54" x14ac:dyDescent="0.25">
      <c r="A50" s="50" t="s">
        <v>108</v>
      </c>
      <c r="B50" s="50" t="s">
        <v>109</v>
      </c>
      <c r="C50" s="34">
        <v>3</v>
      </c>
      <c r="D50" s="34">
        <v>3</v>
      </c>
      <c r="E50" s="34">
        <v>6</v>
      </c>
      <c r="F50" s="34">
        <v>5</v>
      </c>
      <c r="G50" s="34">
        <v>3</v>
      </c>
      <c r="H50" s="34">
        <v>3</v>
      </c>
      <c r="I50" s="34">
        <v>6</v>
      </c>
      <c r="J50" s="34">
        <v>5</v>
      </c>
      <c r="K50" s="34">
        <v>3</v>
      </c>
      <c r="L50" s="34">
        <v>3</v>
      </c>
      <c r="M50" s="34">
        <v>6</v>
      </c>
      <c r="N50" s="34">
        <v>5</v>
      </c>
      <c r="O50" s="46">
        <v>3</v>
      </c>
      <c r="P50" s="46">
        <v>3</v>
      </c>
      <c r="Q50" s="46">
        <v>6</v>
      </c>
      <c r="R50" s="34">
        <v>5</v>
      </c>
      <c r="S50" s="19">
        <f t="shared" si="13"/>
        <v>11</v>
      </c>
      <c r="T50" s="19">
        <f t="shared" si="14"/>
        <v>15</v>
      </c>
      <c r="U50" s="19">
        <f t="shared" si="15"/>
        <v>5</v>
      </c>
      <c r="V50" s="47">
        <v>5</v>
      </c>
      <c r="W50" s="47">
        <v>1</v>
      </c>
      <c r="X50" s="47">
        <v>1</v>
      </c>
      <c r="Y50" s="47">
        <v>5</v>
      </c>
      <c r="Z50" s="47">
        <v>1</v>
      </c>
      <c r="AA50" s="47">
        <v>1</v>
      </c>
      <c r="AB50" s="47">
        <v>5</v>
      </c>
      <c r="AC50" s="47">
        <v>1</v>
      </c>
      <c r="AD50" s="47">
        <v>1</v>
      </c>
      <c r="AE50" s="47">
        <v>5</v>
      </c>
      <c r="AF50" s="47">
        <v>1</v>
      </c>
      <c r="AG50" s="47">
        <v>1</v>
      </c>
      <c r="AH50" s="47">
        <f t="shared" si="16"/>
        <v>7</v>
      </c>
      <c r="AI50" s="34">
        <v>20</v>
      </c>
      <c r="AJ50" s="28">
        <f t="shared" si="17"/>
        <v>58</v>
      </c>
      <c r="AK50" s="38">
        <f t="shared" si="0"/>
        <v>48</v>
      </c>
      <c r="AL50" s="38">
        <f t="shared" si="1"/>
        <v>40</v>
      </c>
      <c r="AM50" s="38">
        <f t="shared" si="2"/>
        <v>28</v>
      </c>
      <c r="AN50" s="28">
        <f t="shared" si="3"/>
        <v>116</v>
      </c>
      <c r="AO50" s="40">
        <f t="shared" si="4"/>
        <v>0.48</v>
      </c>
      <c r="AP50" s="40">
        <f t="shared" si="5"/>
        <v>0.66666666666666663</v>
      </c>
      <c r="AQ50" s="40">
        <f t="shared" si="6"/>
        <v>0.7</v>
      </c>
      <c r="AR50" s="2"/>
      <c r="AS50" s="41">
        <f t="shared" si="7"/>
        <v>1</v>
      </c>
      <c r="AT50" s="41">
        <f t="shared" si="8"/>
        <v>2</v>
      </c>
      <c r="AU50" s="41">
        <f t="shared" si="9"/>
        <v>2</v>
      </c>
      <c r="AV50" s="2"/>
      <c r="AW50" s="41" t="str">
        <f t="shared" si="10"/>
        <v>Weak</v>
      </c>
      <c r="AX50" s="41" t="str">
        <f t="shared" si="11"/>
        <v>Att</v>
      </c>
      <c r="AY50" s="41" t="str">
        <f t="shared" si="12"/>
        <v>Att</v>
      </c>
      <c r="BA50" s="86">
        <f t="shared" si="18"/>
        <v>3</v>
      </c>
      <c r="BB50">
        <f t="shared" si="19"/>
        <v>2</v>
      </c>
    </row>
    <row r="51" spans="1:54" x14ac:dyDescent="0.25">
      <c r="A51" s="50" t="s">
        <v>110</v>
      </c>
      <c r="B51" s="51" t="s">
        <v>111</v>
      </c>
      <c r="C51" s="34">
        <v>5</v>
      </c>
      <c r="D51" s="34">
        <v>7</v>
      </c>
      <c r="E51" s="34">
        <v>10</v>
      </c>
      <c r="F51" s="34">
        <v>5</v>
      </c>
      <c r="G51" s="34">
        <v>3</v>
      </c>
      <c r="H51" s="34">
        <v>3</v>
      </c>
      <c r="I51" s="34">
        <v>6</v>
      </c>
      <c r="J51" s="34">
        <v>5</v>
      </c>
      <c r="K51" s="34">
        <v>3</v>
      </c>
      <c r="L51" s="34">
        <v>3</v>
      </c>
      <c r="M51" s="34">
        <v>6</v>
      </c>
      <c r="N51" s="34">
        <v>5</v>
      </c>
      <c r="O51" s="46">
        <v>3</v>
      </c>
      <c r="P51" s="46">
        <v>3</v>
      </c>
      <c r="Q51" s="46">
        <v>6</v>
      </c>
      <c r="R51" s="34">
        <v>5</v>
      </c>
      <c r="S51" s="19">
        <f t="shared" si="13"/>
        <v>12</v>
      </c>
      <c r="T51" s="19">
        <f t="shared" si="14"/>
        <v>18</v>
      </c>
      <c r="U51" s="19">
        <v>5</v>
      </c>
      <c r="V51" s="47">
        <v>5</v>
      </c>
      <c r="W51" s="47">
        <v>1</v>
      </c>
      <c r="X51" s="47">
        <v>1</v>
      </c>
      <c r="Y51" s="47">
        <v>5</v>
      </c>
      <c r="Z51" s="47">
        <v>1</v>
      </c>
      <c r="AA51" s="47">
        <v>1</v>
      </c>
      <c r="AB51" s="47">
        <v>5</v>
      </c>
      <c r="AC51" s="47">
        <v>1</v>
      </c>
      <c r="AD51" s="47">
        <v>1</v>
      </c>
      <c r="AE51" s="47">
        <v>5</v>
      </c>
      <c r="AF51" s="47">
        <v>1</v>
      </c>
      <c r="AG51" s="47">
        <v>1</v>
      </c>
      <c r="AH51" s="47">
        <f t="shared" si="16"/>
        <v>7</v>
      </c>
      <c r="AI51" s="34">
        <v>20</v>
      </c>
      <c r="AJ51" s="28">
        <f t="shared" ref="AJ51:AJ54" si="20">SUM(S51,T51,U51,AH51,AI51)</f>
        <v>62</v>
      </c>
      <c r="AK51" s="38">
        <f t="shared" ref="AK51:AK54" si="21">SUMIF($C$14:$AI$14,G$3,$C51:$AI51)</f>
        <v>58</v>
      </c>
      <c r="AL51" s="38">
        <f t="shared" ref="AL51:AL54" si="22">SUMIF($C$14:$AI$14,G$4,$C51:$AI51)</f>
        <v>40</v>
      </c>
      <c r="AM51" s="38">
        <f t="shared" ref="AM51:AM54" si="23">SUMIF($C$14:$AI$14,G$5,$C51:$AI51)</f>
        <v>28</v>
      </c>
      <c r="AN51" s="28">
        <f t="shared" si="3"/>
        <v>126</v>
      </c>
      <c r="AO51" s="40">
        <f t="shared" ref="AO51:AO54" si="24">AK51/AK$15</f>
        <v>0.57999999999999996</v>
      </c>
      <c r="AP51" s="40">
        <f t="shared" ref="AP51:AP54" si="25">AL51/AL$15</f>
        <v>0.66666666666666663</v>
      </c>
      <c r="AQ51" s="40">
        <f t="shared" ref="AQ51:AQ54" si="26">AM51/AM$15</f>
        <v>0.7</v>
      </c>
      <c r="AS51" s="41">
        <f t="shared" ref="AS51:AS54" si="27">IF((AO51)&gt;=50%, 2, (IF((AO51)&lt;25%, 0, 1)))</f>
        <v>2</v>
      </c>
      <c r="AT51" s="41">
        <f t="shared" ref="AT51:AT54" si="28">IF((AP51)&gt;=50%, 2, (IF((AP51)&lt;25%, 0, 1)))</f>
        <v>2</v>
      </c>
      <c r="AU51" s="41">
        <f t="shared" ref="AU51:AU54" si="29">IF((AQ51)&gt;=50%, 2, (IF((AQ51)&lt;25%, 0, 1)))</f>
        <v>2</v>
      </c>
      <c r="AV51" s="2"/>
      <c r="AW51" s="41" t="str">
        <f t="shared" ref="AW51:AW54" si="30">IF(AS51=2,"Att", (IF(AS51=0,"Not","Weak")))</f>
        <v>Att</v>
      </c>
      <c r="AX51" s="41" t="str">
        <f t="shared" ref="AX51:AX54" si="31">IF(AT51=2,"Att", (IF(AT51=0,"Not","Weak")))</f>
        <v>Att</v>
      </c>
      <c r="AY51" s="41" t="str">
        <f t="shared" ref="AY51:AY54" si="32">IF(AU51=2,"Att", (IF(AU51=0,"Not","Weak")))</f>
        <v>Att</v>
      </c>
      <c r="BA51" s="86">
        <f t="shared" si="18"/>
        <v>4</v>
      </c>
      <c r="BB51">
        <f t="shared" si="19"/>
        <v>2</v>
      </c>
    </row>
    <row r="52" spans="1:54" x14ac:dyDescent="0.25">
      <c r="A52" s="50" t="s">
        <v>112</v>
      </c>
      <c r="B52" s="51" t="s">
        <v>113</v>
      </c>
      <c r="C52" s="34">
        <v>3</v>
      </c>
      <c r="D52" s="34">
        <v>3</v>
      </c>
      <c r="E52" s="34">
        <v>6</v>
      </c>
      <c r="F52" s="34">
        <v>5</v>
      </c>
      <c r="G52" s="34">
        <v>3</v>
      </c>
      <c r="H52" s="34">
        <v>3</v>
      </c>
      <c r="I52" s="34">
        <v>6</v>
      </c>
      <c r="J52" s="34">
        <v>5</v>
      </c>
      <c r="K52" s="34">
        <v>3</v>
      </c>
      <c r="L52" s="34">
        <v>3</v>
      </c>
      <c r="M52" s="34">
        <v>6</v>
      </c>
      <c r="N52" s="34">
        <v>5</v>
      </c>
      <c r="O52" s="46">
        <v>3</v>
      </c>
      <c r="P52" s="46">
        <v>3</v>
      </c>
      <c r="Q52" s="46">
        <v>6</v>
      </c>
      <c r="R52" s="34">
        <v>5</v>
      </c>
      <c r="S52" s="19">
        <f t="shared" si="13"/>
        <v>11</v>
      </c>
      <c r="T52" s="19">
        <f t="shared" si="14"/>
        <v>15</v>
      </c>
      <c r="U52" s="19">
        <f t="shared" si="15"/>
        <v>5</v>
      </c>
      <c r="V52" s="47">
        <v>5</v>
      </c>
      <c r="W52" s="47">
        <v>1</v>
      </c>
      <c r="X52" s="47">
        <v>1</v>
      </c>
      <c r="Y52" s="47">
        <v>5</v>
      </c>
      <c r="Z52" s="47">
        <v>1</v>
      </c>
      <c r="AA52" s="47">
        <v>1</v>
      </c>
      <c r="AB52" s="47">
        <v>5</v>
      </c>
      <c r="AC52" s="47">
        <v>1</v>
      </c>
      <c r="AD52" s="47">
        <v>1</v>
      </c>
      <c r="AE52" s="47">
        <v>5</v>
      </c>
      <c r="AF52" s="47">
        <v>1</v>
      </c>
      <c r="AG52" s="47">
        <v>1</v>
      </c>
      <c r="AH52" s="47">
        <f t="shared" si="16"/>
        <v>7</v>
      </c>
      <c r="AI52" s="34">
        <v>14</v>
      </c>
      <c r="AJ52" s="28">
        <f t="shared" si="20"/>
        <v>52</v>
      </c>
      <c r="AK52" s="38">
        <f t="shared" si="21"/>
        <v>48</v>
      </c>
      <c r="AL52" s="38">
        <f t="shared" si="22"/>
        <v>34</v>
      </c>
      <c r="AM52" s="38">
        <f t="shared" si="23"/>
        <v>28</v>
      </c>
      <c r="AN52" s="28">
        <f t="shared" si="3"/>
        <v>110</v>
      </c>
      <c r="AO52" s="40">
        <f t="shared" si="24"/>
        <v>0.48</v>
      </c>
      <c r="AP52" s="40">
        <f t="shared" si="25"/>
        <v>0.56666666666666665</v>
      </c>
      <c r="AQ52" s="40">
        <f t="shared" si="26"/>
        <v>0.7</v>
      </c>
      <c r="AS52" s="41">
        <f t="shared" si="27"/>
        <v>1</v>
      </c>
      <c r="AT52" s="41">
        <f t="shared" si="28"/>
        <v>2</v>
      </c>
      <c r="AU52" s="41">
        <f t="shared" si="29"/>
        <v>2</v>
      </c>
      <c r="AV52" s="2"/>
      <c r="AW52" s="41" t="str">
        <f t="shared" si="30"/>
        <v>Weak</v>
      </c>
      <c r="AX52" s="41" t="str">
        <f t="shared" si="31"/>
        <v>Att</v>
      </c>
      <c r="AY52" s="41" t="str">
        <f t="shared" si="32"/>
        <v>Att</v>
      </c>
      <c r="BA52" s="86">
        <f t="shared" si="18"/>
        <v>3</v>
      </c>
      <c r="BB52">
        <f t="shared" si="19"/>
        <v>2</v>
      </c>
    </row>
    <row r="53" spans="1:54" x14ac:dyDescent="0.25">
      <c r="A53" s="50" t="s">
        <v>114</v>
      </c>
      <c r="B53" s="51" t="s">
        <v>115</v>
      </c>
      <c r="C53" s="34">
        <v>3</v>
      </c>
      <c r="D53" s="34">
        <v>3</v>
      </c>
      <c r="E53" s="34">
        <v>6</v>
      </c>
      <c r="F53" s="34">
        <v>5</v>
      </c>
      <c r="G53" s="34">
        <v>3</v>
      </c>
      <c r="H53" s="34">
        <v>3</v>
      </c>
      <c r="I53" s="34">
        <v>6</v>
      </c>
      <c r="J53" s="34">
        <v>5</v>
      </c>
      <c r="K53" s="34">
        <v>3</v>
      </c>
      <c r="L53" s="34">
        <v>3</v>
      </c>
      <c r="M53" s="34">
        <v>6</v>
      </c>
      <c r="N53" s="34">
        <v>5</v>
      </c>
      <c r="O53" s="46">
        <v>3</v>
      </c>
      <c r="P53" s="46">
        <v>3</v>
      </c>
      <c r="Q53" s="46">
        <v>6</v>
      </c>
      <c r="R53" s="34">
        <v>5</v>
      </c>
      <c r="S53" s="19">
        <f t="shared" si="13"/>
        <v>11</v>
      </c>
      <c r="T53" s="19">
        <f t="shared" si="14"/>
        <v>15</v>
      </c>
      <c r="U53" s="19">
        <f t="shared" si="15"/>
        <v>5</v>
      </c>
      <c r="V53" s="47">
        <v>5</v>
      </c>
      <c r="W53" s="47">
        <v>1</v>
      </c>
      <c r="X53" s="47">
        <v>1</v>
      </c>
      <c r="Y53" s="47">
        <v>5</v>
      </c>
      <c r="Z53" s="47">
        <v>1</v>
      </c>
      <c r="AA53" s="47">
        <v>1</v>
      </c>
      <c r="AB53" s="47">
        <v>5</v>
      </c>
      <c r="AC53" s="47">
        <v>1</v>
      </c>
      <c r="AD53" s="47">
        <v>1</v>
      </c>
      <c r="AE53" s="47">
        <v>5</v>
      </c>
      <c r="AF53" s="47">
        <v>1</v>
      </c>
      <c r="AG53" s="47">
        <v>1</v>
      </c>
      <c r="AH53" s="47">
        <f t="shared" si="16"/>
        <v>7</v>
      </c>
      <c r="AI53" s="34">
        <v>10</v>
      </c>
      <c r="AJ53" s="28">
        <f t="shared" si="20"/>
        <v>48</v>
      </c>
      <c r="AK53" s="38">
        <f t="shared" si="21"/>
        <v>48</v>
      </c>
      <c r="AL53" s="38">
        <f t="shared" si="22"/>
        <v>30</v>
      </c>
      <c r="AM53" s="38">
        <f t="shared" si="23"/>
        <v>28</v>
      </c>
      <c r="AN53" s="28">
        <f t="shared" si="3"/>
        <v>106</v>
      </c>
      <c r="AO53" s="40">
        <f t="shared" si="24"/>
        <v>0.48</v>
      </c>
      <c r="AP53" s="40">
        <f t="shared" si="25"/>
        <v>0.5</v>
      </c>
      <c r="AQ53" s="40">
        <f t="shared" si="26"/>
        <v>0.7</v>
      </c>
      <c r="AS53" s="41">
        <f t="shared" si="27"/>
        <v>1</v>
      </c>
      <c r="AT53" s="41">
        <f t="shared" si="28"/>
        <v>2</v>
      </c>
      <c r="AU53" s="41">
        <f t="shared" si="29"/>
        <v>2</v>
      </c>
      <c r="AV53" s="2"/>
      <c r="AW53" s="41" t="str">
        <f t="shared" si="30"/>
        <v>Weak</v>
      </c>
      <c r="AX53" s="41" t="str">
        <f t="shared" si="31"/>
        <v>Att</v>
      </c>
      <c r="AY53" s="41" t="str">
        <f t="shared" si="32"/>
        <v>Att</v>
      </c>
      <c r="BA53" s="86">
        <f t="shared" si="18"/>
        <v>3</v>
      </c>
      <c r="BB53">
        <f t="shared" si="19"/>
        <v>2</v>
      </c>
    </row>
    <row r="54" spans="1:54" x14ac:dyDescent="0.25">
      <c r="A54" s="50" t="s">
        <v>116</v>
      </c>
      <c r="B54" s="51" t="s">
        <v>117</v>
      </c>
      <c r="C54" s="34">
        <v>3</v>
      </c>
      <c r="D54" s="34">
        <v>3</v>
      </c>
      <c r="E54" s="34">
        <v>6</v>
      </c>
      <c r="F54" s="34">
        <v>5</v>
      </c>
      <c r="G54" s="34">
        <v>3</v>
      </c>
      <c r="H54" s="34">
        <v>3</v>
      </c>
      <c r="I54" s="34">
        <v>6</v>
      </c>
      <c r="J54" s="34">
        <v>5</v>
      </c>
      <c r="K54" s="34">
        <v>3</v>
      </c>
      <c r="L54" s="34">
        <v>3</v>
      </c>
      <c r="M54" s="34">
        <v>6</v>
      </c>
      <c r="N54" s="34">
        <v>5</v>
      </c>
      <c r="O54" s="46">
        <v>3</v>
      </c>
      <c r="P54" s="46">
        <v>3</v>
      </c>
      <c r="Q54" s="46">
        <v>6</v>
      </c>
      <c r="R54" s="34">
        <v>5</v>
      </c>
      <c r="S54" s="19">
        <f t="shared" si="13"/>
        <v>11</v>
      </c>
      <c r="T54" s="19">
        <f t="shared" si="14"/>
        <v>15</v>
      </c>
      <c r="U54" s="19">
        <v>4</v>
      </c>
      <c r="V54" s="47">
        <v>5</v>
      </c>
      <c r="W54" s="47">
        <v>1</v>
      </c>
      <c r="X54" s="47">
        <v>1</v>
      </c>
      <c r="Y54" s="47">
        <v>5</v>
      </c>
      <c r="Z54" s="47">
        <v>1</v>
      </c>
      <c r="AA54" s="47">
        <v>1</v>
      </c>
      <c r="AB54" s="47">
        <v>5</v>
      </c>
      <c r="AC54" s="47">
        <v>1</v>
      </c>
      <c r="AD54" s="47">
        <v>1</v>
      </c>
      <c r="AE54" s="47">
        <v>5</v>
      </c>
      <c r="AF54" s="47">
        <v>1</v>
      </c>
      <c r="AG54" s="47">
        <v>1</v>
      </c>
      <c r="AH54" s="47">
        <f t="shared" si="16"/>
        <v>7</v>
      </c>
      <c r="AI54" s="34">
        <v>16</v>
      </c>
      <c r="AJ54" s="28">
        <f t="shared" si="20"/>
        <v>53</v>
      </c>
      <c r="AK54" s="38">
        <f t="shared" si="21"/>
        <v>48</v>
      </c>
      <c r="AL54" s="38">
        <f t="shared" si="22"/>
        <v>36</v>
      </c>
      <c r="AM54" s="38">
        <f t="shared" si="23"/>
        <v>28</v>
      </c>
      <c r="AN54" s="28">
        <f t="shared" si="3"/>
        <v>112</v>
      </c>
      <c r="AO54" s="40">
        <f t="shared" si="24"/>
        <v>0.48</v>
      </c>
      <c r="AP54" s="40">
        <f t="shared" si="25"/>
        <v>0.6</v>
      </c>
      <c r="AQ54" s="40">
        <f t="shared" si="26"/>
        <v>0.7</v>
      </c>
      <c r="AS54" s="41">
        <f t="shared" si="27"/>
        <v>1</v>
      </c>
      <c r="AT54" s="41">
        <f t="shared" si="28"/>
        <v>2</v>
      </c>
      <c r="AU54" s="41">
        <f t="shared" si="29"/>
        <v>2</v>
      </c>
      <c r="AV54" s="2"/>
      <c r="AW54" s="41" t="str">
        <f t="shared" si="30"/>
        <v>Weak</v>
      </c>
      <c r="AX54" s="41" t="str">
        <f t="shared" si="31"/>
        <v>Att</v>
      </c>
      <c r="AY54" s="41" t="str">
        <f t="shared" si="32"/>
        <v>Att</v>
      </c>
      <c r="BA54" s="86">
        <f t="shared" si="18"/>
        <v>3</v>
      </c>
      <c r="BB54">
        <f t="shared" si="19"/>
        <v>2</v>
      </c>
    </row>
    <row r="55" spans="1:54" x14ac:dyDescent="0.25">
      <c r="A55" s="16"/>
      <c r="B55" s="16"/>
      <c r="AK55" s="53" t="s">
        <v>23</v>
      </c>
      <c r="AL55" s="53"/>
      <c r="AM55" s="53"/>
      <c r="AN55" s="53"/>
      <c r="AO55" s="52">
        <f>COUNT(AO16:AO54)</f>
        <v>39</v>
      </c>
      <c r="AP55" s="52">
        <f t="shared" ref="AP55:AQ55" si="33">COUNT(AP16:AP54)</f>
        <v>39</v>
      </c>
      <c r="AQ55" s="52">
        <f t="shared" si="33"/>
        <v>39</v>
      </c>
    </row>
    <row r="56" spans="1:54" x14ac:dyDescent="0.25">
      <c r="A56" s="55"/>
      <c r="B56" s="55"/>
      <c r="AK56" s="54" t="s">
        <v>24</v>
      </c>
      <c r="AL56" s="54"/>
      <c r="AM56" s="54"/>
      <c r="AN56" s="54"/>
      <c r="AO56" s="43">
        <f>COUNTIF(AO16:AO54,"&gt;=25%")</f>
        <v>39</v>
      </c>
      <c r="AP56" s="43">
        <f t="shared" ref="AP56:AQ56" si="34">COUNTIF(AP16:AP54,"&gt;=25%")</f>
        <v>39</v>
      </c>
      <c r="AQ56" s="43">
        <f t="shared" si="34"/>
        <v>39</v>
      </c>
    </row>
    <row r="57" spans="1:54" x14ac:dyDescent="0.25">
      <c r="A57" s="16"/>
      <c r="B57" s="16"/>
      <c r="AK57" s="54" t="s">
        <v>25</v>
      </c>
      <c r="AL57" s="54"/>
      <c r="AM57" s="54"/>
      <c r="AN57" s="54"/>
      <c r="AO57" s="36">
        <f>AO56/AO55</f>
        <v>1</v>
      </c>
      <c r="AP57" s="36">
        <f t="shared" ref="AP57:AQ57" si="35">AP56/AP55</f>
        <v>1</v>
      </c>
      <c r="AQ57" s="36">
        <f t="shared" si="35"/>
        <v>1</v>
      </c>
    </row>
    <row r="58" spans="1:54" x14ac:dyDescent="0.25">
      <c r="A58" s="16"/>
      <c r="B58" s="16"/>
    </row>
    <row r="59" spans="1:54" x14ac:dyDescent="0.25">
      <c r="A59" s="55"/>
      <c r="B59" s="55"/>
    </row>
    <row r="60" spans="1:54" x14ac:dyDescent="0.25">
      <c r="A60" s="16"/>
      <c r="B60" s="16"/>
    </row>
    <row r="61" spans="1:54" x14ac:dyDescent="0.25">
      <c r="A61" s="16"/>
      <c r="B61" s="16"/>
    </row>
    <row r="62" spans="1:54" x14ac:dyDescent="0.25">
      <c r="A62" s="55"/>
      <c r="B62" s="55"/>
    </row>
    <row r="63" spans="1:54" x14ac:dyDescent="0.25">
      <c r="A63" s="16"/>
      <c r="B63" s="16"/>
    </row>
    <row r="64" spans="1:54" x14ac:dyDescent="0.25">
      <c r="A64" s="16"/>
      <c r="B64" s="16"/>
    </row>
    <row r="65" spans="1:2" x14ac:dyDescent="0.25">
      <c r="A65" s="55"/>
      <c r="B65" s="55"/>
    </row>
    <row r="66" spans="1:2" x14ac:dyDescent="0.25">
      <c r="A66" s="16"/>
      <c r="B66" s="16"/>
    </row>
    <row r="67" spans="1:2" x14ac:dyDescent="0.25">
      <c r="A67" s="16"/>
      <c r="B67" s="16"/>
    </row>
    <row r="68" spans="1:2" x14ac:dyDescent="0.25">
      <c r="A68" s="55"/>
      <c r="B68" s="55"/>
    </row>
    <row r="69" spans="1:2" x14ac:dyDescent="0.25">
      <c r="A69" s="16"/>
      <c r="B69" s="16"/>
    </row>
    <row r="70" spans="1:2" x14ac:dyDescent="0.25">
      <c r="A70" s="16"/>
      <c r="B70" s="16"/>
    </row>
    <row r="71" spans="1:2" x14ac:dyDescent="0.25">
      <c r="A71" s="55"/>
      <c r="B71" s="55"/>
    </row>
    <row r="72" spans="1:2" x14ac:dyDescent="0.25">
      <c r="A72" s="16"/>
      <c r="B72" s="16"/>
    </row>
    <row r="73" spans="1:2" x14ac:dyDescent="0.25">
      <c r="A73" s="16"/>
      <c r="B73" s="16"/>
    </row>
    <row r="74" spans="1:2" x14ac:dyDescent="0.25">
      <c r="A74" s="55"/>
      <c r="B74" s="55"/>
    </row>
    <row r="75" spans="1:2" x14ac:dyDescent="0.25">
      <c r="A75" s="16"/>
      <c r="B75" s="16"/>
    </row>
    <row r="76" spans="1:2" x14ac:dyDescent="0.25">
      <c r="A76" s="16"/>
      <c r="B76" s="16"/>
    </row>
    <row r="77" spans="1:2" x14ac:dyDescent="0.25">
      <c r="A77" s="55"/>
      <c r="B77" s="55"/>
    </row>
    <row r="78" spans="1:2" x14ac:dyDescent="0.25">
      <c r="A78" s="16"/>
      <c r="B78" s="16"/>
    </row>
    <row r="79" spans="1:2" x14ac:dyDescent="0.25">
      <c r="A79" s="16"/>
      <c r="B79" s="16"/>
    </row>
    <row r="80" spans="1:2" x14ac:dyDescent="0.25">
      <c r="A80" s="55"/>
      <c r="B80" s="55"/>
    </row>
    <row r="81" spans="1:2" x14ac:dyDescent="0.25">
      <c r="A81" s="16"/>
      <c r="B81" s="16"/>
    </row>
    <row r="82" spans="1:2" x14ac:dyDescent="0.25">
      <c r="A82" s="16"/>
      <c r="B82" s="16"/>
    </row>
    <row r="83" spans="1:2" x14ac:dyDescent="0.25">
      <c r="A83" s="55"/>
      <c r="B83" s="55"/>
    </row>
  </sheetData>
  <mergeCells count="42">
    <mergeCell ref="BA11:BB12"/>
    <mergeCell ref="AW11:AY13"/>
    <mergeCell ref="A11:A15"/>
    <mergeCell ref="B11:B15"/>
    <mergeCell ref="AJ12:AJ14"/>
    <mergeCell ref="C12:F12"/>
    <mergeCell ref="C11:R11"/>
    <mergeCell ref="G12:J12"/>
    <mergeCell ref="O12:R12"/>
    <mergeCell ref="V11:X12"/>
    <mergeCell ref="AI11:AI13"/>
    <mergeCell ref="Y11:AA12"/>
    <mergeCell ref="AH11:AH13"/>
    <mergeCell ref="AA1:AS1"/>
    <mergeCell ref="AS11:AU13"/>
    <mergeCell ref="AB11:AD12"/>
    <mergeCell ref="AE11:AG12"/>
    <mergeCell ref="G1:S1"/>
    <mergeCell ref="H2:I2"/>
    <mergeCell ref="H3:I3"/>
    <mergeCell ref="H4:I4"/>
    <mergeCell ref="H5:I5"/>
    <mergeCell ref="AO11:AQ13"/>
    <mergeCell ref="K12:N12"/>
    <mergeCell ref="U11:U13"/>
    <mergeCell ref="S11:S13"/>
    <mergeCell ref="T11:T13"/>
    <mergeCell ref="H6:I6"/>
    <mergeCell ref="A80:B80"/>
    <mergeCell ref="A56:B56"/>
    <mergeCell ref="A83:B83"/>
    <mergeCell ref="A68:B68"/>
    <mergeCell ref="A71:B71"/>
    <mergeCell ref="A74:B74"/>
    <mergeCell ref="A59:B59"/>
    <mergeCell ref="A62:B62"/>
    <mergeCell ref="A65:B65"/>
    <mergeCell ref="AK55:AN55"/>
    <mergeCell ref="AK56:AN56"/>
    <mergeCell ref="AK57:AN57"/>
    <mergeCell ref="A77:B77"/>
    <mergeCell ref="AK11:AM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S9"/>
  <sheetViews>
    <sheetView topLeftCell="C1" workbookViewId="0">
      <selection activeCell="G2" sqref="G2:S9"/>
    </sheetView>
  </sheetViews>
  <sheetFormatPr defaultRowHeight="15" x14ac:dyDescent="0.25"/>
  <cols>
    <col min="6" max="6" width="21" bestFit="1" customWidth="1"/>
    <col min="8" max="8" width="20.5703125" customWidth="1"/>
    <col min="9" max="9" width="10.28515625" bestFit="1" customWidth="1"/>
  </cols>
  <sheetData>
    <row r="1" spans="7:19" x14ac:dyDescent="0.25">
      <c r="G1" s="64"/>
      <c r="H1" s="65"/>
      <c r="I1" s="65"/>
      <c r="J1" s="65"/>
      <c r="K1" s="65"/>
      <c r="L1" s="65"/>
      <c r="M1" s="66"/>
    </row>
    <row r="2" spans="7:19" x14ac:dyDescent="0.25">
      <c r="G2" s="64" t="s">
        <v>12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</row>
    <row r="3" spans="7:19" x14ac:dyDescent="0.25">
      <c r="G3" s="15"/>
      <c r="H3" s="15" t="s">
        <v>14</v>
      </c>
      <c r="I3" s="15" t="s">
        <v>13</v>
      </c>
      <c r="J3" s="15" t="s">
        <v>22</v>
      </c>
      <c r="K3" s="15" t="s">
        <v>21</v>
      </c>
      <c r="L3" s="15"/>
      <c r="M3" s="15"/>
      <c r="N3" s="15"/>
      <c r="O3" s="15" t="s">
        <v>0</v>
      </c>
      <c r="P3" s="11"/>
      <c r="Q3" s="11"/>
      <c r="R3" s="11"/>
      <c r="S3" s="11" t="s">
        <v>9</v>
      </c>
    </row>
    <row r="4" spans="7:19" x14ac:dyDescent="0.25">
      <c r="G4" s="15" t="s">
        <v>6</v>
      </c>
      <c r="H4" s="25">
        <v>20</v>
      </c>
      <c r="I4" s="25"/>
      <c r="J4" s="25"/>
      <c r="K4" s="25">
        <v>20</v>
      </c>
      <c r="L4" s="25"/>
      <c r="M4" s="25"/>
      <c r="N4" s="25"/>
      <c r="O4" s="25">
        <f>SUM(H4:N4)</f>
        <v>40</v>
      </c>
      <c r="P4" s="11"/>
      <c r="Q4" s="11"/>
      <c r="R4" s="11"/>
      <c r="S4" s="26">
        <f>O4/O9</f>
        <v>0.36363636363636365</v>
      </c>
    </row>
    <row r="5" spans="7:19" x14ac:dyDescent="0.25">
      <c r="G5" s="15" t="s">
        <v>7</v>
      </c>
      <c r="H5" s="25">
        <v>20</v>
      </c>
      <c r="I5" s="25"/>
      <c r="J5" s="25">
        <v>20</v>
      </c>
      <c r="K5" s="25"/>
      <c r="L5" s="25"/>
      <c r="M5" s="25"/>
      <c r="N5" s="25"/>
      <c r="O5" s="25">
        <f>SUM(H5:N5)</f>
        <v>40</v>
      </c>
      <c r="P5" s="11"/>
      <c r="Q5" s="11"/>
      <c r="R5" s="11"/>
      <c r="S5" s="26">
        <f>O5/O9</f>
        <v>0.36363636363636365</v>
      </c>
    </row>
    <row r="6" spans="7:19" x14ac:dyDescent="0.25">
      <c r="G6" s="15" t="s">
        <v>8</v>
      </c>
      <c r="H6" s="25"/>
      <c r="I6" s="25">
        <v>30</v>
      </c>
      <c r="J6" s="25"/>
      <c r="K6" s="25"/>
      <c r="L6" s="25"/>
      <c r="M6" s="25"/>
      <c r="N6" s="25"/>
      <c r="O6" s="25">
        <f>SUM(H6:N6)</f>
        <v>30</v>
      </c>
      <c r="P6" s="11"/>
      <c r="Q6" s="11"/>
      <c r="R6" s="11"/>
      <c r="S6" s="26">
        <f>O6/O9</f>
        <v>0.27272727272727271</v>
      </c>
    </row>
    <row r="7" spans="7:19" x14ac:dyDescent="0.25">
      <c r="G7" s="11"/>
      <c r="H7" s="24"/>
      <c r="I7" s="24"/>
      <c r="J7" s="24"/>
      <c r="K7" s="24"/>
      <c r="L7" s="24"/>
      <c r="M7" s="24"/>
      <c r="N7" s="24"/>
      <c r="O7" s="24"/>
      <c r="P7" s="11"/>
      <c r="Q7" s="11"/>
      <c r="R7" s="11"/>
      <c r="S7" s="5"/>
    </row>
    <row r="8" spans="7:19" x14ac:dyDescent="0.25">
      <c r="G8" s="12"/>
      <c r="H8" s="24"/>
      <c r="I8" s="24"/>
      <c r="J8" s="24"/>
      <c r="K8" s="24"/>
      <c r="L8" s="24"/>
      <c r="M8" s="24"/>
      <c r="N8" s="24"/>
      <c r="O8" s="24"/>
      <c r="P8" s="11"/>
      <c r="Q8" s="11"/>
      <c r="R8" s="11"/>
      <c r="S8" s="6"/>
    </row>
    <row r="9" spans="7:19" x14ac:dyDescent="0.25">
      <c r="G9" s="11"/>
      <c r="H9" s="11"/>
      <c r="I9" s="11"/>
      <c r="J9" s="11"/>
      <c r="K9" s="11"/>
      <c r="L9" s="11"/>
      <c r="M9" s="11"/>
      <c r="N9" s="11"/>
      <c r="O9" s="15">
        <f>SUM(O4:O8)</f>
        <v>110</v>
      </c>
      <c r="P9" s="11"/>
      <c r="Q9" s="11"/>
      <c r="R9" s="11"/>
      <c r="S9" s="5">
        <f>SUM(S4:S7)</f>
        <v>1</v>
      </c>
    </row>
  </sheetData>
  <mergeCells count="2">
    <mergeCell ref="G1:M1"/>
    <mergeCell ref="G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dcterms:created xsi:type="dcterms:W3CDTF">2022-05-29T15:06:08Z</dcterms:created>
  <dcterms:modified xsi:type="dcterms:W3CDTF">2024-04-21T17:47:28Z</dcterms:modified>
</cp:coreProperties>
</file>