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/>
  <xr:revisionPtr revIDLastSave="99" documentId="8_{527F620B-5703-4EB2-A7F3-31E05C80DAD3}" xr6:coauthVersionLast="47" xr6:coauthVersionMax="47" xr10:uidLastSave="{9FF6EC93-275D-4C98-B32D-492B21FE0451}"/>
  <bookViews>
    <workbookView xWindow="0" yWindow="0" windowWidth="0" windowHeight="0" xr2:uid="{00000000-000D-0000-FFFF-FFFF00000000}"/>
  </bookViews>
  <sheets>
    <sheet name="IEE_FALL_202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ts9UGvMfmY7RHPzBdSxtcSB2bYvNvceWFHxoDweCJg4="/>
    </ext>
  </extLst>
</workbook>
</file>

<file path=xl/calcChain.xml><?xml version="1.0" encoding="utf-8"?>
<calcChain xmlns="http://schemas.openxmlformats.org/spreadsheetml/2006/main">
  <c r="BM59" i="1" l="1"/>
  <c r="BL59" i="1"/>
  <c r="BM58" i="1"/>
  <c r="BL58" i="1"/>
  <c r="BM57" i="1"/>
  <c r="BL57" i="1"/>
  <c r="BM56" i="1"/>
  <c r="BL56" i="1"/>
  <c r="BM55" i="1"/>
  <c r="BL55" i="1"/>
  <c r="BM54" i="1"/>
  <c r="BL54" i="1"/>
  <c r="BM53" i="1"/>
  <c r="BL53" i="1"/>
  <c r="BM52" i="1"/>
  <c r="BL52" i="1"/>
  <c r="BM51" i="1"/>
  <c r="BL51" i="1"/>
  <c r="BM50" i="1"/>
  <c r="BL50" i="1"/>
  <c r="BM49" i="1"/>
  <c r="BL49" i="1"/>
  <c r="BM48" i="1"/>
  <c r="BL48" i="1"/>
  <c r="BM47" i="1"/>
  <c r="BL47" i="1"/>
  <c r="BM46" i="1"/>
  <c r="BL46" i="1"/>
  <c r="BM45" i="1"/>
  <c r="BL45" i="1"/>
  <c r="BM44" i="1"/>
  <c r="BL44" i="1"/>
  <c r="BM43" i="1"/>
  <c r="BL43" i="1"/>
  <c r="BM42" i="1"/>
  <c r="BL42" i="1"/>
  <c r="BM41" i="1"/>
  <c r="BL41" i="1"/>
  <c r="BM40" i="1"/>
  <c r="BL40" i="1"/>
  <c r="BM39" i="1"/>
  <c r="BL39" i="1"/>
  <c r="BM38" i="1"/>
  <c r="BL38" i="1"/>
  <c r="BM37" i="1"/>
  <c r="BL37" i="1"/>
  <c r="BM36" i="1"/>
  <c r="BL36" i="1"/>
  <c r="BM35" i="1"/>
  <c r="BL35" i="1"/>
  <c r="BM34" i="1"/>
  <c r="BL34" i="1"/>
  <c r="BM33" i="1"/>
  <c r="BL33" i="1"/>
  <c r="BM32" i="1"/>
  <c r="BL32" i="1"/>
  <c r="BM31" i="1"/>
  <c r="BL31" i="1"/>
  <c r="BM30" i="1"/>
  <c r="BL30" i="1"/>
  <c r="BM29" i="1"/>
  <c r="BL29" i="1"/>
  <c r="BM28" i="1"/>
  <c r="BL28" i="1"/>
  <c r="BM27" i="1"/>
  <c r="BL27" i="1"/>
  <c r="BM26" i="1"/>
  <c r="BL26" i="1"/>
  <c r="BM25" i="1"/>
  <c r="BL25" i="1"/>
  <c r="BM24" i="1"/>
  <c r="BL24" i="1"/>
  <c r="BM23" i="1"/>
  <c r="BL23" i="1"/>
  <c r="BM22" i="1"/>
  <c r="BL22" i="1"/>
  <c r="BM21" i="1"/>
  <c r="BL21" i="1"/>
  <c r="BM20" i="1"/>
  <c r="BL20" i="1"/>
  <c r="BM19" i="1"/>
  <c r="BL19" i="1"/>
  <c r="BM18" i="1"/>
  <c r="BL18" i="1"/>
  <c r="BM17" i="1"/>
  <c r="BL17" i="1"/>
  <c r="BM16" i="1"/>
  <c r="BL16" i="1"/>
  <c r="AZ18" i="1"/>
  <c r="BA18" i="1"/>
  <c r="BB18" i="1"/>
  <c r="BC18" i="1"/>
  <c r="BF18" i="1"/>
  <c r="BG18" i="1"/>
  <c r="BH18" i="1"/>
  <c r="BI18" i="1"/>
  <c r="AT18" i="1"/>
  <c r="AU18" i="1"/>
  <c r="AV18" i="1"/>
  <c r="AW18" i="1"/>
  <c r="AN18" i="1"/>
  <c r="AO18" i="1"/>
  <c r="AP18" i="1"/>
  <c r="AQ18" i="1"/>
  <c r="AL55" i="1"/>
  <c r="AL56" i="1"/>
  <c r="AL57" i="1"/>
  <c r="AL58" i="1"/>
  <c r="AL59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16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19" i="1"/>
  <c r="AN21" i="1"/>
  <c r="AO21" i="1"/>
  <c r="AP21" i="1"/>
  <c r="AN22" i="1"/>
  <c r="AO22" i="1"/>
  <c r="AP22" i="1"/>
  <c r="AN23" i="1"/>
  <c r="AO23" i="1"/>
  <c r="AP23" i="1"/>
  <c r="AN24" i="1"/>
  <c r="AO24" i="1"/>
  <c r="AP24" i="1"/>
  <c r="AN25" i="1"/>
  <c r="AO25" i="1"/>
  <c r="AP25" i="1"/>
  <c r="AN26" i="1"/>
  <c r="AO26" i="1"/>
  <c r="AP26" i="1"/>
  <c r="AL21" i="1"/>
  <c r="AL22" i="1"/>
  <c r="AL24" i="1"/>
  <c r="R45" i="1"/>
  <c r="AP59" i="1"/>
  <c r="AO59" i="1"/>
  <c r="AN59" i="1"/>
  <c r="R59" i="1"/>
  <c r="G59" i="1"/>
  <c r="AP58" i="1"/>
  <c r="AO58" i="1"/>
  <c r="AN58" i="1"/>
  <c r="R58" i="1"/>
  <c r="G58" i="1"/>
  <c r="AP57" i="1"/>
  <c r="AO57" i="1"/>
  <c r="AN57" i="1"/>
  <c r="R57" i="1"/>
  <c r="G57" i="1"/>
  <c r="AP56" i="1"/>
  <c r="AO56" i="1"/>
  <c r="AN56" i="1"/>
  <c r="R56" i="1"/>
  <c r="G56" i="1"/>
  <c r="AP55" i="1"/>
  <c r="AO55" i="1"/>
  <c r="AN55" i="1"/>
  <c r="G55" i="1"/>
  <c r="AP54" i="1"/>
  <c r="AO54" i="1"/>
  <c r="AN54" i="1"/>
  <c r="R55" i="1"/>
  <c r="G54" i="1"/>
  <c r="AL54" i="1" s="1"/>
  <c r="AP53" i="1"/>
  <c r="AO53" i="1"/>
  <c r="AN53" i="1"/>
  <c r="R54" i="1"/>
  <c r="G53" i="1"/>
  <c r="AL53" i="1" s="1"/>
  <c r="AP52" i="1"/>
  <c r="AO52" i="1"/>
  <c r="AN52" i="1"/>
  <c r="R53" i="1"/>
  <c r="G52" i="1"/>
  <c r="AL52" i="1" s="1"/>
  <c r="AP51" i="1"/>
  <c r="AO51" i="1"/>
  <c r="AN51" i="1"/>
  <c r="R52" i="1"/>
  <c r="G51" i="1"/>
  <c r="AL51" i="1" s="1"/>
  <c r="AP50" i="1"/>
  <c r="AO50" i="1"/>
  <c r="AN50" i="1"/>
  <c r="R51" i="1"/>
  <c r="G50" i="1"/>
  <c r="AL50" i="1" s="1"/>
  <c r="AP49" i="1"/>
  <c r="AO49" i="1"/>
  <c r="AN49" i="1"/>
  <c r="R50" i="1"/>
  <c r="G49" i="1"/>
  <c r="AL49" i="1" s="1"/>
  <c r="AP48" i="1"/>
  <c r="AO48" i="1"/>
  <c r="AN48" i="1"/>
  <c r="R49" i="1"/>
  <c r="G48" i="1"/>
  <c r="AL48" i="1" s="1"/>
  <c r="AP47" i="1"/>
  <c r="AO47" i="1"/>
  <c r="AN47" i="1"/>
  <c r="R48" i="1"/>
  <c r="G47" i="1"/>
  <c r="AL47" i="1" s="1"/>
  <c r="AP46" i="1"/>
  <c r="AO46" i="1"/>
  <c r="AN46" i="1"/>
  <c r="R47" i="1"/>
  <c r="G46" i="1"/>
  <c r="AL46" i="1" s="1"/>
  <c r="AP45" i="1"/>
  <c r="AO45" i="1"/>
  <c r="AN45" i="1"/>
  <c r="R46" i="1"/>
  <c r="G45" i="1"/>
  <c r="AL45" i="1" s="1"/>
  <c r="AP44" i="1"/>
  <c r="AO44" i="1"/>
  <c r="AN44" i="1"/>
  <c r="R44" i="1"/>
  <c r="G44" i="1"/>
  <c r="AL44" i="1" s="1"/>
  <c r="AP43" i="1"/>
  <c r="AO43" i="1"/>
  <c r="AN43" i="1"/>
  <c r="R43" i="1"/>
  <c r="G43" i="1"/>
  <c r="AL43" i="1" s="1"/>
  <c r="AP42" i="1"/>
  <c r="AO42" i="1"/>
  <c r="AN42" i="1"/>
  <c r="R42" i="1"/>
  <c r="G42" i="1"/>
  <c r="AL42" i="1" s="1"/>
  <c r="AP41" i="1"/>
  <c r="AO41" i="1"/>
  <c r="AN41" i="1"/>
  <c r="R41" i="1"/>
  <c r="G41" i="1"/>
  <c r="AL41" i="1" s="1"/>
  <c r="AP40" i="1"/>
  <c r="AO40" i="1"/>
  <c r="AN40" i="1"/>
  <c r="R40" i="1"/>
  <c r="G40" i="1"/>
  <c r="AL40" i="1" s="1"/>
  <c r="AP39" i="1"/>
  <c r="AO39" i="1"/>
  <c r="AN39" i="1"/>
  <c r="R39" i="1"/>
  <c r="G39" i="1"/>
  <c r="AL39" i="1" s="1"/>
  <c r="AP38" i="1"/>
  <c r="AO38" i="1"/>
  <c r="AN38" i="1"/>
  <c r="G38" i="1"/>
  <c r="AL38" i="1" s="1"/>
  <c r="AP37" i="1"/>
  <c r="AO37" i="1"/>
  <c r="AN37" i="1"/>
  <c r="R37" i="1"/>
  <c r="G37" i="1"/>
  <c r="AL37" i="1" s="1"/>
  <c r="AP36" i="1"/>
  <c r="AO36" i="1"/>
  <c r="AN36" i="1"/>
  <c r="R36" i="1"/>
  <c r="G36" i="1"/>
  <c r="AL36" i="1" s="1"/>
  <c r="AP35" i="1"/>
  <c r="AO35" i="1"/>
  <c r="AN35" i="1"/>
  <c r="R35" i="1"/>
  <c r="G35" i="1"/>
  <c r="AL35" i="1" s="1"/>
  <c r="AP34" i="1"/>
  <c r="AO34" i="1"/>
  <c r="AN34" i="1"/>
  <c r="R34" i="1"/>
  <c r="G34" i="1"/>
  <c r="AL34" i="1" s="1"/>
  <c r="AP33" i="1"/>
  <c r="AO33" i="1"/>
  <c r="AN33" i="1"/>
  <c r="R33" i="1"/>
  <c r="G33" i="1"/>
  <c r="AL33" i="1" s="1"/>
  <c r="AP32" i="1"/>
  <c r="AO32" i="1"/>
  <c r="AN32" i="1"/>
  <c r="R32" i="1"/>
  <c r="G32" i="1"/>
  <c r="AL32" i="1" s="1"/>
  <c r="AP31" i="1"/>
  <c r="AO31" i="1"/>
  <c r="AN31" i="1"/>
  <c r="R31" i="1"/>
  <c r="G31" i="1"/>
  <c r="AL31" i="1" s="1"/>
  <c r="AP30" i="1"/>
  <c r="AO30" i="1"/>
  <c r="AN30" i="1"/>
  <c r="R30" i="1"/>
  <c r="G30" i="1"/>
  <c r="AL30" i="1" s="1"/>
  <c r="AP29" i="1"/>
  <c r="AO29" i="1"/>
  <c r="AN29" i="1"/>
  <c r="R29" i="1"/>
  <c r="G29" i="1"/>
  <c r="AL29" i="1" s="1"/>
  <c r="AP28" i="1"/>
  <c r="AO28" i="1"/>
  <c r="AN28" i="1"/>
  <c r="R28" i="1"/>
  <c r="G28" i="1"/>
  <c r="AL28" i="1" s="1"/>
  <c r="AP27" i="1"/>
  <c r="AO27" i="1"/>
  <c r="AN27" i="1"/>
  <c r="R27" i="1"/>
  <c r="G27" i="1"/>
  <c r="AL27" i="1" s="1"/>
  <c r="R26" i="1"/>
  <c r="G26" i="1"/>
  <c r="AL26" i="1" s="1"/>
  <c r="R25" i="1"/>
  <c r="G25" i="1"/>
  <c r="AL25" i="1" s="1"/>
  <c r="R23" i="1"/>
  <c r="AL23" i="1" s="1"/>
  <c r="AP20" i="1"/>
  <c r="AO20" i="1"/>
  <c r="AN20" i="1"/>
  <c r="R20" i="1"/>
  <c r="G20" i="1"/>
  <c r="AL20" i="1" s="1"/>
  <c r="AP19" i="1"/>
  <c r="AO19" i="1"/>
  <c r="AN19" i="1"/>
  <c r="R19" i="1"/>
  <c r="G19" i="1"/>
  <c r="AQ17" i="1"/>
  <c r="AP17" i="1"/>
  <c r="AO17" i="1"/>
  <c r="AN17" i="1"/>
  <c r="R17" i="1"/>
  <c r="AL17" i="1" s="1"/>
  <c r="AQ16" i="1"/>
  <c r="AP16" i="1"/>
  <c r="AO16" i="1"/>
  <c r="AN16" i="1"/>
  <c r="R16" i="1"/>
  <c r="G16" i="1"/>
  <c r="AL16" i="1" s="1"/>
  <c r="Q6" i="1"/>
  <c r="N6" i="1"/>
  <c r="Q5" i="1"/>
  <c r="N5" i="1"/>
  <c r="B5" i="1"/>
  <c r="Q4" i="1"/>
  <c r="N4" i="1"/>
  <c r="Q3" i="1"/>
  <c r="N3" i="1"/>
  <c r="AL19" i="1" l="1"/>
  <c r="N8" i="1"/>
  <c r="O3" i="1"/>
  <c r="BF15" i="1"/>
  <c r="AZ15" i="1"/>
  <c r="AT15" i="1"/>
  <c r="AN15" i="1"/>
  <c r="R3" i="1"/>
  <c r="O4" i="1"/>
  <c r="BG15" i="1"/>
  <c r="BA15" i="1"/>
  <c r="AU15" i="1"/>
  <c r="AO15" i="1"/>
  <c r="R4" i="1"/>
  <c r="O5" i="1"/>
  <c r="BH15" i="1"/>
  <c r="BB15" i="1"/>
  <c r="AV15" i="1"/>
  <c r="AP15" i="1"/>
  <c r="R5" i="1"/>
  <c r="O6" i="1"/>
  <c r="AQ15" i="1"/>
  <c r="R6" i="1"/>
  <c r="AV21" i="1" l="1"/>
  <c r="BB21" i="1" s="1"/>
  <c r="BH21" i="1" s="1"/>
  <c r="AV22" i="1"/>
  <c r="BB22" i="1" s="1"/>
  <c r="BH22" i="1" s="1"/>
  <c r="AV23" i="1"/>
  <c r="BB23" i="1" s="1"/>
  <c r="BH23" i="1" s="1"/>
  <c r="AV24" i="1"/>
  <c r="BB24" i="1" s="1"/>
  <c r="BH24" i="1" s="1"/>
  <c r="AV25" i="1"/>
  <c r="BB25" i="1" s="1"/>
  <c r="BH25" i="1" s="1"/>
  <c r="AV26" i="1"/>
  <c r="BB26" i="1" s="1"/>
  <c r="BH26" i="1" s="1"/>
  <c r="AU21" i="1"/>
  <c r="BA21" i="1" s="1"/>
  <c r="BG21" i="1" s="1"/>
  <c r="AU22" i="1"/>
  <c r="BA22" i="1" s="1"/>
  <c r="BG22" i="1" s="1"/>
  <c r="AU23" i="1"/>
  <c r="BA23" i="1" s="1"/>
  <c r="BG23" i="1" s="1"/>
  <c r="AU24" i="1"/>
  <c r="BA24" i="1" s="1"/>
  <c r="BG24" i="1" s="1"/>
  <c r="AU25" i="1"/>
  <c r="BA25" i="1" s="1"/>
  <c r="BG25" i="1" s="1"/>
  <c r="AU26" i="1"/>
  <c r="BA26" i="1" s="1"/>
  <c r="BG26" i="1" s="1"/>
  <c r="AT21" i="1"/>
  <c r="AZ21" i="1" s="1"/>
  <c r="BF21" i="1" s="1"/>
  <c r="AT22" i="1"/>
  <c r="AZ22" i="1" s="1"/>
  <c r="BF22" i="1" s="1"/>
  <c r="AT23" i="1"/>
  <c r="AZ23" i="1" s="1"/>
  <c r="BF23" i="1" s="1"/>
  <c r="AT24" i="1"/>
  <c r="AZ24" i="1" s="1"/>
  <c r="BF24" i="1" s="1"/>
  <c r="AT25" i="1"/>
  <c r="AZ25" i="1" s="1"/>
  <c r="BF25" i="1" s="1"/>
  <c r="AT26" i="1"/>
  <c r="AZ26" i="1" s="1"/>
  <c r="BF26" i="1" s="1"/>
  <c r="BI15" i="1"/>
  <c r="BC15" i="1"/>
  <c r="AW15" i="1"/>
  <c r="AV59" i="1"/>
  <c r="BB59" i="1" s="1"/>
  <c r="BH59" i="1" s="1"/>
  <c r="AV58" i="1"/>
  <c r="BB58" i="1" s="1"/>
  <c r="BH58" i="1" s="1"/>
  <c r="AV57" i="1"/>
  <c r="BB57" i="1" s="1"/>
  <c r="BH57" i="1" s="1"/>
  <c r="AV56" i="1"/>
  <c r="BB56" i="1" s="1"/>
  <c r="BH56" i="1" s="1"/>
  <c r="AV55" i="1"/>
  <c r="BB55" i="1" s="1"/>
  <c r="BH55" i="1" s="1"/>
  <c r="AV54" i="1"/>
  <c r="BB54" i="1" s="1"/>
  <c r="BH54" i="1" s="1"/>
  <c r="AV53" i="1"/>
  <c r="BB53" i="1" s="1"/>
  <c r="BH53" i="1" s="1"/>
  <c r="AV52" i="1"/>
  <c r="BB52" i="1" s="1"/>
  <c r="BH52" i="1" s="1"/>
  <c r="AV51" i="1"/>
  <c r="BB51" i="1" s="1"/>
  <c r="BH51" i="1" s="1"/>
  <c r="AV50" i="1"/>
  <c r="BB50" i="1" s="1"/>
  <c r="BH50" i="1" s="1"/>
  <c r="AV49" i="1"/>
  <c r="BB49" i="1" s="1"/>
  <c r="BH49" i="1" s="1"/>
  <c r="AV48" i="1"/>
  <c r="BB48" i="1" s="1"/>
  <c r="BH48" i="1" s="1"/>
  <c r="AV47" i="1"/>
  <c r="BB47" i="1" s="1"/>
  <c r="BH47" i="1" s="1"/>
  <c r="AV46" i="1"/>
  <c r="BB46" i="1" s="1"/>
  <c r="BH46" i="1" s="1"/>
  <c r="AV45" i="1"/>
  <c r="BB45" i="1" s="1"/>
  <c r="BH45" i="1" s="1"/>
  <c r="AV44" i="1"/>
  <c r="BB44" i="1" s="1"/>
  <c r="BH44" i="1" s="1"/>
  <c r="AV43" i="1"/>
  <c r="BB43" i="1" s="1"/>
  <c r="BH43" i="1" s="1"/>
  <c r="AV42" i="1"/>
  <c r="BB42" i="1" s="1"/>
  <c r="BH42" i="1" s="1"/>
  <c r="AV41" i="1"/>
  <c r="BB41" i="1" s="1"/>
  <c r="BH41" i="1" s="1"/>
  <c r="AV40" i="1"/>
  <c r="BB40" i="1" s="1"/>
  <c r="BH40" i="1" s="1"/>
  <c r="AV39" i="1"/>
  <c r="BB39" i="1" s="1"/>
  <c r="BH39" i="1" s="1"/>
  <c r="AV38" i="1"/>
  <c r="BB38" i="1" s="1"/>
  <c r="BH38" i="1" s="1"/>
  <c r="AV37" i="1"/>
  <c r="BB37" i="1" s="1"/>
  <c r="BH37" i="1" s="1"/>
  <c r="AV36" i="1"/>
  <c r="BB36" i="1" s="1"/>
  <c r="BH36" i="1" s="1"/>
  <c r="AV35" i="1"/>
  <c r="BB35" i="1" s="1"/>
  <c r="BH35" i="1" s="1"/>
  <c r="AV34" i="1"/>
  <c r="BB34" i="1" s="1"/>
  <c r="BH34" i="1" s="1"/>
  <c r="AV33" i="1"/>
  <c r="BB33" i="1" s="1"/>
  <c r="BH33" i="1" s="1"/>
  <c r="AV32" i="1"/>
  <c r="BB32" i="1" s="1"/>
  <c r="BH32" i="1" s="1"/>
  <c r="AV31" i="1"/>
  <c r="BB31" i="1" s="1"/>
  <c r="BH31" i="1" s="1"/>
  <c r="AV30" i="1"/>
  <c r="BB30" i="1" s="1"/>
  <c r="BH30" i="1" s="1"/>
  <c r="AV29" i="1"/>
  <c r="BB29" i="1" s="1"/>
  <c r="BH29" i="1" s="1"/>
  <c r="AV28" i="1"/>
  <c r="BB28" i="1" s="1"/>
  <c r="BH28" i="1" s="1"/>
  <c r="AV27" i="1"/>
  <c r="BB27" i="1" s="1"/>
  <c r="BH27" i="1" s="1"/>
  <c r="AV20" i="1"/>
  <c r="BB20" i="1" s="1"/>
  <c r="BH20" i="1" s="1"/>
  <c r="AV19" i="1"/>
  <c r="BB19" i="1" s="1"/>
  <c r="BH19" i="1" s="1"/>
  <c r="AV17" i="1"/>
  <c r="BB17" i="1" s="1"/>
  <c r="BH17" i="1" s="1"/>
  <c r="AV16" i="1"/>
  <c r="AU59" i="1"/>
  <c r="BA59" i="1" s="1"/>
  <c r="BG59" i="1" s="1"/>
  <c r="AU58" i="1"/>
  <c r="BA58" i="1" s="1"/>
  <c r="BG58" i="1" s="1"/>
  <c r="AU57" i="1"/>
  <c r="BA57" i="1" s="1"/>
  <c r="BG57" i="1" s="1"/>
  <c r="AU56" i="1"/>
  <c r="BA56" i="1" s="1"/>
  <c r="BG56" i="1" s="1"/>
  <c r="AU55" i="1"/>
  <c r="BA55" i="1" s="1"/>
  <c r="BG55" i="1" s="1"/>
  <c r="AU54" i="1"/>
  <c r="BA54" i="1" s="1"/>
  <c r="BG54" i="1" s="1"/>
  <c r="AU53" i="1"/>
  <c r="BA53" i="1" s="1"/>
  <c r="BG53" i="1" s="1"/>
  <c r="AU52" i="1"/>
  <c r="BA52" i="1" s="1"/>
  <c r="BG52" i="1" s="1"/>
  <c r="AU51" i="1"/>
  <c r="BA51" i="1" s="1"/>
  <c r="BG51" i="1" s="1"/>
  <c r="AU50" i="1"/>
  <c r="BA50" i="1" s="1"/>
  <c r="BG50" i="1" s="1"/>
  <c r="AU49" i="1"/>
  <c r="BA49" i="1" s="1"/>
  <c r="BG49" i="1" s="1"/>
  <c r="AU48" i="1"/>
  <c r="BA48" i="1" s="1"/>
  <c r="BG48" i="1" s="1"/>
  <c r="AU47" i="1"/>
  <c r="BA47" i="1" s="1"/>
  <c r="BG47" i="1" s="1"/>
  <c r="AU46" i="1"/>
  <c r="BA46" i="1" s="1"/>
  <c r="BG46" i="1" s="1"/>
  <c r="AU45" i="1"/>
  <c r="BA45" i="1" s="1"/>
  <c r="BG45" i="1" s="1"/>
  <c r="AU44" i="1"/>
  <c r="BA44" i="1" s="1"/>
  <c r="BG44" i="1" s="1"/>
  <c r="AU43" i="1"/>
  <c r="BA43" i="1" s="1"/>
  <c r="BG43" i="1" s="1"/>
  <c r="AU42" i="1"/>
  <c r="BA42" i="1" s="1"/>
  <c r="BG42" i="1" s="1"/>
  <c r="AU41" i="1"/>
  <c r="BA41" i="1" s="1"/>
  <c r="BG41" i="1" s="1"/>
  <c r="AU40" i="1"/>
  <c r="BA40" i="1" s="1"/>
  <c r="BG40" i="1" s="1"/>
  <c r="AU39" i="1"/>
  <c r="BA39" i="1" s="1"/>
  <c r="BG39" i="1" s="1"/>
  <c r="AU38" i="1"/>
  <c r="BA38" i="1" s="1"/>
  <c r="BG38" i="1" s="1"/>
  <c r="AU37" i="1"/>
  <c r="BA37" i="1" s="1"/>
  <c r="BG37" i="1" s="1"/>
  <c r="AU36" i="1"/>
  <c r="BA36" i="1" s="1"/>
  <c r="BG36" i="1" s="1"/>
  <c r="AU35" i="1"/>
  <c r="BA35" i="1" s="1"/>
  <c r="BG35" i="1" s="1"/>
  <c r="AU34" i="1"/>
  <c r="BA34" i="1" s="1"/>
  <c r="BG34" i="1" s="1"/>
  <c r="AU33" i="1"/>
  <c r="BA33" i="1" s="1"/>
  <c r="BG33" i="1" s="1"/>
  <c r="AU32" i="1"/>
  <c r="BA32" i="1" s="1"/>
  <c r="BG32" i="1" s="1"/>
  <c r="AU31" i="1"/>
  <c r="BA31" i="1" s="1"/>
  <c r="BG31" i="1" s="1"/>
  <c r="AU30" i="1"/>
  <c r="BA30" i="1" s="1"/>
  <c r="BG30" i="1" s="1"/>
  <c r="AU29" i="1"/>
  <c r="BA29" i="1" s="1"/>
  <c r="BG29" i="1" s="1"/>
  <c r="AU28" i="1"/>
  <c r="BA28" i="1" s="1"/>
  <c r="BG28" i="1" s="1"/>
  <c r="AU27" i="1"/>
  <c r="BA27" i="1" s="1"/>
  <c r="BG27" i="1" s="1"/>
  <c r="AU20" i="1"/>
  <c r="BA20" i="1" s="1"/>
  <c r="BG20" i="1" s="1"/>
  <c r="AU19" i="1"/>
  <c r="BA19" i="1" s="1"/>
  <c r="BG19" i="1" s="1"/>
  <c r="AU17" i="1"/>
  <c r="BA17" i="1" s="1"/>
  <c r="BG17" i="1" s="1"/>
  <c r="AU16" i="1"/>
  <c r="AT59" i="1"/>
  <c r="AZ59" i="1" s="1"/>
  <c r="BF59" i="1" s="1"/>
  <c r="AT58" i="1"/>
  <c r="AZ58" i="1" s="1"/>
  <c r="BF58" i="1" s="1"/>
  <c r="AT57" i="1"/>
  <c r="AZ57" i="1" s="1"/>
  <c r="BF57" i="1" s="1"/>
  <c r="AT56" i="1"/>
  <c r="AZ56" i="1" s="1"/>
  <c r="BF56" i="1" s="1"/>
  <c r="AT55" i="1"/>
  <c r="AZ55" i="1" s="1"/>
  <c r="BF55" i="1" s="1"/>
  <c r="AT54" i="1"/>
  <c r="AZ54" i="1" s="1"/>
  <c r="BF54" i="1" s="1"/>
  <c r="AT53" i="1"/>
  <c r="AZ53" i="1" s="1"/>
  <c r="BF53" i="1" s="1"/>
  <c r="AT52" i="1"/>
  <c r="AZ52" i="1" s="1"/>
  <c r="BF52" i="1" s="1"/>
  <c r="AT51" i="1"/>
  <c r="AZ51" i="1" s="1"/>
  <c r="BF51" i="1" s="1"/>
  <c r="AT50" i="1"/>
  <c r="AZ50" i="1" s="1"/>
  <c r="BF50" i="1" s="1"/>
  <c r="AT49" i="1"/>
  <c r="AZ49" i="1" s="1"/>
  <c r="BF49" i="1" s="1"/>
  <c r="AT48" i="1"/>
  <c r="AZ48" i="1" s="1"/>
  <c r="BF48" i="1" s="1"/>
  <c r="AT47" i="1"/>
  <c r="AZ47" i="1" s="1"/>
  <c r="BF47" i="1" s="1"/>
  <c r="AT46" i="1"/>
  <c r="AZ46" i="1" s="1"/>
  <c r="BF46" i="1" s="1"/>
  <c r="AT45" i="1"/>
  <c r="AZ45" i="1" s="1"/>
  <c r="BF45" i="1" s="1"/>
  <c r="AT44" i="1"/>
  <c r="AZ44" i="1" s="1"/>
  <c r="BF44" i="1" s="1"/>
  <c r="AT43" i="1"/>
  <c r="AZ43" i="1" s="1"/>
  <c r="BF43" i="1" s="1"/>
  <c r="AT42" i="1"/>
  <c r="AZ42" i="1" s="1"/>
  <c r="BF42" i="1" s="1"/>
  <c r="AT41" i="1"/>
  <c r="AZ41" i="1" s="1"/>
  <c r="BF41" i="1" s="1"/>
  <c r="AT40" i="1"/>
  <c r="AZ40" i="1" s="1"/>
  <c r="BF40" i="1" s="1"/>
  <c r="AT39" i="1"/>
  <c r="AZ39" i="1" s="1"/>
  <c r="BF39" i="1" s="1"/>
  <c r="AT38" i="1"/>
  <c r="AZ38" i="1" s="1"/>
  <c r="BF38" i="1" s="1"/>
  <c r="AT37" i="1"/>
  <c r="AZ37" i="1" s="1"/>
  <c r="BF37" i="1" s="1"/>
  <c r="AT36" i="1"/>
  <c r="AZ36" i="1" s="1"/>
  <c r="BF36" i="1" s="1"/>
  <c r="AT35" i="1"/>
  <c r="AZ35" i="1" s="1"/>
  <c r="BF35" i="1" s="1"/>
  <c r="AT34" i="1"/>
  <c r="AZ34" i="1" s="1"/>
  <c r="BF34" i="1" s="1"/>
  <c r="AT33" i="1"/>
  <c r="AZ33" i="1" s="1"/>
  <c r="BF33" i="1" s="1"/>
  <c r="AT32" i="1"/>
  <c r="AZ32" i="1" s="1"/>
  <c r="BF32" i="1" s="1"/>
  <c r="AT31" i="1"/>
  <c r="AZ31" i="1" s="1"/>
  <c r="BF31" i="1" s="1"/>
  <c r="AT30" i="1"/>
  <c r="AZ30" i="1" s="1"/>
  <c r="BF30" i="1" s="1"/>
  <c r="AT29" i="1"/>
  <c r="AZ29" i="1" s="1"/>
  <c r="BF29" i="1" s="1"/>
  <c r="AT28" i="1"/>
  <c r="AZ28" i="1" s="1"/>
  <c r="BF28" i="1" s="1"/>
  <c r="AT27" i="1"/>
  <c r="AZ27" i="1" s="1"/>
  <c r="BF27" i="1" s="1"/>
  <c r="AT20" i="1"/>
  <c r="AZ20" i="1" s="1"/>
  <c r="BF20" i="1" s="1"/>
  <c r="AT19" i="1"/>
  <c r="AZ19" i="1" s="1"/>
  <c r="BF19" i="1" s="1"/>
  <c r="AT17" i="1"/>
  <c r="AZ17" i="1" s="1"/>
  <c r="BF17" i="1" s="1"/>
  <c r="AT16" i="1"/>
  <c r="O8" i="1"/>
  <c r="AW21" i="1" l="1"/>
  <c r="BC21" i="1" s="1"/>
  <c r="BI21" i="1" s="1"/>
  <c r="AW22" i="1"/>
  <c r="BC22" i="1" s="1"/>
  <c r="BI22" i="1" s="1"/>
  <c r="AW23" i="1"/>
  <c r="BC23" i="1" s="1"/>
  <c r="BI23" i="1" s="1"/>
  <c r="AW24" i="1"/>
  <c r="BC24" i="1" s="1"/>
  <c r="BI24" i="1" s="1"/>
  <c r="AW25" i="1"/>
  <c r="BC25" i="1" s="1"/>
  <c r="BI25" i="1" s="1"/>
  <c r="AW26" i="1"/>
  <c r="BC26" i="1" s="1"/>
  <c r="BI26" i="1" s="1"/>
  <c r="BC106" i="1"/>
  <c r="BC105" i="1"/>
  <c r="AZ16" i="1"/>
  <c r="BF16" i="1" s="1"/>
  <c r="BD106" i="1"/>
  <c r="BD105" i="1"/>
  <c r="BA16" i="1"/>
  <c r="BG16" i="1" s="1"/>
  <c r="BE106" i="1"/>
  <c r="BE105" i="1"/>
  <c r="BB16" i="1"/>
  <c r="BH16" i="1" s="1"/>
  <c r="AW59" i="1"/>
  <c r="BC59" i="1" s="1"/>
  <c r="BI59" i="1" s="1"/>
  <c r="AW58" i="1"/>
  <c r="BC58" i="1" s="1"/>
  <c r="BI58" i="1" s="1"/>
  <c r="AW57" i="1"/>
  <c r="BC57" i="1" s="1"/>
  <c r="BI57" i="1" s="1"/>
  <c r="AW56" i="1"/>
  <c r="BC56" i="1" s="1"/>
  <c r="BI56" i="1" s="1"/>
  <c r="AW55" i="1"/>
  <c r="BC55" i="1" s="1"/>
  <c r="BI55" i="1" s="1"/>
  <c r="AW54" i="1"/>
  <c r="BC54" i="1" s="1"/>
  <c r="BI54" i="1" s="1"/>
  <c r="AW53" i="1"/>
  <c r="BC53" i="1" s="1"/>
  <c r="BI53" i="1" s="1"/>
  <c r="AW52" i="1"/>
  <c r="BC52" i="1" s="1"/>
  <c r="BI52" i="1" s="1"/>
  <c r="AW51" i="1"/>
  <c r="BC51" i="1" s="1"/>
  <c r="BI51" i="1" s="1"/>
  <c r="AW50" i="1"/>
  <c r="BC50" i="1" s="1"/>
  <c r="BI50" i="1" s="1"/>
  <c r="AW49" i="1"/>
  <c r="BC49" i="1" s="1"/>
  <c r="BI49" i="1" s="1"/>
  <c r="AW48" i="1"/>
  <c r="BC48" i="1" s="1"/>
  <c r="BI48" i="1" s="1"/>
  <c r="AW47" i="1"/>
  <c r="BC47" i="1" s="1"/>
  <c r="BI47" i="1" s="1"/>
  <c r="AW46" i="1"/>
  <c r="BC46" i="1" s="1"/>
  <c r="BI46" i="1" s="1"/>
  <c r="AW45" i="1"/>
  <c r="BC45" i="1" s="1"/>
  <c r="BI45" i="1" s="1"/>
  <c r="AW44" i="1"/>
  <c r="BC44" i="1" s="1"/>
  <c r="BI44" i="1" s="1"/>
  <c r="AW43" i="1"/>
  <c r="BC43" i="1" s="1"/>
  <c r="BI43" i="1" s="1"/>
  <c r="AW42" i="1"/>
  <c r="BC42" i="1" s="1"/>
  <c r="BI42" i="1" s="1"/>
  <c r="AW41" i="1"/>
  <c r="BC41" i="1" s="1"/>
  <c r="BI41" i="1" s="1"/>
  <c r="AW40" i="1"/>
  <c r="BC40" i="1" s="1"/>
  <c r="BI40" i="1" s="1"/>
  <c r="AW39" i="1"/>
  <c r="BC39" i="1" s="1"/>
  <c r="BI39" i="1" s="1"/>
  <c r="AW38" i="1"/>
  <c r="BC38" i="1" s="1"/>
  <c r="BI38" i="1" s="1"/>
  <c r="AW37" i="1"/>
  <c r="BC37" i="1" s="1"/>
  <c r="BI37" i="1" s="1"/>
  <c r="AW36" i="1"/>
  <c r="BC36" i="1" s="1"/>
  <c r="BI36" i="1" s="1"/>
  <c r="AW35" i="1"/>
  <c r="BC35" i="1" s="1"/>
  <c r="BI35" i="1" s="1"/>
  <c r="AW34" i="1"/>
  <c r="BC34" i="1" s="1"/>
  <c r="BI34" i="1" s="1"/>
  <c r="AW33" i="1"/>
  <c r="BC33" i="1" s="1"/>
  <c r="BI33" i="1" s="1"/>
  <c r="AW32" i="1"/>
  <c r="BC32" i="1" s="1"/>
  <c r="BI32" i="1" s="1"/>
  <c r="AW31" i="1"/>
  <c r="BC31" i="1" s="1"/>
  <c r="BI31" i="1" s="1"/>
  <c r="AW30" i="1"/>
  <c r="BC30" i="1" s="1"/>
  <c r="BI30" i="1" s="1"/>
  <c r="AW29" i="1"/>
  <c r="BC29" i="1" s="1"/>
  <c r="BI29" i="1" s="1"/>
  <c r="AW28" i="1"/>
  <c r="BC28" i="1" s="1"/>
  <c r="BI28" i="1" s="1"/>
  <c r="AW27" i="1"/>
  <c r="BC27" i="1" s="1"/>
  <c r="BI27" i="1" s="1"/>
  <c r="AW20" i="1"/>
  <c r="BC20" i="1" s="1"/>
  <c r="BI20" i="1" s="1"/>
  <c r="AW19" i="1"/>
  <c r="BC19" i="1" s="1"/>
  <c r="BI19" i="1" s="1"/>
  <c r="AW17" i="1"/>
  <c r="BC17" i="1" s="1"/>
  <c r="BI17" i="1" s="1"/>
  <c r="AW16" i="1"/>
  <c r="BF106" i="1" l="1"/>
  <c r="BF107" i="1" s="1"/>
  <c r="BC16" i="1"/>
  <c r="BI16" i="1" s="1"/>
  <c r="BE107" i="1"/>
  <c r="BD107" i="1"/>
  <c r="BC107" i="1"/>
</calcChain>
</file>

<file path=xl/sharedStrings.xml><?xml version="1.0" encoding="utf-8"?>
<sst xmlns="http://schemas.openxmlformats.org/spreadsheetml/2006/main" count="220" uniqueCount="148">
  <si>
    <t>Course Code</t>
  </si>
  <si>
    <t>EEE 371</t>
  </si>
  <si>
    <t xml:space="preserve">        CO-Question Matrix</t>
  </si>
  <si>
    <t>CO-PO MAPPING</t>
  </si>
  <si>
    <t>Course Title</t>
  </si>
  <si>
    <t>MICROPROCESSORS AND MICROCONTROLLERS</t>
  </si>
  <si>
    <t>CT</t>
  </si>
  <si>
    <t>Assign
ment</t>
  </si>
  <si>
    <t>MT</t>
  </si>
  <si>
    <t>Final</t>
  </si>
  <si>
    <t>Total</t>
  </si>
  <si>
    <t>%</t>
  </si>
  <si>
    <t>Final 
Weighted</t>
  </si>
  <si>
    <t>PO1</t>
  </si>
  <si>
    <t>PO2</t>
  </si>
  <si>
    <t>PO3</t>
  </si>
  <si>
    <t>PO5</t>
  </si>
  <si>
    <t>PO6</t>
  </si>
  <si>
    <t>PO7</t>
  </si>
  <si>
    <t>PO9</t>
  </si>
  <si>
    <t>PO10</t>
  </si>
  <si>
    <t>PO11</t>
  </si>
  <si>
    <t>Section</t>
  </si>
  <si>
    <t>A</t>
  </si>
  <si>
    <t>CO1</t>
  </si>
  <si>
    <t>✓</t>
  </si>
  <si>
    <t>Session</t>
  </si>
  <si>
    <t>Spring 2023</t>
  </si>
  <si>
    <t>CO2</t>
  </si>
  <si>
    <t>No of students</t>
  </si>
  <si>
    <t>CO3</t>
  </si>
  <si>
    <t>CO4</t>
  </si>
  <si>
    <t>Roll</t>
  </si>
  <si>
    <t>Students' Name</t>
  </si>
  <si>
    <t>Att</t>
  </si>
  <si>
    <t>CT1</t>
  </si>
  <si>
    <t>CT2</t>
  </si>
  <si>
    <t>CT3</t>
  </si>
  <si>
    <t>CT BEST</t>
  </si>
  <si>
    <t>Assignment</t>
  </si>
  <si>
    <t>Mid Term</t>
  </si>
  <si>
    <t>CO Attainment</t>
  </si>
  <si>
    <t>PO Attainment</t>
  </si>
  <si>
    <t>Q1</t>
  </si>
  <si>
    <t>Q2</t>
  </si>
  <si>
    <t>Q3</t>
  </si>
  <si>
    <t>Sub-
Total</t>
  </si>
  <si>
    <t>Q4</t>
  </si>
  <si>
    <t>Q5</t>
  </si>
  <si>
    <t>Q6</t>
  </si>
  <si>
    <t>Sub-Total</t>
  </si>
  <si>
    <t>a</t>
  </si>
  <si>
    <t>b</t>
  </si>
  <si>
    <t xml:space="preserve">CO1 </t>
  </si>
  <si>
    <t xml:space="preserve">CO2 </t>
  </si>
  <si>
    <t xml:space="preserve">CO3 </t>
  </si>
  <si>
    <t>CO5</t>
  </si>
  <si>
    <t>1803410201574</t>
  </si>
  <si>
    <t>Pritam Das Gupta</t>
  </si>
  <si>
    <t>1803510201678</t>
  </si>
  <si>
    <t>Anup Dhar</t>
  </si>
  <si>
    <t>1903610201757</t>
  </si>
  <si>
    <t>Priya Ghosh</t>
  </si>
  <si>
    <t>1903610201759</t>
  </si>
  <si>
    <t>Prataya Bhowmick</t>
  </si>
  <si>
    <t>1903610201794</t>
  </si>
  <si>
    <t>Md. Mahmudur Rashid</t>
  </si>
  <si>
    <t>1903610201796</t>
  </si>
  <si>
    <t>Hossain Mohammed Irtisam</t>
  </si>
  <si>
    <t>1903610201797</t>
  </si>
  <si>
    <t>Iftekhar Mahmud sakib</t>
  </si>
  <si>
    <t>1903610201805</t>
  </si>
  <si>
    <t>Siblo Mohammad Badhon</t>
  </si>
  <si>
    <t>1903610201820</t>
  </si>
  <si>
    <t>Bonnhi Shikha Parna</t>
  </si>
  <si>
    <t>1903710201851</t>
  </si>
  <si>
    <t>Nahiyan Ahmed</t>
  </si>
  <si>
    <t>1903710201859</t>
  </si>
  <si>
    <t>Sompurna Chowdhury</t>
  </si>
  <si>
    <t>1903710201970</t>
  </si>
  <si>
    <t>Ankur Chakraborty</t>
  </si>
  <si>
    <t>2104010202200</t>
  </si>
  <si>
    <t>Mohammad Adnan Hassan Nadim</t>
  </si>
  <si>
    <t>2104010202308</t>
  </si>
  <si>
    <t>Shanto chowdhury</t>
  </si>
  <si>
    <t>2104010202310</t>
  </si>
  <si>
    <t>Aditya Sankar Das</t>
  </si>
  <si>
    <t>2104010202312</t>
  </si>
  <si>
    <t>Tahmim Ahmed Bhuiyan</t>
  </si>
  <si>
    <t>2104010202314</t>
  </si>
  <si>
    <t>Anisul Alam</t>
  </si>
  <si>
    <t>2104010202315</t>
  </si>
  <si>
    <t>NOOR TANVIR HOSSAIN</t>
  </si>
  <si>
    <t>2104010202317</t>
  </si>
  <si>
    <t>Tasdik Kaiser</t>
  </si>
  <si>
    <t>2104010202318</t>
  </si>
  <si>
    <t>MD. Masru -Ul Islam</t>
  </si>
  <si>
    <t>2104010202319</t>
  </si>
  <si>
    <t>Israt Jahan Shible</t>
  </si>
  <si>
    <t>2104010202320</t>
  </si>
  <si>
    <t>Rakibul Hoque</t>
  </si>
  <si>
    <t>2104010202321</t>
  </si>
  <si>
    <t>Md. Eftakhar Alam</t>
  </si>
  <si>
    <t>2104010202323</t>
  </si>
  <si>
    <t>Mojahidul Islam</t>
  </si>
  <si>
    <t>2104010202324</t>
  </si>
  <si>
    <t>Bijeta Chowdhury</t>
  </si>
  <si>
    <t>2104010202326</t>
  </si>
  <si>
    <t>Md. Mehraj</t>
  </si>
  <si>
    <t>2104010202327</t>
  </si>
  <si>
    <t>Md. Arman Uddin</t>
  </si>
  <si>
    <t>2104010202328</t>
  </si>
  <si>
    <t>Md. Ajmal Hossain</t>
  </si>
  <si>
    <t>2104010202330</t>
  </si>
  <si>
    <t>Mosammat Ajma Khatun Sampa</t>
  </si>
  <si>
    <t>2104010202331</t>
  </si>
  <si>
    <t>Ayon Das Gupta</t>
  </si>
  <si>
    <t>2104010202332</t>
  </si>
  <si>
    <t>Mahadir Mohammad  Chowdhury Fahim</t>
  </si>
  <si>
    <t>2104010202333</t>
  </si>
  <si>
    <t>Paromita Saha</t>
  </si>
  <si>
    <t>2104010202334</t>
  </si>
  <si>
    <t>Mohammad Tanvirul Islam</t>
  </si>
  <si>
    <t>2104010202335</t>
  </si>
  <si>
    <t>Susmoy Barua</t>
  </si>
  <si>
    <t>2104010202336</t>
  </si>
  <si>
    <t>Sumaiya Nasrin</t>
  </si>
  <si>
    <t>2104010202337</t>
  </si>
  <si>
    <t>Debjani Sen Gupta</t>
  </si>
  <si>
    <t>2104010202339</t>
  </si>
  <si>
    <t>Farhana Afsar</t>
  </si>
  <si>
    <t>2104010202340</t>
  </si>
  <si>
    <t>Rimbe Dey</t>
  </si>
  <si>
    <t>2104010202341</t>
  </si>
  <si>
    <t>Akkhar Barua</t>
  </si>
  <si>
    <t>2104010202342</t>
  </si>
  <si>
    <t>Imtiaz Siddique Mahim</t>
  </si>
  <si>
    <t>2104010202344</t>
  </si>
  <si>
    <t>Abdullah  Mohammad Sayed</t>
  </si>
  <si>
    <t>0222210005101142</t>
  </si>
  <si>
    <t>ABIDUL HOQUE ALVEE</t>
  </si>
  <si>
    <t>0222210005101143</t>
  </si>
  <si>
    <t>MD MASUM BILLHA</t>
  </si>
  <si>
    <t>0222220005101128</t>
  </si>
  <si>
    <t>RAHAT IMROZ AHMED</t>
  </si>
  <si>
    <t># Students Attempted CO</t>
  </si>
  <si>
    <t># Students Achieved CO</t>
  </si>
  <si>
    <t>% Students Achieved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</si>
</sst>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Times New Roman"/>
    </font>
    <font>
      <b/>
      <i/>
      <sz val="11"/>
      <color theme="1"/>
      <name val="Calibri"/>
    </font>
    <font>
      <sz val="10"/>
      <color indexed="8"/>
      <name val="ARIAL"/>
      <charset val="1"/>
    </font>
    <font>
      <sz val="8"/>
      <color rgb="FF000000"/>
      <name val="Arial"/>
      <charset val="1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9" fontId="1" fillId="0" borderId="0" xfId="0" applyNumberFormat="1" applyFont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9" fontId="1" fillId="0" borderId="4" xfId="0" applyNumberFormat="1" applyFont="1" applyBorder="1" applyAlignment="1">
      <alignment horizontal="center"/>
    </xf>
    <xf numFmtId="9" fontId="1" fillId="0" borderId="4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9" fontId="1" fillId="0" borderId="4" xfId="0" applyNumberFormat="1" applyFont="1" applyBorder="1"/>
    <xf numFmtId="0" fontId="4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1" fillId="2" borderId="5" xfId="0" applyFont="1" applyFill="1" applyBorder="1"/>
    <xf numFmtId="0" fontId="1" fillId="0" borderId="3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 applyAlignment="1">
      <alignment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 vertical="center"/>
    </xf>
    <xf numFmtId="9" fontId="1" fillId="2" borderId="1" xfId="0" applyNumberFormat="1" applyFont="1" applyFill="1" applyBorder="1"/>
    <xf numFmtId="164" fontId="1" fillId="2" borderId="4" xfId="0" applyNumberFormat="1" applyFont="1" applyFill="1" applyBorder="1" applyAlignment="1">
      <alignment horizontal="center" vertical="center"/>
    </xf>
    <xf numFmtId="3" fontId="1" fillId="0" borderId="4" xfId="0" applyNumberFormat="1" applyFont="1" applyBorder="1"/>
    <xf numFmtId="0" fontId="1" fillId="0" borderId="20" xfId="0" applyFont="1" applyBorder="1" applyAlignment="1">
      <alignment horizontal="center" vertical="center"/>
    </xf>
    <xf numFmtId="0" fontId="1" fillId="0" borderId="5" xfId="0" applyFont="1" applyBorder="1" applyAlignment="1">
      <alignment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0" xfId="0" applyFont="1" applyBorder="1"/>
    <xf numFmtId="0" fontId="7" fillId="0" borderId="4" xfId="0" applyFont="1" applyBorder="1" applyAlignment="1">
      <alignment vertical="top"/>
    </xf>
    <xf numFmtId="0" fontId="1" fillId="0" borderId="12" xfId="0" applyFont="1" applyBorder="1" applyAlignment="1">
      <alignment wrapText="1"/>
    </xf>
    <xf numFmtId="0" fontId="0" fillId="0" borderId="4" xfId="0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6" fillId="3" borderId="2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/>
    <xf numFmtId="49" fontId="7" fillId="0" borderId="4" xfId="0" applyNumberFormat="1" applyFont="1" applyBorder="1" applyAlignment="1">
      <alignment vertical="top"/>
    </xf>
    <xf numFmtId="49" fontId="1" fillId="0" borderId="16" xfId="0" applyNumberFormat="1" applyFont="1" applyBorder="1" applyAlignment="1">
      <alignment wrapText="1"/>
    </xf>
    <xf numFmtId="49" fontId="1" fillId="0" borderId="4" xfId="0" applyNumberFormat="1" applyFont="1" applyBorder="1" applyAlignment="1">
      <alignment wrapText="1"/>
    </xf>
    <xf numFmtId="49" fontId="1" fillId="2" borderId="4" xfId="0" applyNumberFormat="1" applyFont="1" applyFill="1" applyBorder="1" applyAlignment="1">
      <alignment wrapText="1"/>
    </xf>
    <xf numFmtId="49" fontId="0" fillId="0" borderId="0" xfId="0" applyNumberFormat="1"/>
    <xf numFmtId="0" fontId="0" fillId="0" borderId="4" xfId="0" applyBorder="1" applyAlignment="1">
      <alignment horizontal="center"/>
    </xf>
    <xf numFmtId="0" fontId="0" fillId="0" borderId="4" xfId="0" applyBorder="1"/>
    <xf numFmtId="0" fontId="1" fillId="0" borderId="1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wrapText="1"/>
    </xf>
    <xf numFmtId="9" fontId="1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7" fillId="0" borderId="5" xfId="0" applyFont="1" applyBorder="1" applyAlignment="1">
      <alignment vertical="top"/>
    </xf>
    <xf numFmtId="0" fontId="8" fillId="0" borderId="20" xfId="0" applyFont="1" applyBorder="1" applyAlignment="1">
      <alignment horizontal="center" wrapText="1"/>
    </xf>
    <xf numFmtId="0" fontId="8" fillId="0" borderId="16" xfId="0" applyFont="1" applyBorder="1" applyAlignment="1">
      <alignment horizontal="center" wrapText="1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7" fillId="4" borderId="4" xfId="0" applyFont="1" applyFill="1" applyBorder="1" applyAlignment="1">
      <alignment vertical="top"/>
    </xf>
    <xf numFmtId="2" fontId="1" fillId="0" borderId="1" xfId="0" applyNumberFormat="1" applyFont="1" applyBorder="1" applyAlignment="1">
      <alignment horizontal="center" vertical="center"/>
    </xf>
    <xf numFmtId="0" fontId="7" fillId="5" borderId="4" xfId="0" applyFont="1" applyFill="1" applyBorder="1" applyAlignment="1">
      <alignment vertical="top"/>
    </xf>
    <xf numFmtId="0" fontId="7" fillId="5" borderId="5" xfId="0" applyFont="1" applyFill="1" applyBorder="1" applyAlignment="1">
      <alignment vertical="top"/>
    </xf>
    <xf numFmtId="9" fontId="4" fillId="0" borderId="18" xfId="0" applyNumberFormat="1" applyFont="1" applyBorder="1" applyAlignment="1">
      <alignment horizontal="center" vertical="center"/>
    </xf>
    <xf numFmtId="9" fontId="1" fillId="0" borderId="5" xfId="0" applyNumberFormat="1" applyFont="1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49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0" fillId="6" borderId="3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49" fontId="2" fillId="0" borderId="10" xfId="0" applyNumberFormat="1" applyFont="1" applyBorder="1" applyAlignment="1"/>
    <xf numFmtId="0" fontId="2" fillId="0" borderId="10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2" xfId="0" applyFont="1" applyBorder="1" applyAlignment="1"/>
    <xf numFmtId="0" fontId="2" fillId="0" borderId="23" xfId="0" applyFont="1" applyBorder="1" applyAlignment="1"/>
    <xf numFmtId="0" fontId="2" fillId="0" borderId="1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EEE 371- Miroprocessor and Microcontroller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IEE_FALL_2022!$AT$13</c:f>
              <c:strCache>
                <c:ptCount val="1"/>
                <c:pt idx="0">
                  <c:v>CO1 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IEE_FALL_2022!$BC$107</c:f>
              <c:numCache>
                <c:formatCode>0%</c:formatCode>
                <c:ptCount val="1"/>
                <c:pt idx="0">
                  <c:v>0.81818181818181823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E61-4239-B312-D358D4B98DDE}"/>
            </c:ext>
          </c:extLst>
        </c:ser>
        <c:ser>
          <c:idx val="1"/>
          <c:order val="1"/>
          <c:tx>
            <c:strRef>
              <c:f>IEE_FALL_2022!$AU$13</c:f>
              <c:strCache>
                <c:ptCount val="1"/>
                <c:pt idx="0">
                  <c:v>CO2 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IEE_FALL_2022!$BD$107</c:f>
              <c:numCache>
                <c:formatCode>0%</c:formatCode>
                <c:ptCount val="1"/>
                <c:pt idx="0">
                  <c:v>0.61363636363636365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E61-4239-B312-D358D4B98DDE}"/>
            </c:ext>
          </c:extLst>
        </c:ser>
        <c:ser>
          <c:idx val="2"/>
          <c:order val="2"/>
          <c:tx>
            <c:strRef>
              <c:f>IEE_FALL_2022!$AV$13</c:f>
              <c:strCache>
                <c:ptCount val="1"/>
                <c:pt idx="0">
                  <c:v>CO3 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IEE_FALL_2022!$BE$107</c:f>
              <c:numCache>
                <c:formatCode>0%</c:formatCode>
                <c:ptCount val="1"/>
                <c:pt idx="0">
                  <c:v>0.86363636363636365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E61-4239-B312-D358D4B98DDE}"/>
            </c:ext>
          </c:extLst>
        </c:ser>
        <c:ser>
          <c:idx val="3"/>
          <c:order val="3"/>
          <c:tx>
            <c:strRef>
              <c:f>IEE_FALL_2022!$AW$13</c:f>
              <c:strCache>
                <c:ptCount val="1"/>
                <c:pt idx="0">
                  <c:v>CO4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IEE_FALL_2022!$BF$107</c:f>
              <c:numCache>
                <c:formatCode>0%</c:formatCode>
                <c:ptCount val="1"/>
                <c:pt idx="0">
                  <c:v>0.45783132530120479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E61-4239-B312-D358D4B98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573847"/>
        <c:axId val="1223546381"/>
      </c:barChart>
      <c:catAx>
        <c:axId val="1542573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3546381"/>
        <c:crosses val="autoZero"/>
        <c:auto val="1"/>
        <c:lblAlgn val="ctr"/>
        <c:lblOffset val="100"/>
        <c:noMultiLvlLbl val="1"/>
      </c:catAx>
      <c:valAx>
        <c:axId val="1223546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257384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45</xdr:col>
      <xdr:colOff>28575</xdr:colOff>
      <xdr:row>109</xdr:row>
      <xdr:rowOff>85725</xdr:rowOff>
    </xdr:from>
    <xdr:ext cx="5715000" cy="3533775"/>
    <xdr:graphicFrame macro="">
      <xdr:nvGraphicFramePr>
        <xdr:cNvPr id="585958555" name="Chart 1" title="Chart">
          <a:extLst>
            <a:ext uri="{FF2B5EF4-FFF2-40B4-BE49-F238E27FC236}">
              <a16:creationId xmlns:a16="http://schemas.microsoft.com/office/drawing/2014/main" id="{00000000-0008-0000-0000-00009B04E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004"/>
  <sheetViews>
    <sheetView tabSelected="1" topLeftCell="AN66" workbookViewId="0">
      <selection activeCell="BL60" sqref="BL60:BM75"/>
    </sheetView>
  </sheetViews>
  <sheetFormatPr defaultColWidth="14.42578125" defaultRowHeight="15" customHeight="1"/>
  <cols>
    <col min="1" max="1" width="18.42578125" style="83" customWidth="1"/>
    <col min="2" max="2" width="33.140625" customWidth="1"/>
    <col min="3" max="3" width="3.5703125" style="77" customWidth="1"/>
    <col min="4" max="6" width="4.42578125" customWidth="1"/>
    <col min="7" max="7" width="10.5703125" customWidth="1"/>
    <col min="8" max="8" width="11.140625" customWidth="1"/>
    <col min="9" max="10" width="4.42578125" customWidth="1"/>
    <col min="11" max="11" width="6.5703125" customWidth="1"/>
    <col min="12" max="12" width="4.42578125" customWidth="1"/>
    <col min="13" max="14" width="5.140625" customWidth="1"/>
    <col min="15" max="15" width="5.7109375" customWidth="1"/>
    <col min="16" max="16" width="7" customWidth="1"/>
    <col min="17" max="17" width="9.28515625" customWidth="1"/>
    <col min="18" max="18" width="5.28515625" customWidth="1"/>
    <col min="19" max="19" width="5.28515625" style="77" customWidth="1"/>
    <col min="20" max="20" width="9.42578125" customWidth="1"/>
    <col min="21" max="26" width="4.42578125" customWidth="1"/>
    <col min="27" max="33" width="4.7109375" customWidth="1"/>
    <col min="34" max="35" width="5.7109375" customWidth="1"/>
    <col min="36" max="36" width="4.42578125" customWidth="1"/>
    <col min="37" max="37" width="8.7109375" customWidth="1"/>
    <col min="38" max="39" width="5.28515625" customWidth="1"/>
    <col min="40" max="40" width="7.140625" customWidth="1"/>
    <col min="41" max="41" width="7" customWidth="1"/>
    <col min="42" max="42" width="7.42578125" customWidth="1"/>
    <col min="43" max="43" width="5.42578125" customWidth="1"/>
    <col min="44" max="44" width="4.42578125" customWidth="1"/>
    <col min="45" max="45" width="4.7109375" customWidth="1"/>
    <col min="46" max="46" width="6.85546875" customWidth="1"/>
    <col min="47" max="47" width="8" customWidth="1"/>
    <col min="48" max="48" width="7.140625" customWidth="1"/>
    <col min="49" max="49" width="6.85546875" customWidth="1"/>
    <col min="50" max="50" width="4.42578125" customWidth="1"/>
    <col min="51" max="51" width="7.7109375" customWidth="1"/>
    <col min="52" max="52" width="4.85546875" customWidth="1"/>
    <col min="53" max="53" width="5.85546875" customWidth="1"/>
    <col min="54" max="54" width="4.85546875" customWidth="1"/>
    <col min="55" max="56" width="4.42578125" customWidth="1"/>
    <col min="57" max="57" width="7.7109375" customWidth="1"/>
    <col min="58" max="60" width="5.7109375" customWidth="1"/>
    <col min="61" max="62" width="4.42578125" customWidth="1"/>
    <col min="63" max="63" width="11" customWidth="1"/>
  </cols>
  <sheetData>
    <row r="1" spans="1:65" ht="14.25" customHeight="1">
      <c r="A1" s="78" t="s">
        <v>0</v>
      </c>
      <c r="B1" s="1" t="s">
        <v>1</v>
      </c>
      <c r="C1" s="34"/>
      <c r="D1" s="1"/>
      <c r="E1" s="1"/>
      <c r="F1" s="1"/>
      <c r="G1" s="1"/>
      <c r="H1" s="2"/>
      <c r="I1" s="108" t="s">
        <v>2</v>
      </c>
      <c r="J1" s="126"/>
      <c r="K1" s="126"/>
      <c r="L1" s="126"/>
      <c r="M1" s="126"/>
      <c r="N1" s="126"/>
      <c r="O1" s="127"/>
      <c r="P1" s="1"/>
      <c r="Q1" s="1"/>
      <c r="R1" s="1"/>
      <c r="S1" s="34"/>
      <c r="T1" s="1"/>
      <c r="U1" s="1"/>
      <c r="V1" s="1"/>
      <c r="W1" s="1"/>
      <c r="X1" s="1"/>
      <c r="Y1" s="1"/>
      <c r="Z1" s="1"/>
      <c r="AA1" s="108" t="s">
        <v>3</v>
      </c>
      <c r="AB1" s="126"/>
      <c r="AC1" s="126"/>
      <c r="AD1" s="126"/>
      <c r="AE1" s="126"/>
      <c r="AF1" s="126"/>
      <c r="AG1" s="126"/>
      <c r="AH1" s="126"/>
      <c r="AI1" s="127"/>
      <c r="AJ1" s="1"/>
      <c r="AK1" s="1"/>
      <c r="AL1" s="1"/>
      <c r="AM1" s="1"/>
      <c r="AN1" s="1"/>
      <c r="AO1" s="1"/>
      <c r="AP1" s="1"/>
      <c r="AQ1" s="1"/>
      <c r="AR1" s="1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1"/>
    </row>
    <row r="2" spans="1:65" ht="35.25" customHeight="1">
      <c r="A2" s="78" t="s">
        <v>4</v>
      </c>
      <c r="B2" s="1" t="s">
        <v>5</v>
      </c>
      <c r="C2" s="34"/>
      <c r="D2" s="1"/>
      <c r="E2" s="1"/>
      <c r="F2" s="1"/>
      <c r="G2" s="1"/>
      <c r="H2" s="2"/>
      <c r="I2" s="4"/>
      <c r="J2" s="4" t="s">
        <v>6</v>
      </c>
      <c r="K2" s="5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6"/>
      <c r="Q2" s="5" t="s">
        <v>12</v>
      </c>
      <c r="R2" s="4" t="s">
        <v>10</v>
      </c>
      <c r="S2" s="68"/>
      <c r="T2" s="1"/>
      <c r="U2" s="1"/>
      <c r="V2" s="1"/>
      <c r="W2" s="1"/>
      <c r="X2" s="1"/>
      <c r="Y2" s="1"/>
      <c r="Z2" s="7"/>
      <c r="AA2" s="8" t="s">
        <v>13</v>
      </c>
      <c r="AB2" s="8" t="s">
        <v>14</v>
      </c>
      <c r="AC2" s="8" t="s">
        <v>15</v>
      </c>
      <c r="AD2" s="9" t="s">
        <v>16</v>
      </c>
      <c r="AE2" s="9" t="s">
        <v>17</v>
      </c>
      <c r="AF2" s="9" t="s">
        <v>18</v>
      </c>
      <c r="AG2" s="8" t="s">
        <v>19</v>
      </c>
      <c r="AH2" s="8" t="s">
        <v>20</v>
      </c>
      <c r="AI2" s="8" t="s">
        <v>21</v>
      </c>
      <c r="AJ2" s="1"/>
      <c r="AK2" s="1"/>
      <c r="AL2" s="1"/>
      <c r="AM2" s="1"/>
      <c r="AN2" s="1"/>
      <c r="AO2" s="1"/>
      <c r="AP2" s="1"/>
      <c r="AQ2" s="1"/>
      <c r="AR2" s="1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1"/>
    </row>
    <row r="3" spans="1:65" ht="14.25" customHeight="1">
      <c r="A3" s="78" t="s">
        <v>22</v>
      </c>
      <c r="B3" s="1" t="s">
        <v>23</v>
      </c>
      <c r="C3" s="34"/>
      <c r="D3" s="1"/>
      <c r="E3" s="1"/>
      <c r="F3" s="1"/>
      <c r="G3" s="1"/>
      <c r="H3" s="2"/>
      <c r="I3" s="4" t="s">
        <v>24</v>
      </c>
      <c r="J3" s="4">
        <v>10</v>
      </c>
      <c r="K3" s="4"/>
      <c r="L3" s="4">
        <v>15</v>
      </c>
      <c r="M3" s="4">
        <v>17</v>
      </c>
      <c r="N3" s="4">
        <f t="shared" ref="N3:N6" si="0">SUM(J3:M3)</f>
        <v>42</v>
      </c>
      <c r="O3" s="10">
        <f>N3/N8</f>
        <v>0.32307692307692309</v>
      </c>
      <c r="P3" s="6"/>
      <c r="Q3" s="11">
        <f t="shared" ref="Q3:Q6" si="1">(M3*66.67)/100</f>
        <v>11.333900000000002</v>
      </c>
      <c r="R3" s="11">
        <f t="shared" ref="R3:R6" si="2">(J3+K3+L3+Q3)</f>
        <v>36.3339</v>
      </c>
      <c r="S3" s="69"/>
      <c r="T3" s="1"/>
      <c r="U3" s="1"/>
      <c r="V3" s="1"/>
      <c r="W3" s="1"/>
      <c r="X3" s="1"/>
      <c r="Y3" s="1"/>
      <c r="Z3" s="7" t="s">
        <v>24</v>
      </c>
      <c r="AA3" s="12" t="s">
        <v>25</v>
      </c>
      <c r="AB3" s="8"/>
      <c r="AC3" s="8"/>
      <c r="AD3" s="9"/>
      <c r="AE3" s="9"/>
      <c r="AF3" s="9"/>
      <c r="AG3" s="8"/>
      <c r="AH3" s="8"/>
      <c r="AI3" s="8"/>
      <c r="AJ3" s="1"/>
      <c r="AK3" s="1"/>
      <c r="AL3" s="1"/>
      <c r="AM3" s="1"/>
      <c r="AN3" s="1"/>
      <c r="AO3" s="1"/>
      <c r="AP3" s="1"/>
      <c r="AQ3" s="1"/>
      <c r="AR3" s="1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1"/>
    </row>
    <row r="4" spans="1:65" ht="14.25" customHeight="1">
      <c r="A4" s="78" t="s">
        <v>26</v>
      </c>
      <c r="B4" s="1" t="s">
        <v>27</v>
      </c>
      <c r="C4" s="34"/>
      <c r="D4" s="1"/>
      <c r="E4" s="1"/>
      <c r="F4" s="1"/>
      <c r="G4" s="1"/>
      <c r="H4" s="2"/>
      <c r="I4" s="4" t="s">
        <v>28</v>
      </c>
      <c r="J4" s="4">
        <v>10</v>
      </c>
      <c r="K4" s="4"/>
      <c r="L4" s="4">
        <v>15</v>
      </c>
      <c r="M4" s="4">
        <v>20</v>
      </c>
      <c r="N4" s="4">
        <f t="shared" si="0"/>
        <v>45</v>
      </c>
      <c r="O4" s="10">
        <f>N4/N8</f>
        <v>0.34615384615384615</v>
      </c>
      <c r="P4" s="6"/>
      <c r="Q4" s="11">
        <f t="shared" si="1"/>
        <v>13.334000000000001</v>
      </c>
      <c r="R4" s="11">
        <f t="shared" si="2"/>
        <v>38.334000000000003</v>
      </c>
      <c r="S4" s="69"/>
      <c r="T4" s="1"/>
      <c r="U4" s="1"/>
      <c r="V4" s="1"/>
      <c r="W4" s="1"/>
      <c r="X4" s="1"/>
      <c r="Y4" s="1"/>
      <c r="Z4" s="7" t="s">
        <v>28</v>
      </c>
      <c r="AA4" s="12" t="s">
        <v>25</v>
      </c>
      <c r="AB4" s="8"/>
      <c r="AC4" s="8"/>
      <c r="AD4" s="9"/>
      <c r="AE4" s="9"/>
      <c r="AF4" s="9"/>
      <c r="AG4" s="8"/>
      <c r="AH4" s="8"/>
      <c r="AI4" s="8"/>
      <c r="AJ4" s="1"/>
      <c r="AK4" s="1"/>
      <c r="AL4" s="1"/>
      <c r="AM4" s="1"/>
      <c r="AN4" s="1"/>
      <c r="AO4" s="1"/>
      <c r="AP4" s="1"/>
      <c r="AQ4" s="1"/>
      <c r="AR4" s="1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1"/>
    </row>
    <row r="5" spans="1:65" ht="14.25" customHeight="1">
      <c r="A5" s="78" t="s">
        <v>29</v>
      </c>
      <c r="B5" s="13">
        <f>COUNTA(A16:A127)</f>
        <v>44</v>
      </c>
      <c r="C5" s="89"/>
      <c r="D5" s="1"/>
      <c r="E5" s="1"/>
      <c r="F5" s="1"/>
      <c r="G5" s="1"/>
      <c r="H5" s="2"/>
      <c r="I5" s="4" t="s">
        <v>30</v>
      </c>
      <c r="J5" s="4"/>
      <c r="K5" s="4">
        <v>10</v>
      </c>
      <c r="L5" s="4"/>
      <c r="M5" s="4">
        <v>11</v>
      </c>
      <c r="N5" s="4">
        <f t="shared" si="0"/>
        <v>21</v>
      </c>
      <c r="O5" s="10">
        <f>N5/N8</f>
        <v>0.16153846153846155</v>
      </c>
      <c r="P5" s="6"/>
      <c r="Q5" s="11">
        <f t="shared" si="1"/>
        <v>7.3337000000000003</v>
      </c>
      <c r="R5" s="11">
        <f t="shared" si="2"/>
        <v>17.3337</v>
      </c>
      <c r="S5" s="69"/>
      <c r="T5" s="1"/>
      <c r="U5" s="1"/>
      <c r="V5" s="1"/>
      <c r="W5" s="1"/>
      <c r="X5" s="1"/>
      <c r="Y5" s="1"/>
      <c r="Z5" s="7" t="s">
        <v>30</v>
      </c>
      <c r="AA5" s="8"/>
      <c r="AB5" s="8"/>
      <c r="AC5" s="12" t="s">
        <v>25</v>
      </c>
      <c r="AD5" s="9"/>
      <c r="AE5" s="9"/>
      <c r="AF5" s="9"/>
      <c r="AG5" s="8"/>
      <c r="AH5" s="8"/>
      <c r="AI5" s="8"/>
      <c r="AJ5" s="1"/>
      <c r="AK5" s="1"/>
      <c r="AL5" s="1"/>
      <c r="AM5" s="1"/>
      <c r="AN5" s="1"/>
      <c r="AO5" s="1"/>
      <c r="AP5" s="1"/>
      <c r="AQ5" s="1"/>
      <c r="AR5" s="1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1"/>
    </row>
    <row r="6" spans="1:65" ht="14.25" customHeight="1">
      <c r="A6" s="78"/>
      <c r="B6" s="14"/>
      <c r="C6" s="89"/>
      <c r="D6" s="1"/>
      <c r="E6" s="1"/>
      <c r="F6" s="1"/>
      <c r="G6" s="1"/>
      <c r="H6" s="2"/>
      <c r="I6" s="4" t="s">
        <v>31</v>
      </c>
      <c r="J6" s="4">
        <v>10</v>
      </c>
      <c r="K6" s="4"/>
      <c r="L6" s="4"/>
      <c r="M6" s="4">
        <v>12</v>
      </c>
      <c r="N6" s="4">
        <f t="shared" si="0"/>
        <v>22</v>
      </c>
      <c r="O6" s="10">
        <f>N6/N8</f>
        <v>0.16923076923076924</v>
      </c>
      <c r="P6" s="6"/>
      <c r="Q6" s="11">
        <f t="shared" si="1"/>
        <v>8.0003999999999991</v>
      </c>
      <c r="R6" s="11">
        <f t="shared" si="2"/>
        <v>18.000399999999999</v>
      </c>
      <c r="S6" s="69"/>
      <c r="T6" s="1"/>
      <c r="U6" s="1"/>
      <c r="V6" s="1"/>
      <c r="W6" s="1"/>
      <c r="X6" s="1"/>
      <c r="Y6" s="1"/>
      <c r="Z6" s="7" t="s">
        <v>31</v>
      </c>
      <c r="AA6" s="12" t="s">
        <v>25</v>
      </c>
      <c r="AB6" s="8"/>
      <c r="AC6" s="8"/>
      <c r="AD6" s="9"/>
      <c r="AE6" s="9"/>
      <c r="AF6" s="9"/>
      <c r="AG6" s="8"/>
      <c r="AH6" s="8"/>
      <c r="AI6" s="8"/>
      <c r="AJ6" s="1"/>
      <c r="AK6" s="1"/>
      <c r="AL6" s="1"/>
      <c r="AM6" s="1"/>
      <c r="AN6" s="1"/>
      <c r="AO6" s="1"/>
      <c r="AP6" s="1"/>
      <c r="AQ6" s="1"/>
      <c r="AR6" s="1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1"/>
    </row>
    <row r="7" spans="1:65" ht="14.25" customHeight="1">
      <c r="A7" s="78"/>
      <c r="B7" s="14"/>
      <c r="C7" s="89"/>
      <c r="D7" s="1"/>
      <c r="E7" s="1"/>
      <c r="F7" s="1"/>
      <c r="G7" s="1"/>
      <c r="H7" s="2"/>
      <c r="I7" s="4"/>
      <c r="J7" s="4"/>
      <c r="K7" s="4"/>
      <c r="L7" s="4"/>
      <c r="M7" s="4"/>
      <c r="N7" s="4"/>
      <c r="O7" s="10"/>
      <c r="P7" s="6"/>
      <c r="Q7" s="11"/>
      <c r="R7" s="11"/>
      <c r="S7" s="69"/>
      <c r="T7" s="1"/>
      <c r="U7" s="1"/>
      <c r="V7" s="1"/>
      <c r="W7" s="1"/>
      <c r="X7" s="1"/>
      <c r="Y7" s="1"/>
      <c r="Z7" s="7"/>
      <c r="AA7" s="8"/>
      <c r="AB7" s="8"/>
      <c r="AC7" s="8"/>
      <c r="AD7" s="9"/>
      <c r="AE7" s="9"/>
      <c r="AF7" s="9"/>
      <c r="AG7" s="8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1"/>
    </row>
    <row r="8" spans="1:65" ht="14.25" customHeight="1">
      <c r="A8" s="78"/>
      <c r="B8" s="1"/>
      <c r="C8" s="34"/>
      <c r="D8" s="1"/>
      <c r="E8" s="1"/>
      <c r="F8" s="1"/>
      <c r="G8" s="1"/>
      <c r="H8" s="2"/>
      <c r="I8" s="4"/>
      <c r="J8" s="4"/>
      <c r="K8" s="4"/>
      <c r="L8" s="4"/>
      <c r="M8" s="4"/>
      <c r="N8" s="4">
        <f>SUM(N3:N6)</f>
        <v>130</v>
      </c>
      <c r="O8" s="10">
        <f>SUM(O3:O5)</f>
        <v>0.83076923076923082</v>
      </c>
      <c r="P8" s="6"/>
      <c r="Q8" s="4"/>
      <c r="R8" s="7"/>
      <c r="S8" s="75"/>
      <c r="T8" s="1"/>
      <c r="U8" s="1"/>
      <c r="V8" s="1"/>
      <c r="W8" s="1"/>
      <c r="X8" s="1"/>
      <c r="Y8" s="1"/>
      <c r="Z8" s="7"/>
      <c r="AA8" s="15"/>
      <c r="AB8" s="15"/>
      <c r="AC8" s="7"/>
      <c r="AD8" s="7"/>
      <c r="AE8" s="7"/>
      <c r="AF8" s="7"/>
      <c r="AG8" s="7"/>
      <c r="AH8" s="7"/>
      <c r="AI8" s="7"/>
      <c r="AJ8" s="1"/>
      <c r="AK8" s="1"/>
      <c r="AL8" s="1"/>
      <c r="AM8" s="1"/>
      <c r="AN8" s="1"/>
      <c r="AO8" s="1"/>
      <c r="AP8" s="1"/>
      <c r="AQ8" s="1"/>
      <c r="AR8" s="1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1"/>
    </row>
    <row r="9" spans="1:65" ht="14.25" customHeight="1">
      <c r="A9" s="78"/>
      <c r="B9" s="1"/>
      <c r="C9" s="34"/>
      <c r="D9" s="1"/>
      <c r="E9" s="1"/>
      <c r="F9" s="1"/>
      <c r="G9" s="1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34"/>
      <c r="T9" s="1"/>
      <c r="U9" s="1"/>
      <c r="V9" s="1"/>
      <c r="W9" s="1"/>
      <c r="X9" s="1"/>
      <c r="Y9" s="1"/>
      <c r="Z9" s="1"/>
      <c r="AA9" s="3"/>
      <c r="AB9" s="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1"/>
    </row>
    <row r="10" spans="1:65" ht="14.25" customHeight="1">
      <c r="A10" s="78"/>
      <c r="B10" s="1"/>
      <c r="C10" s="34"/>
      <c r="D10" s="1"/>
      <c r="E10" s="1"/>
      <c r="F10" s="1"/>
      <c r="G10" s="1"/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75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1"/>
      <c r="AM10" s="1"/>
      <c r="AN10" s="1"/>
      <c r="AO10" s="1"/>
      <c r="AP10" s="1"/>
      <c r="AQ10" s="1"/>
      <c r="AR10" s="1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1"/>
    </row>
    <row r="11" spans="1:65" ht="14.25" customHeight="1">
      <c r="A11" s="109" t="s">
        <v>32</v>
      </c>
      <c r="B11" s="110" t="s">
        <v>33</v>
      </c>
      <c r="C11" s="16" t="s">
        <v>34</v>
      </c>
      <c r="D11" s="16" t="s">
        <v>35</v>
      </c>
      <c r="E11" s="16" t="s">
        <v>36</v>
      </c>
      <c r="F11" s="16" t="s">
        <v>37</v>
      </c>
      <c r="G11" s="16" t="s">
        <v>38</v>
      </c>
      <c r="H11" s="17" t="s">
        <v>39</v>
      </c>
      <c r="I11" s="111" t="s">
        <v>40</v>
      </c>
      <c r="J11" s="128"/>
      <c r="K11" s="128"/>
      <c r="L11" s="128"/>
      <c r="M11" s="128"/>
      <c r="N11" s="128"/>
      <c r="O11" s="128"/>
      <c r="P11" s="128"/>
      <c r="Q11" s="128"/>
      <c r="R11" s="128"/>
      <c r="S11" s="113" t="s">
        <v>9</v>
      </c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07" t="s">
        <v>10</v>
      </c>
      <c r="AM11" s="18"/>
      <c r="AN11" s="101" t="s">
        <v>41</v>
      </c>
      <c r="AO11" s="129"/>
      <c r="AP11" s="129"/>
      <c r="AQ11" s="129"/>
      <c r="AR11" s="130"/>
      <c r="AS11" s="3"/>
      <c r="AT11" s="101" t="s">
        <v>41</v>
      </c>
      <c r="AU11" s="129"/>
      <c r="AV11" s="129"/>
      <c r="AW11" s="129"/>
      <c r="AX11" s="130"/>
      <c r="AY11" s="19"/>
      <c r="AZ11" s="101" t="s">
        <v>41</v>
      </c>
      <c r="BA11" s="129"/>
      <c r="BB11" s="129"/>
      <c r="BC11" s="129"/>
      <c r="BD11" s="130"/>
      <c r="BE11" s="19"/>
      <c r="BF11" s="101" t="s">
        <v>41</v>
      </c>
      <c r="BG11" s="129"/>
      <c r="BH11" s="129"/>
      <c r="BI11" s="129"/>
      <c r="BJ11" s="130"/>
      <c r="BK11" s="3"/>
      <c r="BL11" s="118" t="s">
        <v>42</v>
      </c>
      <c r="BM11" s="119"/>
    </row>
    <row r="12" spans="1:65" ht="14.25" customHeight="1">
      <c r="A12" s="131"/>
      <c r="B12" s="132"/>
      <c r="C12" s="4"/>
      <c r="D12" s="7"/>
      <c r="E12" s="7"/>
      <c r="F12" s="7"/>
      <c r="G12" s="7"/>
      <c r="H12" s="20"/>
      <c r="I12" s="103" t="s">
        <v>43</v>
      </c>
      <c r="J12" s="126"/>
      <c r="K12" s="127"/>
      <c r="L12" s="104" t="s">
        <v>44</v>
      </c>
      <c r="M12" s="126"/>
      <c r="N12" s="127"/>
      <c r="O12" s="104" t="s">
        <v>45</v>
      </c>
      <c r="P12" s="126"/>
      <c r="Q12" s="127"/>
      <c r="R12" s="105" t="s">
        <v>46</v>
      </c>
      <c r="S12" s="115" t="s">
        <v>43</v>
      </c>
      <c r="T12" s="116"/>
      <c r="U12" s="117"/>
      <c r="V12" s="106" t="s">
        <v>44</v>
      </c>
      <c r="W12" s="133"/>
      <c r="X12" s="134"/>
      <c r="Y12" s="106" t="s">
        <v>45</v>
      </c>
      <c r="Z12" s="133"/>
      <c r="AA12" s="134"/>
      <c r="AB12" s="106" t="s">
        <v>47</v>
      </c>
      <c r="AC12" s="133"/>
      <c r="AD12" s="134"/>
      <c r="AE12" s="106" t="s">
        <v>48</v>
      </c>
      <c r="AF12" s="133"/>
      <c r="AG12" s="134"/>
      <c r="AH12" s="106" t="s">
        <v>49</v>
      </c>
      <c r="AI12" s="133"/>
      <c r="AJ12" s="134"/>
      <c r="AK12" s="112" t="s">
        <v>50</v>
      </c>
      <c r="AL12" s="132"/>
      <c r="AM12" s="18"/>
      <c r="AN12" s="135"/>
      <c r="AO12" s="133"/>
      <c r="AP12" s="133"/>
      <c r="AQ12" s="133"/>
      <c r="AR12" s="134"/>
      <c r="AS12" s="3"/>
      <c r="AT12" s="135"/>
      <c r="AU12" s="133"/>
      <c r="AV12" s="133"/>
      <c r="AW12" s="133"/>
      <c r="AX12" s="134"/>
      <c r="AY12" s="19"/>
      <c r="AZ12" s="135"/>
      <c r="BA12" s="133"/>
      <c r="BB12" s="133"/>
      <c r="BC12" s="133"/>
      <c r="BD12" s="134"/>
      <c r="BE12" s="19"/>
      <c r="BF12" s="135"/>
      <c r="BG12" s="133"/>
      <c r="BH12" s="133"/>
      <c r="BI12" s="133"/>
      <c r="BJ12" s="134"/>
      <c r="BK12" s="3"/>
      <c r="BL12" s="120"/>
      <c r="BM12" s="121"/>
    </row>
    <row r="13" spans="1:65" ht="14.25" customHeight="1">
      <c r="A13" s="131"/>
      <c r="B13" s="132"/>
      <c r="C13" s="4"/>
      <c r="D13" s="7"/>
      <c r="E13" s="7"/>
      <c r="F13" s="7"/>
      <c r="G13" s="7"/>
      <c r="H13" s="20"/>
      <c r="I13" s="42" t="s">
        <v>51</v>
      </c>
      <c r="J13" s="56" t="s">
        <v>52</v>
      </c>
      <c r="K13" s="56"/>
      <c r="L13" s="56" t="s">
        <v>51</v>
      </c>
      <c r="M13" s="56" t="s">
        <v>52</v>
      </c>
      <c r="N13" s="56"/>
      <c r="O13" s="56" t="s">
        <v>51</v>
      </c>
      <c r="P13" s="56" t="s">
        <v>52</v>
      </c>
      <c r="Q13" s="56"/>
      <c r="R13" s="136"/>
      <c r="S13" s="76" t="s">
        <v>51</v>
      </c>
      <c r="T13" s="21" t="s">
        <v>52</v>
      </c>
      <c r="U13" s="4"/>
      <c r="V13" s="4" t="s">
        <v>51</v>
      </c>
      <c r="W13" s="4" t="s">
        <v>52</v>
      </c>
      <c r="X13" s="4"/>
      <c r="Y13" s="4" t="s">
        <v>51</v>
      </c>
      <c r="Z13" s="4" t="s">
        <v>52</v>
      </c>
      <c r="AA13" s="4"/>
      <c r="AB13" s="4" t="s">
        <v>51</v>
      </c>
      <c r="AC13" s="4" t="s">
        <v>52</v>
      </c>
      <c r="AD13" s="4"/>
      <c r="AE13" s="4" t="s">
        <v>51</v>
      </c>
      <c r="AF13" s="4" t="s">
        <v>52</v>
      </c>
      <c r="AG13" s="4"/>
      <c r="AH13" s="4" t="s">
        <v>51</v>
      </c>
      <c r="AI13" s="4" t="s">
        <v>52</v>
      </c>
      <c r="AJ13" s="4"/>
      <c r="AK13" s="132"/>
      <c r="AL13" s="132"/>
      <c r="AM13" s="18"/>
      <c r="AN13" s="22" t="s">
        <v>53</v>
      </c>
      <c r="AO13" s="22" t="s">
        <v>54</v>
      </c>
      <c r="AP13" s="22" t="s">
        <v>55</v>
      </c>
      <c r="AQ13" s="22" t="s">
        <v>31</v>
      </c>
      <c r="AR13" s="22" t="s">
        <v>56</v>
      </c>
      <c r="AS13" s="3"/>
      <c r="AT13" s="22" t="s">
        <v>53</v>
      </c>
      <c r="AU13" s="22" t="s">
        <v>54</v>
      </c>
      <c r="AV13" s="22" t="s">
        <v>55</v>
      </c>
      <c r="AW13" s="22" t="s">
        <v>31</v>
      </c>
      <c r="AX13" s="22" t="s">
        <v>56</v>
      </c>
      <c r="AY13" s="23"/>
      <c r="AZ13" s="10" t="s">
        <v>53</v>
      </c>
      <c r="BA13" s="10" t="s">
        <v>28</v>
      </c>
      <c r="BB13" s="10" t="s">
        <v>55</v>
      </c>
      <c r="BC13" s="10" t="s">
        <v>31</v>
      </c>
      <c r="BD13" s="10" t="s">
        <v>56</v>
      </c>
      <c r="BE13" s="23"/>
      <c r="BF13" s="10" t="s">
        <v>53</v>
      </c>
      <c r="BG13" s="10" t="s">
        <v>28</v>
      </c>
      <c r="BH13" s="10" t="s">
        <v>55</v>
      </c>
      <c r="BI13" s="10" t="s">
        <v>31</v>
      </c>
      <c r="BJ13" s="10" t="s">
        <v>56</v>
      </c>
      <c r="BK13" s="3"/>
      <c r="BL13" s="122"/>
      <c r="BM13" s="123"/>
    </row>
    <row r="14" spans="1:65" ht="14.25" customHeight="1">
      <c r="A14" s="131"/>
      <c r="B14" s="132"/>
      <c r="C14" s="4"/>
      <c r="D14" s="24" t="s">
        <v>24</v>
      </c>
      <c r="E14" s="4" t="s">
        <v>28</v>
      </c>
      <c r="F14" s="4" t="s">
        <v>31</v>
      </c>
      <c r="G14" s="4"/>
      <c r="H14" s="25" t="s">
        <v>30</v>
      </c>
      <c r="I14" s="4" t="s">
        <v>24</v>
      </c>
      <c r="J14" s="4" t="s">
        <v>24</v>
      </c>
      <c r="K14" s="4"/>
      <c r="L14" s="4" t="s">
        <v>28</v>
      </c>
      <c r="M14" s="4" t="s">
        <v>28</v>
      </c>
      <c r="N14" s="4"/>
      <c r="O14" s="4" t="s">
        <v>28</v>
      </c>
      <c r="P14" s="4" t="s">
        <v>24</v>
      </c>
      <c r="Q14" s="4"/>
      <c r="R14" s="133"/>
      <c r="S14" s="76" t="s">
        <v>24</v>
      </c>
      <c r="T14" s="21" t="s">
        <v>24</v>
      </c>
      <c r="U14" s="4"/>
      <c r="V14" s="4" t="s">
        <v>28</v>
      </c>
      <c r="W14" s="8" t="s">
        <v>28</v>
      </c>
      <c r="X14" s="4"/>
      <c r="Y14" s="4" t="s">
        <v>30</v>
      </c>
      <c r="Z14" s="4" t="s">
        <v>30</v>
      </c>
      <c r="AA14" s="4"/>
      <c r="AB14" s="4" t="s">
        <v>31</v>
      </c>
      <c r="AC14" s="4" t="s">
        <v>31</v>
      </c>
      <c r="AD14" s="8"/>
      <c r="AE14" s="4" t="s">
        <v>31</v>
      </c>
      <c r="AF14" s="4" t="s">
        <v>30</v>
      </c>
      <c r="AG14" s="4"/>
      <c r="AH14" s="4" t="s">
        <v>31</v>
      </c>
      <c r="AI14" s="4" t="s">
        <v>30</v>
      </c>
      <c r="AJ14" s="4"/>
      <c r="AK14" s="137"/>
      <c r="AL14" s="137"/>
      <c r="AM14" s="18"/>
      <c r="AN14" s="4"/>
      <c r="AO14" s="4"/>
      <c r="AP14" s="4"/>
      <c r="AQ14" s="4"/>
      <c r="AR14" s="4"/>
      <c r="AS14" s="3"/>
      <c r="AT14" s="4"/>
      <c r="AU14" s="4"/>
      <c r="AV14" s="4"/>
      <c r="AW14" s="4"/>
      <c r="AX14" s="4"/>
      <c r="AY14" s="23"/>
      <c r="AZ14" s="10"/>
      <c r="BA14" s="10"/>
      <c r="BB14" s="10"/>
      <c r="BC14" s="10"/>
      <c r="BD14" s="10"/>
      <c r="BE14" s="23"/>
      <c r="BF14" s="10"/>
      <c r="BG14" s="10"/>
      <c r="BH14" s="10"/>
      <c r="BI14" s="10"/>
      <c r="BJ14" s="10"/>
      <c r="BK14" s="1"/>
      <c r="BL14" s="124" t="s">
        <v>13</v>
      </c>
      <c r="BM14" s="124" t="s">
        <v>15</v>
      </c>
    </row>
    <row r="15" spans="1:65" ht="14.25" customHeight="1">
      <c r="A15" s="131"/>
      <c r="B15" s="132"/>
      <c r="C15" s="26">
        <v>10</v>
      </c>
      <c r="D15" s="63">
        <v>10</v>
      </c>
      <c r="E15" s="27">
        <v>10</v>
      </c>
      <c r="F15" s="27">
        <v>10</v>
      </c>
      <c r="G15" s="27">
        <v>20</v>
      </c>
      <c r="H15" s="28">
        <v>10</v>
      </c>
      <c r="I15" s="29">
        <v>5</v>
      </c>
      <c r="J15" s="29">
        <v>5</v>
      </c>
      <c r="K15" s="30"/>
      <c r="L15" s="29">
        <v>5</v>
      </c>
      <c r="M15" s="29">
        <v>5</v>
      </c>
      <c r="N15" s="30"/>
      <c r="O15" s="29">
        <v>5</v>
      </c>
      <c r="P15" s="29">
        <v>5</v>
      </c>
      <c r="Q15" s="30"/>
      <c r="R15" s="71">
        <v>20</v>
      </c>
      <c r="S15" s="27">
        <v>5</v>
      </c>
      <c r="T15" s="31">
        <v>5</v>
      </c>
      <c r="U15" s="30"/>
      <c r="V15" s="29">
        <v>5</v>
      </c>
      <c r="W15" s="29">
        <v>5</v>
      </c>
      <c r="X15" s="30"/>
      <c r="Y15" s="29">
        <v>5</v>
      </c>
      <c r="Z15" s="29">
        <v>5</v>
      </c>
      <c r="AA15" s="30"/>
      <c r="AB15" s="29">
        <v>3</v>
      </c>
      <c r="AC15" s="29">
        <v>7</v>
      </c>
      <c r="AD15" s="30"/>
      <c r="AE15" s="29">
        <v>5</v>
      </c>
      <c r="AF15" s="29">
        <v>5</v>
      </c>
      <c r="AG15" s="30"/>
      <c r="AH15" s="29">
        <v>5</v>
      </c>
      <c r="AI15" s="29">
        <v>5</v>
      </c>
      <c r="AJ15" s="30"/>
      <c r="AK15" s="29">
        <v>40</v>
      </c>
      <c r="AL15" s="7"/>
      <c r="AM15" s="1"/>
      <c r="AN15" s="11">
        <f>SUMIF($D$14:$AJ$14,I$3,$D15:$AJ15) -M$3+Q$3</f>
        <v>29.3339</v>
      </c>
      <c r="AO15" s="11">
        <f>SUMIF($D$14:$AJ$14,I$4,$D15:$AJ15) -M$4+Q$4</f>
        <v>28.334000000000003</v>
      </c>
      <c r="AP15" s="11">
        <f>SUMIF($D$14:$AJ$14,I$5,$D15:$AJ15) -M$5 +Q$5</f>
        <v>26.3337</v>
      </c>
      <c r="AQ15" s="11">
        <f>SUMIF($D$14:$AJ$14,I$6,$D15:$AJ15) -M$6 +Q$6</f>
        <v>26.000399999999999</v>
      </c>
      <c r="AR15" s="11"/>
      <c r="AS15" s="3"/>
      <c r="AT15" s="11">
        <f>SUMIF($D$14:$AJ$14,I$3,$D15:$AJ15) -M$3+Q$3</f>
        <v>29.3339</v>
      </c>
      <c r="AU15" s="11">
        <f>SUMIF($D$14:$AJ$14,I$4,$D15:$AJ15) -M$4+Q$4</f>
        <v>28.334000000000003</v>
      </c>
      <c r="AV15" s="11">
        <f>SUMIF($D$14:$AJ$14,I$5,$D15:$AJ15) -M$5 +Q$5</f>
        <v>26.3337</v>
      </c>
      <c r="AW15" s="11">
        <f>AQ15</f>
        <v>26.000399999999999</v>
      </c>
      <c r="AX15" s="11"/>
      <c r="AY15" s="32"/>
      <c r="AZ15" s="11">
        <f>SUMIF($D$14:$AJ$14,I$3,$D15:$AJ15) -M$3+Q$3</f>
        <v>29.3339</v>
      </c>
      <c r="BA15" s="11">
        <f>SUMIF($D$14:$AJ$14,I$4,$D15:$AJ15) -M$4+Q$4</f>
        <v>28.334000000000003</v>
      </c>
      <c r="BB15" s="11">
        <f>SUMIF($D$14:$AJ$14,I$5,$D15:$AJ15) -M$5 +Q$5</f>
        <v>26.3337</v>
      </c>
      <c r="BC15" s="11">
        <f>AQ15</f>
        <v>26.000399999999999</v>
      </c>
      <c r="BD15" s="11"/>
      <c r="BE15" s="32"/>
      <c r="BF15" s="11">
        <f>SUMIF($D$14:$AJ$14,I$3,$D15:$AJ15) -M$3+Q$3</f>
        <v>29.3339</v>
      </c>
      <c r="BG15" s="11">
        <f>SUMIF($D$14:$AJ$14,I$4,$D15:$AJ15) -M$4+Q$4</f>
        <v>28.334000000000003</v>
      </c>
      <c r="BH15" s="11">
        <f>SUMIF($D$14:$AJ$14,I$5,$D15:$AJ15) -M$5 +Q$5</f>
        <v>26.3337</v>
      </c>
      <c r="BI15" s="11">
        <f>AQ15</f>
        <v>26.000399999999999</v>
      </c>
      <c r="BJ15" s="11"/>
      <c r="BK15" s="1"/>
      <c r="BL15" s="125">
        <v>6</v>
      </c>
      <c r="BM15" s="125">
        <v>2</v>
      </c>
    </row>
    <row r="16" spans="1:65" ht="14.25" customHeight="1">
      <c r="A16" s="79" t="s">
        <v>57</v>
      </c>
      <c r="B16" s="58" t="s">
        <v>58</v>
      </c>
      <c r="C16" s="88">
        <v>9</v>
      </c>
      <c r="D16" s="60">
        <v>1</v>
      </c>
      <c r="E16" s="21">
        <v>9</v>
      </c>
      <c r="F16" s="4"/>
      <c r="G16" s="4">
        <f t="shared" ref="G16:G102" si="3">SUMPRODUCT(LARGE((D16:F16),{1,2}))</f>
        <v>10</v>
      </c>
      <c r="H16" s="88">
        <v>9</v>
      </c>
      <c r="I16" s="4">
        <v>0</v>
      </c>
      <c r="J16" s="4">
        <v>0</v>
      </c>
      <c r="K16" s="4"/>
      <c r="L16" s="4">
        <v>0</v>
      </c>
      <c r="M16" s="4">
        <v>0</v>
      </c>
      <c r="N16" s="4"/>
      <c r="O16" s="4"/>
      <c r="P16" s="4"/>
      <c r="Q16" s="4"/>
      <c r="R16" s="61">
        <f t="shared" ref="R16:R37" si="4">SUM(I16:Q16)</f>
        <v>0</v>
      </c>
      <c r="S16" s="4">
        <v>0</v>
      </c>
      <c r="T16" s="21">
        <v>2</v>
      </c>
      <c r="U16" s="4"/>
      <c r="V16" s="4">
        <v>1</v>
      </c>
      <c r="W16" s="4">
        <v>0</v>
      </c>
      <c r="X16" s="4"/>
      <c r="Y16" s="4">
        <v>1</v>
      </c>
      <c r="Z16" s="4">
        <v>0</v>
      </c>
      <c r="AA16" s="4"/>
      <c r="AB16" s="4">
        <v>4</v>
      </c>
      <c r="AC16" s="4">
        <v>2</v>
      </c>
      <c r="AD16" s="4"/>
      <c r="AE16" s="4"/>
      <c r="AF16" s="4"/>
      <c r="AG16" s="4"/>
      <c r="AH16" s="4"/>
      <c r="AI16" s="4"/>
      <c r="AJ16" s="4"/>
      <c r="AK16" s="4">
        <f>SUM(S16:AJ16)</f>
        <v>10</v>
      </c>
      <c r="AL16" s="4">
        <f t="shared" ref="AL16:AL20" si="5">SUM(C16,G16,H16,R16,AK16)</f>
        <v>38</v>
      </c>
      <c r="AM16" s="34"/>
      <c r="AN16" s="35">
        <f t="shared" ref="AN16:AN102" si="6">MIN(SUMIF($D$14:$AJ$14,I$3,$D16:$AJ16), 100)</f>
        <v>3</v>
      </c>
      <c r="AO16" s="35">
        <f t="shared" ref="AO16:AO102" si="7">MIN(SUMIF($D$14:$AJ$14,I$4,$D16:$AJ16), 100)</f>
        <v>10</v>
      </c>
      <c r="AP16" s="35">
        <f t="shared" ref="AP16:AP102" si="8">MIN(SUMIF($D$14:$AJ$14,I$5,$D16:$AJ16), 100)</f>
        <v>10</v>
      </c>
      <c r="AQ16" s="35">
        <f t="shared" ref="AQ16:AQ102" si="9">MIN(SUMIF($D$14:$AJ$14,I$6,$D16:$AJ16), 100)</f>
        <v>6</v>
      </c>
      <c r="AR16" s="35"/>
      <c r="AS16" s="3"/>
      <c r="AT16" s="36">
        <f t="shared" ref="AT16:AT102" si="10">MIN(SUMIF($D$14:$AJ$14,I$3,$D16:$AJ16)/AT$15, 100%)</f>
        <v>0.10227075158775342</v>
      </c>
      <c r="AU16" s="36">
        <f t="shared" ref="AU16:AU102" si="11">MIN(SUMIF($D$14:$AJ$14,I$4,$D16:$AJ16)/AU$15, 100%)</f>
        <v>0.35293287216771368</v>
      </c>
      <c r="AV16" s="36">
        <f t="shared" ref="AV16:AV102" si="12">MIN(SUMIF($D$14:$AJ$14,I$5,$D16:$AJ16)/AV$15, 100%)</f>
        <v>0.37974154790249753</v>
      </c>
      <c r="AW16" s="36">
        <f t="shared" ref="AW16:AW102" si="13">MIN(SUMIF($D$14:$AJ$14,I$6,$D16:$AJ16)/AW$15, 100%)</f>
        <v>0.23076568052799187</v>
      </c>
      <c r="AX16" s="35"/>
      <c r="AY16" s="23"/>
      <c r="AZ16" s="35">
        <f t="shared" ref="AZ16:BB16" si="14">IF((AT16)&gt;=50%, 2, (IF((AT16)&lt;25%, 0, 1)))</f>
        <v>0</v>
      </c>
      <c r="BA16" s="35">
        <f t="shared" si="14"/>
        <v>1</v>
      </c>
      <c r="BB16" s="35">
        <f t="shared" si="14"/>
        <v>1</v>
      </c>
      <c r="BC16" s="35">
        <f t="shared" ref="BC16:BC102" si="15">IF((AW16)&gt;=50%, 2, (IF((AW16)&lt;25%, 0, 1)))</f>
        <v>0</v>
      </c>
      <c r="BD16" s="35"/>
      <c r="BE16" s="6"/>
      <c r="BF16" s="35" t="str">
        <f t="shared" ref="BF16:BH16" si="16">IF(AZ16=2,"Att", (IF(AZ16=0,"Not","Weak")))</f>
        <v>Not</v>
      </c>
      <c r="BG16" s="35" t="str">
        <f t="shared" si="16"/>
        <v>Weak</v>
      </c>
      <c r="BH16" s="35" t="str">
        <f t="shared" si="16"/>
        <v>Weak</v>
      </c>
      <c r="BI16" s="35" t="str">
        <f t="shared" ref="BI16:BI102" si="17">IF(BC16=2,"Att", (IF(BC16=0,"Not","Weak")))</f>
        <v>Not</v>
      </c>
      <c r="BJ16" s="35"/>
      <c r="BK16" s="1"/>
      <c r="BL16" s="84">
        <f>SUM(AZ16:BA16)+BC16</f>
        <v>1</v>
      </c>
      <c r="BM16" s="84">
        <f>BB16</f>
        <v>1</v>
      </c>
    </row>
    <row r="17" spans="1:65" ht="14.25" customHeight="1">
      <c r="A17" s="79" t="s">
        <v>59</v>
      </c>
      <c r="B17" s="58" t="s">
        <v>60</v>
      </c>
      <c r="C17" s="88">
        <v>0</v>
      </c>
      <c r="D17" s="60"/>
      <c r="E17" s="21"/>
      <c r="F17" s="4"/>
      <c r="G17" s="4">
        <v>0</v>
      </c>
      <c r="H17" s="88">
        <v>0</v>
      </c>
      <c r="I17" s="4">
        <v>0</v>
      </c>
      <c r="J17" s="4">
        <v>0</v>
      </c>
      <c r="K17" s="4"/>
      <c r="L17" s="4">
        <v>5</v>
      </c>
      <c r="M17" s="4">
        <v>0</v>
      </c>
      <c r="N17" s="4"/>
      <c r="O17" s="4"/>
      <c r="P17" s="4"/>
      <c r="Q17" s="4"/>
      <c r="R17" s="61">
        <f t="shared" si="4"/>
        <v>5</v>
      </c>
      <c r="S17" s="4">
        <v>5</v>
      </c>
      <c r="T17" s="21">
        <v>5</v>
      </c>
      <c r="U17" s="4"/>
      <c r="V17" s="4">
        <v>3</v>
      </c>
      <c r="W17" s="4">
        <v>4</v>
      </c>
      <c r="X17" s="4"/>
      <c r="Y17" s="4">
        <v>1</v>
      </c>
      <c r="Z17" s="4">
        <v>0</v>
      </c>
      <c r="AA17" s="4"/>
      <c r="AB17" s="4">
        <v>0</v>
      </c>
      <c r="AC17" s="4">
        <v>2</v>
      </c>
      <c r="AD17" s="4"/>
      <c r="AE17" s="4"/>
      <c r="AF17" s="4"/>
      <c r="AG17" s="4"/>
      <c r="AH17" s="4"/>
      <c r="AI17" s="4"/>
      <c r="AJ17" s="4"/>
      <c r="AK17" s="4">
        <f t="shared" ref="AK17:AK59" si="18">SUM(S17:AJ17)</f>
        <v>20</v>
      </c>
      <c r="AL17" s="4">
        <f t="shared" si="5"/>
        <v>25</v>
      </c>
      <c r="AM17" s="34"/>
      <c r="AN17" s="35">
        <f t="shared" si="6"/>
        <v>10</v>
      </c>
      <c r="AO17" s="35">
        <f t="shared" si="7"/>
        <v>12</v>
      </c>
      <c r="AP17" s="35">
        <f t="shared" si="8"/>
        <v>1</v>
      </c>
      <c r="AQ17" s="35">
        <f t="shared" si="9"/>
        <v>2</v>
      </c>
      <c r="AR17" s="35"/>
      <c r="AS17" s="35"/>
      <c r="AT17" s="36">
        <f t="shared" si="10"/>
        <v>0.34090250529251137</v>
      </c>
      <c r="AU17" s="36">
        <f t="shared" si="11"/>
        <v>0.4235194466012564</v>
      </c>
      <c r="AV17" s="36">
        <f t="shared" si="12"/>
        <v>3.7974154790249758E-2</v>
      </c>
      <c r="AW17" s="36">
        <f t="shared" si="13"/>
        <v>7.6921893509330624E-2</v>
      </c>
      <c r="AX17" s="35"/>
      <c r="AY17" s="35"/>
      <c r="AZ17" s="35">
        <f t="shared" ref="AZ17:BB17" si="19">IF((AT17)&gt;=50%, 2, (IF((AT17)&lt;25%, 0, 1)))</f>
        <v>1</v>
      </c>
      <c r="BA17" s="35">
        <f t="shared" si="19"/>
        <v>1</v>
      </c>
      <c r="BB17" s="35">
        <f t="shared" si="19"/>
        <v>0</v>
      </c>
      <c r="BC17" s="35">
        <f t="shared" si="15"/>
        <v>0</v>
      </c>
      <c r="BD17" s="35"/>
      <c r="BE17" s="35"/>
      <c r="BF17" s="35" t="str">
        <f t="shared" ref="BF17:BH17" si="20">IF(AZ17=2,"Att", (IF(AZ17=0,"Not","Weak")))</f>
        <v>Weak</v>
      </c>
      <c r="BG17" s="35" t="str">
        <f t="shared" si="20"/>
        <v>Weak</v>
      </c>
      <c r="BH17" s="35" t="str">
        <f t="shared" si="20"/>
        <v>Not</v>
      </c>
      <c r="BI17" s="35" t="str">
        <f t="shared" si="17"/>
        <v>Not</v>
      </c>
      <c r="BJ17" s="35"/>
      <c r="BK17" s="1"/>
      <c r="BL17" s="84">
        <f t="shared" ref="BL17:BL75" si="21">SUM(AZ17:BA17)+BC17</f>
        <v>2</v>
      </c>
      <c r="BM17" s="84">
        <f t="shared" ref="BM17:BM75" si="22">BB17</f>
        <v>0</v>
      </c>
    </row>
    <row r="18" spans="1:65" ht="14.25" customHeight="1">
      <c r="A18" s="79" t="s">
        <v>61</v>
      </c>
      <c r="B18" s="99" t="s">
        <v>62</v>
      </c>
      <c r="C18" s="88"/>
      <c r="D18" s="60"/>
      <c r="E18" s="21"/>
      <c r="F18" s="4"/>
      <c r="G18" s="4"/>
      <c r="H18" s="88"/>
      <c r="I18" s="4"/>
      <c r="J18" s="4"/>
      <c r="K18" s="4"/>
      <c r="L18" s="4"/>
      <c r="M18" s="4"/>
      <c r="N18" s="4"/>
      <c r="O18" s="4"/>
      <c r="P18" s="4"/>
      <c r="Q18" s="4"/>
      <c r="R18" s="61"/>
      <c r="S18" s="4">
        <v>5</v>
      </c>
      <c r="T18" s="21">
        <v>5</v>
      </c>
      <c r="U18" s="4"/>
      <c r="V18" s="4">
        <v>3</v>
      </c>
      <c r="W18" s="4">
        <v>0</v>
      </c>
      <c r="X18" s="4"/>
      <c r="Y18" s="4">
        <v>2</v>
      </c>
      <c r="Z18" s="4">
        <v>3</v>
      </c>
      <c r="AA18" s="4"/>
      <c r="AB18" s="4">
        <v>5</v>
      </c>
      <c r="AC18" s="4">
        <v>2</v>
      </c>
      <c r="AD18" s="4"/>
      <c r="AE18" s="4"/>
      <c r="AF18" s="4"/>
      <c r="AG18" s="4"/>
      <c r="AH18" s="4"/>
      <c r="AI18" s="4"/>
      <c r="AJ18" s="4"/>
      <c r="AK18" s="4">
        <f t="shared" si="18"/>
        <v>25</v>
      </c>
      <c r="AL18" s="4"/>
      <c r="AM18" s="34"/>
      <c r="AN18" s="35">
        <f t="shared" ref="AN18" si="23">MIN(SUMIF($D$14:$AJ$14,I$3,$D18:$AJ18), 100)</f>
        <v>10</v>
      </c>
      <c r="AO18" s="35">
        <f t="shared" ref="AO18" si="24">MIN(SUMIF($D$14:$AJ$14,I$4,$D18:$AJ18), 100)</f>
        <v>3</v>
      </c>
      <c r="AP18" s="35">
        <f t="shared" ref="AP18" si="25">MIN(SUMIF($D$14:$AJ$14,I$5,$D18:$AJ18), 100)</f>
        <v>5</v>
      </c>
      <c r="AQ18" s="35">
        <f t="shared" ref="AQ18" si="26">MIN(SUMIF($D$14:$AJ$14,I$6,$D18:$AJ18), 100)</f>
        <v>7</v>
      </c>
      <c r="AR18" s="35"/>
      <c r="AS18" s="98"/>
      <c r="AT18" s="36">
        <f t="shared" ref="AT18" si="27">MIN(SUMIF($D$14:$AJ$14,I$3,$D18:$AJ18)/AT$15, 100%)</f>
        <v>0.34090250529251137</v>
      </c>
      <c r="AU18" s="36">
        <f t="shared" ref="AU18" si="28">MIN(SUMIF($D$14:$AJ$14,I$4,$D18:$AJ18)/AU$15, 100%)</f>
        <v>0.1058798616503141</v>
      </c>
      <c r="AV18" s="36">
        <f t="shared" ref="AV18" si="29">MIN(SUMIF($D$14:$AJ$14,I$5,$D18:$AJ18)/AV$15, 100%)</f>
        <v>0.18987077395124877</v>
      </c>
      <c r="AW18" s="36">
        <f t="shared" ref="AW18" si="30">MIN(SUMIF($D$14:$AJ$14,I$6,$D18:$AJ18)/AW$15, 100%)</f>
        <v>0.26922662728265723</v>
      </c>
      <c r="AX18" s="35"/>
      <c r="AY18" s="98"/>
      <c r="AZ18" s="35">
        <f t="shared" ref="AZ18" si="31">IF((AT18)&gt;=50%, 2, (IF((AT18)&lt;25%, 0, 1)))</f>
        <v>1</v>
      </c>
      <c r="BA18" s="35">
        <f t="shared" ref="BA18" si="32">IF((AU18)&gt;=50%, 2, (IF((AU18)&lt;25%, 0, 1)))</f>
        <v>0</v>
      </c>
      <c r="BB18" s="35">
        <f t="shared" ref="BB18" si="33">IF((AV18)&gt;=50%, 2, (IF((AV18)&lt;25%, 0, 1)))</f>
        <v>0</v>
      </c>
      <c r="BC18" s="35">
        <f t="shared" ref="BC18" si="34">IF((AW18)&gt;=50%, 2, (IF((AW18)&lt;25%, 0, 1)))</f>
        <v>1</v>
      </c>
      <c r="BD18" s="35"/>
      <c r="BE18" s="35"/>
      <c r="BF18" s="35" t="str">
        <f t="shared" ref="BF18" si="35">IF(AZ18=2,"Att", (IF(AZ18=0,"Not","Weak")))</f>
        <v>Weak</v>
      </c>
      <c r="BG18" s="35" t="str">
        <f t="shared" ref="BG18" si="36">IF(BA18=2,"Att", (IF(BA18=0,"Not","Weak")))</f>
        <v>Not</v>
      </c>
      <c r="BH18" s="35" t="str">
        <f t="shared" ref="BH18" si="37">IF(BB18=2,"Att", (IF(BB18=0,"Not","Weak")))</f>
        <v>Not</v>
      </c>
      <c r="BI18" s="35" t="str">
        <f t="shared" ref="BI18" si="38">IF(BC18=2,"Att", (IF(BC18=0,"Not","Weak")))</f>
        <v>Weak</v>
      </c>
      <c r="BJ18" s="35"/>
      <c r="BK18" s="1"/>
      <c r="BL18" s="84">
        <f t="shared" si="21"/>
        <v>2</v>
      </c>
      <c r="BM18" s="84">
        <f t="shared" si="22"/>
        <v>0</v>
      </c>
    </row>
    <row r="19" spans="1:65" ht="14.25" customHeight="1">
      <c r="A19" s="79" t="s">
        <v>63</v>
      </c>
      <c r="B19" s="58" t="s">
        <v>64</v>
      </c>
      <c r="C19" s="88">
        <v>8</v>
      </c>
      <c r="D19" s="60"/>
      <c r="E19" s="21">
        <v>9</v>
      </c>
      <c r="F19" s="4">
        <v>9</v>
      </c>
      <c r="G19" s="4">
        <f t="shared" si="3"/>
        <v>18</v>
      </c>
      <c r="H19" s="88">
        <v>10</v>
      </c>
      <c r="I19" s="4">
        <v>4</v>
      </c>
      <c r="J19" s="4">
        <v>0</v>
      </c>
      <c r="K19" s="4"/>
      <c r="L19" s="4">
        <v>5</v>
      </c>
      <c r="M19" s="4">
        <v>0</v>
      </c>
      <c r="N19" s="4"/>
      <c r="O19" s="4"/>
      <c r="P19" s="4"/>
      <c r="Q19" s="4"/>
      <c r="R19" s="61">
        <f t="shared" si="4"/>
        <v>9</v>
      </c>
      <c r="S19" s="4">
        <v>5</v>
      </c>
      <c r="T19" s="21">
        <v>5</v>
      </c>
      <c r="U19" s="4"/>
      <c r="V19" s="4">
        <v>3</v>
      </c>
      <c r="W19" s="4">
        <v>4</v>
      </c>
      <c r="X19" s="4"/>
      <c r="Y19" s="4">
        <v>2</v>
      </c>
      <c r="Z19" s="4">
        <v>4</v>
      </c>
      <c r="AA19" s="4"/>
      <c r="AB19" s="4">
        <v>5</v>
      </c>
      <c r="AC19" s="4">
        <v>1</v>
      </c>
      <c r="AD19" s="4"/>
      <c r="AE19" s="4"/>
      <c r="AF19" s="4"/>
      <c r="AG19" s="4"/>
      <c r="AH19" s="4"/>
      <c r="AI19" s="4"/>
      <c r="AJ19" s="4"/>
      <c r="AK19" s="4">
        <f t="shared" si="18"/>
        <v>29</v>
      </c>
      <c r="AL19" s="4">
        <f t="shared" si="5"/>
        <v>74</v>
      </c>
      <c r="AM19" s="34"/>
      <c r="AN19" s="35">
        <f t="shared" si="6"/>
        <v>14</v>
      </c>
      <c r="AO19" s="35">
        <f t="shared" si="7"/>
        <v>21</v>
      </c>
      <c r="AP19" s="35">
        <f t="shared" si="8"/>
        <v>16</v>
      </c>
      <c r="AQ19" s="35">
        <f t="shared" si="9"/>
        <v>15</v>
      </c>
      <c r="AR19" s="35"/>
      <c r="AS19" s="3"/>
      <c r="AT19" s="36">
        <f t="shared" si="10"/>
        <v>0.47726350740951595</v>
      </c>
      <c r="AU19" s="36">
        <f t="shared" si="11"/>
        <v>0.74115903155219864</v>
      </c>
      <c r="AV19" s="36">
        <f t="shared" si="12"/>
        <v>0.60758647664399612</v>
      </c>
      <c r="AW19" s="36">
        <f t="shared" si="13"/>
        <v>0.57691420131997972</v>
      </c>
      <c r="AX19" s="35"/>
      <c r="AY19" s="23"/>
      <c r="AZ19" s="35">
        <f t="shared" ref="AZ19:BB19" si="39">IF((AT19)&gt;=50%, 2, (IF((AT19)&lt;25%, 0, 1)))</f>
        <v>1</v>
      </c>
      <c r="BA19" s="35">
        <f t="shared" si="39"/>
        <v>2</v>
      </c>
      <c r="BB19" s="35">
        <f t="shared" si="39"/>
        <v>2</v>
      </c>
      <c r="BC19" s="35">
        <f t="shared" si="15"/>
        <v>2</v>
      </c>
      <c r="BD19" s="35"/>
      <c r="BE19" s="6"/>
      <c r="BF19" s="35" t="str">
        <f t="shared" ref="BF19:BH19" si="40">IF(AZ19=2,"Att", (IF(AZ19=0,"Not","Weak")))</f>
        <v>Weak</v>
      </c>
      <c r="BG19" s="35" t="str">
        <f t="shared" si="40"/>
        <v>Att</v>
      </c>
      <c r="BH19" s="35" t="str">
        <f t="shared" si="40"/>
        <v>Att</v>
      </c>
      <c r="BI19" s="35" t="str">
        <f t="shared" si="17"/>
        <v>Att</v>
      </c>
      <c r="BJ19" s="35"/>
      <c r="BK19" s="1"/>
      <c r="BL19" s="84">
        <f t="shared" si="21"/>
        <v>5</v>
      </c>
      <c r="BM19" s="84">
        <f t="shared" si="22"/>
        <v>2</v>
      </c>
    </row>
    <row r="20" spans="1:65" ht="14.25" customHeight="1">
      <c r="A20" s="79" t="s">
        <v>65</v>
      </c>
      <c r="B20" s="58" t="s">
        <v>66</v>
      </c>
      <c r="C20" s="93">
        <v>9</v>
      </c>
      <c r="D20" s="60">
        <v>1</v>
      </c>
      <c r="E20" s="21">
        <v>8</v>
      </c>
      <c r="F20" s="4">
        <v>9</v>
      </c>
      <c r="G20" s="4">
        <f t="shared" si="3"/>
        <v>17</v>
      </c>
      <c r="H20" s="93">
        <v>9</v>
      </c>
      <c r="I20" s="4">
        <v>3</v>
      </c>
      <c r="J20" s="4">
        <v>0</v>
      </c>
      <c r="K20" s="4"/>
      <c r="L20" s="4">
        <v>5</v>
      </c>
      <c r="M20" s="4">
        <v>1</v>
      </c>
      <c r="N20" s="4"/>
      <c r="O20" s="4"/>
      <c r="P20" s="4"/>
      <c r="Q20" s="4"/>
      <c r="R20" s="61">
        <f t="shared" si="4"/>
        <v>9</v>
      </c>
      <c r="S20" s="4">
        <v>5</v>
      </c>
      <c r="T20" s="21">
        <v>5</v>
      </c>
      <c r="U20" s="4"/>
      <c r="V20" s="4">
        <v>3</v>
      </c>
      <c r="W20" s="4">
        <v>4</v>
      </c>
      <c r="X20" s="4"/>
      <c r="Y20" s="4">
        <v>0</v>
      </c>
      <c r="Z20" s="4"/>
      <c r="AA20" s="4"/>
      <c r="AB20" s="4">
        <v>3</v>
      </c>
      <c r="AC20" s="4">
        <v>1</v>
      </c>
      <c r="AD20" s="4"/>
      <c r="AE20" s="4"/>
      <c r="AF20" s="4"/>
      <c r="AG20" s="4"/>
      <c r="AH20" s="4"/>
      <c r="AI20" s="4"/>
      <c r="AJ20" s="4"/>
      <c r="AK20" s="4">
        <f t="shared" si="18"/>
        <v>21</v>
      </c>
      <c r="AL20" s="4">
        <f t="shared" si="5"/>
        <v>65</v>
      </c>
      <c r="AM20" s="34"/>
      <c r="AN20" s="35">
        <f t="shared" si="6"/>
        <v>14</v>
      </c>
      <c r="AO20" s="35">
        <f t="shared" si="7"/>
        <v>21</v>
      </c>
      <c r="AP20" s="35">
        <f t="shared" si="8"/>
        <v>9</v>
      </c>
      <c r="AQ20" s="35">
        <f t="shared" si="9"/>
        <v>13</v>
      </c>
      <c r="AR20" s="35"/>
      <c r="AS20" s="3"/>
      <c r="AT20" s="36">
        <f t="shared" si="10"/>
        <v>0.47726350740951595</v>
      </c>
      <c r="AU20" s="36">
        <f t="shared" si="11"/>
        <v>0.74115903155219864</v>
      </c>
      <c r="AV20" s="36">
        <f t="shared" si="12"/>
        <v>0.3417673931122478</v>
      </c>
      <c r="AW20" s="36">
        <f t="shared" si="13"/>
        <v>0.49999230781064907</v>
      </c>
      <c r="AX20" s="35"/>
      <c r="AY20" s="23"/>
      <c r="AZ20" s="35">
        <f t="shared" ref="AZ20:BB20" si="41">IF((AT20)&gt;=50%, 2, (IF((AT20)&lt;25%, 0, 1)))</f>
        <v>1</v>
      </c>
      <c r="BA20" s="35">
        <f t="shared" si="41"/>
        <v>2</v>
      </c>
      <c r="BB20" s="35">
        <f t="shared" si="41"/>
        <v>1</v>
      </c>
      <c r="BC20" s="35">
        <f t="shared" si="15"/>
        <v>1</v>
      </c>
      <c r="BD20" s="35"/>
      <c r="BE20" s="6"/>
      <c r="BF20" s="35" t="str">
        <f t="shared" ref="BF20:BH20" si="42">IF(AZ20=2,"Att", (IF(AZ20=0,"Not","Weak")))</f>
        <v>Weak</v>
      </c>
      <c r="BG20" s="35" t="str">
        <f t="shared" si="42"/>
        <v>Att</v>
      </c>
      <c r="BH20" s="35" t="str">
        <f t="shared" si="42"/>
        <v>Weak</v>
      </c>
      <c r="BI20" s="35" t="str">
        <f t="shared" si="17"/>
        <v>Weak</v>
      </c>
      <c r="BJ20" s="35"/>
      <c r="BK20" s="1"/>
      <c r="BL20" s="84">
        <f t="shared" si="21"/>
        <v>4</v>
      </c>
      <c r="BM20" s="84">
        <f t="shared" si="22"/>
        <v>1</v>
      </c>
    </row>
    <row r="21" spans="1:65" ht="14.25" customHeight="1">
      <c r="A21" s="79" t="s">
        <v>67</v>
      </c>
      <c r="B21" s="100" t="s">
        <v>68</v>
      </c>
      <c r="C21" s="84"/>
      <c r="D21" s="95"/>
      <c r="E21" s="21"/>
      <c r="F21" s="4"/>
      <c r="G21" s="73"/>
      <c r="H21" s="85"/>
      <c r="I21" s="21"/>
      <c r="J21" s="4"/>
      <c r="K21" s="4"/>
      <c r="L21" s="4"/>
      <c r="M21" s="4"/>
      <c r="N21" s="4"/>
      <c r="O21" s="4"/>
      <c r="P21" s="4"/>
      <c r="Q21" s="4"/>
      <c r="R21" s="61"/>
      <c r="S21" s="4">
        <v>5</v>
      </c>
      <c r="T21" s="21">
        <v>5</v>
      </c>
      <c r="U21" s="4"/>
      <c r="V21" s="4">
        <v>3</v>
      </c>
      <c r="W21" s="4">
        <v>4</v>
      </c>
      <c r="X21" s="4"/>
      <c r="Y21" s="4">
        <v>2</v>
      </c>
      <c r="Z21" s="4">
        <v>0</v>
      </c>
      <c r="AA21" s="4"/>
      <c r="AB21" s="4">
        <v>1</v>
      </c>
      <c r="AC21" s="4"/>
      <c r="AD21" s="4"/>
      <c r="AE21" s="4"/>
      <c r="AF21" s="4"/>
      <c r="AG21" s="4"/>
      <c r="AH21" s="4"/>
      <c r="AI21" s="4"/>
      <c r="AJ21" s="4"/>
      <c r="AK21" s="4">
        <f t="shared" si="18"/>
        <v>20</v>
      </c>
      <c r="AL21" s="4">
        <f>SUM(C23,G21,H23,R21,AK21)</f>
        <v>38</v>
      </c>
      <c r="AM21" s="34"/>
      <c r="AN21" s="35">
        <f t="shared" ref="AN21:AN26" si="43">MIN(SUMIF($D$14:$AJ$14,I$3,$D21:$AJ21), 100)</f>
        <v>10</v>
      </c>
      <c r="AO21" s="35">
        <f t="shared" ref="AO21:AO26" si="44">MIN(SUMIF($D$14:$AJ$14,I$4,$D21:$AJ21), 100)</f>
        <v>7</v>
      </c>
      <c r="AP21" s="35">
        <f t="shared" ref="AP21:AP26" si="45">MIN(SUMIF($D$14:$AJ$14,I$5,$D21:$AJ21), 100)</f>
        <v>2</v>
      </c>
      <c r="AQ21" s="35">
        <f t="shared" si="9"/>
        <v>1</v>
      </c>
      <c r="AR21" s="35"/>
      <c r="AS21" s="3"/>
      <c r="AT21" s="36">
        <f t="shared" ref="AT21:AT26" si="46">MIN(SUMIF($D$14:$AJ$14,I$3,$D21:$AJ21)/AT$15, 100%)</f>
        <v>0.34090250529251137</v>
      </c>
      <c r="AU21" s="36">
        <f t="shared" ref="AU21:AU26" si="47">MIN(SUMIF($D$14:$AJ$14,I$4,$D21:$AJ21)/AU$15, 100%)</f>
        <v>0.24705301051739956</v>
      </c>
      <c r="AV21" s="36">
        <f t="shared" ref="AV21:AV26" si="48">MIN(SUMIF($D$14:$AJ$14,I$5,$D21:$AJ21)/AV$15, 100%)</f>
        <v>7.5948309580499515E-2</v>
      </c>
      <c r="AW21" s="36">
        <f t="shared" ref="AW21:AW26" si="49">MIN(SUMIF($D$14:$AJ$14,I$6,$D21:$AJ21)/AW$15, 100%)</f>
        <v>3.8460946754665312E-2</v>
      </c>
      <c r="AX21" s="35"/>
      <c r="AY21" s="23"/>
      <c r="AZ21" s="35">
        <f t="shared" ref="AZ21:AZ26" si="50">IF((AT21)&gt;=50%, 2, (IF((AT21)&lt;25%, 0, 1)))</f>
        <v>1</v>
      </c>
      <c r="BA21" s="35">
        <f t="shared" ref="BA21:BA26" si="51">IF((AU21)&gt;=50%, 2, (IF((AU21)&lt;25%, 0, 1)))</f>
        <v>0</v>
      </c>
      <c r="BB21" s="35">
        <f t="shared" ref="BB21:BB26" si="52">IF((AV21)&gt;=50%, 2, (IF((AV21)&lt;25%, 0, 1)))</f>
        <v>0</v>
      </c>
      <c r="BC21" s="35">
        <f t="shared" ref="BC21:BC26" si="53">IF((AW21)&gt;=50%, 2, (IF((AW21)&lt;25%, 0, 1)))</f>
        <v>0</v>
      </c>
      <c r="BD21" s="35"/>
      <c r="BE21" s="6"/>
      <c r="BF21" s="35" t="str">
        <f t="shared" ref="BF21:BF26" si="54">IF(AZ21=2,"Att", (IF(AZ21=0,"Not","Weak")))</f>
        <v>Weak</v>
      </c>
      <c r="BG21" s="35" t="str">
        <f t="shared" ref="BG21:BG26" si="55">IF(BA21=2,"Att", (IF(BA21=0,"Not","Weak")))</f>
        <v>Not</v>
      </c>
      <c r="BH21" s="35" t="str">
        <f t="shared" ref="BH21:BH26" si="56">IF(BB21=2,"Att", (IF(BB21=0,"Not","Weak")))</f>
        <v>Not</v>
      </c>
      <c r="BI21" s="35" t="str">
        <f t="shared" ref="BI21:BI26" si="57">IF(BC21=2,"Att", (IF(BC21=0,"Not","Weak")))</f>
        <v>Not</v>
      </c>
      <c r="BJ21" s="35"/>
      <c r="BK21" s="1"/>
      <c r="BL21" s="84">
        <f t="shared" si="21"/>
        <v>1</v>
      </c>
      <c r="BM21" s="84">
        <f t="shared" si="22"/>
        <v>0</v>
      </c>
    </row>
    <row r="22" spans="1:65" ht="14.25" customHeight="1">
      <c r="A22" s="79" t="s">
        <v>69</v>
      </c>
      <c r="B22" s="100" t="s">
        <v>70</v>
      </c>
      <c r="C22" s="84"/>
      <c r="D22" s="95"/>
      <c r="E22" s="21"/>
      <c r="F22" s="4"/>
      <c r="G22" s="73"/>
      <c r="H22" s="85"/>
      <c r="I22" s="21"/>
      <c r="J22" s="4"/>
      <c r="K22" s="4"/>
      <c r="L22" s="4"/>
      <c r="M22" s="4"/>
      <c r="N22" s="4"/>
      <c r="O22" s="4"/>
      <c r="P22" s="4"/>
      <c r="Q22" s="4"/>
      <c r="R22" s="61"/>
      <c r="S22" s="53">
        <v>5</v>
      </c>
      <c r="T22" s="40">
        <v>3</v>
      </c>
      <c r="U22" s="53"/>
      <c r="V22" s="53"/>
      <c r="W22" s="53">
        <v>0</v>
      </c>
      <c r="X22" s="53"/>
      <c r="Y22" s="53">
        <v>1</v>
      </c>
      <c r="Z22" s="53">
        <v>0</v>
      </c>
      <c r="AA22" s="53"/>
      <c r="AB22" s="53">
        <v>0</v>
      </c>
      <c r="AC22" s="53">
        <v>0</v>
      </c>
      <c r="AD22" s="53"/>
      <c r="AE22" s="4"/>
      <c r="AF22" s="4"/>
      <c r="AG22" s="4"/>
      <c r="AH22" s="4"/>
      <c r="AI22" s="4"/>
      <c r="AJ22" s="4"/>
      <c r="AK22" s="4">
        <f t="shared" si="18"/>
        <v>9</v>
      </c>
      <c r="AL22" s="4">
        <f>SUM(C25,G22,H25,R22,AK22)</f>
        <v>27</v>
      </c>
      <c r="AM22" s="34"/>
      <c r="AN22" s="35">
        <f t="shared" si="43"/>
        <v>8</v>
      </c>
      <c r="AO22" s="35">
        <f t="shared" si="44"/>
        <v>0</v>
      </c>
      <c r="AP22" s="35">
        <f t="shared" si="45"/>
        <v>1</v>
      </c>
      <c r="AQ22" s="35">
        <f t="shared" si="9"/>
        <v>0</v>
      </c>
      <c r="AR22" s="35"/>
      <c r="AS22" s="3"/>
      <c r="AT22" s="36">
        <f t="shared" si="46"/>
        <v>0.27272200423400911</v>
      </c>
      <c r="AU22" s="36">
        <f t="shared" si="47"/>
        <v>0</v>
      </c>
      <c r="AV22" s="36">
        <f t="shared" si="48"/>
        <v>3.7974154790249758E-2</v>
      </c>
      <c r="AW22" s="36">
        <f t="shared" si="49"/>
        <v>0</v>
      </c>
      <c r="AX22" s="35"/>
      <c r="AY22" s="23"/>
      <c r="AZ22" s="35">
        <f t="shared" si="50"/>
        <v>1</v>
      </c>
      <c r="BA22" s="35">
        <f t="shared" si="51"/>
        <v>0</v>
      </c>
      <c r="BB22" s="35">
        <f t="shared" si="52"/>
        <v>0</v>
      </c>
      <c r="BC22" s="35">
        <f t="shared" si="53"/>
        <v>0</v>
      </c>
      <c r="BD22" s="35"/>
      <c r="BE22" s="6"/>
      <c r="BF22" s="35" t="str">
        <f t="shared" si="54"/>
        <v>Weak</v>
      </c>
      <c r="BG22" s="35" t="str">
        <f t="shared" si="55"/>
        <v>Not</v>
      </c>
      <c r="BH22" s="35" t="str">
        <f t="shared" si="56"/>
        <v>Not</v>
      </c>
      <c r="BI22" s="35" t="str">
        <f t="shared" si="57"/>
        <v>Not</v>
      </c>
      <c r="BJ22" s="35"/>
      <c r="BK22" s="1"/>
      <c r="BL22" s="84">
        <f t="shared" si="21"/>
        <v>1</v>
      </c>
      <c r="BM22" s="84">
        <f t="shared" si="22"/>
        <v>0</v>
      </c>
    </row>
    <row r="23" spans="1:65" ht="14.25" customHeight="1">
      <c r="A23" s="79" t="s">
        <v>71</v>
      </c>
      <c r="B23" s="92" t="s">
        <v>72</v>
      </c>
      <c r="C23" s="88">
        <v>8</v>
      </c>
      <c r="D23" s="95">
        <v>5</v>
      </c>
      <c r="E23" s="21"/>
      <c r="F23" s="4"/>
      <c r="G23" s="4">
        <v>5</v>
      </c>
      <c r="H23" s="94">
        <v>10</v>
      </c>
      <c r="I23" s="4">
        <v>0</v>
      </c>
      <c r="J23" s="4">
        <v>1</v>
      </c>
      <c r="K23" s="4"/>
      <c r="L23" s="4">
        <v>5</v>
      </c>
      <c r="M23" s="4">
        <v>1</v>
      </c>
      <c r="N23" s="4"/>
      <c r="O23" s="4"/>
      <c r="P23" s="4"/>
      <c r="Q23" s="4"/>
      <c r="R23" s="61">
        <f t="shared" si="4"/>
        <v>7</v>
      </c>
      <c r="S23" s="84">
        <v>5</v>
      </c>
      <c r="T23" s="84">
        <v>4</v>
      </c>
      <c r="U23" s="84"/>
      <c r="V23" s="84">
        <v>2</v>
      </c>
      <c r="W23" s="84">
        <v>0</v>
      </c>
      <c r="X23" s="84"/>
      <c r="Y23" s="84">
        <v>0</v>
      </c>
      <c r="Z23" s="84">
        <v>0</v>
      </c>
      <c r="AA23" s="84"/>
      <c r="AB23" s="84">
        <v>0</v>
      </c>
      <c r="AC23" s="84">
        <v>0</v>
      </c>
      <c r="AD23" s="4"/>
      <c r="AE23" s="21"/>
      <c r="AF23" s="4"/>
      <c r="AG23" s="4"/>
      <c r="AH23" s="4"/>
      <c r="AI23" s="4"/>
      <c r="AJ23" s="4"/>
      <c r="AK23" s="4">
        <f t="shared" si="18"/>
        <v>11</v>
      </c>
      <c r="AL23" s="4">
        <f>SUM(C26,G23,H26,R23,AK23)</f>
        <v>42</v>
      </c>
      <c r="AM23" s="34"/>
      <c r="AN23" s="35">
        <f t="shared" si="43"/>
        <v>15</v>
      </c>
      <c r="AO23" s="35">
        <f t="shared" si="44"/>
        <v>8</v>
      </c>
      <c r="AP23" s="35">
        <f t="shared" si="45"/>
        <v>10</v>
      </c>
      <c r="AQ23" s="35">
        <f t="shared" si="9"/>
        <v>0</v>
      </c>
      <c r="AR23" s="35"/>
      <c r="AS23" s="3"/>
      <c r="AT23" s="36">
        <f t="shared" si="46"/>
        <v>0.51135375793876714</v>
      </c>
      <c r="AU23" s="36">
        <f t="shared" si="47"/>
        <v>0.28234629773417091</v>
      </c>
      <c r="AV23" s="36">
        <f t="shared" si="48"/>
        <v>0.37974154790249753</v>
      </c>
      <c r="AW23" s="36">
        <f t="shared" si="49"/>
        <v>0</v>
      </c>
      <c r="AX23" s="35"/>
      <c r="AY23" s="23"/>
      <c r="AZ23" s="35">
        <f t="shared" si="50"/>
        <v>2</v>
      </c>
      <c r="BA23" s="35">
        <f t="shared" si="51"/>
        <v>1</v>
      </c>
      <c r="BB23" s="35">
        <f t="shared" si="52"/>
        <v>1</v>
      </c>
      <c r="BC23" s="35">
        <f t="shared" si="53"/>
        <v>0</v>
      </c>
      <c r="BD23" s="35"/>
      <c r="BE23" s="6"/>
      <c r="BF23" s="35" t="str">
        <f t="shared" si="54"/>
        <v>Att</v>
      </c>
      <c r="BG23" s="35" t="str">
        <f t="shared" si="55"/>
        <v>Weak</v>
      </c>
      <c r="BH23" s="35" t="str">
        <f t="shared" si="56"/>
        <v>Weak</v>
      </c>
      <c r="BI23" s="35" t="str">
        <f t="shared" si="57"/>
        <v>Not</v>
      </c>
      <c r="BJ23" s="35"/>
      <c r="BK23" s="1"/>
      <c r="BL23" s="84">
        <f t="shared" si="21"/>
        <v>3</v>
      </c>
      <c r="BM23" s="84">
        <f t="shared" si="22"/>
        <v>1</v>
      </c>
    </row>
    <row r="24" spans="1:65" ht="14.25" customHeight="1">
      <c r="A24" s="79" t="s">
        <v>73</v>
      </c>
      <c r="B24" s="99" t="s">
        <v>74</v>
      </c>
      <c r="C24" s="96"/>
      <c r="D24" s="60"/>
      <c r="E24" s="21"/>
      <c r="F24" s="4"/>
      <c r="G24" s="4"/>
      <c r="I24" s="4"/>
      <c r="J24" s="4"/>
      <c r="K24" s="4"/>
      <c r="L24" s="4"/>
      <c r="M24" s="4"/>
      <c r="N24" s="4"/>
      <c r="O24" s="4"/>
      <c r="P24" s="4"/>
      <c r="Q24" s="4"/>
      <c r="R24" s="61"/>
      <c r="S24" s="86">
        <v>5</v>
      </c>
      <c r="T24" s="87">
        <v>4</v>
      </c>
      <c r="U24" s="86"/>
      <c r="V24" s="86">
        <v>0</v>
      </c>
      <c r="W24" s="86"/>
      <c r="X24" s="86"/>
      <c r="Y24" s="86">
        <v>1</v>
      </c>
      <c r="Z24" s="86">
        <v>0</v>
      </c>
      <c r="AA24" s="86"/>
      <c r="AB24" s="86">
        <v>0</v>
      </c>
      <c r="AC24" s="86">
        <v>0</v>
      </c>
      <c r="AD24" s="86"/>
      <c r="AE24" s="21"/>
      <c r="AF24" s="4"/>
      <c r="AG24" s="4"/>
      <c r="AH24" s="4"/>
      <c r="AI24" s="4"/>
      <c r="AJ24" s="4"/>
      <c r="AK24" s="4">
        <f t="shared" si="18"/>
        <v>10</v>
      </c>
      <c r="AL24" s="4">
        <f>SUM(C27,G24,H27,R24,AK24)</f>
        <v>29</v>
      </c>
      <c r="AM24" s="34"/>
      <c r="AN24" s="35">
        <f t="shared" si="43"/>
        <v>9</v>
      </c>
      <c r="AO24" s="35">
        <f t="shared" si="44"/>
        <v>0</v>
      </c>
      <c r="AP24" s="35">
        <f t="shared" si="45"/>
        <v>1</v>
      </c>
      <c r="AQ24" s="35">
        <f t="shared" si="9"/>
        <v>0</v>
      </c>
      <c r="AR24" s="35"/>
      <c r="AS24" s="3"/>
      <c r="AT24" s="36">
        <f t="shared" si="46"/>
        <v>0.30681225476326024</v>
      </c>
      <c r="AU24" s="36">
        <f t="shared" si="47"/>
        <v>0</v>
      </c>
      <c r="AV24" s="36">
        <f t="shared" si="48"/>
        <v>3.7974154790249758E-2</v>
      </c>
      <c r="AW24" s="36">
        <f t="shared" si="49"/>
        <v>0</v>
      </c>
      <c r="AX24" s="35"/>
      <c r="AY24" s="23"/>
      <c r="AZ24" s="35">
        <f t="shared" si="50"/>
        <v>1</v>
      </c>
      <c r="BA24" s="35">
        <f t="shared" si="51"/>
        <v>0</v>
      </c>
      <c r="BB24" s="35">
        <f t="shared" si="52"/>
        <v>0</v>
      </c>
      <c r="BC24" s="35">
        <f t="shared" si="53"/>
        <v>0</v>
      </c>
      <c r="BD24" s="35"/>
      <c r="BE24" s="6"/>
      <c r="BF24" s="35" t="str">
        <f t="shared" si="54"/>
        <v>Weak</v>
      </c>
      <c r="BG24" s="35" t="str">
        <f t="shared" si="55"/>
        <v>Not</v>
      </c>
      <c r="BH24" s="35" t="str">
        <f t="shared" si="56"/>
        <v>Not</v>
      </c>
      <c r="BI24" s="35" t="str">
        <f t="shared" si="57"/>
        <v>Not</v>
      </c>
      <c r="BJ24" s="35"/>
      <c r="BK24" s="1"/>
      <c r="BL24" s="84">
        <f t="shared" si="21"/>
        <v>1</v>
      </c>
      <c r="BM24" s="84">
        <f t="shared" si="22"/>
        <v>0</v>
      </c>
    </row>
    <row r="25" spans="1:65" ht="14.25" customHeight="1">
      <c r="A25" s="79" t="s">
        <v>75</v>
      </c>
      <c r="B25" s="58" t="s">
        <v>76</v>
      </c>
      <c r="C25" s="88">
        <v>10</v>
      </c>
      <c r="D25" s="60">
        <v>3</v>
      </c>
      <c r="E25" s="21">
        <v>3</v>
      </c>
      <c r="F25" s="4">
        <v>6</v>
      </c>
      <c r="G25" s="4">
        <f t="shared" si="3"/>
        <v>9</v>
      </c>
      <c r="H25" s="88">
        <v>8</v>
      </c>
      <c r="I25" s="4">
        <v>4</v>
      </c>
      <c r="J25" s="4">
        <v>0</v>
      </c>
      <c r="K25" s="4"/>
      <c r="L25" s="4">
        <v>5</v>
      </c>
      <c r="M25" s="4">
        <v>1</v>
      </c>
      <c r="N25" s="4"/>
      <c r="O25" s="4"/>
      <c r="P25" s="4"/>
      <c r="Q25" s="4"/>
      <c r="R25" s="61">
        <f t="shared" si="4"/>
        <v>10</v>
      </c>
      <c r="S25" s="53">
        <v>5</v>
      </c>
      <c r="T25" s="40">
        <v>5</v>
      </c>
      <c r="U25" s="53"/>
      <c r="V25" s="53">
        <v>0</v>
      </c>
      <c r="W25" s="53">
        <v>0</v>
      </c>
      <c r="X25" s="53"/>
      <c r="Y25" s="53">
        <v>2</v>
      </c>
      <c r="Z25" s="53">
        <v>5</v>
      </c>
      <c r="AA25" s="53"/>
      <c r="AB25" s="53">
        <v>3</v>
      </c>
      <c r="AC25" s="53">
        <v>3</v>
      </c>
      <c r="AD25" s="86"/>
      <c r="AE25" s="4"/>
      <c r="AF25" s="4"/>
      <c r="AG25" s="4"/>
      <c r="AH25" s="4"/>
      <c r="AI25" s="4"/>
      <c r="AJ25" s="4"/>
      <c r="AK25" s="4">
        <f t="shared" si="18"/>
        <v>23</v>
      </c>
      <c r="AL25" s="4">
        <f>SUM(C28,G25,H28,R25,AK25)</f>
        <v>61</v>
      </c>
      <c r="AM25" s="34"/>
      <c r="AN25" s="35">
        <f t="shared" si="43"/>
        <v>17</v>
      </c>
      <c r="AO25" s="35">
        <f t="shared" si="44"/>
        <v>9</v>
      </c>
      <c r="AP25" s="35">
        <f t="shared" si="45"/>
        <v>15</v>
      </c>
      <c r="AQ25" s="35">
        <f t="shared" si="9"/>
        <v>12</v>
      </c>
      <c r="AR25" s="35"/>
      <c r="AS25" s="3"/>
      <c r="AT25" s="36">
        <f t="shared" si="46"/>
        <v>0.5795342589972694</v>
      </c>
      <c r="AU25" s="36">
        <f t="shared" si="47"/>
        <v>0.3176395849509423</v>
      </c>
      <c r="AV25" s="36">
        <f t="shared" si="48"/>
        <v>0.56961232185374633</v>
      </c>
      <c r="AW25" s="36">
        <f t="shared" si="49"/>
        <v>0.46153136105598375</v>
      </c>
      <c r="AX25" s="35"/>
      <c r="AY25" s="23"/>
      <c r="AZ25" s="35">
        <f t="shared" si="50"/>
        <v>2</v>
      </c>
      <c r="BA25" s="35">
        <f t="shared" si="51"/>
        <v>1</v>
      </c>
      <c r="BB25" s="35">
        <f t="shared" si="52"/>
        <v>2</v>
      </c>
      <c r="BC25" s="35">
        <f t="shared" si="53"/>
        <v>1</v>
      </c>
      <c r="BD25" s="35"/>
      <c r="BE25" s="6"/>
      <c r="BF25" s="35" t="str">
        <f t="shared" si="54"/>
        <v>Att</v>
      </c>
      <c r="BG25" s="35" t="str">
        <f t="shared" si="55"/>
        <v>Weak</v>
      </c>
      <c r="BH25" s="35" t="str">
        <f t="shared" si="56"/>
        <v>Att</v>
      </c>
      <c r="BI25" s="35" t="str">
        <f t="shared" si="57"/>
        <v>Weak</v>
      </c>
      <c r="BJ25" s="35"/>
      <c r="BK25" s="1"/>
      <c r="BL25" s="84">
        <f t="shared" si="21"/>
        <v>4</v>
      </c>
      <c r="BM25" s="84">
        <f t="shared" si="22"/>
        <v>2</v>
      </c>
    </row>
    <row r="26" spans="1:65" ht="14.25" customHeight="1">
      <c r="A26" s="79" t="s">
        <v>77</v>
      </c>
      <c r="B26" s="58" t="s">
        <v>78</v>
      </c>
      <c r="C26" s="88">
        <v>10</v>
      </c>
      <c r="D26" s="60">
        <v>8</v>
      </c>
      <c r="E26" s="21"/>
      <c r="F26" s="4">
        <v>9</v>
      </c>
      <c r="G26" s="4">
        <f t="shared" si="3"/>
        <v>17</v>
      </c>
      <c r="H26" s="88">
        <v>9</v>
      </c>
      <c r="I26" s="4">
        <v>1</v>
      </c>
      <c r="J26" s="4">
        <v>0</v>
      </c>
      <c r="K26" s="4"/>
      <c r="L26" s="4">
        <v>0</v>
      </c>
      <c r="M26" s="4">
        <v>4</v>
      </c>
      <c r="N26" s="4"/>
      <c r="O26" s="4"/>
      <c r="P26" s="4"/>
      <c r="Q26" s="4"/>
      <c r="R26" s="61">
        <f t="shared" si="4"/>
        <v>5</v>
      </c>
      <c r="S26" s="84">
        <v>5</v>
      </c>
      <c r="T26" s="84">
        <v>4</v>
      </c>
      <c r="U26" s="84"/>
      <c r="V26" s="84">
        <v>4</v>
      </c>
      <c r="W26" s="84">
        <v>0</v>
      </c>
      <c r="X26" s="84"/>
      <c r="Y26" s="84">
        <v>1</v>
      </c>
      <c r="Z26" s="84">
        <v>5</v>
      </c>
      <c r="AA26" s="84"/>
      <c r="AB26" s="84">
        <v>4</v>
      </c>
      <c r="AC26" s="84">
        <v>3</v>
      </c>
      <c r="AD26" s="21"/>
      <c r="AE26" s="4"/>
      <c r="AF26" s="4"/>
      <c r="AG26" s="4"/>
      <c r="AH26" s="4"/>
      <c r="AI26" s="4"/>
      <c r="AJ26" s="4"/>
      <c r="AK26" s="4">
        <f t="shared" si="18"/>
        <v>26</v>
      </c>
      <c r="AL26" s="4">
        <f>SUM(C29,G26,H29,R26,AK26)</f>
        <v>66</v>
      </c>
      <c r="AM26" s="34"/>
      <c r="AN26" s="35">
        <f t="shared" si="43"/>
        <v>18</v>
      </c>
      <c r="AO26" s="35">
        <f t="shared" si="44"/>
        <v>8</v>
      </c>
      <c r="AP26" s="35">
        <f t="shared" si="45"/>
        <v>15</v>
      </c>
      <c r="AQ26" s="35">
        <f t="shared" si="9"/>
        <v>16</v>
      </c>
      <c r="AR26" s="35"/>
      <c r="AS26" s="3"/>
      <c r="AT26" s="36">
        <f t="shared" si="46"/>
        <v>0.61362450952652048</v>
      </c>
      <c r="AU26" s="36">
        <f t="shared" si="47"/>
        <v>0.28234629773417091</v>
      </c>
      <c r="AV26" s="36">
        <f t="shared" si="48"/>
        <v>0.56961232185374633</v>
      </c>
      <c r="AW26" s="36">
        <f t="shared" si="49"/>
        <v>0.615375148074645</v>
      </c>
      <c r="AX26" s="35"/>
      <c r="AY26" s="23"/>
      <c r="AZ26" s="35">
        <f t="shared" si="50"/>
        <v>2</v>
      </c>
      <c r="BA26" s="35">
        <f t="shared" si="51"/>
        <v>1</v>
      </c>
      <c r="BB26" s="35">
        <f t="shared" si="52"/>
        <v>2</v>
      </c>
      <c r="BC26" s="35">
        <f t="shared" si="53"/>
        <v>2</v>
      </c>
      <c r="BD26" s="35"/>
      <c r="BE26" s="6"/>
      <c r="BF26" s="35" t="str">
        <f t="shared" si="54"/>
        <v>Att</v>
      </c>
      <c r="BG26" s="35" t="str">
        <f t="shared" si="55"/>
        <v>Weak</v>
      </c>
      <c r="BH26" s="35" t="str">
        <f t="shared" si="56"/>
        <v>Att</v>
      </c>
      <c r="BI26" s="35" t="str">
        <f t="shared" si="57"/>
        <v>Att</v>
      </c>
      <c r="BJ26" s="35"/>
      <c r="BK26" s="1"/>
      <c r="BL26" s="84">
        <f t="shared" si="21"/>
        <v>5</v>
      </c>
      <c r="BM26" s="84">
        <f t="shared" si="22"/>
        <v>2</v>
      </c>
    </row>
    <row r="27" spans="1:65" ht="14.25" customHeight="1">
      <c r="A27" s="79" t="s">
        <v>79</v>
      </c>
      <c r="B27" s="58" t="s">
        <v>80</v>
      </c>
      <c r="C27" s="88">
        <v>10</v>
      </c>
      <c r="D27" s="60">
        <v>8</v>
      </c>
      <c r="E27" s="21">
        <v>3</v>
      </c>
      <c r="F27" s="4">
        <v>9</v>
      </c>
      <c r="G27" s="4">
        <f t="shared" si="3"/>
        <v>17</v>
      </c>
      <c r="H27" s="88">
        <v>9</v>
      </c>
      <c r="I27" s="4">
        <v>1</v>
      </c>
      <c r="J27" s="4">
        <v>0</v>
      </c>
      <c r="K27" s="4"/>
      <c r="L27" s="4">
        <v>0</v>
      </c>
      <c r="M27" s="4">
        <v>3</v>
      </c>
      <c r="N27" s="4"/>
      <c r="O27" s="4"/>
      <c r="P27" s="4"/>
      <c r="Q27" s="4"/>
      <c r="R27" s="61">
        <f t="shared" si="4"/>
        <v>4</v>
      </c>
      <c r="S27" s="86">
        <v>5</v>
      </c>
      <c r="T27" s="87">
        <v>5</v>
      </c>
      <c r="U27" s="86"/>
      <c r="V27" s="86">
        <v>4</v>
      </c>
      <c r="W27" s="86">
        <v>0</v>
      </c>
      <c r="X27" s="86"/>
      <c r="Y27" s="86">
        <v>2</v>
      </c>
      <c r="Z27" s="86">
        <v>6</v>
      </c>
      <c r="AA27" s="86"/>
      <c r="AB27" s="86">
        <v>1</v>
      </c>
      <c r="AC27" s="86">
        <v>3</v>
      </c>
      <c r="AD27" s="4"/>
      <c r="AE27" s="4"/>
      <c r="AF27" s="4"/>
      <c r="AG27" s="4"/>
      <c r="AH27" s="4"/>
      <c r="AI27" s="4"/>
      <c r="AJ27" s="4"/>
      <c r="AK27" s="4">
        <f t="shared" si="18"/>
        <v>26</v>
      </c>
      <c r="AL27" s="4">
        <f>SUM(C30,G27,H30,R27,AK27)</f>
        <v>66</v>
      </c>
      <c r="AM27" s="34"/>
      <c r="AN27" s="35">
        <f t="shared" si="6"/>
        <v>19</v>
      </c>
      <c r="AO27" s="35">
        <f t="shared" si="7"/>
        <v>10</v>
      </c>
      <c r="AP27" s="35">
        <f t="shared" si="8"/>
        <v>17</v>
      </c>
      <c r="AQ27" s="35">
        <f t="shared" si="9"/>
        <v>13</v>
      </c>
      <c r="AR27" s="35"/>
      <c r="AS27" s="3"/>
      <c r="AT27" s="36">
        <f t="shared" si="10"/>
        <v>0.64771476005577167</v>
      </c>
      <c r="AU27" s="36">
        <f t="shared" si="11"/>
        <v>0.35293287216771368</v>
      </c>
      <c r="AV27" s="36">
        <f t="shared" si="12"/>
        <v>0.6455606314342458</v>
      </c>
      <c r="AW27" s="36">
        <f t="shared" si="13"/>
        <v>0.49999230781064907</v>
      </c>
      <c r="AX27" s="35"/>
      <c r="AY27" s="23"/>
      <c r="AZ27" s="35">
        <f t="shared" ref="AZ27:BB27" si="58">IF((AT27)&gt;=50%, 2, (IF((AT27)&lt;25%, 0, 1)))</f>
        <v>2</v>
      </c>
      <c r="BA27" s="35">
        <f t="shared" si="58"/>
        <v>1</v>
      </c>
      <c r="BB27" s="35">
        <f t="shared" si="58"/>
        <v>2</v>
      </c>
      <c r="BC27" s="35">
        <f t="shared" si="15"/>
        <v>1</v>
      </c>
      <c r="BD27" s="35"/>
      <c r="BE27" s="6"/>
      <c r="BF27" s="35" t="str">
        <f t="shared" ref="BF27:BH27" si="59">IF(AZ27=2,"Att", (IF(AZ27=0,"Not","Weak")))</f>
        <v>Att</v>
      </c>
      <c r="BG27" s="35" t="str">
        <f t="shared" si="59"/>
        <v>Weak</v>
      </c>
      <c r="BH27" s="35" t="str">
        <f t="shared" si="59"/>
        <v>Att</v>
      </c>
      <c r="BI27" s="35" t="str">
        <f t="shared" si="17"/>
        <v>Weak</v>
      </c>
      <c r="BJ27" s="35"/>
      <c r="BK27" s="1"/>
      <c r="BL27" s="84">
        <f t="shared" si="21"/>
        <v>4</v>
      </c>
      <c r="BM27" s="84">
        <f t="shared" si="22"/>
        <v>2</v>
      </c>
    </row>
    <row r="28" spans="1:65" ht="14.25" customHeight="1">
      <c r="A28" s="79" t="s">
        <v>81</v>
      </c>
      <c r="B28" s="58" t="s">
        <v>82</v>
      </c>
      <c r="C28" s="88">
        <v>10</v>
      </c>
      <c r="D28" s="60">
        <v>2</v>
      </c>
      <c r="E28" s="21">
        <v>2</v>
      </c>
      <c r="F28" s="4">
        <v>8</v>
      </c>
      <c r="G28" s="4">
        <f t="shared" si="3"/>
        <v>10</v>
      </c>
      <c r="H28" s="88">
        <v>9</v>
      </c>
      <c r="I28" s="4">
        <v>1</v>
      </c>
      <c r="J28" s="4">
        <v>1</v>
      </c>
      <c r="K28" s="4"/>
      <c r="L28" s="4"/>
      <c r="M28" s="4"/>
      <c r="N28" s="4"/>
      <c r="O28" s="4">
        <v>0</v>
      </c>
      <c r="P28" s="4">
        <v>1</v>
      </c>
      <c r="Q28" s="4"/>
      <c r="R28" s="61">
        <f t="shared" si="4"/>
        <v>3</v>
      </c>
      <c r="S28" s="4">
        <v>5</v>
      </c>
      <c r="T28" s="21">
        <v>2</v>
      </c>
      <c r="U28" s="4"/>
      <c r="V28" s="4">
        <v>3</v>
      </c>
      <c r="W28" s="4">
        <v>0</v>
      </c>
      <c r="X28" s="4"/>
      <c r="Y28" s="4">
        <v>3</v>
      </c>
      <c r="Z28" s="4"/>
      <c r="AA28" s="4"/>
      <c r="AB28" s="4">
        <v>5</v>
      </c>
      <c r="AC28" s="4">
        <v>0</v>
      </c>
      <c r="AD28" s="4"/>
      <c r="AE28" s="4"/>
      <c r="AF28" s="4"/>
      <c r="AG28" s="4"/>
      <c r="AH28" s="4"/>
      <c r="AI28" s="4"/>
      <c r="AJ28" s="4"/>
      <c r="AK28" s="4">
        <f t="shared" si="18"/>
        <v>18</v>
      </c>
      <c r="AL28" s="4">
        <f>SUM(C31,G28,H31,R28,AK28)</f>
        <v>49</v>
      </c>
      <c r="AM28" s="34"/>
      <c r="AN28" s="35">
        <f t="shared" si="6"/>
        <v>12</v>
      </c>
      <c r="AO28" s="35">
        <f t="shared" si="7"/>
        <v>5</v>
      </c>
      <c r="AP28" s="35">
        <f t="shared" si="8"/>
        <v>12</v>
      </c>
      <c r="AQ28" s="35">
        <f t="shared" si="9"/>
        <v>13</v>
      </c>
      <c r="AR28" s="35"/>
      <c r="AS28" s="3"/>
      <c r="AT28" s="36">
        <f t="shared" si="10"/>
        <v>0.40908300635101369</v>
      </c>
      <c r="AU28" s="36">
        <f t="shared" si="11"/>
        <v>0.17646643608385684</v>
      </c>
      <c r="AV28" s="36">
        <f t="shared" si="12"/>
        <v>0.45568985748299706</v>
      </c>
      <c r="AW28" s="36">
        <f t="shared" si="13"/>
        <v>0.49999230781064907</v>
      </c>
      <c r="AX28" s="35"/>
      <c r="AY28" s="23"/>
      <c r="AZ28" s="35">
        <f t="shared" ref="AZ28:BB28" si="60">IF((AT28)&gt;=50%, 2, (IF((AT28)&lt;25%, 0, 1)))</f>
        <v>1</v>
      </c>
      <c r="BA28" s="35">
        <f t="shared" si="60"/>
        <v>0</v>
      </c>
      <c r="BB28" s="35">
        <f t="shared" si="60"/>
        <v>1</v>
      </c>
      <c r="BC28" s="35">
        <f t="shared" si="15"/>
        <v>1</v>
      </c>
      <c r="BD28" s="35"/>
      <c r="BE28" s="6"/>
      <c r="BF28" s="35" t="str">
        <f t="shared" ref="BF28:BH28" si="61">IF(AZ28=2,"Att", (IF(AZ28=0,"Not","Weak")))</f>
        <v>Weak</v>
      </c>
      <c r="BG28" s="35" t="str">
        <f t="shared" si="61"/>
        <v>Not</v>
      </c>
      <c r="BH28" s="35" t="str">
        <f t="shared" si="61"/>
        <v>Weak</v>
      </c>
      <c r="BI28" s="35" t="str">
        <f t="shared" si="17"/>
        <v>Weak</v>
      </c>
      <c r="BJ28" s="35"/>
      <c r="BK28" s="1"/>
      <c r="BL28" s="84">
        <f t="shared" si="21"/>
        <v>2</v>
      </c>
      <c r="BM28" s="84">
        <f t="shared" si="22"/>
        <v>1</v>
      </c>
    </row>
    <row r="29" spans="1:65" ht="14.25" customHeight="1">
      <c r="A29" s="79" t="s">
        <v>83</v>
      </c>
      <c r="B29" s="58" t="s">
        <v>84</v>
      </c>
      <c r="C29" s="88">
        <v>9</v>
      </c>
      <c r="D29" s="60">
        <v>1</v>
      </c>
      <c r="E29" s="21">
        <v>2</v>
      </c>
      <c r="F29" s="4">
        <v>8</v>
      </c>
      <c r="G29" s="55">
        <f t="shared" si="3"/>
        <v>10</v>
      </c>
      <c r="H29" s="88">
        <v>9</v>
      </c>
      <c r="I29" s="4"/>
      <c r="J29" s="4"/>
      <c r="K29" s="4"/>
      <c r="L29" s="4">
        <v>0</v>
      </c>
      <c r="M29" s="4">
        <v>1</v>
      </c>
      <c r="N29" s="4"/>
      <c r="O29" s="8">
        <v>0</v>
      </c>
      <c r="P29" s="4">
        <v>1</v>
      </c>
      <c r="Q29" s="4"/>
      <c r="R29" s="61">
        <f t="shared" si="4"/>
        <v>2</v>
      </c>
      <c r="S29" s="4">
        <v>5</v>
      </c>
      <c r="T29" s="21">
        <v>5</v>
      </c>
      <c r="U29" s="4"/>
      <c r="V29" s="4">
        <v>0</v>
      </c>
      <c r="W29" s="4"/>
      <c r="X29" s="4"/>
      <c r="Y29" s="4">
        <v>2</v>
      </c>
      <c r="Z29" s="4">
        <v>4</v>
      </c>
      <c r="AA29" s="4"/>
      <c r="AB29" s="8">
        <v>2</v>
      </c>
      <c r="AC29" s="8">
        <v>3</v>
      </c>
      <c r="AD29" s="8"/>
      <c r="AE29" s="4"/>
      <c r="AF29" s="4"/>
      <c r="AG29" s="4"/>
      <c r="AH29" s="4"/>
      <c r="AI29" s="4"/>
      <c r="AJ29" s="4"/>
      <c r="AK29" s="4">
        <f t="shared" si="18"/>
        <v>21</v>
      </c>
      <c r="AL29" s="8">
        <f>SUM(C32,G29,H32,R29,AK29)</f>
        <v>52</v>
      </c>
      <c r="AM29" s="34"/>
      <c r="AN29" s="35">
        <f t="shared" si="6"/>
        <v>12</v>
      </c>
      <c r="AO29" s="35">
        <f t="shared" si="7"/>
        <v>3</v>
      </c>
      <c r="AP29" s="35">
        <f t="shared" si="8"/>
        <v>15</v>
      </c>
      <c r="AQ29" s="35">
        <f t="shared" si="9"/>
        <v>13</v>
      </c>
      <c r="AR29" s="35"/>
      <c r="AS29" s="35"/>
      <c r="AT29" s="36">
        <f t="shared" si="10"/>
        <v>0.40908300635101369</v>
      </c>
      <c r="AU29" s="36">
        <f t="shared" si="11"/>
        <v>0.1058798616503141</v>
      </c>
      <c r="AV29" s="36">
        <f t="shared" si="12"/>
        <v>0.56961232185374633</v>
      </c>
      <c r="AW29" s="36">
        <f t="shared" si="13"/>
        <v>0.49999230781064907</v>
      </c>
      <c r="AX29" s="35"/>
      <c r="AY29" s="35"/>
      <c r="AZ29" s="35">
        <f t="shared" ref="AZ29:BB29" si="62">IF((AT29)&gt;=50%, 2, (IF((AT29)&lt;25%, 0, 1)))</f>
        <v>1</v>
      </c>
      <c r="BA29" s="35">
        <f t="shared" si="62"/>
        <v>0</v>
      </c>
      <c r="BB29" s="35">
        <f t="shared" si="62"/>
        <v>2</v>
      </c>
      <c r="BC29" s="35">
        <f t="shared" si="15"/>
        <v>1</v>
      </c>
      <c r="BD29" s="35"/>
      <c r="BE29" s="35"/>
      <c r="BF29" s="35" t="str">
        <f t="shared" ref="BF29:BH29" si="63">IF(AZ29=2,"Att", (IF(AZ29=0,"Not","Weak")))</f>
        <v>Weak</v>
      </c>
      <c r="BG29" s="35" t="str">
        <f t="shared" si="63"/>
        <v>Not</v>
      </c>
      <c r="BH29" s="35" t="str">
        <f t="shared" si="63"/>
        <v>Att</v>
      </c>
      <c r="BI29" s="35" t="str">
        <f t="shared" si="17"/>
        <v>Weak</v>
      </c>
      <c r="BJ29" s="35"/>
      <c r="BK29" s="1"/>
      <c r="BL29" s="84">
        <f t="shared" si="21"/>
        <v>2</v>
      </c>
      <c r="BM29" s="84">
        <f t="shared" si="22"/>
        <v>2</v>
      </c>
    </row>
    <row r="30" spans="1:65" ht="14.25" customHeight="1">
      <c r="A30" s="79" t="s">
        <v>85</v>
      </c>
      <c r="B30" s="58" t="s">
        <v>86</v>
      </c>
      <c r="C30" s="88">
        <v>10</v>
      </c>
      <c r="D30" s="60">
        <v>4</v>
      </c>
      <c r="E30" s="62">
        <v>2</v>
      </c>
      <c r="F30" s="5">
        <v>9</v>
      </c>
      <c r="G30" s="55">
        <f t="shared" si="3"/>
        <v>13</v>
      </c>
      <c r="H30" s="88">
        <v>9</v>
      </c>
      <c r="I30" s="5">
        <v>0</v>
      </c>
      <c r="J30" s="5">
        <v>1</v>
      </c>
      <c r="K30" s="8"/>
      <c r="L30" s="8">
        <v>5</v>
      </c>
      <c r="M30" s="8">
        <v>5</v>
      </c>
      <c r="N30" s="8"/>
      <c r="O30" s="8"/>
      <c r="P30" s="8"/>
      <c r="Q30" s="8"/>
      <c r="R30" s="61">
        <f t="shared" si="4"/>
        <v>11</v>
      </c>
      <c r="S30" s="4">
        <v>5</v>
      </c>
      <c r="T30" s="21">
        <v>2</v>
      </c>
      <c r="U30" s="4"/>
      <c r="V30" s="4">
        <v>4</v>
      </c>
      <c r="W30" s="4">
        <v>0</v>
      </c>
      <c r="X30" s="4"/>
      <c r="Y30" s="4">
        <v>1</v>
      </c>
      <c r="Z30" s="4">
        <v>3</v>
      </c>
      <c r="AA30" s="4"/>
      <c r="AB30" s="4">
        <v>2</v>
      </c>
      <c r="AC30" s="4">
        <v>2</v>
      </c>
      <c r="AD30" s="4"/>
      <c r="AE30" s="4"/>
      <c r="AF30" s="4"/>
      <c r="AG30" s="4"/>
      <c r="AH30" s="4"/>
      <c r="AI30" s="4"/>
      <c r="AJ30" s="4"/>
      <c r="AK30" s="4">
        <f t="shared" si="18"/>
        <v>19</v>
      </c>
      <c r="AL30" s="8">
        <f>SUM(C33,G30,H33,R30,AK30)</f>
        <v>63</v>
      </c>
      <c r="AM30" s="34"/>
      <c r="AN30" s="35">
        <f t="shared" si="6"/>
        <v>12</v>
      </c>
      <c r="AO30" s="35">
        <f t="shared" si="7"/>
        <v>16</v>
      </c>
      <c r="AP30" s="35">
        <f t="shared" si="8"/>
        <v>13</v>
      </c>
      <c r="AQ30" s="35">
        <f t="shared" si="9"/>
        <v>13</v>
      </c>
      <c r="AR30" s="35"/>
      <c r="AS30" s="35"/>
      <c r="AT30" s="36">
        <f t="shared" si="10"/>
        <v>0.40908300635101369</v>
      </c>
      <c r="AU30" s="36">
        <f t="shared" si="11"/>
        <v>0.56469259546834183</v>
      </c>
      <c r="AV30" s="36">
        <f t="shared" si="12"/>
        <v>0.4936640122732468</v>
      </c>
      <c r="AW30" s="36">
        <f t="shared" si="13"/>
        <v>0.49999230781064907</v>
      </c>
      <c r="AX30" s="35"/>
      <c r="AY30" s="35"/>
      <c r="AZ30" s="35">
        <f t="shared" ref="AZ30:BB30" si="64">IF((AT30)&gt;=50%, 2, (IF((AT30)&lt;25%, 0, 1)))</f>
        <v>1</v>
      </c>
      <c r="BA30" s="35">
        <f t="shared" si="64"/>
        <v>2</v>
      </c>
      <c r="BB30" s="35">
        <f t="shared" si="64"/>
        <v>1</v>
      </c>
      <c r="BC30" s="35">
        <f t="shared" si="15"/>
        <v>1</v>
      </c>
      <c r="BD30" s="35"/>
      <c r="BE30" s="35"/>
      <c r="BF30" s="35" t="str">
        <f t="shared" ref="BF30:BH30" si="65">IF(AZ30=2,"Att", (IF(AZ30=0,"Not","Weak")))</f>
        <v>Weak</v>
      </c>
      <c r="BG30" s="35" t="str">
        <f t="shared" si="65"/>
        <v>Att</v>
      </c>
      <c r="BH30" s="35" t="str">
        <f t="shared" si="65"/>
        <v>Weak</v>
      </c>
      <c r="BI30" s="35" t="str">
        <f t="shared" si="17"/>
        <v>Weak</v>
      </c>
      <c r="BJ30" s="35"/>
      <c r="BK30" s="1"/>
      <c r="BL30" s="84">
        <f t="shared" si="21"/>
        <v>4</v>
      </c>
      <c r="BM30" s="84">
        <f t="shared" si="22"/>
        <v>1</v>
      </c>
    </row>
    <row r="31" spans="1:65" ht="14.25" customHeight="1">
      <c r="A31" s="79" t="s">
        <v>87</v>
      </c>
      <c r="B31" s="58" t="s">
        <v>88</v>
      </c>
      <c r="C31" s="88">
        <v>9</v>
      </c>
      <c r="D31" s="60">
        <v>1</v>
      </c>
      <c r="E31" s="62">
        <v>2</v>
      </c>
      <c r="F31" s="5">
        <v>6</v>
      </c>
      <c r="G31" s="55">
        <f t="shared" si="3"/>
        <v>8</v>
      </c>
      <c r="H31" s="88">
        <v>9</v>
      </c>
      <c r="I31" s="5">
        <v>0</v>
      </c>
      <c r="J31" s="5">
        <v>1</v>
      </c>
      <c r="K31" s="8"/>
      <c r="L31" s="8">
        <v>5</v>
      </c>
      <c r="M31" s="8">
        <v>1</v>
      </c>
      <c r="N31" s="8"/>
      <c r="O31" s="8"/>
      <c r="P31" s="8"/>
      <c r="Q31" s="8"/>
      <c r="R31" s="61">
        <f t="shared" si="4"/>
        <v>7</v>
      </c>
      <c r="S31" s="4">
        <v>5</v>
      </c>
      <c r="T31" s="21">
        <v>3</v>
      </c>
      <c r="U31" s="4"/>
      <c r="V31" s="4">
        <v>5</v>
      </c>
      <c r="W31" s="4">
        <v>0</v>
      </c>
      <c r="X31" s="4"/>
      <c r="Y31" s="4">
        <v>2</v>
      </c>
      <c r="Z31" s="4">
        <v>5</v>
      </c>
      <c r="AA31" s="4"/>
      <c r="AB31" s="4">
        <v>3</v>
      </c>
      <c r="AC31" s="4">
        <v>2</v>
      </c>
      <c r="AD31" s="4"/>
      <c r="AE31" s="4"/>
      <c r="AF31" s="4"/>
      <c r="AG31" s="4"/>
      <c r="AH31" s="4"/>
      <c r="AI31" s="4"/>
      <c r="AJ31" s="4"/>
      <c r="AK31" s="4">
        <f t="shared" si="18"/>
        <v>25</v>
      </c>
      <c r="AL31" s="8">
        <f>SUM(C34,G31,H34,R31,AK31)</f>
        <v>60</v>
      </c>
      <c r="AM31" s="34"/>
      <c r="AN31" s="35">
        <f t="shared" si="6"/>
        <v>10</v>
      </c>
      <c r="AO31" s="35">
        <f t="shared" si="7"/>
        <v>13</v>
      </c>
      <c r="AP31" s="35">
        <f t="shared" si="8"/>
        <v>16</v>
      </c>
      <c r="AQ31" s="35">
        <f t="shared" si="9"/>
        <v>11</v>
      </c>
      <c r="AR31" s="35"/>
      <c r="AS31" s="35"/>
      <c r="AT31" s="36">
        <f t="shared" si="10"/>
        <v>0.34090250529251137</v>
      </c>
      <c r="AU31" s="36">
        <f t="shared" si="11"/>
        <v>0.45881273381802778</v>
      </c>
      <c r="AV31" s="36">
        <f t="shared" si="12"/>
        <v>0.60758647664399612</v>
      </c>
      <c r="AW31" s="36">
        <f t="shared" si="13"/>
        <v>0.42307041430131848</v>
      </c>
      <c r="AX31" s="35"/>
      <c r="AY31" s="35"/>
      <c r="AZ31" s="35">
        <f t="shared" ref="AZ31:BB31" si="66">IF((AT31)&gt;=50%, 2, (IF((AT31)&lt;25%, 0, 1)))</f>
        <v>1</v>
      </c>
      <c r="BA31" s="35">
        <f t="shared" si="66"/>
        <v>1</v>
      </c>
      <c r="BB31" s="35">
        <f t="shared" si="66"/>
        <v>2</v>
      </c>
      <c r="BC31" s="35">
        <f t="shared" si="15"/>
        <v>1</v>
      </c>
      <c r="BD31" s="35"/>
      <c r="BE31" s="35"/>
      <c r="BF31" s="35" t="str">
        <f t="shared" ref="BF31:BH31" si="67">IF(AZ31=2,"Att", (IF(AZ31=0,"Not","Weak")))</f>
        <v>Weak</v>
      </c>
      <c r="BG31" s="35" t="str">
        <f t="shared" si="67"/>
        <v>Weak</v>
      </c>
      <c r="BH31" s="35" t="str">
        <f t="shared" si="67"/>
        <v>Att</v>
      </c>
      <c r="BI31" s="35" t="str">
        <f t="shared" si="17"/>
        <v>Weak</v>
      </c>
      <c r="BJ31" s="35"/>
      <c r="BK31" s="1"/>
      <c r="BL31" s="84">
        <f t="shared" si="21"/>
        <v>3</v>
      </c>
      <c r="BM31" s="84">
        <f t="shared" si="22"/>
        <v>2</v>
      </c>
    </row>
    <row r="32" spans="1:65" ht="14.25" customHeight="1">
      <c r="A32" s="79" t="s">
        <v>89</v>
      </c>
      <c r="B32" s="58" t="s">
        <v>90</v>
      </c>
      <c r="C32" s="88">
        <v>10</v>
      </c>
      <c r="D32" s="60">
        <v>1</v>
      </c>
      <c r="E32" s="21"/>
      <c r="F32" s="4">
        <v>6</v>
      </c>
      <c r="G32" s="55">
        <f t="shared" si="3"/>
        <v>7</v>
      </c>
      <c r="H32" s="88">
        <v>9</v>
      </c>
      <c r="I32" s="4">
        <v>0</v>
      </c>
      <c r="J32" s="4">
        <v>0</v>
      </c>
      <c r="K32" s="4"/>
      <c r="L32" s="4">
        <v>3</v>
      </c>
      <c r="M32" s="4">
        <v>0</v>
      </c>
      <c r="N32" s="4"/>
      <c r="O32" s="8"/>
      <c r="P32" s="4"/>
      <c r="Q32" s="4"/>
      <c r="R32" s="61">
        <f t="shared" si="4"/>
        <v>3</v>
      </c>
      <c r="S32" s="4">
        <v>5</v>
      </c>
      <c r="T32" s="21"/>
      <c r="U32" s="4"/>
      <c r="V32" s="4">
        <v>4</v>
      </c>
      <c r="W32" s="4">
        <v>0</v>
      </c>
      <c r="X32" s="4"/>
      <c r="Y32" s="4"/>
      <c r="Z32" s="4">
        <v>2</v>
      </c>
      <c r="AA32" s="4"/>
      <c r="AB32" s="4">
        <v>3</v>
      </c>
      <c r="AC32" s="4">
        <v>3</v>
      </c>
      <c r="AD32" s="4"/>
      <c r="AE32" s="4"/>
      <c r="AF32" s="4"/>
      <c r="AG32" s="4"/>
      <c r="AH32" s="4"/>
      <c r="AI32" s="4"/>
      <c r="AJ32" s="4"/>
      <c r="AK32" s="4">
        <f t="shared" si="18"/>
        <v>17</v>
      </c>
      <c r="AL32" s="8">
        <f>SUM(C35,G32,H35,R32,AK32)</f>
        <v>47</v>
      </c>
      <c r="AM32" s="34"/>
      <c r="AN32" s="35">
        <f t="shared" si="6"/>
        <v>6</v>
      </c>
      <c r="AO32" s="35">
        <f t="shared" si="7"/>
        <v>7</v>
      </c>
      <c r="AP32" s="35">
        <f t="shared" si="8"/>
        <v>11</v>
      </c>
      <c r="AQ32" s="35">
        <f t="shared" si="9"/>
        <v>12</v>
      </c>
      <c r="AR32" s="35"/>
      <c r="AS32" s="35"/>
      <c r="AT32" s="36">
        <f t="shared" si="10"/>
        <v>0.20454150317550684</v>
      </c>
      <c r="AU32" s="36">
        <f t="shared" si="11"/>
        <v>0.24705301051739956</v>
      </c>
      <c r="AV32" s="36">
        <f t="shared" si="12"/>
        <v>0.41771570269274733</v>
      </c>
      <c r="AW32" s="36">
        <f t="shared" si="13"/>
        <v>0.46153136105598375</v>
      </c>
      <c r="AX32" s="35"/>
      <c r="AY32" s="35"/>
      <c r="AZ32" s="35">
        <f t="shared" ref="AZ32:BB32" si="68">IF((AT32)&gt;=50%, 2, (IF((AT32)&lt;25%, 0, 1)))</f>
        <v>0</v>
      </c>
      <c r="BA32" s="35">
        <f t="shared" si="68"/>
        <v>0</v>
      </c>
      <c r="BB32" s="35">
        <f t="shared" si="68"/>
        <v>1</v>
      </c>
      <c r="BC32" s="35">
        <f t="shared" si="15"/>
        <v>1</v>
      </c>
      <c r="BD32" s="35"/>
      <c r="BE32" s="35"/>
      <c r="BF32" s="35" t="str">
        <f t="shared" ref="BF32:BH32" si="69">IF(AZ32=2,"Att", (IF(AZ32=0,"Not","Weak")))</f>
        <v>Not</v>
      </c>
      <c r="BG32" s="35" t="str">
        <f t="shared" si="69"/>
        <v>Not</v>
      </c>
      <c r="BH32" s="35" t="str">
        <f t="shared" si="69"/>
        <v>Weak</v>
      </c>
      <c r="BI32" s="35" t="str">
        <f t="shared" si="17"/>
        <v>Weak</v>
      </c>
      <c r="BJ32" s="35"/>
      <c r="BK32" s="1"/>
      <c r="BL32" s="84">
        <f t="shared" si="21"/>
        <v>1</v>
      </c>
      <c r="BM32" s="84">
        <f t="shared" si="22"/>
        <v>1</v>
      </c>
    </row>
    <row r="33" spans="1:65" ht="14.25" customHeight="1">
      <c r="A33" s="79" t="s">
        <v>91</v>
      </c>
      <c r="B33" s="58" t="s">
        <v>92</v>
      </c>
      <c r="C33" s="88">
        <v>10</v>
      </c>
      <c r="D33" s="60"/>
      <c r="E33" s="62">
        <v>10</v>
      </c>
      <c r="F33" s="5">
        <v>9</v>
      </c>
      <c r="G33" s="55">
        <f t="shared" si="3"/>
        <v>19</v>
      </c>
      <c r="H33" s="88">
        <v>10</v>
      </c>
      <c r="I33" s="5">
        <v>3</v>
      </c>
      <c r="J33" s="5">
        <v>1</v>
      </c>
      <c r="K33" s="8"/>
      <c r="L33" s="8">
        <v>4</v>
      </c>
      <c r="M33" s="8">
        <v>4</v>
      </c>
      <c r="N33" s="8"/>
      <c r="O33" s="8"/>
      <c r="P33" s="8"/>
      <c r="Q33" s="8"/>
      <c r="R33" s="61">
        <f t="shared" si="4"/>
        <v>12</v>
      </c>
      <c r="S33" s="4">
        <v>5</v>
      </c>
      <c r="T33" s="21">
        <v>5</v>
      </c>
      <c r="U33" s="4"/>
      <c r="V33" s="4">
        <v>4</v>
      </c>
      <c r="W33" s="4">
        <v>4</v>
      </c>
      <c r="X33" s="4"/>
      <c r="Y33" s="4">
        <v>3</v>
      </c>
      <c r="Z33" s="4">
        <v>1</v>
      </c>
      <c r="AA33" s="4"/>
      <c r="AB33" s="4">
        <v>4</v>
      </c>
      <c r="AC33" s="4">
        <v>3</v>
      </c>
      <c r="AD33" s="4"/>
      <c r="AE33" s="4"/>
      <c r="AF33" s="4"/>
      <c r="AG33" s="4"/>
      <c r="AH33" s="4"/>
      <c r="AI33" s="4"/>
      <c r="AJ33" s="4"/>
      <c r="AK33" s="4">
        <f t="shared" si="18"/>
        <v>29</v>
      </c>
      <c r="AL33" s="8">
        <f>SUM(C36,G33,H36,R33,AK33)</f>
        <v>79</v>
      </c>
      <c r="AM33" s="34"/>
      <c r="AN33" s="35">
        <f t="shared" si="6"/>
        <v>14</v>
      </c>
      <c r="AO33" s="35">
        <f t="shared" si="7"/>
        <v>26</v>
      </c>
      <c r="AP33" s="35">
        <f t="shared" si="8"/>
        <v>14</v>
      </c>
      <c r="AQ33" s="35">
        <f t="shared" si="9"/>
        <v>16</v>
      </c>
      <c r="AR33" s="35"/>
      <c r="AS33" s="35"/>
      <c r="AT33" s="36">
        <f t="shared" si="10"/>
        <v>0.47726350740951595</v>
      </c>
      <c r="AU33" s="36">
        <f t="shared" si="11"/>
        <v>0.91762546763605557</v>
      </c>
      <c r="AV33" s="36">
        <f t="shared" si="12"/>
        <v>0.53163816706349654</v>
      </c>
      <c r="AW33" s="36">
        <f t="shared" si="13"/>
        <v>0.615375148074645</v>
      </c>
      <c r="AX33" s="35"/>
      <c r="AY33" s="35"/>
      <c r="AZ33" s="35">
        <f t="shared" ref="AZ33:BB33" si="70">IF((AT33)&gt;=50%, 2, (IF((AT33)&lt;25%, 0, 1)))</f>
        <v>1</v>
      </c>
      <c r="BA33" s="35">
        <f t="shared" si="70"/>
        <v>2</v>
      </c>
      <c r="BB33" s="35">
        <f t="shared" si="70"/>
        <v>2</v>
      </c>
      <c r="BC33" s="35">
        <f t="shared" si="15"/>
        <v>2</v>
      </c>
      <c r="BD33" s="35"/>
      <c r="BE33" s="35"/>
      <c r="BF33" s="35" t="str">
        <f t="shared" ref="BF33:BH33" si="71">IF(AZ33=2,"Att", (IF(AZ33=0,"Not","Weak")))</f>
        <v>Weak</v>
      </c>
      <c r="BG33" s="35" t="str">
        <f t="shared" si="71"/>
        <v>Att</v>
      </c>
      <c r="BH33" s="35" t="str">
        <f t="shared" si="71"/>
        <v>Att</v>
      </c>
      <c r="BI33" s="35" t="str">
        <f t="shared" si="17"/>
        <v>Att</v>
      </c>
      <c r="BJ33" s="35"/>
      <c r="BK33" s="1"/>
      <c r="BL33" s="84">
        <f t="shared" si="21"/>
        <v>5</v>
      </c>
      <c r="BM33" s="84">
        <f t="shared" si="22"/>
        <v>2</v>
      </c>
    </row>
    <row r="34" spans="1:65" ht="14.25" customHeight="1">
      <c r="A34" s="79" t="s">
        <v>93</v>
      </c>
      <c r="B34" s="58" t="s">
        <v>94</v>
      </c>
      <c r="C34" s="88">
        <v>10</v>
      </c>
      <c r="D34" s="60">
        <v>2</v>
      </c>
      <c r="E34" s="62">
        <v>2</v>
      </c>
      <c r="F34" s="5">
        <v>8</v>
      </c>
      <c r="G34" s="55">
        <f t="shared" si="3"/>
        <v>10</v>
      </c>
      <c r="H34" s="88">
        <v>10</v>
      </c>
      <c r="I34" s="5">
        <v>0</v>
      </c>
      <c r="J34" s="5">
        <v>1</v>
      </c>
      <c r="K34" s="8"/>
      <c r="L34" s="8">
        <v>0</v>
      </c>
      <c r="M34" s="8">
        <v>1</v>
      </c>
      <c r="N34" s="8"/>
      <c r="O34" s="8"/>
      <c r="P34" s="8"/>
      <c r="Q34" s="8"/>
      <c r="R34" s="61">
        <f t="shared" si="4"/>
        <v>2</v>
      </c>
      <c r="S34" s="4">
        <v>5</v>
      </c>
      <c r="T34" s="21">
        <v>5</v>
      </c>
      <c r="U34" s="4"/>
      <c r="V34" s="4">
        <v>3</v>
      </c>
      <c r="W34" s="4">
        <v>0</v>
      </c>
      <c r="X34" s="4"/>
      <c r="Y34" s="4">
        <v>2</v>
      </c>
      <c r="Z34" s="4">
        <v>3</v>
      </c>
      <c r="AA34" s="4"/>
      <c r="AB34" s="4">
        <v>5</v>
      </c>
      <c r="AC34" s="4">
        <v>2</v>
      </c>
      <c r="AD34" s="4"/>
      <c r="AE34" s="4"/>
      <c r="AF34" s="4"/>
      <c r="AG34" s="4"/>
      <c r="AH34" s="4"/>
      <c r="AI34" s="4"/>
      <c r="AJ34" s="4"/>
      <c r="AK34" s="4">
        <f t="shared" si="18"/>
        <v>25</v>
      </c>
      <c r="AL34" s="8">
        <f>SUM(C37,G34,H37,R34,AK34)</f>
        <v>57</v>
      </c>
      <c r="AM34" s="34"/>
      <c r="AN34" s="35">
        <f t="shared" si="6"/>
        <v>13</v>
      </c>
      <c r="AO34" s="35">
        <f t="shared" si="7"/>
        <v>6</v>
      </c>
      <c r="AP34" s="35">
        <f t="shared" si="8"/>
        <v>15</v>
      </c>
      <c r="AQ34" s="35">
        <f t="shared" si="9"/>
        <v>15</v>
      </c>
      <c r="AR34" s="35"/>
      <c r="AS34" s="35"/>
      <c r="AT34" s="36">
        <f t="shared" si="10"/>
        <v>0.44317325688026482</v>
      </c>
      <c r="AU34" s="36">
        <f t="shared" si="11"/>
        <v>0.2117597233006282</v>
      </c>
      <c r="AV34" s="36">
        <f t="shared" si="12"/>
        <v>0.56961232185374633</v>
      </c>
      <c r="AW34" s="36">
        <f t="shared" si="13"/>
        <v>0.57691420131997972</v>
      </c>
      <c r="AX34" s="35"/>
      <c r="AY34" s="35"/>
      <c r="AZ34" s="35">
        <f t="shared" ref="AZ34:BB34" si="72">IF((AT34)&gt;=50%, 2, (IF((AT34)&lt;25%, 0, 1)))</f>
        <v>1</v>
      </c>
      <c r="BA34" s="35">
        <f t="shared" si="72"/>
        <v>0</v>
      </c>
      <c r="BB34" s="35">
        <f t="shared" si="72"/>
        <v>2</v>
      </c>
      <c r="BC34" s="35">
        <f t="shared" si="15"/>
        <v>2</v>
      </c>
      <c r="BD34" s="35"/>
      <c r="BE34" s="35"/>
      <c r="BF34" s="35" t="str">
        <f t="shared" ref="BF34:BH34" si="73">IF(AZ34=2,"Att", (IF(AZ34=0,"Not","Weak")))</f>
        <v>Weak</v>
      </c>
      <c r="BG34" s="35" t="str">
        <f t="shared" si="73"/>
        <v>Not</v>
      </c>
      <c r="BH34" s="35" t="str">
        <f t="shared" si="73"/>
        <v>Att</v>
      </c>
      <c r="BI34" s="35" t="str">
        <f t="shared" si="17"/>
        <v>Att</v>
      </c>
      <c r="BJ34" s="35"/>
      <c r="BK34" s="1"/>
      <c r="BL34" s="84">
        <f t="shared" si="21"/>
        <v>3</v>
      </c>
      <c r="BM34" s="84">
        <f t="shared" si="22"/>
        <v>2</v>
      </c>
    </row>
    <row r="35" spans="1:65" ht="14.25" customHeight="1">
      <c r="A35" s="79" t="s">
        <v>95</v>
      </c>
      <c r="B35" s="58" t="s">
        <v>96</v>
      </c>
      <c r="C35" s="88">
        <v>10</v>
      </c>
      <c r="D35" s="60">
        <v>0</v>
      </c>
      <c r="E35" s="62">
        <v>2</v>
      </c>
      <c r="F35" s="5">
        <v>6</v>
      </c>
      <c r="G35" s="55">
        <f t="shared" si="3"/>
        <v>8</v>
      </c>
      <c r="H35" s="88">
        <v>10</v>
      </c>
      <c r="I35" s="5">
        <v>0</v>
      </c>
      <c r="J35" s="5">
        <v>1</v>
      </c>
      <c r="K35" s="8"/>
      <c r="L35" s="8">
        <v>0</v>
      </c>
      <c r="M35" s="8">
        <v>5</v>
      </c>
      <c r="N35" s="8"/>
      <c r="O35" s="8"/>
      <c r="P35" s="8"/>
      <c r="Q35" s="8"/>
      <c r="R35" s="61">
        <f t="shared" si="4"/>
        <v>6</v>
      </c>
      <c r="S35" s="4">
        <v>5</v>
      </c>
      <c r="T35" s="21">
        <v>4</v>
      </c>
      <c r="U35" s="4"/>
      <c r="V35" s="4">
        <v>0</v>
      </c>
      <c r="W35" s="4">
        <v>0</v>
      </c>
      <c r="X35" s="4"/>
      <c r="Y35" s="4">
        <v>3</v>
      </c>
      <c r="Z35" s="4">
        <v>4</v>
      </c>
      <c r="AA35" s="4"/>
      <c r="AB35" s="4">
        <v>2</v>
      </c>
      <c r="AC35" s="4">
        <v>3</v>
      </c>
      <c r="AD35" s="4"/>
      <c r="AE35" s="4"/>
      <c r="AF35" s="4"/>
      <c r="AG35" s="4"/>
      <c r="AH35" s="4"/>
      <c r="AI35" s="4"/>
      <c r="AJ35" s="4"/>
      <c r="AK35" s="4">
        <f t="shared" si="18"/>
        <v>21</v>
      </c>
      <c r="AL35" s="8">
        <f>SUM(C38,G35,H38,R35,AK35)</f>
        <v>54</v>
      </c>
      <c r="AM35" s="34"/>
      <c r="AN35" s="35">
        <f t="shared" si="6"/>
        <v>10</v>
      </c>
      <c r="AO35" s="35">
        <f t="shared" si="7"/>
        <v>7</v>
      </c>
      <c r="AP35" s="35">
        <f t="shared" si="8"/>
        <v>17</v>
      </c>
      <c r="AQ35" s="35">
        <f t="shared" si="9"/>
        <v>11</v>
      </c>
      <c r="AR35" s="35"/>
      <c r="AS35" s="35"/>
      <c r="AT35" s="36">
        <f t="shared" si="10"/>
        <v>0.34090250529251137</v>
      </c>
      <c r="AU35" s="36">
        <f t="shared" si="11"/>
        <v>0.24705301051739956</v>
      </c>
      <c r="AV35" s="36">
        <f t="shared" si="12"/>
        <v>0.6455606314342458</v>
      </c>
      <c r="AW35" s="36">
        <f t="shared" si="13"/>
        <v>0.42307041430131848</v>
      </c>
      <c r="AX35" s="35"/>
      <c r="AY35" s="35"/>
      <c r="AZ35" s="35">
        <f t="shared" ref="AZ35:BB35" si="74">IF((AT35)&gt;=50%, 2, (IF((AT35)&lt;25%, 0, 1)))</f>
        <v>1</v>
      </c>
      <c r="BA35" s="35">
        <f t="shared" si="74"/>
        <v>0</v>
      </c>
      <c r="BB35" s="35">
        <f t="shared" si="74"/>
        <v>2</v>
      </c>
      <c r="BC35" s="35">
        <f t="shared" si="15"/>
        <v>1</v>
      </c>
      <c r="BD35" s="35"/>
      <c r="BE35" s="35"/>
      <c r="BF35" s="35" t="str">
        <f t="shared" ref="BF35:BH35" si="75">IF(AZ35=2,"Att", (IF(AZ35=0,"Not","Weak")))</f>
        <v>Weak</v>
      </c>
      <c r="BG35" s="35" t="str">
        <f t="shared" si="75"/>
        <v>Not</v>
      </c>
      <c r="BH35" s="35" t="str">
        <f t="shared" si="75"/>
        <v>Att</v>
      </c>
      <c r="BI35" s="35" t="str">
        <f t="shared" si="17"/>
        <v>Weak</v>
      </c>
      <c r="BJ35" s="35"/>
      <c r="BK35" s="1"/>
      <c r="BL35" s="84">
        <f t="shared" si="21"/>
        <v>2</v>
      </c>
      <c r="BM35" s="84">
        <f t="shared" si="22"/>
        <v>2</v>
      </c>
    </row>
    <row r="36" spans="1:65" ht="14.25" customHeight="1">
      <c r="A36" s="79" t="s">
        <v>97</v>
      </c>
      <c r="B36" s="58" t="s">
        <v>98</v>
      </c>
      <c r="C36" s="88">
        <v>10</v>
      </c>
      <c r="D36" s="60">
        <v>1</v>
      </c>
      <c r="E36" s="62">
        <v>3</v>
      </c>
      <c r="F36" s="5">
        <v>5</v>
      </c>
      <c r="G36" s="55">
        <f t="shared" si="3"/>
        <v>8</v>
      </c>
      <c r="H36" s="88">
        <v>9</v>
      </c>
      <c r="I36" s="5">
        <v>0</v>
      </c>
      <c r="J36" s="5">
        <v>1</v>
      </c>
      <c r="K36" s="8"/>
      <c r="L36" s="8">
        <v>0</v>
      </c>
      <c r="M36" s="8">
        <v>4</v>
      </c>
      <c r="N36" s="8"/>
      <c r="O36" s="8"/>
      <c r="P36" s="8"/>
      <c r="Q36" s="8"/>
      <c r="R36" s="61">
        <f t="shared" si="4"/>
        <v>5</v>
      </c>
      <c r="S36" s="4">
        <v>0</v>
      </c>
      <c r="T36" s="21">
        <v>3</v>
      </c>
      <c r="U36" s="4"/>
      <c r="V36" s="4">
        <v>0</v>
      </c>
      <c r="W36" s="4">
        <v>0</v>
      </c>
      <c r="X36" s="4"/>
      <c r="Y36" s="4">
        <v>0</v>
      </c>
      <c r="Z36" s="4">
        <v>3</v>
      </c>
      <c r="AA36" s="4"/>
      <c r="AB36" s="4">
        <v>1</v>
      </c>
      <c r="AC36" s="4">
        <v>2</v>
      </c>
      <c r="AD36" s="4"/>
      <c r="AE36" s="4"/>
      <c r="AF36" s="4"/>
      <c r="AG36" s="4"/>
      <c r="AH36" s="4"/>
      <c r="AI36" s="4"/>
      <c r="AJ36" s="4"/>
      <c r="AK36" s="4">
        <f t="shared" si="18"/>
        <v>9</v>
      </c>
      <c r="AL36" s="8">
        <f>SUM(C39,G36,H39,R36,AK36)</f>
        <v>41</v>
      </c>
      <c r="AM36" s="34"/>
      <c r="AN36" s="35">
        <f t="shared" si="6"/>
        <v>5</v>
      </c>
      <c r="AO36" s="35">
        <f t="shared" si="7"/>
        <v>7</v>
      </c>
      <c r="AP36" s="35">
        <f t="shared" si="8"/>
        <v>12</v>
      </c>
      <c r="AQ36" s="35">
        <f t="shared" si="9"/>
        <v>8</v>
      </c>
      <c r="AR36" s="35"/>
      <c r="AS36" s="35"/>
      <c r="AT36" s="36">
        <f t="shared" si="10"/>
        <v>0.17045125264625569</v>
      </c>
      <c r="AU36" s="36">
        <f t="shared" si="11"/>
        <v>0.24705301051739956</v>
      </c>
      <c r="AV36" s="36">
        <f t="shared" si="12"/>
        <v>0.45568985748299706</v>
      </c>
      <c r="AW36" s="36">
        <f t="shared" si="13"/>
        <v>0.3076875740373225</v>
      </c>
      <c r="AX36" s="35"/>
      <c r="AY36" s="35"/>
      <c r="AZ36" s="35">
        <f t="shared" ref="AZ36:BB36" si="76">IF((AT36)&gt;=50%, 2, (IF((AT36)&lt;25%, 0, 1)))</f>
        <v>0</v>
      </c>
      <c r="BA36" s="35">
        <f t="shared" si="76"/>
        <v>0</v>
      </c>
      <c r="BB36" s="35">
        <f t="shared" si="76"/>
        <v>1</v>
      </c>
      <c r="BC36" s="35">
        <f t="shared" si="15"/>
        <v>1</v>
      </c>
      <c r="BD36" s="35"/>
      <c r="BE36" s="35"/>
      <c r="BF36" s="35" t="str">
        <f t="shared" ref="BF36:BH36" si="77">IF(AZ36=2,"Att", (IF(AZ36=0,"Not","Weak")))</f>
        <v>Not</v>
      </c>
      <c r="BG36" s="35" t="str">
        <f t="shared" si="77"/>
        <v>Not</v>
      </c>
      <c r="BH36" s="35" t="str">
        <f t="shared" si="77"/>
        <v>Weak</v>
      </c>
      <c r="BI36" s="35" t="str">
        <f t="shared" si="17"/>
        <v>Weak</v>
      </c>
      <c r="BJ36" s="35"/>
      <c r="BK36" s="1"/>
      <c r="BL36" s="84">
        <f t="shared" si="21"/>
        <v>1</v>
      </c>
      <c r="BM36" s="84">
        <f t="shared" si="22"/>
        <v>1</v>
      </c>
    </row>
    <row r="37" spans="1:65" ht="14.25" customHeight="1">
      <c r="A37" s="79" t="s">
        <v>99</v>
      </c>
      <c r="B37" s="58" t="s">
        <v>100</v>
      </c>
      <c r="C37" s="88">
        <v>10</v>
      </c>
      <c r="D37" s="60">
        <v>10</v>
      </c>
      <c r="E37" s="21">
        <v>8</v>
      </c>
      <c r="F37" s="4">
        <v>0</v>
      </c>
      <c r="G37" s="55">
        <f t="shared" si="3"/>
        <v>18</v>
      </c>
      <c r="H37" s="88">
        <v>10</v>
      </c>
      <c r="I37" s="4">
        <v>0</v>
      </c>
      <c r="J37" s="4">
        <v>1</v>
      </c>
      <c r="K37" s="4"/>
      <c r="L37" s="4">
        <v>0</v>
      </c>
      <c r="M37" s="4">
        <v>5</v>
      </c>
      <c r="N37" s="4"/>
      <c r="O37" s="8"/>
      <c r="P37" s="4"/>
      <c r="Q37" s="4"/>
      <c r="R37" s="61">
        <f t="shared" si="4"/>
        <v>6</v>
      </c>
      <c r="S37" s="4">
        <v>5</v>
      </c>
      <c r="T37" s="21">
        <v>3</v>
      </c>
      <c r="U37" s="4"/>
      <c r="V37" s="4">
        <v>0</v>
      </c>
      <c r="W37" s="4">
        <v>0</v>
      </c>
      <c r="X37" s="4"/>
      <c r="Y37" s="4">
        <v>2</v>
      </c>
      <c r="Z37" s="4">
        <v>5</v>
      </c>
      <c r="AA37" s="4"/>
      <c r="AB37" s="4">
        <v>5</v>
      </c>
      <c r="AC37" s="4">
        <v>4</v>
      </c>
      <c r="AD37" s="4"/>
      <c r="AE37" s="4"/>
      <c r="AF37" s="4"/>
      <c r="AG37" s="4"/>
      <c r="AH37" s="4"/>
      <c r="AI37" s="4"/>
      <c r="AJ37" s="4"/>
      <c r="AK37" s="4">
        <f t="shared" si="18"/>
        <v>24</v>
      </c>
      <c r="AL37" s="8">
        <f>SUM(C40,G37,H40,R37,AK37)</f>
        <v>67</v>
      </c>
      <c r="AM37" s="34"/>
      <c r="AN37" s="35">
        <f t="shared" si="6"/>
        <v>19</v>
      </c>
      <c r="AO37" s="35">
        <f t="shared" si="7"/>
        <v>13</v>
      </c>
      <c r="AP37" s="35">
        <f t="shared" si="8"/>
        <v>17</v>
      </c>
      <c r="AQ37" s="35">
        <f t="shared" si="9"/>
        <v>9</v>
      </c>
      <c r="AR37" s="35"/>
      <c r="AS37" s="35"/>
      <c r="AT37" s="36">
        <f t="shared" si="10"/>
        <v>0.64771476005577167</v>
      </c>
      <c r="AU37" s="36">
        <f t="shared" si="11"/>
        <v>0.45881273381802778</v>
      </c>
      <c r="AV37" s="36">
        <f t="shared" si="12"/>
        <v>0.6455606314342458</v>
      </c>
      <c r="AW37" s="36">
        <f t="shared" si="13"/>
        <v>0.34614852079198782</v>
      </c>
      <c r="AX37" s="35"/>
      <c r="AY37" s="35"/>
      <c r="AZ37" s="35">
        <f t="shared" ref="AZ37:BB37" si="78">IF((AT37)&gt;=50%, 2, (IF((AT37)&lt;25%, 0, 1)))</f>
        <v>2</v>
      </c>
      <c r="BA37" s="35">
        <f t="shared" si="78"/>
        <v>1</v>
      </c>
      <c r="BB37" s="35">
        <f t="shared" si="78"/>
        <v>2</v>
      </c>
      <c r="BC37" s="35">
        <f t="shared" si="15"/>
        <v>1</v>
      </c>
      <c r="BD37" s="35"/>
      <c r="BE37" s="35"/>
      <c r="BF37" s="35" t="str">
        <f t="shared" ref="BF37:BH37" si="79">IF(AZ37=2,"Att", (IF(AZ37=0,"Not","Weak")))</f>
        <v>Att</v>
      </c>
      <c r="BG37" s="35" t="str">
        <f t="shared" si="79"/>
        <v>Weak</v>
      </c>
      <c r="BH37" s="35" t="str">
        <f t="shared" si="79"/>
        <v>Att</v>
      </c>
      <c r="BI37" s="35" t="str">
        <f t="shared" si="17"/>
        <v>Weak</v>
      </c>
      <c r="BJ37" s="35"/>
      <c r="BK37" s="1"/>
      <c r="BL37" s="84">
        <f t="shared" si="21"/>
        <v>4</v>
      </c>
      <c r="BM37" s="84">
        <f t="shared" si="22"/>
        <v>2</v>
      </c>
    </row>
    <row r="38" spans="1:65" ht="14.25" customHeight="1">
      <c r="A38" s="79" t="s">
        <v>101</v>
      </c>
      <c r="B38" s="58" t="s">
        <v>102</v>
      </c>
      <c r="C38" s="88">
        <v>10</v>
      </c>
      <c r="D38" s="60">
        <v>9</v>
      </c>
      <c r="E38" s="62">
        <v>8</v>
      </c>
      <c r="F38" s="5">
        <v>9</v>
      </c>
      <c r="G38" s="55">
        <f t="shared" si="3"/>
        <v>18</v>
      </c>
      <c r="H38" s="88">
        <v>9</v>
      </c>
      <c r="I38" s="5">
        <v>1</v>
      </c>
      <c r="J38" s="5">
        <v>1</v>
      </c>
      <c r="K38" s="8"/>
      <c r="L38" s="8">
        <v>5</v>
      </c>
      <c r="M38" s="8">
        <v>5</v>
      </c>
      <c r="N38" s="8"/>
      <c r="O38" s="8"/>
      <c r="P38" s="8"/>
      <c r="Q38" s="8"/>
      <c r="R38" s="61">
        <v>5</v>
      </c>
      <c r="S38" s="4">
        <v>5</v>
      </c>
      <c r="T38" s="21">
        <v>5</v>
      </c>
      <c r="U38" s="4"/>
      <c r="V38" s="4">
        <v>5</v>
      </c>
      <c r="W38" s="4">
        <v>3</v>
      </c>
      <c r="X38" s="4"/>
      <c r="Y38" s="4">
        <v>3</v>
      </c>
      <c r="Z38" s="4">
        <v>5</v>
      </c>
      <c r="AA38" s="4"/>
      <c r="AB38" s="4">
        <v>5</v>
      </c>
      <c r="AC38" s="4">
        <v>5</v>
      </c>
      <c r="AD38" s="4"/>
      <c r="AE38" s="4"/>
      <c r="AF38" s="4"/>
      <c r="AG38" s="4"/>
      <c r="AH38" s="4"/>
      <c r="AI38" s="4"/>
      <c r="AJ38" s="4"/>
      <c r="AK38" s="4">
        <f t="shared" si="18"/>
        <v>36</v>
      </c>
      <c r="AL38" s="8">
        <f>SUM(C41,G38,H41,R38,AK38)</f>
        <v>78</v>
      </c>
      <c r="AM38" s="34"/>
      <c r="AN38" s="35">
        <f t="shared" si="6"/>
        <v>21</v>
      </c>
      <c r="AO38" s="35">
        <f t="shared" si="7"/>
        <v>26</v>
      </c>
      <c r="AP38" s="35">
        <f t="shared" si="8"/>
        <v>17</v>
      </c>
      <c r="AQ38" s="35">
        <f t="shared" si="9"/>
        <v>19</v>
      </c>
      <c r="AR38" s="35"/>
      <c r="AS38" s="35"/>
      <c r="AT38" s="36">
        <f t="shared" si="10"/>
        <v>0.71589526111427393</v>
      </c>
      <c r="AU38" s="36">
        <f t="shared" si="11"/>
        <v>0.91762546763605557</v>
      </c>
      <c r="AV38" s="36">
        <f t="shared" si="12"/>
        <v>0.6455606314342458</v>
      </c>
      <c r="AW38" s="36">
        <f t="shared" si="13"/>
        <v>0.73075798833864092</v>
      </c>
      <c r="AX38" s="35"/>
      <c r="AY38" s="35"/>
      <c r="AZ38" s="35">
        <f t="shared" ref="AZ38:BB38" si="80">IF((AT38)&gt;=50%, 2, (IF((AT38)&lt;25%, 0, 1)))</f>
        <v>2</v>
      </c>
      <c r="BA38" s="35">
        <f t="shared" si="80"/>
        <v>2</v>
      </c>
      <c r="BB38" s="35">
        <f t="shared" si="80"/>
        <v>2</v>
      </c>
      <c r="BC38" s="35">
        <f t="shared" si="15"/>
        <v>2</v>
      </c>
      <c r="BD38" s="35"/>
      <c r="BE38" s="35"/>
      <c r="BF38" s="35" t="str">
        <f t="shared" ref="BF38:BH38" si="81">IF(AZ38=2,"Att", (IF(AZ38=0,"Not","Weak")))</f>
        <v>Att</v>
      </c>
      <c r="BG38" s="35" t="str">
        <f t="shared" si="81"/>
        <v>Att</v>
      </c>
      <c r="BH38" s="35" t="str">
        <f t="shared" si="81"/>
        <v>Att</v>
      </c>
      <c r="BI38" s="35" t="str">
        <f t="shared" si="17"/>
        <v>Att</v>
      </c>
      <c r="BJ38" s="35"/>
      <c r="BK38" s="1"/>
      <c r="BL38" s="84">
        <f t="shared" si="21"/>
        <v>6</v>
      </c>
      <c r="BM38" s="84">
        <f t="shared" si="22"/>
        <v>2</v>
      </c>
    </row>
    <row r="39" spans="1:65" ht="14.25" customHeight="1">
      <c r="A39" s="79" t="s">
        <v>103</v>
      </c>
      <c r="B39" s="58" t="s">
        <v>104</v>
      </c>
      <c r="C39" s="88">
        <v>10</v>
      </c>
      <c r="D39" s="60">
        <v>4</v>
      </c>
      <c r="E39" s="62">
        <v>9</v>
      </c>
      <c r="F39" s="5">
        <v>8</v>
      </c>
      <c r="G39" s="55">
        <f t="shared" si="3"/>
        <v>17</v>
      </c>
      <c r="H39" s="88">
        <v>9</v>
      </c>
      <c r="I39" s="5">
        <v>0</v>
      </c>
      <c r="J39" s="5">
        <v>1</v>
      </c>
      <c r="K39" s="8"/>
      <c r="L39" s="8">
        <v>0</v>
      </c>
      <c r="M39" s="8">
        <v>1</v>
      </c>
      <c r="N39" s="8"/>
      <c r="O39" s="8"/>
      <c r="P39" s="8"/>
      <c r="Q39" s="8"/>
      <c r="R39" s="61">
        <f t="shared" ref="R39:R102" si="82">SUM(I39:Q39)</f>
        <v>2</v>
      </c>
      <c r="S39" s="4">
        <v>0</v>
      </c>
      <c r="T39" s="21">
        <v>5</v>
      </c>
      <c r="U39" s="4"/>
      <c r="V39" s="4">
        <v>0</v>
      </c>
      <c r="W39" s="4">
        <v>0</v>
      </c>
      <c r="X39" s="4"/>
      <c r="Y39" s="4">
        <v>1</v>
      </c>
      <c r="Z39" s="4">
        <v>4</v>
      </c>
      <c r="AA39" s="4"/>
      <c r="AB39" s="4">
        <v>5</v>
      </c>
      <c r="AC39" s="4">
        <v>2</v>
      </c>
      <c r="AD39" s="4"/>
      <c r="AE39" s="4"/>
      <c r="AF39" s="4"/>
      <c r="AG39" s="4"/>
      <c r="AH39" s="4"/>
      <c r="AI39" s="4"/>
      <c r="AJ39" s="4"/>
      <c r="AK39" s="4">
        <f t="shared" si="18"/>
        <v>17</v>
      </c>
      <c r="AL39" s="8">
        <f>SUM(C42,G39,H42,R39,AK39)</f>
        <v>56</v>
      </c>
      <c r="AM39" s="34"/>
      <c r="AN39" s="35">
        <f t="shared" si="6"/>
        <v>10</v>
      </c>
      <c r="AO39" s="35">
        <f t="shared" si="7"/>
        <v>10</v>
      </c>
      <c r="AP39" s="35">
        <f t="shared" si="8"/>
        <v>14</v>
      </c>
      <c r="AQ39" s="35">
        <f t="shared" si="9"/>
        <v>15</v>
      </c>
      <c r="AR39" s="35"/>
      <c r="AS39" s="35"/>
      <c r="AT39" s="36">
        <f t="shared" si="10"/>
        <v>0.34090250529251137</v>
      </c>
      <c r="AU39" s="36">
        <f t="shared" si="11"/>
        <v>0.35293287216771368</v>
      </c>
      <c r="AV39" s="36">
        <f t="shared" si="12"/>
        <v>0.53163816706349654</v>
      </c>
      <c r="AW39" s="36">
        <f t="shared" si="13"/>
        <v>0.57691420131997972</v>
      </c>
      <c r="AX39" s="35"/>
      <c r="AY39" s="35"/>
      <c r="AZ39" s="35">
        <f t="shared" ref="AZ39:BB39" si="83">IF((AT39)&gt;=50%, 2, (IF((AT39)&lt;25%, 0, 1)))</f>
        <v>1</v>
      </c>
      <c r="BA39" s="35">
        <f t="shared" si="83"/>
        <v>1</v>
      </c>
      <c r="BB39" s="35">
        <f t="shared" si="83"/>
        <v>2</v>
      </c>
      <c r="BC39" s="35">
        <f t="shared" si="15"/>
        <v>2</v>
      </c>
      <c r="BD39" s="35"/>
      <c r="BE39" s="35"/>
      <c r="BF39" s="35" t="str">
        <f t="shared" ref="BF39:BH39" si="84">IF(AZ39=2,"Att", (IF(AZ39=0,"Not","Weak")))</f>
        <v>Weak</v>
      </c>
      <c r="BG39" s="35" t="str">
        <f t="shared" si="84"/>
        <v>Weak</v>
      </c>
      <c r="BH39" s="35" t="str">
        <f t="shared" si="84"/>
        <v>Att</v>
      </c>
      <c r="BI39" s="35" t="str">
        <f t="shared" si="17"/>
        <v>Att</v>
      </c>
      <c r="BJ39" s="35"/>
      <c r="BK39" s="1"/>
      <c r="BL39" s="84">
        <f t="shared" si="21"/>
        <v>4</v>
      </c>
      <c r="BM39" s="84">
        <f t="shared" si="22"/>
        <v>2</v>
      </c>
    </row>
    <row r="40" spans="1:65" ht="14.25" customHeight="1">
      <c r="A40" s="79" t="s">
        <v>105</v>
      </c>
      <c r="B40" s="58" t="s">
        <v>106</v>
      </c>
      <c r="C40" s="88">
        <v>10</v>
      </c>
      <c r="D40" s="60">
        <v>0</v>
      </c>
      <c r="E40" s="21">
        <v>2</v>
      </c>
      <c r="F40" s="4">
        <v>6</v>
      </c>
      <c r="G40" s="55">
        <f t="shared" si="3"/>
        <v>8</v>
      </c>
      <c r="H40" s="88">
        <v>9</v>
      </c>
      <c r="I40" s="4">
        <v>3</v>
      </c>
      <c r="J40" s="4">
        <v>1</v>
      </c>
      <c r="K40" s="4"/>
      <c r="L40" s="4">
        <v>0</v>
      </c>
      <c r="M40" s="4">
        <v>0</v>
      </c>
      <c r="N40" s="4"/>
      <c r="O40" s="8"/>
      <c r="P40" s="4"/>
      <c r="Q40" s="4"/>
      <c r="R40" s="61">
        <f t="shared" si="82"/>
        <v>4</v>
      </c>
      <c r="S40" s="4"/>
      <c r="T40" s="21">
        <v>3</v>
      </c>
      <c r="U40" s="4"/>
      <c r="V40" s="4">
        <v>2</v>
      </c>
      <c r="W40" s="4">
        <v>0</v>
      </c>
      <c r="X40" s="4"/>
      <c r="Y40" s="4">
        <v>2</v>
      </c>
      <c r="Z40" s="4">
        <v>0</v>
      </c>
      <c r="AA40" s="4"/>
      <c r="AB40" s="4">
        <v>5</v>
      </c>
      <c r="AC40" s="4">
        <v>3</v>
      </c>
      <c r="AD40" s="4"/>
      <c r="AE40" s="4"/>
      <c r="AF40" s="4"/>
      <c r="AG40" s="4"/>
      <c r="AH40" s="4"/>
      <c r="AI40" s="4"/>
      <c r="AJ40" s="4"/>
      <c r="AK40" s="4">
        <f t="shared" si="18"/>
        <v>15</v>
      </c>
      <c r="AL40" s="8">
        <f>SUM(C43,G40,H43,R40,AK40)</f>
        <v>47</v>
      </c>
      <c r="AM40" s="34"/>
      <c r="AN40" s="35">
        <f t="shared" si="6"/>
        <v>7</v>
      </c>
      <c r="AO40" s="35">
        <f t="shared" si="7"/>
        <v>4</v>
      </c>
      <c r="AP40" s="35">
        <f t="shared" si="8"/>
        <v>11</v>
      </c>
      <c r="AQ40" s="35">
        <f t="shared" si="9"/>
        <v>14</v>
      </c>
      <c r="AR40" s="35"/>
      <c r="AS40" s="35"/>
      <c r="AT40" s="36">
        <f t="shared" si="10"/>
        <v>0.23863175370475798</v>
      </c>
      <c r="AU40" s="36">
        <f t="shared" si="11"/>
        <v>0.14117314886708546</v>
      </c>
      <c r="AV40" s="36">
        <f t="shared" si="12"/>
        <v>0.41771570269274733</v>
      </c>
      <c r="AW40" s="36">
        <f t="shared" si="13"/>
        <v>0.53845325456531445</v>
      </c>
      <c r="AX40" s="35"/>
      <c r="AY40" s="35"/>
      <c r="AZ40" s="35">
        <f t="shared" ref="AZ40:BB40" si="85">IF((AT40)&gt;=50%, 2, (IF((AT40)&lt;25%, 0, 1)))</f>
        <v>0</v>
      </c>
      <c r="BA40" s="35">
        <f t="shared" si="85"/>
        <v>0</v>
      </c>
      <c r="BB40" s="35">
        <f t="shared" si="85"/>
        <v>1</v>
      </c>
      <c r="BC40" s="35">
        <f t="shared" si="15"/>
        <v>2</v>
      </c>
      <c r="BD40" s="35"/>
      <c r="BE40" s="35"/>
      <c r="BF40" s="35" t="str">
        <f t="shared" ref="BF40:BH40" si="86">IF(AZ40=2,"Att", (IF(AZ40=0,"Not","Weak")))</f>
        <v>Not</v>
      </c>
      <c r="BG40" s="35" t="str">
        <f t="shared" si="86"/>
        <v>Not</v>
      </c>
      <c r="BH40" s="35" t="str">
        <f t="shared" si="86"/>
        <v>Weak</v>
      </c>
      <c r="BI40" s="35" t="str">
        <f t="shared" si="17"/>
        <v>Att</v>
      </c>
      <c r="BJ40" s="35"/>
      <c r="BK40" s="1"/>
      <c r="BL40" s="84">
        <f t="shared" si="21"/>
        <v>2</v>
      </c>
      <c r="BM40" s="84">
        <f t="shared" si="22"/>
        <v>1</v>
      </c>
    </row>
    <row r="41" spans="1:65" ht="14.25" customHeight="1">
      <c r="A41" s="79" t="s">
        <v>107</v>
      </c>
      <c r="B41" s="58" t="s">
        <v>108</v>
      </c>
      <c r="C41" s="88">
        <v>10</v>
      </c>
      <c r="D41" s="60">
        <v>6</v>
      </c>
      <c r="E41" s="62">
        <v>10</v>
      </c>
      <c r="F41" s="5">
        <v>10</v>
      </c>
      <c r="G41" s="55">
        <f t="shared" si="3"/>
        <v>20</v>
      </c>
      <c r="H41" s="88">
        <v>9</v>
      </c>
      <c r="I41" s="5">
        <v>0</v>
      </c>
      <c r="J41" s="5">
        <v>1</v>
      </c>
      <c r="K41" s="8"/>
      <c r="L41" s="8">
        <v>5</v>
      </c>
      <c r="M41" s="8">
        <v>1</v>
      </c>
      <c r="N41" s="8"/>
      <c r="O41" s="8"/>
      <c r="P41" s="8"/>
      <c r="Q41" s="8"/>
      <c r="R41" s="61">
        <f t="shared" si="82"/>
        <v>7</v>
      </c>
      <c r="S41" s="4">
        <v>5</v>
      </c>
      <c r="T41" s="21">
        <v>5</v>
      </c>
      <c r="U41" s="4"/>
      <c r="V41" s="4">
        <v>5</v>
      </c>
      <c r="W41" s="4">
        <v>5</v>
      </c>
      <c r="X41" s="4"/>
      <c r="Y41" s="4">
        <v>3</v>
      </c>
      <c r="Z41" s="4">
        <v>5</v>
      </c>
      <c r="AA41" s="4"/>
      <c r="AB41" s="4">
        <v>5</v>
      </c>
      <c r="AC41" s="4">
        <v>5</v>
      </c>
      <c r="AD41" s="4"/>
      <c r="AE41" s="4"/>
      <c r="AF41" s="4"/>
      <c r="AG41" s="4"/>
      <c r="AH41" s="4"/>
      <c r="AI41" s="4"/>
      <c r="AJ41" s="4"/>
      <c r="AK41" s="4">
        <f t="shared" si="18"/>
        <v>38</v>
      </c>
      <c r="AL41" s="8">
        <f>SUM(C45,G41,H45,R41,AK41)</f>
        <v>84</v>
      </c>
      <c r="AM41" s="34"/>
      <c r="AN41" s="35">
        <f t="shared" si="6"/>
        <v>17</v>
      </c>
      <c r="AO41" s="35">
        <f t="shared" si="7"/>
        <v>26</v>
      </c>
      <c r="AP41" s="35">
        <f t="shared" si="8"/>
        <v>17</v>
      </c>
      <c r="AQ41" s="35">
        <f t="shared" si="9"/>
        <v>20</v>
      </c>
      <c r="AR41" s="35"/>
      <c r="AS41" s="35"/>
      <c r="AT41" s="36">
        <f t="shared" si="10"/>
        <v>0.5795342589972694</v>
      </c>
      <c r="AU41" s="36">
        <f t="shared" si="11"/>
        <v>0.91762546763605557</v>
      </c>
      <c r="AV41" s="36">
        <f t="shared" si="12"/>
        <v>0.6455606314342458</v>
      </c>
      <c r="AW41" s="36">
        <f t="shared" si="13"/>
        <v>0.7692189350933063</v>
      </c>
      <c r="AX41" s="35"/>
      <c r="AY41" s="35"/>
      <c r="AZ41" s="35">
        <f t="shared" ref="AZ41:BB41" si="87">IF((AT41)&gt;=50%, 2, (IF((AT41)&lt;25%, 0, 1)))</f>
        <v>2</v>
      </c>
      <c r="BA41" s="35">
        <f t="shared" si="87"/>
        <v>2</v>
      </c>
      <c r="BB41" s="35">
        <f t="shared" si="87"/>
        <v>2</v>
      </c>
      <c r="BC41" s="35">
        <f t="shared" si="15"/>
        <v>2</v>
      </c>
      <c r="BD41" s="35"/>
      <c r="BE41" s="35"/>
      <c r="BF41" s="35" t="str">
        <f t="shared" ref="BF41:BH41" si="88">IF(AZ41=2,"Att", (IF(AZ41=0,"Not","Weak")))</f>
        <v>Att</v>
      </c>
      <c r="BG41" s="35" t="str">
        <f t="shared" si="88"/>
        <v>Att</v>
      </c>
      <c r="BH41" s="35" t="str">
        <f t="shared" si="88"/>
        <v>Att</v>
      </c>
      <c r="BI41" s="35" t="str">
        <f t="shared" si="17"/>
        <v>Att</v>
      </c>
      <c r="BJ41" s="35"/>
      <c r="BK41" s="1"/>
      <c r="BL41" s="84">
        <f t="shared" si="21"/>
        <v>6</v>
      </c>
      <c r="BM41" s="84">
        <f t="shared" si="22"/>
        <v>2</v>
      </c>
    </row>
    <row r="42" spans="1:65" ht="14.25" customHeight="1">
      <c r="A42" s="79" t="s">
        <v>109</v>
      </c>
      <c r="B42" s="58" t="s">
        <v>110</v>
      </c>
      <c r="C42" s="88">
        <v>10</v>
      </c>
      <c r="D42" s="60">
        <v>2</v>
      </c>
      <c r="E42" s="62">
        <v>4</v>
      </c>
      <c r="F42" s="5">
        <v>9</v>
      </c>
      <c r="G42" s="55">
        <f t="shared" si="3"/>
        <v>13</v>
      </c>
      <c r="H42" s="88">
        <v>10</v>
      </c>
      <c r="I42" s="5">
        <v>0</v>
      </c>
      <c r="J42" s="5">
        <v>5</v>
      </c>
      <c r="K42" s="8"/>
      <c r="L42" s="8">
        <v>0</v>
      </c>
      <c r="M42" s="8">
        <v>1</v>
      </c>
      <c r="N42" s="8"/>
      <c r="O42" s="8"/>
      <c r="P42" s="8"/>
      <c r="Q42" s="8"/>
      <c r="R42" s="61">
        <f t="shared" si="82"/>
        <v>6</v>
      </c>
      <c r="S42" s="4">
        <v>5</v>
      </c>
      <c r="T42" s="21">
        <v>5</v>
      </c>
      <c r="U42" s="4"/>
      <c r="V42" s="4">
        <v>3</v>
      </c>
      <c r="W42" s="4">
        <v>5</v>
      </c>
      <c r="X42" s="4"/>
      <c r="Y42" s="4">
        <v>2</v>
      </c>
      <c r="Z42" s="4">
        <v>4</v>
      </c>
      <c r="AA42" s="4"/>
      <c r="AB42" s="4">
        <v>5</v>
      </c>
      <c r="AC42" s="4">
        <v>3</v>
      </c>
      <c r="AD42" s="4"/>
      <c r="AE42" s="4"/>
      <c r="AF42" s="4"/>
      <c r="AG42" s="4"/>
      <c r="AH42" s="4"/>
      <c r="AI42" s="4"/>
      <c r="AJ42" s="4"/>
      <c r="AK42" s="4">
        <f t="shared" si="18"/>
        <v>32</v>
      </c>
      <c r="AL42" s="8">
        <f>SUM(C46,G42,H46,R42,AK42)</f>
        <v>71</v>
      </c>
      <c r="AM42" s="34"/>
      <c r="AN42" s="35">
        <f t="shared" si="6"/>
        <v>17</v>
      </c>
      <c r="AO42" s="35">
        <f t="shared" si="7"/>
        <v>13</v>
      </c>
      <c r="AP42" s="35">
        <f t="shared" si="8"/>
        <v>16</v>
      </c>
      <c r="AQ42" s="35">
        <f t="shared" si="9"/>
        <v>17</v>
      </c>
      <c r="AR42" s="35"/>
      <c r="AS42" s="3"/>
      <c r="AT42" s="36">
        <f t="shared" si="10"/>
        <v>0.5795342589972694</v>
      </c>
      <c r="AU42" s="36">
        <f t="shared" si="11"/>
        <v>0.45881273381802778</v>
      </c>
      <c r="AV42" s="36">
        <f t="shared" si="12"/>
        <v>0.60758647664399612</v>
      </c>
      <c r="AW42" s="36">
        <f t="shared" si="13"/>
        <v>0.65383609482931038</v>
      </c>
      <c r="AX42" s="10"/>
      <c r="AY42" s="23"/>
      <c r="AZ42" s="35">
        <f t="shared" ref="AZ42:BB42" si="89">IF((AT42)&gt;=50%, 2, (IF((AT42)&lt;25%, 0, 1)))</f>
        <v>2</v>
      </c>
      <c r="BA42" s="35">
        <f t="shared" si="89"/>
        <v>1</v>
      </c>
      <c r="BB42" s="35">
        <f t="shared" si="89"/>
        <v>2</v>
      </c>
      <c r="BC42" s="35">
        <f t="shared" si="15"/>
        <v>2</v>
      </c>
      <c r="BD42" s="4"/>
      <c r="BE42" s="6"/>
      <c r="BF42" s="4" t="str">
        <f t="shared" ref="BF42:BH42" si="90">IF(AZ42=2,"Att", (IF(AZ42=0,"Not","Weak")))</f>
        <v>Att</v>
      </c>
      <c r="BG42" s="4" t="str">
        <f t="shared" si="90"/>
        <v>Weak</v>
      </c>
      <c r="BH42" s="4" t="str">
        <f t="shared" si="90"/>
        <v>Att</v>
      </c>
      <c r="BI42" s="35" t="str">
        <f t="shared" si="17"/>
        <v>Att</v>
      </c>
      <c r="BJ42" s="4"/>
      <c r="BK42" s="1"/>
      <c r="BL42" s="84">
        <f t="shared" si="21"/>
        <v>5</v>
      </c>
      <c r="BM42" s="84">
        <f t="shared" si="22"/>
        <v>2</v>
      </c>
    </row>
    <row r="43" spans="1:65" ht="14.25" customHeight="1">
      <c r="A43" s="79" t="s">
        <v>111</v>
      </c>
      <c r="B43" s="58" t="s">
        <v>112</v>
      </c>
      <c r="C43" s="88">
        <v>10</v>
      </c>
      <c r="D43" s="60">
        <v>6</v>
      </c>
      <c r="E43" s="62">
        <v>10</v>
      </c>
      <c r="F43" s="5">
        <v>9</v>
      </c>
      <c r="G43" s="55">
        <f t="shared" si="3"/>
        <v>19</v>
      </c>
      <c r="H43" s="88">
        <v>10</v>
      </c>
      <c r="I43" s="5">
        <v>5</v>
      </c>
      <c r="J43" s="5">
        <v>5</v>
      </c>
      <c r="K43" s="8"/>
      <c r="L43" s="8">
        <v>5</v>
      </c>
      <c r="M43" s="8">
        <v>1</v>
      </c>
      <c r="N43" s="8"/>
      <c r="O43" s="8"/>
      <c r="P43" s="8"/>
      <c r="Q43" s="8"/>
      <c r="R43" s="61">
        <f t="shared" si="82"/>
        <v>16</v>
      </c>
      <c r="S43" s="53">
        <v>5</v>
      </c>
      <c r="T43" s="40">
        <v>5</v>
      </c>
      <c r="U43" s="53"/>
      <c r="V43" s="53">
        <v>4</v>
      </c>
      <c r="W43" s="53">
        <v>5</v>
      </c>
      <c r="X43" s="53"/>
      <c r="Y43" s="53">
        <v>2</v>
      </c>
      <c r="Z43" s="53">
        <v>4</v>
      </c>
      <c r="AA43" s="53"/>
      <c r="AB43" s="53">
        <v>5</v>
      </c>
      <c r="AC43" s="53">
        <v>4</v>
      </c>
      <c r="AD43" s="4"/>
      <c r="AE43" s="4"/>
      <c r="AF43" s="4"/>
      <c r="AG43" s="4"/>
      <c r="AH43" s="4"/>
      <c r="AI43" s="4"/>
      <c r="AJ43" s="4"/>
      <c r="AK43" s="4">
        <f t="shared" si="18"/>
        <v>34</v>
      </c>
      <c r="AL43" s="8">
        <f>SUM(C47,G43,H47,R43,AK43)</f>
        <v>89</v>
      </c>
      <c r="AM43" s="34"/>
      <c r="AN43" s="35">
        <f t="shared" si="6"/>
        <v>26</v>
      </c>
      <c r="AO43" s="35">
        <f t="shared" si="7"/>
        <v>25</v>
      </c>
      <c r="AP43" s="35">
        <f t="shared" si="8"/>
        <v>16</v>
      </c>
      <c r="AQ43" s="35">
        <f t="shared" si="9"/>
        <v>18</v>
      </c>
      <c r="AR43" s="35"/>
      <c r="AS43" s="3"/>
      <c r="AT43" s="36">
        <f t="shared" si="10"/>
        <v>0.88634651376052964</v>
      </c>
      <c r="AU43" s="36">
        <f t="shared" si="11"/>
        <v>0.88233218041928418</v>
      </c>
      <c r="AV43" s="36">
        <f t="shared" si="12"/>
        <v>0.60758647664399612</v>
      </c>
      <c r="AW43" s="36">
        <f t="shared" si="13"/>
        <v>0.69229704158397565</v>
      </c>
      <c r="AX43" s="10"/>
      <c r="AY43" s="23"/>
      <c r="AZ43" s="35">
        <f t="shared" ref="AZ43:BB43" si="91">IF((AT43)&gt;=50%, 2, (IF((AT43)&lt;25%, 0, 1)))</f>
        <v>2</v>
      </c>
      <c r="BA43" s="35">
        <f t="shared" si="91"/>
        <v>2</v>
      </c>
      <c r="BB43" s="35">
        <f t="shared" si="91"/>
        <v>2</v>
      </c>
      <c r="BC43" s="35">
        <f t="shared" si="15"/>
        <v>2</v>
      </c>
      <c r="BD43" s="4"/>
      <c r="BE43" s="6"/>
      <c r="BF43" s="4" t="str">
        <f t="shared" ref="BF43:BH43" si="92">IF(AZ43=2,"Att", (IF(AZ43=0,"Not","Weak")))</f>
        <v>Att</v>
      </c>
      <c r="BG43" s="4" t="str">
        <f t="shared" si="92"/>
        <v>Att</v>
      </c>
      <c r="BH43" s="4" t="str">
        <f t="shared" si="92"/>
        <v>Att</v>
      </c>
      <c r="BI43" s="35" t="str">
        <f t="shared" si="17"/>
        <v>Att</v>
      </c>
      <c r="BJ43" s="4"/>
      <c r="BK43" s="1"/>
      <c r="BL43" s="84">
        <f t="shared" si="21"/>
        <v>6</v>
      </c>
      <c r="BM43" s="84">
        <f t="shared" si="22"/>
        <v>2</v>
      </c>
    </row>
    <row r="44" spans="1:65" ht="14.25" customHeight="1">
      <c r="A44" s="79" t="s">
        <v>113</v>
      </c>
      <c r="B44" s="97" t="s">
        <v>114</v>
      </c>
      <c r="C44" s="77">
        <v>10</v>
      </c>
      <c r="D44" s="60">
        <v>3</v>
      </c>
      <c r="E44" s="62">
        <v>2</v>
      </c>
      <c r="F44" s="5">
        <v>8</v>
      </c>
      <c r="G44" s="55">
        <f t="shared" si="3"/>
        <v>11</v>
      </c>
      <c r="H44" s="77">
        <v>0</v>
      </c>
      <c r="I44" s="5">
        <v>2</v>
      </c>
      <c r="J44" s="5">
        <v>1</v>
      </c>
      <c r="K44" s="8"/>
      <c r="L44" s="8">
        <v>0</v>
      </c>
      <c r="M44" s="8">
        <v>0</v>
      </c>
      <c r="N44" s="8"/>
      <c r="O44" s="8"/>
      <c r="P44" s="8"/>
      <c r="Q44" s="8"/>
      <c r="R44" s="61">
        <f t="shared" si="82"/>
        <v>3</v>
      </c>
      <c r="S44" s="84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21"/>
      <c r="AE44" s="4"/>
      <c r="AF44" s="4"/>
      <c r="AG44" s="4"/>
      <c r="AH44" s="4"/>
      <c r="AI44" s="4"/>
      <c r="AJ44" s="4"/>
      <c r="AK44" s="4">
        <f t="shared" si="18"/>
        <v>0</v>
      </c>
      <c r="AL44" s="8">
        <f>SUM(C48,G44,H48,R44,AK44)</f>
        <v>34</v>
      </c>
      <c r="AM44" s="34"/>
      <c r="AN44" s="35">
        <f t="shared" si="6"/>
        <v>6</v>
      </c>
      <c r="AO44" s="35">
        <f t="shared" si="7"/>
        <v>2</v>
      </c>
      <c r="AP44" s="35">
        <f t="shared" si="8"/>
        <v>0</v>
      </c>
      <c r="AQ44" s="35">
        <f t="shared" si="9"/>
        <v>8</v>
      </c>
      <c r="AR44" s="35"/>
      <c r="AS44" s="3"/>
      <c r="AT44" s="36">
        <f t="shared" si="10"/>
        <v>0.20454150317550684</v>
      </c>
      <c r="AU44" s="36">
        <f t="shared" si="11"/>
        <v>7.0586574433542729E-2</v>
      </c>
      <c r="AV44" s="36">
        <f t="shared" si="12"/>
        <v>0</v>
      </c>
      <c r="AW44" s="36">
        <f t="shared" si="13"/>
        <v>0.3076875740373225</v>
      </c>
      <c r="AX44" s="10"/>
      <c r="AY44" s="23"/>
      <c r="AZ44" s="35">
        <f t="shared" ref="AZ44:BB44" si="93">IF((AT44)&gt;=50%, 2, (IF((AT44)&lt;25%, 0, 1)))</f>
        <v>0</v>
      </c>
      <c r="BA44" s="35">
        <f t="shared" si="93"/>
        <v>0</v>
      </c>
      <c r="BB44" s="35">
        <f t="shared" si="93"/>
        <v>0</v>
      </c>
      <c r="BC44" s="35">
        <f t="shared" si="15"/>
        <v>1</v>
      </c>
      <c r="BD44" s="4"/>
      <c r="BE44" s="6"/>
      <c r="BF44" s="4" t="str">
        <f t="shared" ref="BF44:BH44" si="94">IF(AZ44=2,"Att", (IF(AZ44=0,"Not","Weak")))</f>
        <v>Not</v>
      </c>
      <c r="BG44" s="4" t="str">
        <f t="shared" si="94"/>
        <v>Not</v>
      </c>
      <c r="BH44" s="4" t="str">
        <f t="shared" si="94"/>
        <v>Not</v>
      </c>
      <c r="BI44" s="35" t="str">
        <f t="shared" si="17"/>
        <v>Weak</v>
      </c>
      <c r="BJ44" s="4"/>
      <c r="BK44" s="1"/>
      <c r="BL44" s="84">
        <f t="shared" si="21"/>
        <v>1</v>
      </c>
      <c r="BM44" s="84">
        <f t="shared" si="22"/>
        <v>0</v>
      </c>
    </row>
    <row r="45" spans="1:65" ht="14.25" customHeight="1">
      <c r="A45" s="79" t="s">
        <v>115</v>
      </c>
      <c r="B45" s="58" t="s">
        <v>116</v>
      </c>
      <c r="C45" s="88">
        <v>10</v>
      </c>
      <c r="D45" s="60"/>
      <c r="E45" s="62">
        <v>2</v>
      </c>
      <c r="F45" s="5">
        <v>9</v>
      </c>
      <c r="G45" s="55">
        <f t="shared" si="3"/>
        <v>11</v>
      </c>
      <c r="H45" s="88">
        <v>9</v>
      </c>
      <c r="I45" s="5">
        <v>0</v>
      </c>
      <c r="J45" s="5">
        <v>1</v>
      </c>
      <c r="K45" s="8"/>
      <c r="L45" s="8">
        <v>0</v>
      </c>
      <c r="M45" s="8">
        <v>1</v>
      </c>
      <c r="N45" s="8"/>
      <c r="O45" s="8"/>
      <c r="P45" s="8"/>
      <c r="Q45" s="8"/>
      <c r="R45" s="61">
        <f>SUM(I45:Q45)</f>
        <v>2</v>
      </c>
      <c r="S45" s="4">
        <v>5</v>
      </c>
      <c r="T45" s="4">
        <v>5</v>
      </c>
      <c r="U45" s="4"/>
      <c r="V45" s="4">
        <v>0</v>
      </c>
      <c r="W45" s="4">
        <v>0</v>
      </c>
      <c r="X45" s="4"/>
      <c r="Y45" s="4">
        <v>3</v>
      </c>
      <c r="Z45" s="4">
        <v>4</v>
      </c>
      <c r="AA45" s="4"/>
      <c r="AB45" s="4">
        <v>5</v>
      </c>
      <c r="AC45" s="4">
        <v>3</v>
      </c>
      <c r="AD45" s="21"/>
      <c r="AE45" s="4"/>
      <c r="AF45" s="4"/>
      <c r="AG45" s="4"/>
      <c r="AH45" s="4"/>
      <c r="AI45" s="4"/>
      <c r="AJ45" s="4"/>
      <c r="AK45" s="4">
        <f t="shared" si="18"/>
        <v>25</v>
      </c>
      <c r="AL45" s="8">
        <f>SUM(C49,G45,H49,R46,AK45)</f>
        <v>55</v>
      </c>
      <c r="AM45" s="34"/>
      <c r="AN45" s="35">
        <f t="shared" si="6"/>
        <v>11</v>
      </c>
      <c r="AO45" s="35">
        <f t="shared" si="7"/>
        <v>3</v>
      </c>
      <c r="AP45" s="35">
        <f t="shared" si="8"/>
        <v>16</v>
      </c>
      <c r="AQ45" s="35">
        <f t="shared" si="9"/>
        <v>17</v>
      </c>
      <c r="AR45" s="35"/>
      <c r="AS45" s="3"/>
      <c r="AT45" s="36">
        <f t="shared" si="10"/>
        <v>0.37499275582176256</v>
      </c>
      <c r="AU45" s="36">
        <f t="shared" si="11"/>
        <v>0.1058798616503141</v>
      </c>
      <c r="AV45" s="36">
        <f t="shared" si="12"/>
        <v>0.60758647664399612</v>
      </c>
      <c r="AW45" s="36">
        <f t="shared" si="13"/>
        <v>0.65383609482931038</v>
      </c>
      <c r="AX45" s="10"/>
      <c r="AY45" s="23"/>
      <c r="AZ45" s="35">
        <f t="shared" ref="AZ45:BB45" si="95">IF((AT45)&gt;=50%, 2, (IF((AT45)&lt;25%, 0, 1)))</f>
        <v>1</v>
      </c>
      <c r="BA45" s="35">
        <f t="shared" si="95"/>
        <v>0</v>
      </c>
      <c r="BB45" s="35">
        <f t="shared" si="95"/>
        <v>2</v>
      </c>
      <c r="BC45" s="35">
        <f t="shared" si="15"/>
        <v>2</v>
      </c>
      <c r="BD45" s="4"/>
      <c r="BE45" s="6"/>
      <c r="BF45" s="4" t="str">
        <f t="shared" ref="BF45:BH45" si="96">IF(AZ45=2,"Att", (IF(AZ45=0,"Not","Weak")))</f>
        <v>Weak</v>
      </c>
      <c r="BG45" s="4" t="str">
        <f t="shared" si="96"/>
        <v>Not</v>
      </c>
      <c r="BH45" s="4" t="str">
        <f t="shared" si="96"/>
        <v>Att</v>
      </c>
      <c r="BI45" s="35" t="str">
        <f t="shared" si="17"/>
        <v>Att</v>
      </c>
      <c r="BJ45" s="4"/>
      <c r="BK45" s="1"/>
      <c r="BL45" s="84">
        <f t="shared" si="21"/>
        <v>3</v>
      </c>
      <c r="BM45" s="84">
        <f t="shared" si="22"/>
        <v>2</v>
      </c>
    </row>
    <row r="46" spans="1:65" ht="14.25" customHeight="1">
      <c r="A46" s="79" t="s">
        <v>117</v>
      </c>
      <c r="B46" s="58" t="s">
        <v>118</v>
      </c>
      <c r="C46" s="88">
        <v>10</v>
      </c>
      <c r="D46" s="60">
        <v>5</v>
      </c>
      <c r="E46" s="62">
        <v>2</v>
      </c>
      <c r="F46" s="5">
        <v>8</v>
      </c>
      <c r="G46" s="55">
        <f t="shared" si="3"/>
        <v>13</v>
      </c>
      <c r="H46" s="88">
        <v>10</v>
      </c>
      <c r="I46" s="5">
        <v>0</v>
      </c>
      <c r="J46" s="5">
        <v>1</v>
      </c>
      <c r="K46" s="8"/>
      <c r="L46" s="8">
        <v>0</v>
      </c>
      <c r="M46" s="8">
        <v>1</v>
      </c>
      <c r="N46" s="8"/>
      <c r="O46" s="8"/>
      <c r="P46" s="8"/>
      <c r="Q46" s="8"/>
      <c r="R46" s="61">
        <f>SUM(I46:Q46)</f>
        <v>2</v>
      </c>
      <c r="S46" s="86">
        <v>0</v>
      </c>
      <c r="T46" s="87">
        <v>4</v>
      </c>
      <c r="U46" s="86"/>
      <c r="V46" s="86">
        <v>0</v>
      </c>
      <c r="W46" s="86">
        <v>0</v>
      </c>
      <c r="X46" s="86"/>
      <c r="Y46" s="86">
        <v>1</v>
      </c>
      <c r="Z46" s="86">
        <v>4</v>
      </c>
      <c r="AA46" s="86"/>
      <c r="AB46" s="86">
        <v>0</v>
      </c>
      <c r="AC46" s="86">
        <v>2</v>
      </c>
      <c r="AD46" s="4"/>
      <c r="AE46" s="4"/>
      <c r="AF46" s="4"/>
      <c r="AG46" s="4"/>
      <c r="AH46" s="4"/>
      <c r="AI46" s="4"/>
      <c r="AJ46" s="4"/>
      <c r="AK46" s="4">
        <f t="shared" si="18"/>
        <v>11</v>
      </c>
      <c r="AL46" s="8">
        <f>SUM(C50,G46,H50,R47,AK46)</f>
        <v>54</v>
      </c>
      <c r="AM46" s="34"/>
      <c r="AN46" s="35">
        <f t="shared" si="6"/>
        <v>10</v>
      </c>
      <c r="AO46" s="35">
        <f t="shared" si="7"/>
        <v>3</v>
      </c>
      <c r="AP46" s="35">
        <f t="shared" si="8"/>
        <v>15</v>
      </c>
      <c r="AQ46" s="35">
        <f t="shared" si="9"/>
        <v>10</v>
      </c>
      <c r="AR46" s="35"/>
      <c r="AS46" s="3"/>
      <c r="AT46" s="36">
        <f t="shared" si="10"/>
        <v>0.34090250529251137</v>
      </c>
      <c r="AU46" s="36">
        <f t="shared" si="11"/>
        <v>0.1058798616503141</v>
      </c>
      <c r="AV46" s="36">
        <f t="shared" si="12"/>
        <v>0.56961232185374633</v>
      </c>
      <c r="AW46" s="36">
        <f t="shared" si="13"/>
        <v>0.38460946754665315</v>
      </c>
      <c r="AX46" s="10"/>
      <c r="AY46" s="23"/>
      <c r="AZ46" s="35">
        <f t="shared" ref="AZ46:BB46" si="97">IF((AT46)&gt;=50%, 2, (IF((AT46)&lt;25%, 0, 1)))</f>
        <v>1</v>
      </c>
      <c r="BA46" s="35">
        <f t="shared" si="97"/>
        <v>0</v>
      </c>
      <c r="BB46" s="35">
        <f t="shared" si="97"/>
        <v>2</v>
      </c>
      <c r="BC46" s="35">
        <f t="shared" si="15"/>
        <v>1</v>
      </c>
      <c r="BD46" s="4"/>
      <c r="BE46" s="6"/>
      <c r="BF46" s="4" t="str">
        <f t="shared" ref="BF46:BH46" si="98">IF(AZ46=2,"Att", (IF(AZ46=0,"Not","Weak")))</f>
        <v>Weak</v>
      </c>
      <c r="BG46" s="4" t="str">
        <f t="shared" si="98"/>
        <v>Not</v>
      </c>
      <c r="BH46" s="4" t="str">
        <f t="shared" si="98"/>
        <v>Att</v>
      </c>
      <c r="BI46" s="35" t="str">
        <f t="shared" si="17"/>
        <v>Weak</v>
      </c>
      <c r="BJ46" s="4"/>
      <c r="BK46" s="1"/>
      <c r="BL46" s="84">
        <f t="shared" si="21"/>
        <v>2</v>
      </c>
      <c r="BM46" s="84">
        <f t="shared" si="22"/>
        <v>2</v>
      </c>
    </row>
    <row r="47" spans="1:65" ht="14.25" customHeight="1">
      <c r="A47" s="79" t="s">
        <v>119</v>
      </c>
      <c r="B47" s="58" t="s">
        <v>120</v>
      </c>
      <c r="C47" s="88">
        <v>10</v>
      </c>
      <c r="D47" s="60">
        <v>7</v>
      </c>
      <c r="E47" s="62">
        <v>6</v>
      </c>
      <c r="F47" s="5">
        <v>9</v>
      </c>
      <c r="G47" s="55">
        <f t="shared" si="3"/>
        <v>16</v>
      </c>
      <c r="H47" s="88">
        <v>10</v>
      </c>
      <c r="I47" s="5">
        <v>3</v>
      </c>
      <c r="J47" s="5">
        <v>1</v>
      </c>
      <c r="K47" s="8"/>
      <c r="L47" s="8">
        <v>1</v>
      </c>
      <c r="M47" s="8">
        <v>5</v>
      </c>
      <c r="N47" s="8"/>
      <c r="O47" s="8"/>
      <c r="P47" s="8"/>
      <c r="Q47" s="8"/>
      <c r="R47" s="61">
        <f>SUM(I47:Q47)</f>
        <v>10</v>
      </c>
      <c r="S47" s="4">
        <v>0</v>
      </c>
      <c r="T47" s="21">
        <v>5</v>
      </c>
      <c r="U47" s="4"/>
      <c r="V47" s="4">
        <v>4</v>
      </c>
      <c r="W47" s="4">
        <v>5</v>
      </c>
      <c r="X47" s="4"/>
      <c r="Y47" s="4">
        <v>3</v>
      </c>
      <c r="Z47" s="4">
        <v>7</v>
      </c>
      <c r="AA47" s="4"/>
      <c r="AB47" s="4">
        <v>5</v>
      </c>
      <c r="AC47" s="4">
        <v>5</v>
      </c>
      <c r="AD47" s="4"/>
      <c r="AE47" s="4"/>
      <c r="AF47" s="4"/>
      <c r="AG47" s="4"/>
      <c r="AH47" s="4"/>
      <c r="AI47" s="4"/>
      <c r="AJ47" s="4"/>
      <c r="AK47" s="4">
        <f t="shared" si="18"/>
        <v>34</v>
      </c>
      <c r="AL47" s="8">
        <f>SUM(C51,G47,H51,R48,AK47)</f>
        <v>81</v>
      </c>
      <c r="AM47" s="34"/>
      <c r="AN47" s="35">
        <f t="shared" si="6"/>
        <v>16</v>
      </c>
      <c r="AO47" s="35">
        <f t="shared" si="7"/>
        <v>21</v>
      </c>
      <c r="AP47" s="35">
        <f t="shared" si="8"/>
        <v>20</v>
      </c>
      <c r="AQ47" s="35">
        <f t="shared" si="9"/>
        <v>19</v>
      </c>
      <c r="AR47" s="35"/>
      <c r="AS47" s="3"/>
      <c r="AT47" s="36">
        <f t="shared" si="10"/>
        <v>0.54544400846801822</v>
      </c>
      <c r="AU47" s="36">
        <f t="shared" si="11"/>
        <v>0.74115903155219864</v>
      </c>
      <c r="AV47" s="36">
        <f t="shared" si="12"/>
        <v>0.75948309580499507</v>
      </c>
      <c r="AW47" s="36">
        <f t="shared" si="13"/>
        <v>0.73075798833864092</v>
      </c>
      <c r="AX47" s="10"/>
      <c r="AY47" s="23"/>
      <c r="AZ47" s="35">
        <f t="shared" ref="AZ47:BB47" si="99">IF((AT47)&gt;=50%, 2, (IF((AT47)&lt;25%, 0, 1)))</f>
        <v>2</v>
      </c>
      <c r="BA47" s="35">
        <f t="shared" si="99"/>
        <v>2</v>
      </c>
      <c r="BB47" s="35">
        <f t="shared" si="99"/>
        <v>2</v>
      </c>
      <c r="BC47" s="35">
        <f t="shared" si="15"/>
        <v>2</v>
      </c>
      <c r="BD47" s="4"/>
      <c r="BE47" s="6"/>
      <c r="BF47" s="4" t="str">
        <f t="shared" ref="BF47:BH47" si="100">IF(AZ47=2,"Att", (IF(AZ47=0,"Not","Weak")))</f>
        <v>Att</v>
      </c>
      <c r="BG47" s="4" t="str">
        <f t="shared" si="100"/>
        <v>Att</v>
      </c>
      <c r="BH47" s="4" t="str">
        <f t="shared" si="100"/>
        <v>Att</v>
      </c>
      <c r="BI47" s="35" t="str">
        <f t="shared" si="17"/>
        <v>Att</v>
      </c>
      <c r="BJ47" s="4"/>
      <c r="BK47" s="1"/>
      <c r="BL47" s="84">
        <f t="shared" si="21"/>
        <v>6</v>
      </c>
      <c r="BM47" s="84">
        <f t="shared" si="22"/>
        <v>2</v>
      </c>
    </row>
    <row r="48" spans="1:65" ht="14.25" customHeight="1">
      <c r="A48" s="79" t="s">
        <v>121</v>
      </c>
      <c r="B48" s="58" t="s">
        <v>122</v>
      </c>
      <c r="C48" s="88">
        <v>10</v>
      </c>
      <c r="D48" s="60">
        <v>3</v>
      </c>
      <c r="E48" s="62">
        <v>2</v>
      </c>
      <c r="F48" s="5">
        <v>7</v>
      </c>
      <c r="G48" s="55">
        <f t="shared" si="3"/>
        <v>10</v>
      </c>
      <c r="H48" s="88">
        <v>10</v>
      </c>
      <c r="I48" s="5">
        <v>5</v>
      </c>
      <c r="J48" s="5">
        <v>5</v>
      </c>
      <c r="K48" s="8"/>
      <c r="L48" s="8">
        <v>0</v>
      </c>
      <c r="M48" s="8">
        <v>1</v>
      </c>
      <c r="N48" s="8"/>
      <c r="O48" s="8"/>
      <c r="P48" s="8"/>
      <c r="Q48" s="8"/>
      <c r="R48" s="61">
        <f>SUM(I48:Q48)</f>
        <v>11</v>
      </c>
      <c r="S48" s="4">
        <v>5</v>
      </c>
      <c r="T48" s="21">
        <v>5</v>
      </c>
      <c r="U48" s="4"/>
      <c r="V48" s="4">
        <v>0</v>
      </c>
      <c r="W48" s="4">
        <v>0</v>
      </c>
      <c r="X48" s="4"/>
      <c r="Y48" s="4">
        <v>1</v>
      </c>
      <c r="Z48" s="4">
        <v>5</v>
      </c>
      <c r="AA48" s="4"/>
      <c r="AB48" s="4"/>
      <c r="AC48" s="4"/>
      <c r="AD48" s="4"/>
      <c r="AE48" s="4">
        <v>5</v>
      </c>
      <c r="AF48" s="4">
        <v>0</v>
      </c>
      <c r="AG48" s="4"/>
      <c r="AH48" s="4"/>
      <c r="AI48" s="4"/>
      <c r="AJ48" s="4"/>
      <c r="AK48" s="4">
        <f t="shared" si="18"/>
        <v>21</v>
      </c>
      <c r="AL48" s="8">
        <f>SUM(C52,G48,H52,R49,AK48)</f>
        <v>51</v>
      </c>
      <c r="AM48" s="34"/>
      <c r="AN48" s="35">
        <f t="shared" si="6"/>
        <v>23</v>
      </c>
      <c r="AO48" s="35">
        <f t="shared" si="7"/>
        <v>3</v>
      </c>
      <c r="AP48" s="35">
        <f t="shared" si="8"/>
        <v>16</v>
      </c>
      <c r="AQ48" s="35">
        <f t="shared" si="9"/>
        <v>12</v>
      </c>
      <c r="AR48" s="35"/>
      <c r="AS48" s="3"/>
      <c r="AT48" s="36">
        <f t="shared" si="10"/>
        <v>0.78407576217277619</v>
      </c>
      <c r="AU48" s="36">
        <f t="shared" si="11"/>
        <v>0.1058798616503141</v>
      </c>
      <c r="AV48" s="36">
        <f t="shared" si="12"/>
        <v>0.60758647664399612</v>
      </c>
      <c r="AW48" s="36">
        <f t="shared" si="13"/>
        <v>0.46153136105598375</v>
      </c>
      <c r="AX48" s="10"/>
      <c r="AY48" s="23"/>
      <c r="AZ48" s="35">
        <f t="shared" ref="AZ48:BB48" si="101">IF((AT48)&gt;=50%, 2, (IF((AT48)&lt;25%, 0, 1)))</f>
        <v>2</v>
      </c>
      <c r="BA48" s="35">
        <f t="shared" si="101"/>
        <v>0</v>
      </c>
      <c r="BB48" s="35">
        <f t="shared" si="101"/>
        <v>2</v>
      </c>
      <c r="BC48" s="35">
        <f t="shared" si="15"/>
        <v>1</v>
      </c>
      <c r="BD48" s="4"/>
      <c r="BE48" s="6"/>
      <c r="BF48" s="4" t="str">
        <f t="shared" ref="BF48:BH48" si="102">IF(AZ48=2,"Att", (IF(AZ48=0,"Not","Weak")))</f>
        <v>Att</v>
      </c>
      <c r="BG48" s="4" t="str">
        <f t="shared" si="102"/>
        <v>Not</v>
      </c>
      <c r="BH48" s="4" t="str">
        <f t="shared" si="102"/>
        <v>Att</v>
      </c>
      <c r="BI48" s="35" t="str">
        <f t="shared" si="17"/>
        <v>Weak</v>
      </c>
      <c r="BJ48" s="4"/>
      <c r="BK48" s="1"/>
      <c r="BL48" s="84">
        <f t="shared" si="21"/>
        <v>3</v>
      </c>
      <c r="BM48" s="84">
        <f t="shared" si="22"/>
        <v>2</v>
      </c>
    </row>
    <row r="49" spans="1:65" ht="14.25" customHeight="1">
      <c r="A49" s="79" t="s">
        <v>123</v>
      </c>
      <c r="B49" s="58" t="s">
        <v>124</v>
      </c>
      <c r="C49" s="88">
        <v>10</v>
      </c>
      <c r="D49" s="60">
        <v>5</v>
      </c>
      <c r="E49" s="62">
        <v>1</v>
      </c>
      <c r="F49" s="5">
        <v>7</v>
      </c>
      <c r="G49" s="55">
        <f t="shared" si="3"/>
        <v>12</v>
      </c>
      <c r="H49" s="88">
        <v>7</v>
      </c>
      <c r="I49" s="5">
        <v>0</v>
      </c>
      <c r="J49" s="5">
        <v>0</v>
      </c>
      <c r="K49" s="8"/>
      <c r="L49" s="8">
        <v>0</v>
      </c>
      <c r="M49" s="8">
        <v>1</v>
      </c>
      <c r="N49" s="8"/>
      <c r="O49" s="8"/>
      <c r="P49" s="8"/>
      <c r="Q49" s="8"/>
      <c r="R49" s="61">
        <f>SUM(I49:Q49)</f>
        <v>1</v>
      </c>
      <c r="S49" s="4"/>
      <c r="T49" s="21">
        <v>5</v>
      </c>
      <c r="U49" s="4"/>
      <c r="V49" s="4">
        <v>3</v>
      </c>
      <c r="W49" s="4">
        <v>5</v>
      </c>
      <c r="X49" s="4"/>
      <c r="Y49" s="4"/>
      <c r="Z49" s="4"/>
      <c r="AA49" s="4"/>
      <c r="AB49" s="4">
        <v>4</v>
      </c>
      <c r="AC49" s="4">
        <v>3</v>
      </c>
      <c r="AD49" s="4"/>
      <c r="AE49" s="4"/>
      <c r="AF49" s="4"/>
      <c r="AG49" s="4"/>
      <c r="AH49" s="4"/>
      <c r="AI49" s="4"/>
      <c r="AJ49" s="4"/>
      <c r="AK49" s="4">
        <f t="shared" si="18"/>
        <v>20</v>
      </c>
      <c r="AL49" s="8">
        <f>SUM(C53,G49,H53,R50,AK49)</f>
        <v>63</v>
      </c>
      <c r="AM49" s="34"/>
      <c r="AN49" s="35">
        <f t="shared" si="6"/>
        <v>10</v>
      </c>
      <c r="AO49" s="35">
        <f t="shared" si="7"/>
        <v>10</v>
      </c>
      <c r="AP49" s="35">
        <f t="shared" si="8"/>
        <v>7</v>
      </c>
      <c r="AQ49" s="35">
        <f t="shared" si="9"/>
        <v>14</v>
      </c>
      <c r="AR49" s="35"/>
      <c r="AS49" s="3"/>
      <c r="AT49" s="36">
        <f t="shared" si="10"/>
        <v>0.34090250529251137</v>
      </c>
      <c r="AU49" s="36">
        <f t="shared" si="11"/>
        <v>0.35293287216771368</v>
      </c>
      <c r="AV49" s="36">
        <f t="shared" si="12"/>
        <v>0.26581908353174827</v>
      </c>
      <c r="AW49" s="36">
        <f t="shared" si="13"/>
        <v>0.53845325456531445</v>
      </c>
      <c r="AX49" s="10"/>
      <c r="AY49" s="23"/>
      <c r="AZ49" s="35">
        <f t="shared" ref="AZ49:BB49" si="103">IF((AT49)&gt;=50%, 2, (IF((AT49)&lt;25%, 0, 1)))</f>
        <v>1</v>
      </c>
      <c r="BA49" s="35">
        <f t="shared" si="103"/>
        <v>1</v>
      </c>
      <c r="BB49" s="35">
        <f t="shared" si="103"/>
        <v>1</v>
      </c>
      <c r="BC49" s="35">
        <f t="shared" si="15"/>
        <v>2</v>
      </c>
      <c r="BD49" s="4"/>
      <c r="BE49" s="6"/>
      <c r="BF49" s="4" t="str">
        <f t="shared" ref="BF49:BH49" si="104">IF(AZ49=2,"Att", (IF(AZ49=0,"Not","Weak")))</f>
        <v>Weak</v>
      </c>
      <c r="BG49" s="4" t="str">
        <f t="shared" si="104"/>
        <v>Weak</v>
      </c>
      <c r="BH49" s="4" t="str">
        <f t="shared" si="104"/>
        <v>Weak</v>
      </c>
      <c r="BI49" s="35" t="str">
        <f t="shared" si="17"/>
        <v>Att</v>
      </c>
      <c r="BJ49" s="4"/>
      <c r="BK49" s="1"/>
      <c r="BL49" s="84">
        <f t="shared" si="21"/>
        <v>4</v>
      </c>
      <c r="BM49" s="84">
        <f t="shared" si="22"/>
        <v>1</v>
      </c>
    </row>
    <row r="50" spans="1:65" ht="14.25" customHeight="1">
      <c r="A50" s="79" t="s">
        <v>125</v>
      </c>
      <c r="B50" s="58" t="s">
        <v>126</v>
      </c>
      <c r="C50" s="88">
        <v>10</v>
      </c>
      <c r="D50" s="60">
        <v>6</v>
      </c>
      <c r="E50" s="62">
        <v>6</v>
      </c>
      <c r="F50" s="5">
        <v>10</v>
      </c>
      <c r="G50" s="55">
        <f t="shared" si="3"/>
        <v>16</v>
      </c>
      <c r="H50" s="88">
        <v>10</v>
      </c>
      <c r="I50" s="5">
        <v>0</v>
      </c>
      <c r="J50" s="5">
        <v>1</v>
      </c>
      <c r="K50" s="8"/>
      <c r="L50" s="8">
        <v>5</v>
      </c>
      <c r="M50" s="8">
        <v>5</v>
      </c>
      <c r="N50" s="8"/>
      <c r="O50" s="8"/>
      <c r="P50" s="8"/>
      <c r="Q50" s="8"/>
      <c r="R50" s="61">
        <f>SUM(I50:Q50)</f>
        <v>11</v>
      </c>
      <c r="S50" s="4">
        <v>5</v>
      </c>
      <c r="T50" s="21">
        <v>1</v>
      </c>
      <c r="U50" s="4"/>
      <c r="V50" s="4">
        <v>1</v>
      </c>
      <c r="W50" s="4">
        <v>0</v>
      </c>
      <c r="X50" s="4"/>
      <c r="Y50" s="4">
        <v>2</v>
      </c>
      <c r="Z50" s="4">
        <v>6</v>
      </c>
      <c r="AA50" s="4"/>
      <c r="AB50" s="4">
        <v>4</v>
      </c>
      <c r="AC50" s="4">
        <v>5</v>
      </c>
      <c r="AD50" s="4"/>
      <c r="AE50" s="4"/>
      <c r="AF50" s="4"/>
      <c r="AG50" s="4"/>
      <c r="AH50" s="4"/>
      <c r="AI50" s="4"/>
      <c r="AJ50" s="4"/>
      <c r="AK50" s="4">
        <f t="shared" si="18"/>
        <v>24</v>
      </c>
      <c r="AL50" s="8">
        <f>SUM(C54,G50,H54,R51,AK50)</f>
        <v>65</v>
      </c>
      <c r="AM50" s="34"/>
      <c r="AN50" s="35">
        <f t="shared" si="6"/>
        <v>13</v>
      </c>
      <c r="AO50" s="35">
        <f t="shared" si="7"/>
        <v>17</v>
      </c>
      <c r="AP50" s="35">
        <f t="shared" si="8"/>
        <v>18</v>
      </c>
      <c r="AQ50" s="35">
        <f t="shared" si="9"/>
        <v>19</v>
      </c>
      <c r="AR50" s="35"/>
      <c r="AS50" s="3"/>
      <c r="AT50" s="36">
        <f t="shared" si="10"/>
        <v>0.44317325688026482</v>
      </c>
      <c r="AU50" s="36">
        <f t="shared" si="11"/>
        <v>0.59998588268511321</v>
      </c>
      <c r="AV50" s="36">
        <f t="shared" si="12"/>
        <v>0.68353478622449559</v>
      </c>
      <c r="AW50" s="36">
        <f t="shared" si="13"/>
        <v>0.73075798833864092</v>
      </c>
      <c r="AX50" s="10"/>
      <c r="AY50" s="23"/>
      <c r="AZ50" s="35">
        <f t="shared" ref="AZ50:BB50" si="105">IF((AT50)&gt;=50%, 2, (IF((AT50)&lt;25%, 0, 1)))</f>
        <v>1</v>
      </c>
      <c r="BA50" s="35">
        <f t="shared" si="105"/>
        <v>2</v>
      </c>
      <c r="BB50" s="35">
        <f t="shared" si="105"/>
        <v>2</v>
      </c>
      <c r="BC50" s="35">
        <f t="shared" si="15"/>
        <v>2</v>
      </c>
      <c r="BD50" s="4"/>
      <c r="BE50" s="6"/>
      <c r="BF50" s="4" t="str">
        <f t="shared" ref="BF50:BH50" si="106">IF(AZ50=2,"Att", (IF(AZ50=0,"Not","Weak")))</f>
        <v>Weak</v>
      </c>
      <c r="BG50" s="4" t="str">
        <f t="shared" si="106"/>
        <v>Att</v>
      </c>
      <c r="BH50" s="4" t="str">
        <f t="shared" si="106"/>
        <v>Att</v>
      </c>
      <c r="BI50" s="35" t="str">
        <f t="shared" si="17"/>
        <v>Att</v>
      </c>
      <c r="BJ50" s="4"/>
      <c r="BK50" s="1"/>
      <c r="BL50" s="84">
        <f t="shared" si="21"/>
        <v>5</v>
      </c>
      <c r="BM50" s="84">
        <f t="shared" si="22"/>
        <v>2</v>
      </c>
    </row>
    <row r="51" spans="1:65" ht="14.25" customHeight="1">
      <c r="A51" s="79" t="s">
        <v>127</v>
      </c>
      <c r="B51" s="58" t="s">
        <v>128</v>
      </c>
      <c r="C51" s="88">
        <v>10</v>
      </c>
      <c r="D51" s="60">
        <v>1</v>
      </c>
      <c r="E51" s="62">
        <v>3</v>
      </c>
      <c r="F51" s="5">
        <v>5</v>
      </c>
      <c r="G51" s="55">
        <f t="shared" si="3"/>
        <v>8</v>
      </c>
      <c r="H51" s="88">
        <v>10</v>
      </c>
      <c r="I51" s="5">
        <v>0</v>
      </c>
      <c r="J51" s="5">
        <v>1</v>
      </c>
      <c r="K51" s="8"/>
      <c r="L51" s="8">
        <v>0</v>
      </c>
      <c r="M51" s="8">
        <v>5</v>
      </c>
      <c r="N51" s="8"/>
      <c r="O51" s="8"/>
      <c r="P51" s="8"/>
      <c r="Q51" s="8"/>
      <c r="R51" s="61">
        <f>SUM(I51:Q51)</f>
        <v>6</v>
      </c>
      <c r="S51" s="4">
        <v>0</v>
      </c>
      <c r="T51" s="21">
        <v>2</v>
      </c>
      <c r="U51" s="4"/>
      <c r="V51" s="4"/>
      <c r="W51" s="4"/>
      <c r="X51" s="4"/>
      <c r="Y51" s="4">
        <v>2</v>
      </c>
      <c r="Z51" s="4">
        <v>5</v>
      </c>
      <c r="AA51" s="4"/>
      <c r="AB51" s="4">
        <v>3</v>
      </c>
      <c r="AC51" s="4">
        <v>0</v>
      </c>
      <c r="AD51" s="4"/>
      <c r="AE51" s="4"/>
      <c r="AF51" s="4"/>
      <c r="AG51" s="4"/>
      <c r="AH51" s="4"/>
      <c r="AI51" s="4"/>
      <c r="AJ51" s="4"/>
      <c r="AK51" s="4">
        <f t="shared" si="18"/>
        <v>12</v>
      </c>
      <c r="AL51" s="8">
        <f>SUM(C55,G51,H55,R52,AK51)</f>
        <v>45</v>
      </c>
      <c r="AM51" s="34"/>
      <c r="AN51" s="35">
        <f t="shared" si="6"/>
        <v>4</v>
      </c>
      <c r="AO51" s="35">
        <f t="shared" si="7"/>
        <v>8</v>
      </c>
      <c r="AP51" s="35">
        <f t="shared" si="8"/>
        <v>17</v>
      </c>
      <c r="AQ51" s="35">
        <f t="shared" si="9"/>
        <v>8</v>
      </c>
      <c r="AR51" s="35"/>
      <c r="AS51" s="3"/>
      <c r="AT51" s="36">
        <f t="shared" si="10"/>
        <v>0.13636100211700455</v>
      </c>
      <c r="AU51" s="36">
        <f t="shared" si="11"/>
        <v>0.28234629773417091</v>
      </c>
      <c r="AV51" s="36">
        <f t="shared" si="12"/>
        <v>0.6455606314342458</v>
      </c>
      <c r="AW51" s="36">
        <f t="shared" si="13"/>
        <v>0.3076875740373225</v>
      </c>
      <c r="AX51" s="10"/>
      <c r="AY51" s="23"/>
      <c r="AZ51" s="35">
        <f t="shared" ref="AZ51:BB51" si="107">IF((AT51)&gt;=50%, 2, (IF((AT51)&lt;25%, 0, 1)))</f>
        <v>0</v>
      </c>
      <c r="BA51" s="35">
        <f t="shared" si="107"/>
        <v>1</v>
      </c>
      <c r="BB51" s="35">
        <f t="shared" si="107"/>
        <v>2</v>
      </c>
      <c r="BC51" s="35">
        <f t="shared" si="15"/>
        <v>1</v>
      </c>
      <c r="BD51" s="4"/>
      <c r="BE51" s="6"/>
      <c r="BF51" s="4" t="str">
        <f t="shared" ref="BF51:BH51" si="108">IF(AZ51=2,"Att", (IF(AZ51=0,"Not","Weak")))</f>
        <v>Not</v>
      </c>
      <c r="BG51" s="4" t="str">
        <f t="shared" si="108"/>
        <v>Weak</v>
      </c>
      <c r="BH51" s="4" t="str">
        <f t="shared" si="108"/>
        <v>Att</v>
      </c>
      <c r="BI51" s="35" t="str">
        <f t="shared" si="17"/>
        <v>Weak</v>
      </c>
      <c r="BJ51" s="4"/>
      <c r="BK51" s="1"/>
      <c r="BL51" s="84">
        <f t="shared" si="21"/>
        <v>2</v>
      </c>
      <c r="BM51" s="84">
        <f t="shared" si="22"/>
        <v>2</v>
      </c>
    </row>
    <row r="52" spans="1:65" ht="14.25" customHeight="1">
      <c r="A52" s="79" t="s">
        <v>129</v>
      </c>
      <c r="B52" s="58" t="s">
        <v>130</v>
      </c>
      <c r="C52" s="88">
        <v>10</v>
      </c>
      <c r="D52" s="60">
        <v>7</v>
      </c>
      <c r="E52" s="62">
        <v>2</v>
      </c>
      <c r="F52" s="5">
        <v>7</v>
      </c>
      <c r="G52" s="55">
        <f t="shared" si="3"/>
        <v>14</v>
      </c>
      <c r="H52" s="88">
        <v>9</v>
      </c>
      <c r="I52" s="5">
        <v>0</v>
      </c>
      <c r="J52" s="5">
        <v>1</v>
      </c>
      <c r="K52" s="8"/>
      <c r="L52" s="8">
        <v>0</v>
      </c>
      <c r="M52" s="8">
        <v>5</v>
      </c>
      <c r="N52" s="8"/>
      <c r="O52" s="8"/>
      <c r="P52" s="8"/>
      <c r="Q52" s="8"/>
      <c r="R52" s="61">
        <f>SUM(I52:Q52)</f>
        <v>6</v>
      </c>
      <c r="S52" s="4">
        <v>5</v>
      </c>
      <c r="T52" s="21">
        <v>5</v>
      </c>
      <c r="U52" s="4"/>
      <c r="V52" s="4">
        <v>3</v>
      </c>
      <c r="W52" s="4"/>
      <c r="X52" s="4"/>
      <c r="Y52" s="4">
        <v>3</v>
      </c>
      <c r="Z52" s="4">
        <v>5</v>
      </c>
      <c r="AA52" s="4"/>
      <c r="AB52" s="4">
        <v>3</v>
      </c>
      <c r="AC52" s="4">
        <v>5</v>
      </c>
      <c r="AD52" s="4"/>
      <c r="AE52" s="4"/>
      <c r="AF52" s="4"/>
      <c r="AG52" s="4"/>
      <c r="AH52" s="4"/>
      <c r="AI52" s="4"/>
      <c r="AJ52" s="4"/>
      <c r="AK52" s="4">
        <f t="shared" si="18"/>
        <v>29</v>
      </c>
      <c r="AL52" s="8">
        <f>SUM(C56,G52,H56,R53,AK52)</f>
        <v>73</v>
      </c>
      <c r="AM52" s="34"/>
      <c r="AN52" s="35">
        <f t="shared" si="6"/>
        <v>18</v>
      </c>
      <c r="AO52" s="35">
        <f t="shared" si="7"/>
        <v>10</v>
      </c>
      <c r="AP52" s="35">
        <f t="shared" si="8"/>
        <v>17</v>
      </c>
      <c r="AQ52" s="35">
        <f t="shared" si="9"/>
        <v>15</v>
      </c>
      <c r="AR52" s="35"/>
      <c r="AS52" s="3"/>
      <c r="AT52" s="36">
        <f t="shared" si="10"/>
        <v>0.61362450952652048</v>
      </c>
      <c r="AU52" s="36">
        <f t="shared" si="11"/>
        <v>0.35293287216771368</v>
      </c>
      <c r="AV52" s="36">
        <f t="shared" si="12"/>
        <v>0.6455606314342458</v>
      </c>
      <c r="AW52" s="36">
        <f t="shared" si="13"/>
        <v>0.57691420131997972</v>
      </c>
      <c r="AX52" s="10"/>
      <c r="AY52" s="23"/>
      <c r="AZ52" s="35">
        <f t="shared" ref="AZ52:BB52" si="109">IF((AT52)&gt;=50%, 2, (IF((AT52)&lt;25%, 0, 1)))</f>
        <v>2</v>
      </c>
      <c r="BA52" s="35">
        <f t="shared" si="109"/>
        <v>1</v>
      </c>
      <c r="BB52" s="35">
        <f t="shared" si="109"/>
        <v>2</v>
      </c>
      <c r="BC52" s="35">
        <f t="shared" si="15"/>
        <v>2</v>
      </c>
      <c r="BD52" s="4"/>
      <c r="BE52" s="6"/>
      <c r="BF52" s="4" t="str">
        <f t="shared" ref="BF52:BH52" si="110">IF(AZ52=2,"Att", (IF(AZ52=0,"Not","Weak")))</f>
        <v>Att</v>
      </c>
      <c r="BG52" s="4" t="str">
        <f t="shared" si="110"/>
        <v>Weak</v>
      </c>
      <c r="BH52" s="4" t="str">
        <f t="shared" si="110"/>
        <v>Att</v>
      </c>
      <c r="BI52" s="35" t="str">
        <f t="shared" si="17"/>
        <v>Att</v>
      </c>
      <c r="BJ52" s="4"/>
      <c r="BK52" s="1"/>
      <c r="BL52" s="84">
        <f t="shared" si="21"/>
        <v>5</v>
      </c>
      <c r="BM52" s="84">
        <f t="shared" si="22"/>
        <v>2</v>
      </c>
    </row>
    <row r="53" spans="1:65" ht="14.25" customHeight="1">
      <c r="A53" s="79" t="s">
        <v>131</v>
      </c>
      <c r="B53" s="58" t="s">
        <v>132</v>
      </c>
      <c r="C53" s="88">
        <v>10</v>
      </c>
      <c r="D53" s="60">
        <v>5</v>
      </c>
      <c r="E53" s="62">
        <v>2</v>
      </c>
      <c r="F53" s="5">
        <v>8</v>
      </c>
      <c r="G53" s="55">
        <f t="shared" si="3"/>
        <v>13</v>
      </c>
      <c r="H53" s="88">
        <v>10</v>
      </c>
      <c r="I53" s="5">
        <v>0</v>
      </c>
      <c r="J53" s="5">
        <v>1</v>
      </c>
      <c r="K53" s="8"/>
      <c r="L53" s="8">
        <v>5</v>
      </c>
      <c r="M53" s="8">
        <v>5</v>
      </c>
      <c r="N53" s="8"/>
      <c r="O53" s="8"/>
      <c r="P53" s="8"/>
      <c r="Q53" s="8"/>
      <c r="R53" s="61">
        <f>SUM(I53:Q53)</f>
        <v>11</v>
      </c>
      <c r="S53" s="4">
        <v>0</v>
      </c>
      <c r="T53" s="21">
        <v>5</v>
      </c>
      <c r="U53" s="4"/>
      <c r="V53" s="4">
        <v>0</v>
      </c>
      <c r="W53" s="4"/>
      <c r="X53" s="4"/>
      <c r="Y53" s="4">
        <v>0</v>
      </c>
      <c r="Z53" s="4">
        <v>4</v>
      </c>
      <c r="AA53" s="4"/>
      <c r="AB53" s="4">
        <v>3</v>
      </c>
      <c r="AC53" s="4">
        <v>3</v>
      </c>
      <c r="AD53" s="4"/>
      <c r="AE53" s="4"/>
      <c r="AF53" s="4"/>
      <c r="AG53" s="4"/>
      <c r="AH53" s="4"/>
      <c r="AI53" s="4"/>
      <c r="AJ53" s="4"/>
      <c r="AK53" s="4">
        <f t="shared" si="18"/>
        <v>15</v>
      </c>
      <c r="AL53" s="8">
        <f>SUM(C57,G53,H57,R54,AK53)</f>
        <v>54</v>
      </c>
      <c r="AM53" s="34"/>
      <c r="AN53" s="35">
        <f t="shared" si="6"/>
        <v>11</v>
      </c>
      <c r="AO53" s="35">
        <f t="shared" si="7"/>
        <v>12</v>
      </c>
      <c r="AP53" s="35">
        <f t="shared" si="8"/>
        <v>14</v>
      </c>
      <c r="AQ53" s="35">
        <f t="shared" si="9"/>
        <v>14</v>
      </c>
      <c r="AR53" s="35"/>
      <c r="AS53" s="3"/>
      <c r="AT53" s="36">
        <f t="shared" si="10"/>
        <v>0.37499275582176256</v>
      </c>
      <c r="AU53" s="36">
        <f t="shared" si="11"/>
        <v>0.4235194466012564</v>
      </c>
      <c r="AV53" s="36">
        <f t="shared" si="12"/>
        <v>0.53163816706349654</v>
      </c>
      <c r="AW53" s="36">
        <f t="shared" si="13"/>
        <v>0.53845325456531445</v>
      </c>
      <c r="AX53" s="10"/>
      <c r="AY53" s="23"/>
      <c r="AZ53" s="35">
        <f t="shared" ref="AZ53:BB53" si="111">IF((AT53)&gt;=50%, 2, (IF((AT53)&lt;25%, 0, 1)))</f>
        <v>1</v>
      </c>
      <c r="BA53" s="35">
        <f t="shared" si="111"/>
        <v>1</v>
      </c>
      <c r="BB53" s="35">
        <f t="shared" si="111"/>
        <v>2</v>
      </c>
      <c r="BC53" s="35">
        <f t="shared" si="15"/>
        <v>2</v>
      </c>
      <c r="BD53" s="4"/>
      <c r="BE53" s="6"/>
      <c r="BF53" s="4" t="str">
        <f t="shared" ref="BF53:BH53" si="112">IF(AZ53=2,"Att", (IF(AZ53=0,"Not","Weak")))</f>
        <v>Weak</v>
      </c>
      <c r="BG53" s="4" t="str">
        <f t="shared" si="112"/>
        <v>Weak</v>
      </c>
      <c r="BH53" s="4" t="str">
        <f t="shared" si="112"/>
        <v>Att</v>
      </c>
      <c r="BI53" s="35" t="str">
        <f t="shared" si="17"/>
        <v>Att</v>
      </c>
      <c r="BJ53" s="4"/>
      <c r="BK53" s="1"/>
      <c r="BL53" s="84">
        <f t="shared" si="21"/>
        <v>4</v>
      </c>
      <c r="BM53" s="84">
        <f t="shared" si="22"/>
        <v>2</v>
      </c>
    </row>
    <row r="54" spans="1:65" ht="14.25" customHeight="1">
      <c r="A54" s="79" t="s">
        <v>133</v>
      </c>
      <c r="B54" s="58" t="s">
        <v>134</v>
      </c>
      <c r="C54" s="88">
        <v>10</v>
      </c>
      <c r="D54" s="60">
        <v>2</v>
      </c>
      <c r="E54" s="62"/>
      <c r="F54" s="5">
        <v>8</v>
      </c>
      <c r="G54" s="55">
        <f t="shared" si="3"/>
        <v>10</v>
      </c>
      <c r="H54" s="88">
        <v>9</v>
      </c>
      <c r="I54" s="5">
        <v>0</v>
      </c>
      <c r="J54" s="5">
        <v>1</v>
      </c>
      <c r="K54" s="8"/>
      <c r="L54" s="8">
        <v>5</v>
      </c>
      <c r="M54" s="8">
        <v>1</v>
      </c>
      <c r="N54" s="8"/>
      <c r="O54" s="8"/>
      <c r="P54" s="8"/>
      <c r="Q54" s="8"/>
      <c r="R54" s="61">
        <f>SUM(I54:Q54)</f>
        <v>7</v>
      </c>
      <c r="S54" s="4">
        <v>0</v>
      </c>
      <c r="T54" s="21">
        <v>2</v>
      </c>
      <c r="U54" s="4"/>
      <c r="V54" s="4">
        <v>0</v>
      </c>
      <c r="W54" s="4">
        <v>0</v>
      </c>
      <c r="X54" s="4"/>
      <c r="Y54" s="4">
        <v>3</v>
      </c>
      <c r="Z54" s="4">
        <v>5</v>
      </c>
      <c r="AA54" s="4"/>
      <c r="AB54" s="4">
        <v>2</v>
      </c>
      <c r="AC54" s="4">
        <v>1</v>
      </c>
      <c r="AD54" s="4"/>
      <c r="AE54" s="4"/>
      <c r="AF54" s="4"/>
      <c r="AG54" s="4"/>
      <c r="AH54" s="4"/>
      <c r="AI54" s="4"/>
      <c r="AJ54" s="4"/>
      <c r="AK54" s="4">
        <f t="shared" si="18"/>
        <v>13</v>
      </c>
      <c r="AL54" s="8">
        <f>SUM(C58,G54,H58,R55,AK54)</f>
        <v>52</v>
      </c>
      <c r="AM54" s="34"/>
      <c r="AN54" s="35">
        <f t="shared" si="6"/>
        <v>5</v>
      </c>
      <c r="AO54" s="35">
        <f t="shared" si="7"/>
        <v>6</v>
      </c>
      <c r="AP54" s="35">
        <f t="shared" si="8"/>
        <v>17</v>
      </c>
      <c r="AQ54" s="35">
        <f t="shared" si="9"/>
        <v>11</v>
      </c>
      <c r="AR54" s="35"/>
      <c r="AS54" s="3"/>
      <c r="AT54" s="36">
        <f t="shared" si="10"/>
        <v>0.17045125264625569</v>
      </c>
      <c r="AU54" s="36">
        <f t="shared" si="11"/>
        <v>0.2117597233006282</v>
      </c>
      <c r="AV54" s="36">
        <f t="shared" si="12"/>
        <v>0.6455606314342458</v>
      </c>
      <c r="AW54" s="36">
        <f t="shared" si="13"/>
        <v>0.42307041430131848</v>
      </c>
      <c r="AX54" s="10"/>
      <c r="AY54" s="23"/>
      <c r="AZ54" s="35">
        <f t="shared" ref="AZ54:BB54" si="113">IF((AT54)&gt;=50%, 2, (IF((AT54)&lt;25%, 0, 1)))</f>
        <v>0</v>
      </c>
      <c r="BA54" s="35">
        <f t="shared" si="113"/>
        <v>0</v>
      </c>
      <c r="BB54" s="35">
        <f t="shared" si="113"/>
        <v>2</v>
      </c>
      <c r="BC54" s="35">
        <f t="shared" si="15"/>
        <v>1</v>
      </c>
      <c r="BD54" s="4"/>
      <c r="BE54" s="6"/>
      <c r="BF54" s="4" t="str">
        <f t="shared" ref="BF54:BH54" si="114">IF(AZ54=2,"Att", (IF(AZ54=0,"Not","Weak")))</f>
        <v>Not</v>
      </c>
      <c r="BG54" s="4" t="str">
        <f t="shared" si="114"/>
        <v>Not</v>
      </c>
      <c r="BH54" s="4" t="str">
        <f t="shared" si="114"/>
        <v>Att</v>
      </c>
      <c r="BI54" s="35" t="str">
        <f t="shared" si="17"/>
        <v>Weak</v>
      </c>
      <c r="BJ54" s="4"/>
      <c r="BK54" s="1"/>
      <c r="BL54" s="84">
        <f t="shared" si="21"/>
        <v>1</v>
      </c>
      <c r="BM54" s="84">
        <f t="shared" si="22"/>
        <v>2</v>
      </c>
    </row>
    <row r="55" spans="1:65" ht="14.25" customHeight="1">
      <c r="A55" s="79" t="s">
        <v>135</v>
      </c>
      <c r="B55" s="58" t="s">
        <v>136</v>
      </c>
      <c r="C55" s="88">
        <v>10</v>
      </c>
      <c r="D55" s="60">
        <v>6</v>
      </c>
      <c r="E55" s="62">
        <v>3</v>
      </c>
      <c r="F55" s="5">
        <v>7</v>
      </c>
      <c r="G55" s="55">
        <f t="shared" si="3"/>
        <v>13</v>
      </c>
      <c r="H55" s="88">
        <v>9</v>
      </c>
      <c r="I55" s="8">
        <v>3</v>
      </c>
      <c r="J55" s="8">
        <v>0</v>
      </c>
      <c r="K55" s="8"/>
      <c r="L55" s="8">
        <v>5</v>
      </c>
      <c r="M55" s="8">
        <v>1</v>
      </c>
      <c r="N55" s="8"/>
      <c r="O55" s="8"/>
      <c r="P55" s="8"/>
      <c r="Q55" s="8"/>
      <c r="R55" s="61">
        <f>SUM(I55:Q55)</f>
        <v>9</v>
      </c>
      <c r="S55" s="4">
        <v>5</v>
      </c>
      <c r="T55" s="21">
        <v>4</v>
      </c>
      <c r="U55" s="4"/>
      <c r="V55" s="4">
        <v>2</v>
      </c>
      <c r="W55" s="4">
        <v>5</v>
      </c>
      <c r="X55" s="4"/>
      <c r="Y55" s="4">
        <v>1</v>
      </c>
      <c r="Z55" s="4">
        <v>0</v>
      </c>
      <c r="AA55" s="4"/>
      <c r="AB55" s="4">
        <v>4</v>
      </c>
      <c r="AC55" s="4">
        <v>4</v>
      </c>
      <c r="AD55" s="4"/>
      <c r="AE55" s="4"/>
      <c r="AF55" s="4"/>
      <c r="AG55" s="4"/>
      <c r="AH55" s="4"/>
      <c r="AI55" s="4"/>
      <c r="AJ55" s="4"/>
      <c r="AK55" s="4">
        <f t="shared" si="18"/>
        <v>25</v>
      </c>
      <c r="AL55" s="8">
        <f t="shared" ref="AL55:AL59" si="115">SUM(C59,G55,H59,R56,AK55)</f>
        <v>61</v>
      </c>
      <c r="AM55" s="34"/>
      <c r="AN55" s="35">
        <f t="shared" si="6"/>
        <v>18</v>
      </c>
      <c r="AO55" s="35">
        <f t="shared" si="7"/>
        <v>16</v>
      </c>
      <c r="AP55" s="35">
        <f t="shared" si="8"/>
        <v>10</v>
      </c>
      <c r="AQ55" s="35">
        <f t="shared" si="9"/>
        <v>15</v>
      </c>
      <c r="AR55" s="35"/>
      <c r="AS55" s="3"/>
      <c r="AT55" s="36">
        <f t="shared" si="10"/>
        <v>0.61362450952652048</v>
      </c>
      <c r="AU55" s="36">
        <f t="shared" si="11"/>
        <v>0.56469259546834183</v>
      </c>
      <c r="AV55" s="36">
        <f t="shared" si="12"/>
        <v>0.37974154790249753</v>
      </c>
      <c r="AW55" s="36">
        <f t="shared" si="13"/>
        <v>0.57691420131997972</v>
      </c>
      <c r="AX55" s="10"/>
      <c r="AY55" s="23"/>
      <c r="AZ55" s="35">
        <f t="shared" ref="AZ55:BB55" si="116">IF((AT55)&gt;=50%, 2, (IF((AT55)&lt;25%, 0, 1)))</f>
        <v>2</v>
      </c>
      <c r="BA55" s="35">
        <f t="shared" si="116"/>
        <v>2</v>
      </c>
      <c r="BB55" s="35">
        <f t="shared" si="116"/>
        <v>1</v>
      </c>
      <c r="BC55" s="35">
        <f t="shared" si="15"/>
        <v>2</v>
      </c>
      <c r="BD55" s="4"/>
      <c r="BE55" s="6"/>
      <c r="BF55" s="4" t="str">
        <f t="shared" ref="BF55:BH55" si="117">IF(AZ55=2,"Att", (IF(AZ55=0,"Not","Weak")))</f>
        <v>Att</v>
      </c>
      <c r="BG55" s="4" t="str">
        <f t="shared" si="117"/>
        <v>Att</v>
      </c>
      <c r="BH55" s="4" t="str">
        <f t="shared" si="117"/>
        <v>Weak</v>
      </c>
      <c r="BI55" s="35" t="str">
        <f t="shared" si="17"/>
        <v>Att</v>
      </c>
      <c r="BJ55" s="4"/>
      <c r="BK55" s="1"/>
      <c r="BL55" s="84">
        <f t="shared" si="21"/>
        <v>6</v>
      </c>
      <c r="BM55" s="84">
        <f t="shared" si="22"/>
        <v>1</v>
      </c>
    </row>
    <row r="56" spans="1:65" ht="14.25" customHeight="1">
      <c r="A56" s="79" t="s">
        <v>137</v>
      </c>
      <c r="B56" s="58" t="s">
        <v>138</v>
      </c>
      <c r="C56" s="88">
        <v>10</v>
      </c>
      <c r="D56" s="60">
        <v>0</v>
      </c>
      <c r="E56" s="62">
        <v>3</v>
      </c>
      <c r="F56" s="5">
        <v>8</v>
      </c>
      <c r="G56" s="55">
        <f t="shared" si="3"/>
        <v>11</v>
      </c>
      <c r="H56" s="88">
        <v>9</v>
      </c>
      <c r="I56" s="5">
        <v>3</v>
      </c>
      <c r="J56" s="5">
        <v>1</v>
      </c>
      <c r="K56" s="8"/>
      <c r="L56" s="8"/>
      <c r="M56" s="8"/>
      <c r="N56" s="8"/>
      <c r="O56" s="8">
        <v>0</v>
      </c>
      <c r="P56" s="8">
        <v>0</v>
      </c>
      <c r="Q56" s="8"/>
      <c r="R56" s="61">
        <f t="shared" si="82"/>
        <v>4</v>
      </c>
      <c r="S56" s="4">
        <v>0</v>
      </c>
      <c r="T56" s="21">
        <v>3</v>
      </c>
      <c r="U56" s="4"/>
      <c r="V56" s="4"/>
      <c r="W56" s="4"/>
      <c r="X56" s="4"/>
      <c r="Y56" s="4">
        <v>2</v>
      </c>
      <c r="Z56" s="4">
        <v>6</v>
      </c>
      <c r="AA56" s="4"/>
      <c r="AB56" s="4">
        <v>5</v>
      </c>
      <c r="AC56" s="4">
        <v>4</v>
      </c>
      <c r="AD56" s="4"/>
      <c r="AE56" s="4"/>
      <c r="AF56" s="4"/>
      <c r="AG56" s="4"/>
      <c r="AH56" s="4"/>
      <c r="AI56" s="4"/>
      <c r="AJ56" s="4"/>
      <c r="AK56" s="4">
        <f t="shared" si="18"/>
        <v>20</v>
      </c>
      <c r="AL56" s="8">
        <f t="shared" si="115"/>
        <v>42</v>
      </c>
      <c r="AM56" s="34"/>
      <c r="AN56" s="35">
        <f t="shared" si="6"/>
        <v>7</v>
      </c>
      <c r="AO56" s="35">
        <f t="shared" si="7"/>
        <v>3</v>
      </c>
      <c r="AP56" s="35">
        <f t="shared" si="8"/>
        <v>17</v>
      </c>
      <c r="AQ56" s="35">
        <f t="shared" si="9"/>
        <v>17</v>
      </c>
      <c r="AR56" s="35"/>
      <c r="AS56" s="3"/>
      <c r="AT56" s="36">
        <f t="shared" si="10"/>
        <v>0.23863175370475798</v>
      </c>
      <c r="AU56" s="36">
        <f t="shared" si="11"/>
        <v>0.1058798616503141</v>
      </c>
      <c r="AV56" s="36">
        <f t="shared" si="12"/>
        <v>0.6455606314342458</v>
      </c>
      <c r="AW56" s="36">
        <f t="shared" si="13"/>
        <v>0.65383609482931038</v>
      </c>
      <c r="AX56" s="10"/>
      <c r="AY56" s="23"/>
      <c r="AZ56" s="35">
        <f t="shared" ref="AZ56:BB56" si="118">IF((AT56)&gt;=50%, 2, (IF((AT56)&lt;25%, 0, 1)))</f>
        <v>0</v>
      </c>
      <c r="BA56" s="35">
        <f t="shared" si="118"/>
        <v>0</v>
      </c>
      <c r="BB56" s="35">
        <f t="shared" si="118"/>
        <v>2</v>
      </c>
      <c r="BC56" s="35">
        <f t="shared" si="15"/>
        <v>2</v>
      </c>
      <c r="BD56" s="4"/>
      <c r="BE56" s="6"/>
      <c r="BF56" s="4" t="str">
        <f t="shared" ref="BF56:BH56" si="119">IF(AZ56=2,"Att", (IF(AZ56=0,"Not","Weak")))</f>
        <v>Not</v>
      </c>
      <c r="BG56" s="4" t="str">
        <f t="shared" si="119"/>
        <v>Not</v>
      </c>
      <c r="BH56" s="4" t="str">
        <f t="shared" si="119"/>
        <v>Att</v>
      </c>
      <c r="BI56" s="35" t="str">
        <f t="shared" si="17"/>
        <v>Att</v>
      </c>
      <c r="BJ56" s="4"/>
      <c r="BK56" s="1"/>
      <c r="BL56" s="84">
        <f t="shared" si="21"/>
        <v>2</v>
      </c>
      <c r="BM56" s="84">
        <f t="shared" si="22"/>
        <v>2</v>
      </c>
    </row>
    <row r="57" spans="1:65" ht="14.25" customHeight="1">
      <c r="A57" s="79" t="s">
        <v>139</v>
      </c>
      <c r="B57" s="58" t="s">
        <v>140</v>
      </c>
      <c r="C57" s="88">
        <v>10</v>
      </c>
      <c r="D57" s="60">
        <v>4</v>
      </c>
      <c r="E57" s="62">
        <v>3</v>
      </c>
      <c r="F57" s="5">
        <v>7</v>
      </c>
      <c r="G57" s="55">
        <f t="shared" si="3"/>
        <v>11</v>
      </c>
      <c r="H57" s="88">
        <v>9</v>
      </c>
      <c r="I57" s="5">
        <v>5</v>
      </c>
      <c r="J57" s="5">
        <v>5</v>
      </c>
      <c r="K57" s="8"/>
      <c r="L57" s="8">
        <v>0</v>
      </c>
      <c r="M57" s="8">
        <v>1</v>
      </c>
      <c r="N57" s="8"/>
      <c r="O57" s="8"/>
      <c r="P57" s="8"/>
      <c r="Q57" s="8"/>
      <c r="R57" s="61">
        <f t="shared" si="82"/>
        <v>11</v>
      </c>
      <c r="S57" s="4">
        <v>0</v>
      </c>
      <c r="T57" s="21">
        <v>4</v>
      </c>
      <c r="U57" s="4"/>
      <c r="V57" s="4">
        <v>0</v>
      </c>
      <c r="W57" s="4">
        <v>5</v>
      </c>
      <c r="X57" s="4"/>
      <c r="Y57" s="4">
        <v>3</v>
      </c>
      <c r="Z57" s="4">
        <v>2</v>
      </c>
      <c r="AA57" s="4"/>
      <c r="AB57" s="4">
        <v>5</v>
      </c>
      <c r="AC57" s="4">
        <v>3</v>
      </c>
      <c r="AD57" s="4"/>
      <c r="AE57" s="4"/>
      <c r="AF57" s="4"/>
      <c r="AG57" s="4"/>
      <c r="AH57" s="4"/>
      <c r="AI57" s="4"/>
      <c r="AJ57" s="4"/>
      <c r="AK57" s="4">
        <f t="shared" si="18"/>
        <v>22</v>
      </c>
      <c r="AL57" s="8">
        <f t="shared" si="115"/>
        <v>41</v>
      </c>
      <c r="AM57" s="34"/>
      <c r="AN57" s="35">
        <f t="shared" si="6"/>
        <v>18</v>
      </c>
      <c r="AO57" s="35">
        <f t="shared" si="7"/>
        <v>9</v>
      </c>
      <c r="AP57" s="35">
        <f t="shared" si="8"/>
        <v>14</v>
      </c>
      <c r="AQ57" s="35">
        <f t="shared" si="9"/>
        <v>15</v>
      </c>
      <c r="AR57" s="35"/>
      <c r="AS57" s="3"/>
      <c r="AT57" s="36">
        <f t="shared" si="10"/>
        <v>0.61362450952652048</v>
      </c>
      <c r="AU57" s="36">
        <f t="shared" si="11"/>
        <v>0.3176395849509423</v>
      </c>
      <c r="AV57" s="36">
        <f t="shared" si="12"/>
        <v>0.53163816706349654</v>
      </c>
      <c r="AW57" s="36">
        <f t="shared" si="13"/>
        <v>0.57691420131997972</v>
      </c>
      <c r="AX57" s="10"/>
      <c r="AY57" s="23"/>
      <c r="AZ57" s="35">
        <f t="shared" ref="AZ57:BB57" si="120">IF((AT57)&gt;=50%, 2, (IF((AT57)&lt;25%, 0, 1)))</f>
        <v>2</v>
      </c>
      <c r="BA57" s="35">
        <f t="shared" si="120"/>
        <v>1</v>
      </c>
      <c r="BB57" s="35">
        <f t="shared" si="120"/>
        <v>2</v>
      </c>
      <c r="BC57" s="35">
        <f t="shared" si="15"/>
        <v>2</v>
      </c>
      <c r="BD57" s="4"/>
      <c r="BE57" s="6"/>
      <c r="BF57" s="4" t="str">
        <f t="shared" ref="BF57:BH57" si="121">IF(AZ57=2,"Att", (IF(AZ57=0,"Not","Weak")))</f>
        <v>Att</v>
      </c>
      <c r="BG57" s="4" t="str">
        <f t="shared" si="121"/>
        <v>Weak</v>
      </c>
      <c r="BH57" s="4" t="str">
        <f t="shared" si="121"/>
        <v>Att</v>
      </c>
      <c r="BI57" s="35" t="str">
        <f t="shared" si="17"/>
        <v>Att</v>
      </c>
      <c r="BJ57" s="4"/>
      <c r="BK57" s="1"/>
      <c r="BL57" s="84">
        <f t="shared" si="21"/>
        <v>5</v>
      </c>
      <c r="BM57" s="84">
        <f t="shared" si="22"/>
        <v>2</v>
      </c>
    </row>
    <row r="58" spans="1:65" ht="14.25" customHeight="1">
      <c r="A58" s="79" t="s">
        <v>141</v>
      </c>
      <c r="B58" s="58" t="s">
        <v>142</v>
      </c>
      <c r="C58" s="88">
        <v>10</v>
      </c>
      <c r="D58" s="60">
        <v>5</v>
      </c>
      <c r="E58" s="62">
        <v>1</v>
      </c>
      <c r="F58" s="5">
        <v>8</v>
      </c>
      <c r="G58" s="55">
        <f t="shared" si="3"/>
        <v>13</v>
      </c>
      <c r="H58" s="88">
        <v>10</v>
      </c>
      <c r="I58" s="5">
        <v>2</v>
      </c>
      <c r="J58" s="5">
        <v>1</v>
      </c>
      <c r="K58" s="8"/>
      <c r="L58" s="8">
        <v>5</v>
      </c>
      <c r="M58" s="8">
        <v>0</v>
      </c>
      <c r="N58" s="8"/>
      <c r="O58" s="8"/>
      <c r="P58" s="8"/>
      <c r="Q58" s="8"/>
      <c r="R58" s="61">
        <f t="shared" si="82"/>
        <v>8</v>
      </c>
      <c r="S58" s="4">
        <v>0</v>
      </c>
      <c r="T58" s="21">
        <v>4</v>
      </c>
      <c r="U58" s="4"/>
      <c r="V58" s="4">
        <v>2</v>
      </c>
      <c r="W58" s="4">
        <v>5</v>
      </c>
      <c r="X58" s="4"/>
      <c r="Y58" s="4">
        <v>1</v>
      </c>
      <c r="Z58" s="4"/>
      <c r="AA58" s="4"/>
      <c r="AB58" s="4">
        <v>2</v>
      </c>
      <c r="AC58" s="4"/>
      <c r="AD58" s="4"/>
      <c r="AE58" s="4"/>
      <c r="AF58" s="4"/>
      <c r="AG58" s="4"/>
      <c r="AH58" s="4"/>
      <c r="AI58" s="4"/>
      <c r="AJ58" s="4"/>
      <c r="AK58" s="4">
        <f t="shared" si="18"/>
        <v>14</v>
      </c>
      <c r="AL58" s="8">
        <f t="shared" si="115"/>
        <v>38</v>
      </c>
      <c r="AM58" s="34"/>
      <c r="AN58" s="35">
        <f t="shared" si="6"/>
        <v>12</v>
      </c>
      <c r="AO58" s="35">
        <f t="shared" si="7"/>
        <v>13</v>
      </c>
      <c r="AP58" s="35">
        <f t="shared" si="8"/>
        <v>11</v>
      </c>
      <c r="AQ58" s="35">
        <f t="shared" si="9"/>
        <v>10</v>
      </c>
      <c r="AR58" s="35"/>
      <c r="AS58" s="3"/>
      <c r="AT58" s="36">
        <f t="shared" si="10"/>
        <v>0.40908300635101369</v>
      </c>
      <c r="AU58" s="36">
        <f t="shared" si="11"/>
        <v>0.45881273381802778</v>
      </c>
      <c r="AV58" s="36">
        <f t="shared" si="12"/>
        <v>0.41771570269274733</v>
      </c>
      <c r="AW58" s="36">
        <f t="shared" si="13"/>
        <v>0.38460946754665315</v>
      </c>
      <c r="AX58" s="10"/>
      <c r="AY58" s="23"/>
      <c r="AZ58" s="35">
        <f t="shared" ref="AZ58:BB58" si="122">IF((AT58)&gt;=50%, 2, (IF((AT58)&lt;25%, 0, 1)))</f>
        <v>1</v>
      </c>
      <c r="BA58" s="35">
        <f t="shared" si="122"/>
        <v>1</v>
      </c>
      <c r="BB58" s="35">
        <f t="shared" si="122"/>
        <v>1</v>
      </c>
      <c r="BC58" s="35">
        <f t="shared" si="15"/>
        <v>1</v>
      </c>
      <c r="BD58" s="4"/>
      <c r="BE58" s="6"/>
      <c r="BF58" s="4" t="str">
        <f t="shared" ref="BF58:BH58" si="123">IF(AZ58=2,"Att", (IF(AZ58=0,"Not","Weak")))</f>
        <v>Weak</v>
      </c>
      <c r="BG58" s="4" t="str">
        <f t="shared" si="123"/>
        <v>Weak</v>
      </c>
      <c r="BH58" s="4" t="str">
        <f t="shared" si="123"/>
        <v>Weak</v>
      </c>
      <c r="BI58" s="35" t="str">
        <f t="shared" si="17"/>
        <v>Weak</v>
      </c>
      <c r="BJ58" s="4"/>
      <c r="BK58" s="1"/>
      <c r="BL58" s="84">
        <f t="shared" si="21"/>
        <v>3</v>
      </c>
      <c r="BM58" s="84">
        <f t="shared" si="22"/>
        <v>1</v>
      </c>
    </row>
    <row r="59" spans="1:65" ht="14.25" customHeight="1">
      <c r="A59" s="79" t="s">
        <v>143</v>
      </c>
      <c r="B59" s="58" t="s">
        <v>144</v>
      </c>
      <c r="C59" s="88">
        <v>10</v>
      </c>
      <c r="D59" s="60">
        <v>8</v>
      </c>
      <c r="E59" s="62">
        <v>8</v>
      </c>
      <c r="F59" s="5">
        <v>7</v>
      </c>
      <c r="G59" s="55">
        <f t="shared" si="3"/>
        <v>16</v>
      </c>
      <c r="H59" s="88">
        <v>9</v>
      </c>
      <c r="I59" s="5">
        <v>5</v>
      </c>
      <c r="J59" s="5">
        <v>5</v>
      </c>
      <c r="K59" s="8"/>
      <c r="L59" s="8">
        <v>0</v>
      </c>
      <c r="M59" s="8">
        <v>1</v>
      </c>
      <c r="N59" s="8"/>
      <c r="O59" s="8"/>
      <c r="P59" s="8"/>
      <c r="Q59" s="8"/>
      <c r="R59" s="61">
        <f t="shared" si="82"/>
        <v>11</v>
      </c>
      <c r="S59" s="4">
        <v>5</v>
      </c>
      <c r="T59" s="40">
        <v>5</v>
      </c>
      <c r="U59" s="53"/>
      <c r="V59" s="53">
        <v>5</v>
      </c>
      <c r="W59" s="53">
        <v>5</v>
      </c>
      <c r="X59" s="53"/>
      <c r="Y59" s="53">
        <v>2</v>
      </c>
      <c r="Z59" s="53">
        <v>4</v>
      </c>
      <c r="AA59" s="53"/>
      <c r="AB59" s="53">
        <v>5</v>
      </c>
      <c r="AC59" s="53">
        <v>3</v>
      </c>
      <c r="AD59" s="53"/>
      <c r="AE59" s="53"/>
      <c r="AF59" s="53"/>
      <c r="AG59" s="53"/>
      <c r="AH59" s="53"/>
      <c r="AI59" s="53"/>
      <c r="AJ59" s="53"/>
      <c r="AK59" s="4">
        <f t="shared" si="18"/>
        <v>34</v>
      </c>
      <c r="AL59" s="8">
        <f t="shared" si="115"/>
        <v>50</v>
      </c>
      <c r="AM59" s="34"/>
      <c r="AN59" s="35">
        <f t="shared" si="6"/>
        <v>28</v>
      </c>
      <c r="AO59" s="35">
        <f t="shared" si="7"/>
        <v>19</v>
      </c>
      <c r="AP59" s="35">
        <f t="shared" si="8"/>
        <v>15</v>
      </c>
      <c r="AQ59" s="35">
        <f t="shared" si="9"/>
        <v>15</v>
      </c>
      <c r="AR59" s="35"/>
      <c r="AS59" s="3"/>
      <c r="AT59" s="36">
        <f t="shared" si="10"/>
        <v>0.9545270148190319</v>
      </c>
      <c r="AU59" s="36">
        <f t="shared" si="11"/>
        <v>0.67057245711865598</v>
      </c>
      <c r="AV59" s="36">
        <f t="shared" si="12"/>
        <v>0.56961232185374633</v>
      </c>
      <c r="AW59" s="36">
        <f t="shared" si="13"/>
        <v>0.57691420131997972</v>
      </c>
      <c r="AX59" s="10"/>
      <c r="AY59" s="23"/>
      <c r="AZ59" s="35">
        <f t="shared" ref="AZ59:BB59" si="124">IF((AT59)&gt;=50%, 2, (IF((AT59)&lt;25%, 0, 1)))</f>
        <v>2</v>
      </c>
      <c r="BA59" s="35">
        <f t="shared" si="124"/>
        <v>2</v>
      </c>
      <c r="BB59" s="35">
        <f t="shared" si="124"/>
        <v>2</v>
      </c>
      <c r="BC59" s="35">
        <f t="shared" si="15"/>
        <v>2</v>
      </c>
      <c r="BD59" s="4"/>
      <c r="BE59" s="6"/>
      <c r="BF59" s="4" t="str">
        <f t="shared" ref="BF59:BH59" si="125">IF(AZ59=2,"Att", (IF(AZ59=0,"Not","Weak")))</f>
        <v>Att</v>
      </c>
      <c r="BG59" s="4" t="str">
        <f t="shared" si="125"/>
        <v>Att</v>
      </c>
      <c r="BH59" s="4" t="str">
        <f t="shared" si="125"/>
        <v>Att</v>
      </c>
      <c r="BI59" s="35" t="str">
        <f t="shared" si="17"/>
        <v>Att</v>
      </c>
      <c r="BJ59" s="4"/>
      <c r="BK59" s="1"/>
      <c r="BL59" s="84">
        <f t="shared" si="21"/>
        <v>6</v>
      </c>
      <c r="BM59" s="84">
        <f t="shared" si="22"/>
        <v>2</v>
      </c>
    </row>
    <row r="60" spans="1:65" ht="14.25" customHeight="1">
      <c r="A60" s="80"/>
      <c r="B60" s="59"/>
      <c r="C60" s="90"/>
      <c r="D60" s="64"/>
      <c r="E60" s="5"/>
      <c r="F60" s="5"/>
      <c r="G60" s="55"/>
      <c r="H60" s="38"/>
      <c r="I60" s="5"/>
      <c r="J60" s="5"/>
      <c r="K60" s="8"/>
      <c r="L60" s="8"/>
      <c r="M60" s="8"/>
      <c r="N60" s="8"/>
      <c r="O60" s="8"/>
      <c r="P60" s="8"/>
      <c r="Q60" s="8"/>
      <c r="R60" s="65"/>
      <c r="S60" s="74"/>
      <c r="T60" s="21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56"/>
      <c r="AM60" s="34"/>
      <c r="AN60" s="35"/>
      <c r="AO60" s="35"/>
      <c r="AP60" s="35"/>
      <c r="AQ60" s="35"/>
      <c r="AR60" s="35"/>
      <c r="AS60" s="3"/>
      <c r="AT60" s="36"/>
      <c r="AU60" s="36"/>
      <c r="AV60" s="36"/>
      <c r="AW60" s="36"/>
      <c r="AX60" s="10"/>
      <c r="AY60" s="23"/>
      <c r="AZ60" s="35"/>
      <c r="BA60" s="35"/>
      <c r="BB60" s="35"/>
      <c r="BC60" s="35"/>
      <c r="BD60" s="4"/>
      <c r="BE60" s="6"/>
      <c r="BF60" s="4"/>
      <c r="BG60" s="4"/>
      <c r="BH60" s="4"/>
      <c r="BI60" s="35"/>
      <c r="BJ60" s="4"/>
      <c r="BK60" s="1"/>
      <c r="BL60" s="84"/>
      <c r="BM60" s="84"/>
    </row>
    <row r="61" spans="1:65" ht="14.25" customHeight="1">
      <c r="A61" s="81"/>
      <c r="B61" s="54"/>
      <c r="C61" s="90"/>
      <c r="D61" s="5"/>
      <c r="E61" s="5"/>
      <c r="F61" s="5"/>
      <c r="G61" s="55"/>
      <c r="H61" s="38"/>
      <c r="I61" s="66"/>
      <c r="J61" s="64"/>
      <c r="K61" s="67"/>
      <c r="L61" s="67"/>
      <c r="M61" s="67"/>
      <c r="N61" s="67"/>
      <c r="O61" s="67"/>
      <c r="P61" s="67"/>
      <c r="Q61" s="67"/>
      <c r="R61" s="33"/>
      <c r="S61" s="61"/>
      <c r="T61" s="21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56"/>
      <c r="AM61" s="34"/>
      <c r="AN61" s="35"/>
      <c r="AO61" s="35"/>
      <c r="AP61" s="35"/>
      <c r="AQ61" s="35"/>
      <c r="AR61" s="35"/>
      <c r="AS61" s="3"/>
      <c r="AT61" s="36"/>
      <c r="AU61" s="36"/>
      <c r="AV61" s="36"/>
      <c r="AW61" s="36"/>
      <c r="AX61" s="10"/>
      <c r="AY61" s="23"/>
      <c r="AZ61" s="35"/>
      <c r="BA61" s="35"/>
      <c r="BB61" s="35"/>
      <c r="BC61" s="35"/>
      <c r="BD61" s="4"/>
      <c r="BE61" s="6"/>
      <c r="BF61" s="4"/>
      <c r="BG61" s="4"/>
      <c r="BH61" s="4"/>
      <c r="BI61" s="35"/>
      <c r="BJ61" s="4"/>
      <c r="BK61" s="1"/>
      <c r="BL61" s="84"/>
      <c r="BM61" s="84"/>
    </row>
    <row r="62" spans="1:65" ht="14.25" customHeight="1">
      <c r="A62" s="81"/>
      <c r="B62" s="54"/>
      <c r="C62" s="90"/>
      <c r="D62" s="5"/>
      <c r="E62" s="5"/>
      <c r="F62" s="5"/>
      <c r="G62" s="55"/>
      <c r="H62" s="38"/>
      <c r="I62" s="41"/>
      <c r="J62" s="5"/>
      <c r="K62" s="8"/>
      <c r="L62" s="8"/>
      <c r="M62" s="8"/>
      <c r="N62" s="8"/>
      <c r="O62" s="8"/>
      <c r="P62" s="8"/>
      <c r="Q62" s="8"/>
      <c r="R62" s="33"/>
      <c r="S62" s="61"/>
      <c r="T62" s="21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56"/>
      <c r="AM62" s="34"/>
      <c r="AN62" s="35"/>
      <c r="AO62" s="35"/>
      <c r="AP62" s="35"/>
      <c r="AQ62" s="35"/>
      <c r="AR62" s="35"/>
      <c r="AS62" s="3"/>
      <c r="AT62" s="36"/>
      <c r="AU62" s="36"/>
      <c r="AV62" s="36"/>
      <c r="AW62" s="36"/>
      <c r="AX62" s="10"/>
      <c r="AY62" s="23"/>
      <c r="AZ62" s="35"/>
      <c r="BA62" s="35"/>
      <c r="BB62" s="35"/>
      <c r="BC62" s="35"/>
      <c r="BD62" s="4"/>
      <c r="BE62" s="6"/>
      <c r="BF62" s="4"/>
      <c r="BG62" s="4"/>
      <c r="BH62" s="4"/>
      <c r="BI62" s="35"/>
      <c r="BJ62" s="4"/>
      <c r="BK62" s="1"/>
      <c r="BL62" s="84"/>
      <c r="BM62" s="84"/>
    </row>
    <row r="63" spans="1:65" ht="14.25" customHeight="1">
      <c r="A63" s="81"/>
      <c r="B63" s="54"/>
      <c r="C63" s="90"/>
      <c r="D63" s="5"/>
      <c r="E63" s="5"/>
      <c r="F63" s="5"/>
      <c r="G63" s="55"/>
      <c r="H63" s="38"/>
      <c r="I63" s="41"/>
      <c r="J63" s="5"/>
      <c r="K63" s="8"/>
      <c r="L63" s="8"/>
      <c r="M63" s="8"/>
      <c r="N63" s="8"/>
      <c r="O63" s="8"/>
      <c r="P63" s="8"/>
      <c r="Q63" s="8"/>
      <c r="R63" s="33"/>
      <c r="S63" s="61"/>
      <c r="T63" s="21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56"/>
      <c r="AM63" s="34"/>
      <c r="AN63" s="35"/>
      <c r="AO63" s="35"/>
      <c r="AP63" s="35"/>
      <c r="AQ63" s="35"/>
      <c r="AR63" s="35"/>
      <c r="AS63" s="3"/>
      <c r="AT63" s="36"/>
      <c r="AU63" s="36"/>
      <c r="AV63" s="36"/>
      <c r="AW63" s="36"/>
      <c r="AX63" s="10"/>
      <c r="AY63" s="23"/>
      <c r="AZ63" s="35"/>
      <c r="BA63" s="35"/>
      <c r="BB63" s="35"/>
      <c r="BC63" s="35"/>
      <c r="BD63" s="4"/>
      <c r="BE63" s="6"/>
      <c r="BF63" s="4"/>
      <c r="BG63" s="4"/>
      <c r="BH63" s="4"/>
      <c r="BI63" s="35"/>
      <c r="BJ63" s="4"/>
      <c r="BK63" s="1"/>
      <c r="BL63" s="84"/>
      <c r="BM63" s="84"/>
    </row>
    <row r="64" spans="1:65" ht="14.25" customHeight="1">
      <c r="A64" s="81"/>
      <c r="B64" s="54"/>
      <c r="C64" s="90"/>
      <c r="D64" s="5"/>
      <c r="E64" s="5"/>
      <c r="F64" s="5"/>
      <c r="G64" s="55"/>
      <c r="H64" s="38"/>
      <c r="I64" s="41"/>
      <c r="J64" s="5"/>
      <c r="K64" s="8"/>
      <c r="L64" s="8"/>
      <c r="M64" s="8"/>
      <c r="N64" s="8"/>
      <c r="O64" s="8"/>
      <c r="P64" s="8"/>
      <c r="Q64" s="8"/>
      <c r="R64" s="33"/>
      <c r="S64" s="61"/>
      <c r="T64" s="21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56"/>
      <c r="AM64" s="34"/>
      <c r="AN64" s="35"/>
      <c r="AO64" s="35"/>
      <c r="AP64" s="35"/>
      <c r="AQ64" s="35"/>
      <c r="AR64" s="35"/>
      <c r="AS64" s="3"/>
      <c r="AT64" s="36"/>
      <c r="AU64" s="36"/>
      <c r="AV64" s="36"/>
      <c r="AW64" s="36"/>
      <c r="AX64" s="10"/>
      <c r="AY64" s="23"/>
      <c r="AZ64" s="35"/>
      <c r="BA64" s="35"/>
      <c r="BB64" s="35"/>
      <c r="BC64" s="35"/>
      <c r="BD64" s="4"/>
      <c r="BE64" s="6"/>
      <c r="BF64" s="4"/>
      <c r="BG64" s="4"/>
      <c r="BH64" s="4"/>
      <c r="BI64" s="35"/>
      <c r="BJ64" s="4"/>
      <c r="BK64" s="1"/>
      <c r="BL64" s="84"/>
      <c r="BM64" s="84"/>
    </row>
    <row r="65" spans="1:65" ht="14.25" customHeight="1">
      <c r="A65" s="81"/>
      <c r="B65" s="54"/>
      <c r="C65" s="90"/>
      <c r="D65" s="5"/>
      <c r="E65" s="5"/>
      <c r="F65" s="5"/>
      <c r="G65" s="55"/>
      <c r="H65" s="38"/>
      <c r="I65" s="41"/>
      <c r="J65" s="5"/>
      <c r="K65" s="8"/>
      <c r="L65" s="8"/>
      <c r="M65" s="8"/>
      <c r="N65" s="8"/>
      <c r="O65" s="8"/>
      <c r="P65" s="8"/>
      <c r="Q65" s="8"/>
      <c r="R65" s="33"/>
      <c r="S65" s="61"/>
      <c r="T65" s="21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56"/>
      <c r="AM65" s="34"/>
      <c r="AN65" s="35"/>
      <c r="AO65" s="35"/>
      <c r="AP65" s="35"/>
      <c r="AQ65" s="35"/>
      <c r="AR65" s="35"/>
      <c r="AS65" s="3"/>
      <c r="AT65" s="36"/>
      <c r="AU65" s="36"/>
      <c r="AV65" s="36"/>
      <c r="AW65" s="36"/>
      <c r="AX65" s="10"/>
      <c r="AY65" s="23"/>
      <c r="AZ65" s="35"/>
      <c r="BA65" s="35"/>
      <c r="BB65" s="35"/>
      <c r="BC65" s="35"/>
      <c r="BD65" s="4"/>
      <c r="BE65" s="6"/>
      <c r="BF65" s="4"/>
      <c r="BG65" s="4"/>
      <c r="BH65" s="4"/>
      <c r="BI65" s="35"/>
      <c r="BJ65" s="4"/>
      <c r="BK65" s="1"/>
      <c r="BL65" s="84"/>
      <c r="BM65" s="84"/>
    </row>
    <row r="66" spans="1:65" ht="14.25" customHeight="1">
      <c r="A66" s="81"/>
      <c r="B66" s="54"/>
      <c r="C66" s="90"/>
      <c r="D66" s="5"/>
      <c r="E66" s="5"/>
      <c r="F66" s="5"/>
      <c r="G66" s="55"/>
      <c r="H66" s="38"/>
      <c r="I66" s="41"/>
      <c r="J66" s="5"/>
      <c r="K66" s="8"/>
      <c r="L66" s="8"/>
      <c r="M66" s="8"/>
      <c r="N66" s="8"/>
      <c r="O66" s="8"/>
      <c r="P66" s="8"/>
      <c r="Q66" s="8"/>
      <c r="R66" s="33"/>
      <c r="S66" s="61"/>
      <c r="T66" s="21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56"/>
      <c r="AM66" s="34"/>
      <c r="AN66" s="35"/>
      <c r="AO66" s="35"/>
      <c r="AP66" s="35"/>
      <c r="AQ66" s="35"/>
      <c r="AR66" s="35"/>
      <c r="AS66" s="3"/>
      <c r="AT66" s="36"/>
      <c r="AU66" s="36"/>
      <c r="AV66" s="36"/>
      <c r="AW66" s="36"/>
      <c r="AX66" s="10"/>
      <c r="AY66" s="23"/>
      <c r="AZ66" s="35"/>
      <c r="BA66" s="35"/>
      <c r="BB66" s="35"/>
      <c r="BC66" s="35"/>
      <c r="BD66" s="4"/>
      <c r="BE66" s="6"/>
      <c r="BF66" s="4"/>
      <c r="BG66" s="4"/>
      <c r="BH66" s="4"/>
      <c r="BI66" s="35"/>
      <c r="BJ66" s="4"/>
      <c r="BK66" s="1"/>
      <c r="BL66" s="84"/>
      <c r="BM66" s="84"/>
    </row>
    <row r="67" spans="1:65" ht="14.25" customHeight="1">
      <c r="A67" s="81"/>
      <c r="B67" s="54"/>
      <c r="C67" s="8"/>
      <c r="D67" s="8"/>
      <c r="E67" s="8"/>
      <c r="F67" s="8"/>
      <c r="G67" s="55"/>
      <c r="H67" s="39"/>
      <c r="I67" s="42"/>
      <c r="J67" s="57"/>
      <c r="K67" s="57"/>
      <c r="L67" s="56"/>
      <c r="M67" s="57"/>
      <c r="N67" s="57"/>
      <c r="O67" s="56"/>
      <c r="P67" s="57"/>
      <c r="Q67" s="57"/>
      <c r="R67" s="33"/>
      <c r="S67" s="72"/>
      <c r="T67" s="43"/>
      <c r="U67" s="57"/>
      <c r="V67" s="56"/>
      <c r="W67" s="56"/>
      <c r="X67" s="57"/>
      <c r="Y67" s="56"/>
      <c r="Z67" s="56"/>
      <c r="AA67" s="57"/>
      <c r="AB67" s="56"/>
      <c r="AC67" s="56"/>
      <c r="AD67" s="57"/>
      <c r="AE67" s="56"/>
      <c r="AF67" s="57"/>
      <c r="AG67" s="57"/>
      <c r="AH67" s="56"/>
      <c r="AI67" s="57"/>
      <c r="AJ67" s="57"/>
      <c r="AK67" s="4"/>
      <c r="AL67" s="56"/>
      <c r="AM67" s="1"/>
      <c r="AN67" s="35"/>
      <c r="AO67" s="35"/>
      <c r="AP67" s="35"/>
      <c r="AQ67" s="35"/>
      <c r="AR67" s="35"/>
      <c r="AS67" s="3"/>
      <c r="AT67" s="36"/>
      <c r="AU67" s="36"/>
      <c r="AV67" s="36"/>
      <c r="AW67" s="36"/>
      <c r="AX67" s="10"/>
      <c r="AY67" s="3"/>
      <c r="AZ67" s="35"/>
      <c r="BA67" s="35"/>
      <c r="BB67" s="35"/>
      <c r="BC67" s="35"/>
      <c r="BD67" s="4"/>
      <c r="BE67" s="3"/>
      <c r="BF67" s="4"/>
      <c r="BG67" s="4"/>
      <c r="BH67" s="4"/>
      <c r="BI67" s="35"/>
      <c r="BJ67" s="4"/>
      <c r="BK67" s="1"/>
      <c r="BL67" s="84"/>
      <c r="BM67" s="84"/>
    </row>
    <row r="68" spans="1:65" ht="14.25" customHeight="1">
      <c r="A68" s="81"/>
      <c r="B68" s="54"/>
      <c r="C68" s="8"/>
      <c r="D68" s="7"/>
      <c r="E68" s="7"/>
      <c r="F68" s="7"/>
      <c r="G68" s="55"/>
      <c r="H68" s="44"/>
      <c r="I68" s="7"/>
      <c r="J68" s="7"/>
      <c r="K68" s="7"/>
      <c r="L68" s="7"/>
      <c r="M68" s="7"/>
      <c r="N68" s="7"/>
      <c r="O68" s="7"/>
      <c r="P68" s="7"/>
      <c r="Q68" s="7"/>
      <c r="R68" s="33"/>
      <c r="S68" s="73"/>
      <c r="T68" s="7"/>
      <c r="U68" s="7"/>
      <c r="V68" s="7"/>
      <c r="W68" s="7"/>
      <c r="X68" s="7"/>
      <c r="Y68" s="7"/>
      <c r="Z68" s="15"/>
      <c r="AA68" s="15"/>
      <c r="AB68" s="15"/>
      <c r="AC68" s="7"/>
      <c r="AD68" s="15"/>
      <c r="AE68" s="7"/>
      <c r="AF68" s="7"/>
      <c r="AG68" s="15"/>
      <c r="AH68" s="15"/>
      <c r="AI68" s="7"/>
      <c r="AJ68" s="15"/>
      <c r="AK68" s="4"/>
      <c r="AL68" s="56"/>
      <c r="AM68" s="1"/>
      <c r="AN68" s="35"/>
      <c r="AO68" s="35"/>
      <c r="AP68" s="35"/>
      <c r="AQ68" s="35"/>
      <c r="AR68" s="1"/>
      <c r="AS68" s="3"/>
      <c r="AT68" s="36"/>
      <c r="AU68" s="36"/>
      <c r="AV68" s="36"/>
      <c r="AW68" s="36"/>
      <c r="AX68" s="3"/>
      <c r="AY68" s="3"/>
      <c r="AZ68" s="35"/>
      <c r="BA68" s="35"/>
      <c r="BB68" s="35"/>
      <c r="BC68" s="35"/>
      <c r="BD68" s="3"/>
      <c r="BE68" s="3"/>
      <c r="BF68" s="4"/>
      <c r="BG68" s="4"/>
      <c r="BH68" s="4"/>
      <c r="BI68" s="35"/>
      <c r="BJ68" s="3"/>
      <c r="BK68" s="1"/>
      <c r="BL68" s="84"/>
      <c r="BM68" s="84"/>
    </row>
    <row r="69" spans="1:65" ht="14.25" customHeight="1">
      <c r="A69" s="81"/>
      <c r="B69" s="54"/>
      <c r="C69" s="8"/>
      <c r="D69" s="7"/>
      <c r="E69" s="7"/>
      <c r="F69" s="7"/>
      <c r="G69" s="55"/>
      <c r="H69" s="44"/>
      <c r="I69" s="7"/>
      <c r="J69" s="7"/>
      <c r="K69" s="7"/>
      <c r="L69" s="7"/>
      <c r="M69" s="7"/>
      <c r="N69" s="7"/>
      <c r="O69" s="7"/>
      <c r="P69" s="7"/>
      <c r="Q69" s="7"/>
      <c r="R69" s="33"/>
      <c r="S69" s="73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4"/>
      <c r="AL69" s="56"/>
      <c r="AM69" s="1"/>
      <c r="AN69" s="35"/>
      <c r="AO69" s="35"/>
      <c r="AP69" s="35"/>
      <c r="AQ69" s="35"/>
      <c r="AR69" s="1"/>
      <c r="AS69" s="3"/>
      <c r="AT69" s="36"/>
      <c r="AU69" s="36"/>
      <c r="AV69" s="36"/>
      <c r="AW69" s="36"/>
      <c r="AX69" s="3"/>
      <c r="AY69" s="3"/>
      <c r="AZ69" s="35"/>
      <c r="BA69" s="35"/>
      <c r="BB69" s="35"/>
      <c r="BC69" s="35"/>
      <c r="BD69" s="3"/>
      <c r="BE69" s="3"/>
      <c r="BF69" s="4"/>
      <c r="BG69" s="4"/>
      <c r="BH69" s="4"/>
      <c r="BI69" s="35"/>
      <c r="BJ69" s="3"/>
      <c r="BK69" s="1"/>
      <c r="BL69" s="84"/>
      <c r="BM69" s="84"/>
    </row>
    <row r="70" spans="1:65" ht="14.25" customHeight="1">
      <c r="A70" s="81"/>
      <c r="B70" s="54"/>
      <c r="C70" s="8"/>
      <c r="D70" s="7"/>
      <c r="E70" s="7"/>
      <c r="F70" s="7"/>
      <c r="G70" s="55"/>
      <c r="H70" s="44"/>
      <c r="I70" s="7"/>
      <c r="J70" s="7"/>
      <c r="K70" s="7"/>
      <c r="L70" s="7"/>
      <c r="M70" s="7"/>
      <c r="N70" s="7"/>
      <c r="O70" s="7"/>
      <c r="P70" s="7"/>
      <c r="Q70" s="7"/>
      <c r="R70" s="33"/>
      <c r="S70" s="73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4"/>
      <c r="AL70" s="56"/>
      <c r="AM70" s="1"/>
      <c r="AN70" s="35"/>
      <c r="AO70" s="35"/>
      <c r="AP70" s="35"/>
      <c r="AQ70" s="35"/>
      <c r="AR70" s="1"/>
      <c r="AS70" s="3"/>
      <c r="AT70" s="36"/>
      <c r="AU70" s="36"/>
      <c r="AV70" s="36"/>
      <c r="AW70" s="36"/>
      <c r="AX70" s="6"/>
      <c r="AY70" s="6"/>
      <c r="AZ70" s="35"/>
      <c r="BA70" s="35"/>
      <c r="BB70" s="35"/>
      <c r="BC70" s="35"/>
      <c r="BD70" s="6"/>
      <c r="BE70" s="6"/>
      <c r="BF70" s="4"/>
      <c r="BG70" s="4"/>
      <c r="BH70" s="4"/>
      <c r="BI70" s="35"/>
      <c r="BJ70" s="6"/>
      <c r="BK70" s="1"/>
      <c r="BL70" s="84"/>
      <c r="BM70" s="84"/>
    </row>
    <row r="71" spans="1:65" ht="14.25" customHeight="1">
      <c r="A71" s="81"/>
      <c r="B71" s="54"/>
      <c r="C71" s="8"/>
      <c r="D71" s="7"/>
      <c r="E71" s="8"/>
      <c r="F71" s="8"/>
      <c r="G71" s="55"/>
      <c r="H71" s="44"/>
      <c r="I71" s="7"/>
      <c r="J71" s="7"/>
      <c r="K71" s="7"/>
      <c r="L71" s="7"/>
      <c r="M71" s="7"/>
      <c r="N71" s="7"/>
      <c r="O71" s="7"/>
      <c r="P71" s="7"/>
      <c r="Q71" s="7"/>
      <c r="R71" s="33"/>
      <c r="S71" s="73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4"/>
      <c r="AL71" s="56"/>
      <c r="AM71" s="1"/>
      <c r="AN71" s="35"/>
      <c r="AO71" s="35"/>
      <c r="AP71" s="35"/>
      <c r="AQ71" s="35"/>
      <c r="AR71" s="1"/>
      <c r="AS71" s="3"/>
      <c r="AT71" s="36"/>
      <c r="AU71" s="36"/>
      <c r="AV71" s="36"/>
      <c r="AW71" s="36"/>
      <c r="AX71" s="6"/>
      <c r="AY71" s="6"/>
      <c r="AZ71" s="35"/>
      <c r="BA71" s="35"/>
      <c r="BB71" s="35"/>
      <c r="BC71" s="35"/>
      <c r="BD71" s="6"/>
      <c r="BE71" s="6"/>
      <c r="BF71" s="4"/>
      <c r="BG71" s="4"/>
      <c r="BH71" s="4"/>
      <c r="BI71" s="35"/>
      <c r="BJ71" s="6"/>
      <c r="BK71" s="1"/>
      <c r="BL71" s="84"/>
      <c r="BM71" s="84"/>
    </row>
    <row r="72" spans="1:65" ht="14.25" customHeight="1">
      <c r="A72" s="81"/>
      <c r="B72" s="54"/>
      <c r="C72" s="8"/>
      <c r="D72" s="7"/>
      <c r="E72" s="7"/>
      <c r="F72" s="7"/>
      <c r="G72" s="55"/>
      <c r="H72" s="44"/>
      <c r="I72" s="7"/>
      <c r="J72" s="7"/>
      <c r="K72" s="7"/>
      <c r="L72" s="7"/>
      <c r="M72" s="7"/>
      <c r="N72" s="7"/>
      <c r="O72" s="7"/>
      <c r="P72" s="7"/>
      <c r="Q72" s="7"/>
      <c r="R72" s="33"/>
      <c r="S72" s="73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4"/>
      <c r="AL72" s="56"/>
      <c r="AM72" s="1"/>
      <c r="AN72" s="35"/>
      <c r="AO72" s="35"/>
      <c r="AP72" s="35"/>
      <c r="AQ72" s="35"/>
      <c r="AR72" s="1"/>
      <c r="AS72" s="3"/>
      <c r="AT72" s="36"/>
      <c r="AU72" s="36"/>
      <c r="AV72" s="36"/>
      <c r="AW72" s="36"/>
      <c r="AX72" s="23"/>
      <c r="AY72" s="23"/>
      <c r="AZ72" s="35"/>
      <c r="BA72" s="35"/>
      <c r="BB72" s="35"/>
      <c r="BC72" s="35"/>
      <c r="BD72" s="23"/>
      <c r="BE72" s="23"/>
      <c r="BF72" s="4"/>
      <c r="BG72" s="4"/>
      <c r="BH72" s="4"/>
      <c r="BI72" s="35"/>
      <c r="BJ72" s="23"/>
      <c r="BK72" s="1"/>
      <c r="BL72" s="84"/>
      <c r="BM72" s="84"/>
    </row>
    <row r="73" spans="1:65" ht="14.25" customHeight="1">
      <c r="A73" s="81"/>
      <c r="B73" s="54"/>
      <c r="C73" s="8"/>
      <c r="D73" s="7"/>
      <c r="E73" s="7"/>
      <c r="F73" s="7"/>
      <c r="G73" s="55"/>
      <c r="H73" s="44"/>
      <c r="I73" s="7"/>
      <c r="J73" s="7"/>
      <c r="K73" s="7"/>
      <c r="L73" s="7"/>
      <c r="M73" s="7"/>
      <c r="N73" s="7"/>
      <c r="O73" s="7"/>
      <c r="P73" s="7"/>
      <c r="Q73" s="7"/>
      <c r="R73" s="33"/>
      <c r="S73" s="73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4"/>
      <c r="AL73" s="56"/>
      <c r="AM73" s="1"/>
      <c r="AN73" s="35"/>
      <c r="AO73" s="35"/>
      <c r="AP73" s="35"/>
      <c r="AQ73" s="35"/>
      <c r="AR73" s="1"/>
      <c r="AS73" s="3"/>
      <c r="AT73" s="36"/>
      <c r="AU73" s="36"/>
      <c r="AV73" s="36"/>
      <c r="AW73" s="36"/>
      <c r="AX73" s="3"/>
      <c r="AY73" s="3"/>
      <c r="AZ73" s="35"/>
      <c r="BA73" s="35"/>
      <c r="BB73" s="35"/>
      <c r="BC73" s="35"/>
      <c r="BD73" s="3"/>
      <c r="BE73" s="3"/>
      <c r="BF73" s="4"/>
      <c r="BG73" s="4"/>
      <c r="BH73" s="4"/>
      <c r="BI73" s="35"/>
      <c r="BJ73" s="3"/>
      <c r="BK73" s="1"/>
      <c r="BL73" s="84"/>
      <c r="BM73" s="84"/>
    </row>
    <row r="74" spans="1:65" ht="14.25" customHeight="1">
      <c r="A74" s="81"/>
      <c r="B74" s="54"/>
      <c r="C74" s="8"/>
      <c r="D74" s="7"/>
      <c r="E74" s="7"/>
      <c r="F74" s="7"/>
      <c r="G74" s="55"/>
      <c r="H74" s="44"/>
      <c r="I74" s="7"/>
      <c r="J74" s="7"/>
      <c r="K74" s="7"/>
      <c r="L74" s="7"/>
      <c r="M74" s="7"/>
      <c r="N74" s="7"/>
      <c r="O74" s="7"/>
      <c r="P74" s="7"/>
      <c r="Q74" s="7"/>
      <c r="R74" s="33"/>
      <c r="S74" s="73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4"/>
      <c r="AL74" s="56"/>
      <c r="AM74" s="1"/>
      <c r="AN74" s="35"/>
      <c r="AO74" s="35"/>
      <c r="AP74" s="35"/>
      <c r="AQ74" s="35"/>
      <c r="AR74" s="1"/>
      <c r="AS74" s="3"/>
      <c r="AT74" s="36"/>
      <c r="AU74" s="36"/>
      <c r="AV74" s="36"/>
      <c r="AW74" s="36"/>
      <c r="AX74" s="3"/>
      <c r="AY74" s="3"/>
      <c r="AZ74" s="35"/>
      <c r="BA74" s="35"/>
      <c r="BB74" s="35"/>
      <c r="BC74" s="35"/>
      <c r="BD74" s="3"/>
      <c r="BE74" s="3"/>
      <c r="BF74" s="4"/>
      <c r="BG74" s="4"/>
      <c r="BH74" s="4"/>
      <c r="BI74" s="35"/>
      <c r="BJ74" s="3"/>
      <c r="BK74" s="1"/>
      <c r="BL74" s="84"/>
      <c r="BM74" s="84"/>
    </row>
    <row r="75" spans="1:65" ht="14.25" customHeight="1">
      <c r="A75" s="81"/>
      <c r="B75" s="54"/>
      <c r="C75" s="8"/>
      <c r="D75" s="7"/>
      <c r="E75" s="7"/>
      <c r="F75" s="7"/>
      <c r="G75" s="55"/>
      <c r="H75" s="44"/>
      <c r="I75" s="7"/>
      <c r="J75" s="7"/>
      <c r="K75" s="7"/>
      <c r="L75" s="7"/>
      <c r="M75" s="7"/>
      <c r="N75" s="7"/>
      <c r="O75" s="7"/>
      <c r="P75" s="7"/>
      <c r="Q75" s="7"/>
      <c r="R75" s="33"/>
      <c r="S75" s="73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4"/>
      <c r="AL75" s="56"/>
      <c r="AM75" s="1"/>
      <c r="AN75" s="35"/>
      <c r="AO75" s="35"/>
      <c r="AP75" s="35"/>
      <c r="AQ75" s="35"/>
      <c r="AR75" s="1"/>
      <c r="AS75" s="3"/>
      <c r="AT75" s="36"/>
      <c r="AU75" s="36"/>
      <c r="AV75" s="36"/>
      <c r="AW75" s="36"/>
      <c r="AX75" s="3"/>
      <c r="AY75" s="3"/>
      <c r="AZ75" s="35"/>
      <c r="BA75" s="35"/>
      <c r="BB75" s="35"/>
      <c r="BC75" s="35"/>
      <c r="BD75" s="3"/>
      <c r="BE75" s="3"/>
      <c r="BF75" s="4"/>
      <c r="BG75" s="4"/>
      <c r="BH75" s="4"/>
      <c r="BI75" s="35"/>
      <c r="BJ75" s="3"/>
      <c r="BK75" s="1"/>
      <c r="BL75" s="84"/>
      <c r="BM75" s="84"/>
    </row>
    <row r="76" spans="1:65" ht="14.25" customHeight="1">
      <c r="A76" s="82"/>
      <c r="B76" s="45"/>
      <c r="C76" s="91"/>
      <c r="D76" s="44"/>
      <c r="E76" s="44"/>
      <c r="F76" s="44"/>
      <c r="G76" s="46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7"/>
      <c r="S76" s="25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37"/>
      <c r="AL76" s="48"/>
      <c r="AM76" s="2"/>
      <c r="AN76" s="49"/>
      <c r="AO76" s="49"/>
      <c r="AP76" s="49"/>
      <c r="AQ76" s="49"/>
      <c r="AR76" s="2"/>
      <c r="AS76" s="50"/>
      <c r="AT76" s="51"/>
      <c r="AU76" s="51"/>
      <c r="AV76" s="51"/>
      <c r="AW76" s="51"/>
      <c r="AX76" s="50"/>
      <c r="AY76" s="50"/>
      <c r="AZ76" s="49"/>
      <c r="BA76" s="49"/>
      <c r="BB76" s="49"/>
      <c r="BC76" s="49"/>
      <c r="BD76" s="50"/>
      <c r="BE76" s="50"/>
      <c r="BF76" s="37"/>
      <c r="BG76" s="37"/>
      <c r="BH76" s="37"/>
      <c r="BI76" s="49"/>
      <c r="BJ76" s="50"/>
      <c r="BK76" s="2"/>
    </row>
    <row r="77" spans="1:65" ht="14.25" customHeight="1">
      <c r="A77" s="81"/>
      <c r="B77" s="54"/>
      <c r="C77" s="8"/>
      <c r="D77" s="7"/>
      <c r="E77" s="7"/>
      <c r="F77" s="7"/>
      <c r="G77" s="55"/>
      <c r="H77" s="44"/>
      <c r="I77" s="7"/>
      <c r="J77" s="7"/>
      <c r="K77" s="7"/>
      <c r="L77" s="7"/>
      <c r="M77" s="7"/>
      <c r="N77" s="7"/>
      <c r="O77" s="7"/>
      <c r="P77" s="7"/>
      <c r="Q77" s="7"/>
      <c r="R77" s="33"/>
      <c r="S77" s="73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4"/>
      <c r="AL77" s="56"/>
      <c r="AM77" s="1"/>
      <c r="AN77" s="35"/>
      <c r="AO77" s="35"/>
      <c r="AP77" s="35"/>
      <c r="AQ77" s="35"/>
      <c r="AR77" s="1"/>
      <c r="AS77" s="3"/>
      <c r="AT77" s="36"/>
      <c r="AU77" s="36"/>
      <c r="AV77" s="36"/>
      <c r="AW77" s="36"/>
      <c r="AX77" s="3"/>
      <c r="AY77" s="3"/>
      <c r="AZ77" s="35"/>
      <c r="BA77" s="35"/>
      <c r="BB77" s="35"/>
      <c r="BC77" s="35"/>
      <c r="BD77" s="3"/>
      <c r="BE77" s="3"/>
      <c r="BF77" s="4"/>
      <c r="BG77" s="4"/>
      <c r="BH77" s="4"/>
      <c r="BI77" s="35"/>
      <c r="BJ77" s="3"/>
      <c r="BK77" s="1"/>
    </row>
    <row r="78" spans="1:65" ht="14.25" customHeight="1">
      <c r="A78" s="81"/>
      <c r="B78" s="54"/>
      <c r="C78" s="8"/>
      <c r="D78" s="7"/>
      <c r="E78" s="7"/>
      <c r="F78" s="7"/>
      <c r="G78" s="55"/>
      <c r="H78" s="44"/>
      <c r="I78" s="7"/>
      <c r="J78" s="7"/>
      <c r="K78" s="7"/>
      <c r="L78" s="7"/>
      <c r="M78" s="7"/>
      <c r="N78" s="7"/>
      <c r="O78" s="7"/>
      <c r="P78" s="7"/>
      <c r="Q78" s="7"/>
      <c r="R78" s="33"/>
      <c r="S78" s="73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4"/>
      <c r="AL78" s="56"/>
      <c r="AM78" s="1"/>
      <c r="AN78" s="35"/>
      <c r="AO78" s="35"/>
      <c r="AP78" s="35"/>
      <c r="AQ78" s="35"/>
      <c r="AR78" s="1"/>
      <c r="AS78" s="3"/>
      <c r="AT78" s="36"/>
      <c r="AU78" s="36"/>
      <c r="AV78" s="36"/>
      <c r="AW78" s="36"/>
      <c r="AX78" s="3"/>
      <c r="AY78" s="3"/>
      <c r="AZ78" s="35"/>
      <c r="BA78" s="35"/>
      <c r="BB78" s="35"/>
      <c r="BC78" s="35"/>
      <c r="BD78" s="3"/>
      <c r="BE78" s="3"/>
      <c r="BF78" s="4"/>
      <c r="BG78" s="4"/>
      <c r="BH78" s="4"/>
      <c r="BI78" s="35"/>
      <c r="BJ78" s="3"/>
      <c r="BK78" s="1"/>
    </row>
    <row r="79" spans="1:65" ht="14.25" customHeight="1">
      <c r="A79" s="81"/>
      <c r="B79" s="54"/>
      <c r="C79" s="8"/>
      <c r="D79" s="7"/>
      <c r="E79" s="7"/>
      <c r="F79" s="7"/>
      <c r="G79" s="55"/>
      <c r="H79" s="44"/>
      <c r="I79" s="7"/>
      <c r="J79" s="7"/>
      <c r="K79" s="7"/>
      <c r="L79" s="7"/>
      <c r="M79" s="7"/>
      <c r="N79" s="7"/>
      <c r="O79" s="7"/>
      <c r="P79" s="7"/>
      <c r="Q79" s="7"/>
      <c r="R79" s="33"/>
      <c r="S79" s="73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4"/>
      <c r="AL79" s="56"/>
      <c r="AM79" s="1"/>
      <c r="AN79" s="35"/>
      <c r="AO79" s="35"/>
      <c r="AP79" s="35"/>
      <c r="AQ79" s="35"/>
      <c r="AR79" s="1"/>
      <c r="AS79" s="3"/>
      <c r="AT79" s="36"/>
      <c r="AU79" s="36"/>
      <c r="AV79" s="36"/>
      <c r="AW79" s="36"/>
      <c r="AX79" s="3"/>
      <c r="AY79" s="3"/>
      <c r="AZ79" s="35"/>
      <c r="BA79" s="35"/>
      <c r="BB79" s="35"/>
      <c r="BC79" s="35"/>
      <c r="BD79" s="3"/>
      <c r="BE79" s="3"/>
      <c r="BF79" s="4"/>
      <c r="BG79" s="4"/>
      <c r="BH79" s="4"/>
      <c r="BI79" s="35"/>
      <c r="BJ79" s="3"/>
      <c r="BK79" s="1"/>
    </row>
    <row r="80" spans="1:65" ht="14.25" customHeight="1">
      <c r="A80" s="81"/>
      <c r="B80" s="54"/>
      <c r="C80" s="8"/>
      <c r="D80" s="7"/>
      <c r="E80" s="7"/>
      <c r="F80" s="7"/>
      <c r="G80" s="55"/>
      <c r="H80" s="44"/>
      <c r="I80" s="7"/>
      <c r="J80" s="7"/>
      <c r="K80" s="7"/>
      <c r="L80" s="7"/>
      <c r="M80" s="7"/>
      <c r="N80" s="7"/>
      <c r="O80" s="7"/>
      <c r="P80" s="7"/>
      <c r="Q80" s="7"/>
      <c r="R80" s="33"/>
      <c r="S80" s="73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4"/>
      <c r="AL80" s="56"/>
      <c r="AM80" s="1"/>
      <c r="AN80" s="35"/>
      <c r="AO80" s="35"/>
      <c r="AP80" s="35"/>
      <c r="AQ80" s="35"/>
      <c r="AR80" s="1"/>
      <c r="AS80" s="3"/>
      <c r="AT80" s="36"/>
      <c r="AU80" s="36"/>
      <c r="AV80" s="36"/>
      <c r="AW80" s="36"/>
      <c r="AX80" s="3"/>
      <c r="AY80" s="3"/>
      <c r="AZ80" s="35"/>
      <c r="BA80" s="35"/>
      <c r="BB80" s="35"/>
      <c r="BC80" s="35"/>
      <c r="BD80" s="3"/>
      <c r="BE80" s="3"/>
      <c r="BF80" s="4"/>
      <c r="BG80" s="4"/>
      <c r="BH80" s="4"/>
      <c r="BI80" s="35"/>
      <c r="BJ80" s="3"/>
      <c r="BK80" s="1"/>
    </row>
    <row r="81" spans="1:63" ht="14.25" customHeight="1">
      <c r="A81" s="81"/>
      <c r="B81" s="54"/>
      <c r="C81" s="8"/>
      <c r="D81" s="7"/>
      <c r="E81" s="7"/>
      <c r="F81" s="7"/>
      <c r="G81" s="55"/>
      <c r="H81" s="44"/>
      <c r="I81" s="7"/>
      <c r="J81" s="7"/>
      <c r="K81" s="7"/>
      <c r="L81" s="7"/>
      <c r="M81" s="7"/>
      <c r="N81" s="7"/>
      <c r="O81" s="7"/>
      <c r="P81" s="7"/>
      <c r="Q81" s="7"/>
      <c r="R81" s="33"/>
      <c r="S81" s="73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4"/>
      <c r="AL81" s="56"/>
      <c r="AM81" s="1"/>
      <c r="AN81" s="35"/>
      <c r="AO81" s="35"/>
      <c r="AP81" s="35"/>
      <c r="AQ81" s="35"/>
      <c r="AR81" s="1"/>
      <c r="AS81" s="3"/>
      <c r="AT81" s="36"/>
      <c r="AU81" s="36"/>
      <c r="AV81" s="36"/>
      <c r="AW81" s="36"/>
      <c r="AX81" s="3"/>
      <c r="AY81" s="3"/>
      <c r="AZ81" s="35"/>
      <c r="BA81" s="35"/>
      <c r="BB81" s="35"/>
      <c r="BC81" s="35"/>
      <c r="BD81" s="3"/>
      <c r="BE81" s="3"/>
      <c r="BF81" s="4"/>
      <c r="BG81" s="4"/>
      <c r="BH81" s="4"/>
      <c r="BI81" s="35"/>
      <c r="BJ81" s="3"/>
      <c r="BK81" s="1"/>
    </row>
    <row r="82" spans="1:63" ht="14.25" customHeight="1">
      <c r="A82" s="81"/>
      <c r="B82" s="54"/>
      <c r="C82" s="8"/>
      <c r="D82" s="7"/>
      <c r="E82" s="7"/>
      <c r="F82" s="7"/>
      <c r="G82" s="55"/>
      <c r="H82" s="44"/>
      <c r="I82" s="7"/>
      <c r="J82" s="7"/>
      <c r="K82" s="7"/>
      <c r="L82" s="7"/>
      <c r="M82" s="7"/>
      <c r="N82" s="7"/>
      <c r="O82" s="7"/>
      <c r="P82" s="7"/>
      <c r="Q82" s="7"/>
      <c r="R82" s="33"/>
      <c r="S82" s="73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4"/>
      <c r="AL82" s="56"/>
      <c r="AM82" s="1"/>
      <c r="AN82" s="35"/>
      <c r="AO82" s="35"/>
      <c r="AP82" s="35"/>
      <c r="AQ82" s="35"/>
      <c r="AR82" s="1"/>
      <c r="AS82" s="3"/>
      <c r="AT82" s="36"/>
      <c r="AU82" s="36"/>
      <c r="AV82" s="36"/>
      <c r="AW82" s="36"/>
      <c r="AX82" s="3"/>
      <c r="AY82" s="3"/>
      <c r="AZ82" s="35"/>
      <c r="BA82" s="35"/>
      <c r="BB82" s="35"/>
      <c r="BC82" s="35"/>
      <c r="BD82" s="3"/>
      <c r="BE82" s="3"/>
      <c r="BF82" s="4"/>
      <c r="BG82" s="4"/>
      <c r="BH82" s="4"/>
      <c r="BI82" s="35"/>
      <c r="BJ82" s="3"/>
      <c r="BK82" s="1"/>
    </row>
    <row r="83" spans="1:63" ht="14.25" customHeight="1">
      <c r="A83" s="81"/>
      <c r="B83" s="54"/>
      <c r="C83" s="8"/>
      <c r="D83" s="7"/>
      <c r="E83" s="7"/>
      <c r="F83" s="7"/>
      <c r="G83" s="55"/>
      <c r="H83" s="44"/>
      <c r="I83" s="7"/>
      <c r="J83" s="7"/>
      <c r="K83" s="7"/>
      <c r="L83" s="7"/>
      <c r="M83" s="7"/>
      <c r="N83" s="7"/>
      <c r="O83" s="7"/>
      <c r="P83" s="7"/>
      <c r="Q83" s="7"/>
      <c r="R83" s="33"/>
      <c r="S83" s="73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4"/>
      <c r="AL83" s="56"/>
      <c r="AM83" s="1"/>
      <c r="AN83" s="35"/>
      <c r="AO83" s="35"/>
      <c r="AP83" s="35"/>
      <c r="AQ83" s="35"/>
      <c r="AR83" s="1"/>
      <c r="AS83" s="3"/>
      <c r="AT83" s="36"/>
      <c r="AU83" s="36"/>
      <c r="AV83" s="36"/>
      <c r="AW83" s="36"/>
      <c r="AX83" s="3"/>
      <c r="AY83" s="3"/>
      <c r="AZ83" s="35"/>
      <c r="BA83" s="35"/>
      <c r="BB83" s="35"/>
      <c r="BC83" s="35"/>
      <c r="BD83" s="3"/>
      <c r="BE83" s="3"/>
      <c r="BF83" s="4"/>
      <c r="BG83" s="4"/>
      <c r="BH83" s="4"/>
      <c r="BI83" s="35"/>
      <c r="BJ83" s="3"/>
      <c r="BK83" s="1"/>
    </row>
    <row r="84" spans="1:63" ht="14.25" customHeight="1">
      <c r="A84" s="81"/>
      <c r="B84" s="54"/>
      <c r="C84" s="8"/>
      <c r="D84" s="7"/>
      <c r="E84" s="7"/>
      <c r="F84" s="7"/>
      <c r="G84" s="55"/>
      <c r="H84" s="44"/>
      <c r="I84" s="7"/>
      <c r="J84" s="7"/>
      <c r="K84" s="7"/>
      <c r="L84" s="7"/>
      <c r="M84" s="7"/>
      <c r="N84" s="7"/>
      <c r="O84" s="7"/>
      <c r="P84" s="7"/>
      <c r="Q84" s="7"/>
      <c r="R84" s="33"/>
      <c r="S84" s="73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4"/>
      <c r="AL84" s="56"/>
      <c r="AM84" s="1"/>
      <c r="AN84" s="35"/>
      <c r="AO84" s="35"/>
      <c r="AP84" s="35"/>
      <c r="AQ84" s="35"/>
      <c r="AR84" s="1"/>
      <c r="AS84" s="3"/>
      <c r="AT84" s="36"/>
      <c r="AU84" s="36"/>
      <c r="AV84" s="36"/>
      <c r="AW84" s="36"/>
      <c r="AX84" s="3"/>
      <c r="AY84" s="3"/>
      <c r="AZ84" s="35"/>
      <c r="BA84" s="35"/>
      <c r="BB84" s="35"/>
      <c r="BC84" s="35"/>
      <c r="BD84" s="3"/>
      <c r="BE84" s="3"/>
      <c r="BF84" s="4"/>
      <c r="BG84" s="4"/>
      <c r="BH84" s="4"/>
      <c r="BI84" s="35"/>
      <c r="BJ84" s="3"/>
      <c r="BK84" s="1"/>
    </row>
    <row r="85" spans="1:63" ht="14.25" customHeight="1">
      <c r="A85" s="81"/>
      <c r="B85" s="54"/>
      <c r="C85" s="8"/>
      <c r="D85" s="7"/>
      <c r="E85" s="7"/>
      <c r="F85" s="7"/>
      <c r="G85" s="55"/>
      <c r="H85" s="44"/>
      <c r="I85" s="7"/>
      <c r="J85" s="7"/>
      <c r="K85" s="7"/>
      <c r="L85" s="7"/>
      <c r="M85" s="7"/>
      <c r="N85" s="7"/>
      <c r="O85" s="7"/>
      <c r="P85" s="7"/>
      <c r="Q85" s="7"/>
      <c r="R85" s="33"/>
      <c r="S85" s="73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4"/>
      <c r="AL85" s="56"/>
      <c r="AM85" s="1"/>
      <c r="AN85" s="35"/>
      <c r="AO85" s="35"/>
      <c r="AP85" s="35"/>
      <c r="AQ85" s="35"/>
      <c r="AR85" s="1"/>
      <c r="AS85" s="3"/>
      <c r="AT85" s="36"/>
      <c r="AU85" s="36"/>
      <c r="AV85" s="36"/>
      <c r="AW85" s="36"/>
      <c r="AX85" s="3"/>
      <c r="AY85" s="3"/>
      <c r="AZ85" s="35"/>
      <c r="BA85" s="35"/>
      <c r="BB85" s="35"/>
      <c r="BC85" s="35"/>
      <c r="BD85" s="3"/>
      <c r="BE85" s="3"/>
      <c r="BF85" s="4"/>
      <c r="BG85" s="4"/>
      <c r="BH85" s="4"/>
      <c r="BI85" s="35"/>
      <c r="BJ85" s="3"/>
      <c r="BK85" s="1"/>
    </row>
    <row r="86" spans="1:63" ht="14.25" customHeight="1">
      <c r="A86" s="81"/>
      <c r="B86" s="54"/>
      <c r="C86" s="8"/>
      <c r="D86" s="7"/>
      <c r="E86" s="7"/>
      <c r="F86" s="7"/>
      <c r="G86" s="55"/>
      <c r="H86" s="44"/>
      <c r="I86" s="7"/>
      <c r="J86" s="7"/>
      <c r="K86" s="7"/>
      <c r="L86" s="7"/>
      <c r="M86" s="7"/>
      <c r="N86" s="7"/>
      <c r="O86" s="7"/>
      <c r="P86" s="7"/>
      <c r="Q86" s="7"/>
      <c r="R86" s="33"/>
      <c r="S86" s="73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4"/>
      <c r="AL86" s="56"/>
      <c r="AM86" s="1"/>
      <c r="AN86" s="35"/>
      <c r="AO86" s="35"/>
      <c r="AP86" s="35"/>
      <c r="AQ86" s="35"/>
      <c r="AR86" s="1"/>
      <c r="AS86" s="3"/>
      <c r="AT86" s="36"/>
      <c r="AU86" s="36"/>
      <c r="AV86" s="36"/>
      <c r="AW86" s="36"/>
      <c r="AX86" s="3"/>
      <c r="AY86" s="3"/>
      <c r="AZ86" s="35"/>
      <c r="BA86" s="35"/>
      <c r="BB86" s="35"/>
      <c r="BC86" s="35"/>
      <c r="BD86" s="3"/>
      <c r="BE86" s="3"/>
      <c r="BF86" s="4"/>
      <c r="BG86" s="4"/>
      <c r="BH86" s="4"/>
      <c r="BI86" s="35"/>
      <c r="BJ86" s="3"/>
      <c r="BK86" s="1"/>
    </row>
    <row r="87" spans="1:63" ht="14.25" customHeight="1">
      <c r="A87" s="81"/>
      <c r="B87" s="54"/>
      <c r="C87" s="8"/>
      <c r="D87" s="7"/>
      <c r="E87" s="7"/>
      <c r="F87" s="7"/>
      <c r="G87" s="55"/>
      <c r="H87" s="44"/>
      <c r="I87" s="7"/>
      <c r="J87" s="7"/>
      <c r="K87" s="7"/>
      <c r="L87" s="7"/>
      <c r="M87" s="7"/>
      <c r="N87" s="7"/>
      <c r="O87" s="7"/>
      <c r="P87" s="7"/>
      <c r="Q87" s="7"/>
      <c r="R87" s="33"/>
      <c r="S87" s="73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4"/>
      <c r="AL87" s="56"/>
      <c r="AM87" s="1"/>
      <c r="AN87" s="35"/>
      <c r="AO87" s="35"/>
      <c r="AP87" s="35"/>
      <c r="AQ87" s="35"/>
      <c r="AR87" s="1"/>
      <c r="AS87" s="3"/>
      <c r="AT87" s="36"/>
      <c r="AU87" s="36"/>
      <c r="AV87" s="36"/>
      <c r="AW87" s="36"/>
      <c r="AX87" s="3"/>
      <c r="AY87" s="3"/>
      <c r="AZ87" s="35"/>
      <c r="BA87" s="35"/>
      <c r="BB87" s="35"/>
      <c r="BC87" s="35"/>
      <c r="BD87" s="3"/>
      <c r="BE87" s="3"/>
      <c r="BF87" s="4"/>
      <c r="BG87" s="4"/>
      <c r="BH87" s="4"/>
      <c r="BI87" s="35"/>
      <c r="BJ87" s="3"/>
      <c r="BK87" s="1"/>
    </row>
    <row r="88" spans="1:63" ht="14.25" customHeight="1">
      <c r="A88" s="81"/>
      <c r="B88" s="54"/>
      <c r="C88" s="8"/>
      <c r="D88" s="7"/>
      <c r="E88" s="7"/>
      <c r="F88" s="7"/>
      <c r="G88" s="55"/>
      <c r="H88" s="44"/>
      <c r="I88" s="7"/>
      <c r="J88" s="7"/>
      <c r="K88" s="7"/>
      <c r="L88" s="7"/>
      <c r="M88" s="7"/>
      <c r="N88" s="7"/>
      <c r="O88" s="7"/>
      <c r="P88" s="7"/>
      <c r="Q88" s="7"/>
      <c r="R88" s="33"/>
      <c r="S88" s="73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4"/>
      <c r="AL88" s="56"/>
      <c r="AM88" s="1"/>
      <c r="AN88" s="35"/>
      <c r="AO88" s="35"/>
      <c r="AP88" s="35"/>
      <c r="AQ88" s="35"/>
      <c r="AR88" s="1"/>
      <c r="AS88" s="3"/>
      <c r="AT88" s="36"/>
      <c r="AU88" s="36"/>
      <c r="AV88" s="36"/>
      <c r="AW88" s="36"/>
      <c r="AX88" s="3"/>
      <c r="AY88" s="3"/>
      <c r="AZ88" s="35"/>
      <c r="BA88" s="35"/>
      <c r="BB88" s="35"/>
      <c r="BC88" s="35"/>
      <c r="BD88" s="3"/>
      <c r="BE88" s="3"/>
      <c r="BF88" s="4"/>
      <c r="BG88" s="4"/>
      <c r="BH88" s="4"/>
      <c r="BI88" s="35"/>
      <c r="BJ88" s="3"/>
      <c r="BK88" s="1"/>
    </row>
    <row r="89" spans="1:63" ht="14.25" customHeight="1">
      <c r="A89" s="81"/>
      <c r="B89" s="54"/>
      <c r="C89" s="8"/>
      <c r="D89" s="7"/>
      <c r="E89" s="7"/>
      <c r="F89" s="7"/>
      <c r="G89" s="55"/>
      <c r="H89" s="44"/>
      <c r="I89" s="7"/>
      <c r="J89" s="7"/>
      <c r="K89" s="7"/>
      <c r="L89" s="7"/>
      <c r="M89" s="7"/>
      <c r="N89" s="7"/>
      <c r="O89" s="7"/>
      <c r="P89" s="7"/>
      <c r="Q89" s="7"/>
      <c r="R89" s="33"/>
      <c r="S89" s="73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4"/>
      <c r="AL89" s="56"/>
      <c r="AM89" s="1"/>
      <c r="AN89" s="35"/>
      <c r="AO89" s="35"/>
      <c r="AP89" s="35"/>
      <c r="AQ89" s="35"/>
      <c r="AR89" s="1"/>
      <c r="AS89" s="3"/>
      <c r="AT89" s="36"/>
      <c r="AU89" s="36"/>
      <c r="AV89" s="36"/>
      <c r="AW89" s="36"/>
      <c r="AX89" s="3"/>
      <c r="AY89" s="3"/>
      <c r="AZ89" s="35"/>
      <c r="BA89" s="35"/>
      <c r="BB89" s="35"/>
      <c r="BC89" s="35"/>
      <c r="BD89" s="3"/>
      <c r="BE89" s="3"/>
      <c r="BF89" s="4"/>
      <c r="BG89" s="4"/>
      <c r="BH89" s="4"/>
      <c r="BI89" s="35"/>
      <c r="BJ89" s="3"/>
      <c r="BK89" s="1"/>
    </row>
    <row r="90" spans="1:63" ht="14.25" customHeight="1">
      <c r="A90" s="81"/>
      <c r="B90" s="54"/>
      <c r="C90" s="8"/>
      <c r="D90" s="7"/>
      <c r="E90" s="7"/>
      <c r="F90" s="7"/>
      <c r="G90" s="55"/>
      <c r="H90" s="44"/>
      <c r="I90" s="7"/>
      <c r="J90" s="7"/>
      <c r="K90" s="7"/>
      <c r="L90" s="7"/>
      <c r="M90" s="7"/>
      <c r="N90" s="7"/>
      <c r="O90" s="7"/>
      <c r="P90" s="7"/>
      <c r="Q90" s="7"/>
      <c r="R90" s="33"/>
      <c r="S90" s="73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4"/>
      <c r="AL90" s="56"/>
      <c r="AM90" s="1"/>
      <c r="AN90" s="35"/>
      <c r="AO90" s="35"/>
      <c r="AP90" s="35"/>
      <c r="AQ90" s="35"/>
      <c r="AR90" s="1"/>
      <c r="AS90" s="3"/>
      <c r="AT90" s="36"/>
      <c r="AU90" s="36"/>
      <c r="AV90" s="36"/>
      <c r="AW90" s="36"/>
      <c r="AX90" s="3"/>
      <c r="AY90" s="3"/>
      <c r="AZ90" s="35"/>
      <c r="BA90" s="35"/>
      <c r="BB90" s="35"/>
      <c r="BC90" s="35"/>
      <c r="BD90" s="3"/>
      <c r="BE90" s="3"/>
      <c r="BF90" s="4"/>
      <c r="BG90" s="4"/>
      <c r="BH90" s="4"/>
      <c r="BI90" s="35"/>
      <c r="BJ90" s="3"/>
      <c r="BK90" s="1"/>
    </row>
    <row r="91" spans="1:63" ht="14.25" customHeight="1">
      <c r="A91" s="81"/>
      <c r="B91" s="54"/>
      <c r="C91" s="8"/>
      <c r="D91" s="7"/>
      <c r="E91" s="7"/>
      <c r="F91" s="7"/>
      <c r="G91" s="55"/>
      <c r="H91" s="44"/>
      <c r="I91" s="7"/>
      <c r="J91" s="7"/>
      <c r="K91" s="7"/>
      <c r="L91" s="7"/>
      <c r="M91" s="7"/>
      <c r="N91" s="7"/>
      <c r="O91" s="7"/>
      <c r="P91" s="7"/>
      <c r="Q91" s="7"/>
      <c r="R91" s="33"/>
      <c r="S91" s="73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4"/>
      <c r="AL91" s="56"/>
      <c r="AM91" s="1"/>
      <c r="AN91" s="35"/>
      <c r="AO91" s="35"/>
      <c r="AP91" s="35"/>
      <c r="AQ91" s="35"/>
      <c r="AR91" s="1"/>
      <c r="AS91" s="3"/>
      <c r="AT91" s="36"/>
      <c r="AU91" s="36"/>
      <c r="AV91" s="36"/>
      <c r="AW91" s="36"/>
      <c r="AX91" s="3"/>
      <c r="AY91" s="3"/>
      <c r="AZ91" s="35"/>
      <c r="BA91" s="35"/>
      <c r="BB91" s="35"/>
      <c r="BC91" s="35"/>
      <c r="BD91" s="3"/>
      <c r="BE91" s="3"/>
      <c r="BF91" s="4"/>
      <c r="BG91" s="4"/>
      <c r="BH91" s="4"/>
      <c r="BI91" s="35"/>
      <c r="BJ91" s="3"/>
      <c r="BK91" s="1"/>
    </row>
    <row r="92" spans="1:63" ht="14.25" customHeight="1">
      <c r="A92" s="81"/>
      <c r="B92" s="54"/>
      <c r="C92" s="8"/>
      <c r="D92" s="7"/>
      <c r="E92" s="7"/>
      <c r="F92" s="7"/>
      <c r="G92" s="55"/>
      <c r="H92" s="44"/>
      <c r="I92" s="7"/>
      <c r="J92" s="7"/>
      <c r="K92" s="7"/>
      <c r="L92" s="7"/>
      <c r="M92" s="7"/>
      <c r="N92" s="7"/>
      <c r="O92" s="7"/>
      <c r="P92" s="7"/>
      <c r="Q92" s="7"/>
      <c r="R92" s="33"/>
      <c r="S92" s="73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4"/>
      <c r="AL92" s="56"/>
      <c r="AM92" s="1"/>
      <c r="AN92" s="35"/>
      <c r="AO92" s="35"/>
      <c r="AP92" s="35"/>
      <c r="AQ92" s="35"/>
      <c r="AR92" s="1"/>
      <c r="AS92" s="3"/>
      <c r="AT92" s="36"/>
      <c r="AU92" s="36"/>
      <c r="AV92" s="36"/>
      <c r="AW92" s="36"/>
      <c r="AX92" s="3"/>
      <c r="AY92" s="3"/>
      <c r="AZ92" s="35"/>
      <c r="BA92" s="35"/>
      <c r="BB92" s="35"/>
      <c r="BC92" s="35"/>
      <c r="BD92" s="3"/>
      <c r="BE92" s="3"/>
      <c r="BF92" s="4"/>
      <c r="BG92" s="4"/>
      <c r="BH92" s="4"/>
      <c r="BI92" s="35"/>
      <c r="BJ92" s="3"/>
      <c r="BK92" s="1"/>
    </row>
    <row r="93" spans="1:63" ht="14.25" customHeight="1">
      <c r="A93" s="81"/>
      <c r="B93" s="54"/>
      <c r="C93" s="8"/>
      <c r="D93" s="7"/>
      <c r="E93" s="7"/>
      <c r="F93" s="7"/>
      <c r="G93" s="55"/>
      <c r="H93" s="44"/>
      <c r="I93" s="7"/>
      <c r="J93" s="7"/>
      <c r="K93" s="7"/>
      <c r="L93" s="7"/>
      <c r="M93" s="7"/>
      <c r="N93" s="7"/>
      <c r="O93" s="7"/>
      <c r="P93" s="7"/>
      <c r="Q93" s="7"/>
      <c r="R93" s="33"/>
      <c r="S93" s="73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4"/>
      <c r="AL93" s="56"/>
      <c r="AM93" s="1"/>
      <c r="AN93" s="35"/>
      <c r="AO93" s="35"/>
      <c r="AP93" s="35"/>
      <c r="AQ93" s="35"/>
      <c r="AR93" s="1"/>
      <c r="AS93" s="3"/>
      <c r="AT93" s="36"/>
      <c r="AU93" s="36"/>
      <c r="AV93" s="36"/>
      <c r="AW93" s="36"/>
      <c r="AX93" s="3"/>
      <c r="AY93" s="3"/>
      <c r="AZ93" s="35"/>
      <c r="BA93" s="35"/>
      <c r="BB93" s="35"/>
      <c r="BC93" s="35"/>
      <c r="BD93" s="3"/>
      <c r="BE93" s="3"/>
      <c r="BF93" s="4"/>
      <c r="BG93" s="4"/>
      <c r="BH93" s="4"/>
      <c r="BI93" s="35"/>
      <c r="BJ93" s="3"/>
      <c r="BK93" s="1"/>
    </row>
    <row r="94" spans="1:63" ht="14.25" customHeight="1">
      <c r="A94" s="81"/>
      <c r="B94" s="54"/>
      <c r="C94" s="8"/>
      <c r="D94" s="7"/>
      <c r="E94" s="7"/>
      <c r="F94" s="7"/>
      <c r="G94" s="55"/>
      <c r="H94" s="44"/>
      <c r="I94" s="7"/>
      <c r="J94" s="7"/>
      <c r="K94" s="7"/>
      <c r="L94" s="7"/>
      <c r="M94" s="7"/>
      <c r="N94" s="7"/>
      <c r="O94" s="7"/>
      <c r="P94" s="7"/>
      <c r="Q94" s="7"/>
      <c r="R94" s="33"/>
      <c r="S94" s="73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4"/>
      <c r="AL94" s="56"/>
      <c r="AM94" s="1"/>
      <c r="AN94" s="35"/>
      <c r="AO94" s="35"/>
      <c r="AP94" s="35"/>
      <c r="AQ94" s="35"/>
      <c r="AR94" s="1"/>
      <c r="AS94" s="3"/>
      <c r="AT94" s="36"/>
      <c r="AU94" s="36"/>
      <c r="AV94" s="36"/>
      <c r="AW94" s="36"/>
      <c r="AX94" s="3"/>
      <c r="AY94" s="3"/>
      <c r="AZ94" s="35"/>
      <c r="BA94" s="35"/>
      <c r="BB94" s="35"/>
      <c r="BC94" s="35"/>
      <c r="BD94" s="3"/>
      <c r="BE94" s="3"/>
      <c r="BF94" s="4"/>
      <c r="BG94" s="4"/>
      <c r="BH94" s="4"/>
      <c r="BI94" s="35"/>
      <c r="BJ94" s="3"/>
      <c r="BK94" s="1"/>
    </row>
    <row r="95" spans="1:63" ht="14.25" customHeight="1">
      <c r="A95" s="81"/>
      <c r="B95" s="54"/>
      <c r="C95" s="8"/>
      <c r="D95" s="7"/>
      <c r="E95" s="7"/>
      <c r="F95" s="7"/>
      <c r="G95" s="55"/>
      <c r="H95" s="44"/>
      <c r="I95" s="7"/>
      <c r="J95" s="7"/>
      <c r="K95" s="7"/>
      <c r="L95" s="7"/>
      <c r="M95" s="7"/>
      <c r="N95" s="7"/>
      <c r="O95" s="7"/>
      <c r="P95" s="7"/>
      <c r="Q95" s="7"/>
      <c r="R95" s="33"/>
      <c r="S95" s="73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4"/>
      <c r="AL95" s="56"/>
      <c r="AM95" s="1"/>
      <c r="AN95" s="35"/>
      <c r="AO95" s="35"/>
      <c r="AP95" s="35"/>
      <c r="AQ95" s="35"/>
      <c r="AR95" s="1"/>
      <c r="AS95" s="3"/>
      <c r="AT95" s="36"/>
      <c r="AU95" s="36"/>
      <c r="AV95" s="36"/>
      <c r="AW95" s="36"/>
      <c r="AX95" s="3"/>
      <c r="AY95" s="3"/>
      <c r="AZ95" s="35"/>
      <c r="BA95" s="35"/>
      <c r="BB95" s="35"/>
      <c r="BC95" s="35"/>
      <c r="BD95" s="3"/>
      <c r="BE95" s="3"/>
      <c r="BF95" s="4"/>
      <c r="BG95" s="4"/>
      <c r="BH95" s="4"/>
      <c r="BI95" s="35"/>
      <c r="BJ95" s="3"/>
      <c r="BK95" s="1"/>
    </row>
    <row r="96" spans="1:63" ht="14.25" customHeight="1">
      <c r="A96" s="81"/>
      <c r="B96" s="54"/>
      <c r="C96" s="8"/>
      <c r="D96" s="7"/>
      <c r="E96" s="7"/>
      <c r="F96" s="7"/>
      <c r="G96" s="55"/>
      <c r="H96" s="44"/>
      <c r="I96" s="7"/>
      <c r="J96" s="7"/>
      <c r="K96" s="7"/>
      <c r="L96" s="7"/>
      <c r="M96" s="7"/>
      <c r="N96" s="7"/>
      <c r="O96" s="7"/>
      <c r="P96" s="7"/>
      <c r="Q96" s="7"/>
      <c r="R96" s="33"/>
      <c r="S96" s="73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4"/>
      <c r="AL96" s="56"/>
      <c r="AM96" s="1"/>
      <c r="AN96" s="35"/>
      <c r="AO96" s="35"/>
      <c r="AP96" s="35"/>
      <c r="AQ96" s="35"/>
      <c r="AR96" s="1"/>
      <c r="AS96" s="3"/>
      <c r="AT96" s="36"/>
      <c r="AU96" s="36"/>
      <c r="AV96" s="36"/>
      <c r="AW96" s="36"/>
      <c r="AX96" s="3"/>
      <c r="AY96" s="3"/>
      <c r="AZ96" s="35"/>
      <c r="BA96" s="35"/>
      <c r="BB96" s="35"/>
      <c r="BC96" s="35"/>
      <c r="BD96" s="3"/>
      <c r="BE96" s="3"/>
      <c r="BF96" s="4"/>
      <c r="BG96" s="4"/>
      <c r="BH96" s="4"/>
      <c r="BI96" s="35"/>
      <c r="BJ96" s="3"/>
      <c r="BK96" s="1"/>
    </row>
    <row r="97" spans="1:63" ht="14.25" customHeight="1">
      <c r="A97" s="81"/>
      <c r="B97" s="54"/>
      <c r="C97" s="8"/>
      <c r="D97" s="7"/>
      <c r="E97" s="7"/>
      <c r="F97" s="7"/>
      <c r="G97" s="55"/>
      <c r="H97" s="44"/>
      <c r="I97" s="7"/>
      <c r="J97" s="7"/>
      <c r="K97" s="7"/>
      <c r="L97" s="7"/>
      <c r="M97" s="7"/>
      <c r="N97" s="7"/>
      <c r="O97" s="7"/>
      <c r="P97" s="7"/>
      <c r="Q97" s="7"/>
      <c r="R97" s="33"/>
      <c r="S97" s="73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4"/>
      <c r="AL97" s="56"/>
      <c r="AM97" s="1"/>
      <c r="AN97" s="35"/>
      <c r="AO97" s="35"/>
      <c r="AP97" s="35"/>
      <c r="AQ97" s="35"/>
      <c r="AR97" s="1"/>
      <c r="AS97" s="3"/>
      <c r="AT97" s="36"/>
      <c r="AU97" s="36"/>
      <c r="AV97" s="36"/>
      <c r="AW97" s="36"/>
      <c r="AX97" s="3"/>
      <c r="AY97" s="3"/>
      <c r="AZ97" s="35"/>
      <c r="BA97" s="35"/>
      <c r="BB97" s="35"/>
      <c r="BC97" s="35"/>
      <c r="BD97" s="3"/>
      <c r="BE97" s="3"/>
      <c r="BF97" s="4"/>
      <c r="BG97" s="4"/>
      <c r="BH97" s="4"/>
      <c r="BI97" s="35"/>
      <c r="BJ97" s="3"/>
      <c r="BK97" s="1"/>
    </row>
    <row r="98" spans="1:63" ht="14.25" customHeight="1">
      <c r="A98" s="81"/>
      <c r="B98" s="54"/>
      <c r="C98" s="8"/>
      <c r="D98" s="7"/>
      <c r="E98" s="7"/>
      <c r="F98" s="7"/>
      <c r="G98" s="55"/>
      <c r="H98" s="44"/>
      <c r="I98" s="7"/>
      <c r="J98" s="7"/>
      <c r="K98" s="7"/>
      <c r="L98" s="7"/>
      <c r="M98" s="7"/>
      <c r="N98" s="7"/>
      <c r="O98" s="7"/>
      <c r="P98" s="7"/>
      <c r="Q98" s="7"/>
      <c r="R98" s="33"/>
      <c r="S98" s="73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4"/>
      <c r="AL98" s="56"/>
      <c r="AM98" s="1"/>
      <c r="AN98" s="35"/>
      <c r="AO98" s="35"/>
      <c r="AP98" s="35"/>
      <c r="AQ98" s="35"/>
      <c r="AR98" s="1"/>
      <c r="AS98" s="3"/>
      <c r="AT98" s="36"/>
      <c r="AU98" s="36"/>
      <c r="AV98" s="36"/>
      <c r="AW98" s="36"/>
      <c r="AX98" s="3"/>
      <c r="AY98" s="3"/>
      <c r="AZ98" s="35"/>
      <c r="BA98" s="35"/>
      <c r="BB98" s="35"/>
      <c r="BC98" s="35"/>
      <c r="BD98" s="3"/>
      <c r="BE98" s="3"/>
      <c r="BF98" s="4"/>
      <c r="BG98" s="4"/>
      <c r="BH98" s="4"/>
      <c r="BI98" s="35"/>
      <c r="BJ98" s="3"/>
      <c r="BK98" s="1"/>
    </row>
    <row r="99" spans="1:63" ht="14.25" customHeight="1">
      <c r="A99" s="81"/>
      <c r="B99" s="54"/>
      <c r="C99" s="8"/>
      <c r="D99" s="7"/>
      <c r="E99" s="7"/>
      <c r="F99" s="7"/>
      <c r="G99" s="55"/>
      <c r="H99" s="44"/>
      <c r="I99" s="7"/>
      <c r="J99" s="7"/>
      <c r="K99" s="7"/>
      <c r="L99" s="7"/>
      <c r="M99" s="7"/>
      <c r="N99" s="7"/>
      <c r="O99" s="7"/>
      <c r="P99" s="7"/>
      <c r="Q99" s="7"/>
      <c r="R99" s="33"/>
      <c r="S99" s="73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4"/>
      <c r="AL99" s="56"/>
      <c r="AM99" s="1"/>
      <c r="AN99" s="35"/>
      <c r="AO99" s="35"/>
      <c r="AP99" s="35"/>
      <c r="AQ99" s="35"/>
      <c r="AR99" s="1"/>
      <c r="AS99" s="3"/>
      <c r="AT99" s="36"/>
      <c r="AU99" s="36"/>
      <c r="AV99" s="36"/>
      <c r="AW99" s="36"/>
      <c r="AX99" s="3"/>
      <c r="AY99" s="3"/>
      <c r="AZ99" s="35"/>
      <c r="BA99" s="35"/>
      <c r="BB99" s="35"/>
      <c r="BC99" s="35"/>
      <c r="BD99" s="3"/>
      <c r="BE99" s="3"/>
      <c r="BF99" s="4"/>
      <c r="BG99" s="4"/>
      <c r="BH99" s="4"/>
      <c r="BI99" s="35"/>
      <c r="BJ99" s="3"/>
      <c r="BK99" s="1"/>
    </row>
    <row r="100" spans="1:63" ht="14.25" customHeight="1">
      <c r="A100" s="81"/>
      <c r="B100" s="54"/>
      <c r="C100" s="8"/>
      <c r="D100" s="7"/>
      <c r="E100" s="7"/>
      <c r="F100" s="7"/>
      <c r="G100" s="55"/>
      <c r="H100" s="44"/>
      <c r="I100" s="7"/>
      <c r="J100" s="7"/>
      <c r="K100" s="7"/>
      <c r="L100" s="7"/>
      <c r="M100" s="7"/>
      <c r="N100" s="7"/>
      <c r="O100" s="7"/>
      <c r="P100" s="7"/>
      <c r="Q100" s="7"/>
      <c r="R100" s="33"/>
      <c r="S100" s="73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4"/>
      <c r="AL100" s="56"/>
      <c r="AM100" s="1"/>
      <c r="AN100" s="35"/>
      <c r="AO100" s="35"/>
      <c r="AP100" s="35"/>
      <c r="AQ100" s="35"/>
      <c r="AR100" s="1"/>
      <c r="AS100" s="3"/>
      <c r="AT100" s="36"/>
      <c r="AU100" s="36"/>
      <c r="AV100" s="36"/>
      <c r="AW100" s="36"/>
      <c r="AX100" s="3"/>
      <c r="AY100" s="3"/>
      <c r="AZ100" s="35"/>
      <c r="BA100" s="35"/>
      <c r="BB100" s="35"/>
      <c r="BC100" s="35"/>
      <c r="BD100" s="3"/>
      <c r="BE100" s="3"/>
      <c r="BF100" s="4"/>
      <c r="BG100" s="4"/>
      <c r="BH100" s="4"/>
      <c r="BI100" s="35"/>
      <c r="BJ100" s="3"/>
      <c r="BK100" s="1"/>
    </row>
    <row r="101" spans="1:63" ht="14.25" customHeight="1">
      <c r="A101" s="81"/>
      <c r="B101" s="54"/>
      <c r="C101" s="8"/>
      <c r="D101" s="7"/>
      <c r="E101" s="7"/>
      <c r="F101" s="7"/>
      <c r="G101" s="55"/>
      <c r="H101" s="44"/>
      <c r="I101" s="7"/>
      <c r="J101" s="7"/>
      <c r="K101" s="7"/>
      <c r="L101" s="7"/>
      <c r="M101" s="7"/>
      <c r="N101" s="7"/>
      <c r="O101" s="7"/>
      <c r="P101" s="7"/>
      <c r="Q101" s="7"/>
      <c r="R101" s="33"/>
      <c r="S101" s="73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4"/>
      <c r="AL101" s="56"/>
      <c r="AM101" s="1"/>
      <c r="AN101" s="35"/>
      <c r="AO101" s="35"/>
      <c r="AP101" s="35"/>
      <c r="AQ101" s="35"/>
      <c r="AR101" s="1"/>
      <c r="AS101" s="3"/>
      <c r="AT101" s="36"/>
      <c r="AU101" s="36"/>
      <c r="AV101" s="36"/>
      <c r="AW101" s="36"/>
      <c r="AX101" s="3"/>
      <c r="AY101" s="3"/>
      <c r="AZ101" s="35"/>
      <c r="BA101" s="35"/>
      <c r="BB101" s="35"/>
      <c r="BC101" s="35"/>
      <c r="BD101" s="3"/>
      <c r="BE101" s="3"/>
      <c r="BF101" s="4"/>
      <c r="BG101" s="4"/>
      <c r="BH101" s="4"/>
      <c r="BI101" s="35"/>
      <c r="BJ101" s="3"/>
      <c r="BK101" s="1"/>
    </row>
    <row r="102" spans="1:63" ht="14.25" customHeight="1">
      <c r="A102" s="81"/>
      <c r="B102" s="54"/>
      <c r="C102" s="8"/>
      <c r="D102" s="7"/>
      <c r="E102" s="7"/>
      <c r="F102" s="7"/>
      <c r="G102" s="55"/>
      <c r="H102" s="44"/>
      <c r="I102" s="7"/>
      <c r="J102" s="7"/>
      <c r="K102" s="7"/>
      <c r="L102" s="7"/>
      <c r="M102" s="7"/>
      <c r="N102" s="7"/>
      <c r="O102" s="7"/>
      <c r="P102" s="7"/>
      <c r="Q102" s="7"/>
      <c r="R102" s="33"/>
      <c r="S102" s="73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4"/>
      <c r="AL102" s="56"/>
      <c r="AM102" s="1"/>
      <c r="AN102" s="35"/>
      <c r="AO102" s="35"/>
      <c r="AP102" s="35"/>
      <c r="AQ102" s="35"/>
      <c r="AR102" s="1"/>
      <c r="AS102" s="3"/>
      <c r="AT102" s="36"/>
      <c r="AU102" s="36"/>
      <c r="AV102" s="36"/>
      <c r="AW102" s="36"/>
      <c r="AX102" s="3"/>
      <c r="AY102" s="3"/>
      <c r="AZ102" s="35"/>
      <c r="BA102" s="35"/>
      <c r="BB102" s="35"/>
      <c r="BC102" s="35"/>
      <c r="BD102" s="3"/>
      <c r="BE102" s="3"/>
      <c r="BF102" s="4"/>
      <c r="BG102" s="4"/>
      <c r="BH102" s="4"/>
      <c r="BI102" s="35"/>
      <c r="BJ102" s="3"/>
      <c r="BK102" s="1"/>
    </row>
    <row r="103" spans="1:63" ht="14.25" customHeight="1">
      <c r="A103" s="78"/>
      <c r="B103" s="1"/>
      <c r="C103" s="34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34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3"/>
      <c r="AT103" s="3"/>
      <c r="AU103" s="3"/>
      <c r="AV103" s="3"/>
      <c r="AW103" s="3"/>
      <c r="AX103" s="3"/>
      <c r="AY103" s="3"/>
      <c r="AZ103" s="35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1"/>
    </row>
    <row r="104" spans="1:63" ht="14.25" customHeight="1">
      <c r="A104" s="78"/>
      <c r="B104" s="1"/>
      <c r="C104" s="34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34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1"/>
    </row>
    <row r="105" spans="1:63" ht="14.25" customHeight="1">
      <c r="A105" s="78"/>
      <c r="B105" s="1"/>
      <c r="C105" s="34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34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3"/>
      <c r="AT105" s="102" t="s">
        <v>145</v>
      </c>
      <c r="AU105" s="126"/>
      <c r="AV105" s="126"/>
      <c r="AW105" s="126"/>
      <c r="AX105" s="126"/>
      <c r="AY105" s="126"/>
      <c r="AZ105" s="126"/>
      <c r="BA105" s="126"/>
      <c r="BB105" s="127"/>
      <c r="BC105" s="4">
        <f t="shared" ref="BC105:BE105" si="126">COUNT(AT16:AT102)</f>
        <v>44</v>
      </c>
      <c r="BD105" s="4">
        <f t="shared" si="126"/>
        <v>44</v>
      </c>
      <c r="BE105" s="4">
        <f t="shared" si="126"/>
        <v>44</v>
      </c>
      <c r="BF105" s="52">
        <v>83</v>
      </c>
      <c r="BG105" s="3"/>
      <c r="BH105" s="3"/>
      <c r="BI105" s="3"/>
      <c r="BJ105" s="3"/>
      <c r="BK105" s="1"/>
    </row>
    <row r="106" spans="1:63" ht="14.25" customHeight="1">
      <c r="A106" s="78"/>
      <c r="B106" s="1"/>
      <c r="C106" s="34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34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3"/>
      <c r="AT106" s="102" t="s">
        <v>146</v>
      </c>
      <c r="AU106" s="126"/>
      <c r="AV106" s="126"/>
      <c r="AW106" s="126"/>
      <c r="AX106" s="126"/>
      <c r="AY106" s="126"/>
      <c r="AZ106" s="126"/>
      <c r="BA106" s="126"/>
      <c r="BB106" s="127"/>
      <c r="BC106" s="4">
        <f t="shared" ref="BC106:BF106" si="127">COUNTIF(AT16:AT102,"&gt;=25%")</f>
        <v>36</v>
      </c>
      <c r="BD106" s="4">
        <f t="shared" si="127"/>
        <v>27</v>
      </c>
      <c r="BE106" s="4">
        <f t="shared" si="127"/>
        <v>38</v>
      </c>
      <c r="BF106" s="52">
        <f t="shared" si="127"/>
        <v>38</v>
      </c>
      <c r="BG106" s="3"/>
      <c r="BH106" s="3"/>
      <c r="BI106" s="3"/>
      <c r="BJ106" s="3"/>
      <c r="BK106" s="1"/>
    </row>
    <row r="107" spans="1:63" ht="14.25" customHeight="1">
      <c r="A107" s="78"/>
      <c r="B107" s="1"/>
      <c r="C107" s="34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34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3"/>
      <c r="AT107" s="102" t="s">
        <v>147</v>
      </c>
      <c r="AU107" s="126"/>
      <c r="AV107" s="126"/>
      <c r="AW107" s="126"/>
      <c r="AX107" s="126"/>
      <c r="AY107" s="126"/>
      <c r="AZ107" s="126"/>
      <c r="BA107" s="126"/>
      <c r="BB107" s="127"/>
      <c r="BC107" s="10">
        <f t="shared" ref="BC107:BF107" si="128">BC106/(BC105)</f>
        <v>0.81818181818181823</v>
      </c>
      <c r="BD107" s="10">
        <f t="shared" si="128"/>
        <v>0.61363636363636365</v>
      </c>
      <c r="BE107" s="10">
        <f t="shared" si="128"/>
        <v>0.86363636363636365</v>
      </c>
      <c r="BF107" s="15">
        <f t="shared" si="128"/>
        <v>0.45783132530120479</v>
      </c>
      <c r="BG107" s="3"/>
      <c r="BH107" s="3"/>
      <c r="BI107" s="3"/>
      <c r="BJ107" s="3"/>
      <c r="BK107" s="1"/>
    </row>
    <row r="108" spans="1:63" ht="14.25" customHeight="1">
      <c r="A108" s="78"/>
      <c r="B108" s="1"/>
      <c r="C108" s="34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34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1"/>
    </row>
    <row r="109" spans="1:63" ht="14.25" customHeight="1">
      <c r="A109" s="78"/>
      <c r="B109" s="1"/>
      <c r="C109" s="34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34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1"/>
    </row>
    <row r="110" spans="1:63" ht="14.25" customHeight="1">
      <c r="A110" s="78"/>
      <c r="B110" s="1"/>
      <c r="C110" s="34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34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1"/>
    </row>
    <row r="111" spans="1:63" ht="14.25" customHeight="1">
      <c r="A111" s="78"/>
      <c r="B111" s="1"/>
      <c r="C111" s="34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34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1"/>
    </row>
    <row r="112" spans="1:63" ht="14.25" customHeight="1">
      <c r="A112" s="78"/>
      <c r="B112" s="1"/>
      <c r="C112" s="34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34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1"/>
    </row>
    <row r="113" spans="1:63" ht="14.25" customHeight="1">
      <c r="A113" s="78"/>
      <c r="B113" s="1"/>
      <c r="C113" s="34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34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1"/>
    </row>
    <row r="114" spans="1:63" ht="14.25" customHeight="1">
      <c r="A114" s="78"/>
      <c r="B114" s="1"/>
      <c r="C114" s="34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34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1"/>
    </row>
    <row r="115" spans="1:63" ht="14.25" customHeight="1">
      <c r="A115" s="78"/>
      <c r="B115" s="1"/>
      <c r="C115" s="34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34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1"/>
    </row>
    <row r="116" spans="1:63" ht="14.25" customHeight="1">
      <c r="A116" s="78"/>
      <c r="B116" s="1"/>
      <c r="C116" s="34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34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1"/>
    </row>
    <row r="117" spans="1:63" ht="14.25" customHeight="1">
      <c r="A117" s="78"/>
      <c r="B117" s="1"/>
      <c r="C117" s="34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34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1"/>
    </row>
    <row r="118" spans="1:63" ht="14.25" customHeight="1">
      <c r="A118" s="78"/>
      <c r="B118" s="1"/>
      <c r="C118" s="34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34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3"/>
      <c r="BF118" s="3"/>
      <c r="BG118" s="3"/>
      <c r="BH118" s="3"/>
      <c r="BI118" s="3"/>
      <c r="BJ118" s="3"/>
      <c r="BK118" s="1"/>
    </row>
    <row r="119" spans="1:63" ht="14.25" customHeight="1">
      <c r="A119" s="78"/>
      <c r="B119" s="1"/>
      <c r="C119" s="34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34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3"/>
      <c r="BF119" s="3"/>
      <c r="BG119" s="3"/>
      <c r="BH119" s="3"/>
      <c r="BI119" s="3"/>
      <c r="BJ119" s="3"/>
      <c r="BK119" s="1"/>
    </row>
    <row r="120" spans="1:63" ht="14.25" customHeight="1">
      <c r="A120" s="78"/>
      <c r="B120" s="1"/>
      <c r="C120" s="34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34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3"/>
      <c r="BF120" s="3"/>
      <c r="BG120" s="3"/>
      <c r="BH120" s="3"/>
      <c r="BI120" s="3"/>
      <c r="BJ120" s="3"/>
      <c r="BK120" s="1"/>
    </row>
    <row r="121" spans="1:63" ht="14.25" customHeight="1">
      <c r="A121" s="78"/>
      <c r="B121" s="1"/>
      <c r="C121" s="34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34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1"/>
    </row>
    <row r="122" spans="1:63" ht="14.25" customHeight="1">
      <c r="A122" s="78"/>
      <c r="B122" s="1"/>
      <c r="C122" s="34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34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1"/>
    </row>
    <row r="123" spans="1:63" ht="14.25" customHeight="1">
      <c r="A123" s="78"/>
      <c r="B123" s="1"/>
      <c r="C123" s="34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34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1"/>
    </row>
    <row r="124" spans="1:63" ht="14.25" customHeight="1">
      <c r="A124" s="78"/>
      <c r="B124" s="1"/>
      <c r="C124" s="34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34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1"/>
    </row>
    <row r="125" spans="1:63" ht="14.25" customHeight="1">
      <c r="A125" s="78"/>
      <c r="B125" s="1"/>
      <c r="C125" s="34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34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1"/>
    </row>
    <row r="126" spans="1:63" ht="14.25" customHeight="1">
      <c r="A126" s="78"/>
      <c r="B126" s="1"/>
      <c r="C126" s="34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34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1"/>
    </row>
    <row r="127" spans="1:63" ht="14.25" customHeight="1">
      <c r="A127" s="78"/>
      <c r="B127" s="1"/>
      <c r="C127" s="34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34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1"/>
    </row>
    <row r="128" spans="1:63" ht="14.25" customHeight="1">
      <c r="A128" s="78"/>
      <c r="B128" s="1"/>
      <c r="C128" s="34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34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1"/>
    </row>
    <row r="129" spans="1:63" ht="14.25" customHeight="1">
      <c r="A129" s="78"/>
      <c r="B129" s="1"/>
      <c r="C129" s="34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34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1"/>
    </row>
    <row r="130" spans="1:63" ht="14.25" customHeight="1">
      <c r="A130" s="78"/>
      <c r="B130" s="1"/>
      <c r="C130" s="34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34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1"/>
    </row>
    <row r="131" spans="1:63" ht="14.25" customHeight="1">
      <c r="A131" s="78"/>
      <c r="B131" s="1"/>
      <c r="C131" s="34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34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1"/>
    </row>
    <row r="132" spans="1:63" ht="14.25" customHeight="1">
      <c r="A132" s="78"/>
      <c r="B132" s="1"/>
      <c r="C132" s="34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34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1"/>
    </row>
    <row r="133" spans="1:63" ht="14.25" customHeight="1">
      <c r="A133" s="78"/>
      <c r="B133" s="1"/>
      <c r="C133" s="34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34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1"/>
    </row>
    <row r="134" spans="1:63" ht="14.25" customHeight="1">
      <c r="A134" s="78"/>
      <c r="B134" s="1"/>
      <c r="C134" s="34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34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1"/>
    </row>
    <row r="135" spans="1:63" ht="14.25" customHeight="1">
      <c r="A135" s="78"/>
      <c r="B135" s="1"/>
      <c r="C135" s="34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34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1"/>
    </row>
    <row r="136" spans="1:63" ht="14.25" customHeight="1">
      <c r="A136" s="78"/>
      <c r="B136" s="1"/>
      <c r="C136" s="34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34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1"/>
    </row>
    <row r="137" spans="1:63" ht="14.25" customHeight="1">
      <c r="A137" s="78"/>
      <c r="B137" s="1"/>
      <c r="C137" s="34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34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1"/>
    </row>
    <row r="138" spans="1:63" ht="14.25" customHeight="1">
      <c r="A138" s="78"/>
      <c r="B138" s="1"/>
      <c r="C138" s="34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34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1"/>
    </row>
    <row r="139" spans="1:63" ht="14.25" customHeight="1">
      <c r="A139" s="78"/>
      <c r="B139" s="1"/>
      <c r="C139" s="34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34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1"/>
    </row>
    <row r="140" spans="1:63" ht="14.25" customHeight="1">
      <c r="A140" s="78"/>
      <c r="B140" s="1"/>
      <c r="C140" s="34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34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1"/>
    </row>
    <row r="141" spans="1:63" ht="14.25" customHeight="1">
      <c r="A141" s="78"/>
      <c r="B141" s="1"/>
      <c r="C141" s="34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34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1"/>
    </row>
    <row r="142" spans="1:63" ht="14.25" customHeight="1">
      <c r="A142" s="78"/>
      <c r="B142" s="1"/>
      <c r="C142" s="34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34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1"/>
    </row>
    <row r="143" spans="1:63" ht="14.25" customHeight="1">
      <c r="A143" s="78"/>
      <c r="B143" s="1"/>
      <c r="C143" s="34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34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1"/>
    </row>
    <row r="144" spans="1:63" ht="14.25" customHeight="1">
      <c r="A144" s="78"/>
      <c r="B144" s="1"/>
      <c r="C144" s="34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34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1"/>
    </row>
    <row r="145" spans="1:63" ht="14.25" customHeight="1">
      <c r="A145" s="78"/>
      <c r="B145" s="1"/>
      <c r="C145" s="34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34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1"/>
    </row>
    <row r="146" spans="1:63" ht="14.25" customHeight="1">
      <c r="A146" s="78"/>
      <c r="B146" s="1"/>
      <c r="C146" s="34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34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1"/>
    </row>
    <row r="147" spans="1:63" ht="14.25" customHeight="1">
      <c r="A147" s="78"/>
      <c r="B147" s="1"/>
      <c r="C147" s="34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34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1"/>
    </row>
    <row r="148" spans="1:63" ht="14.25" customHeight="1">
      <c r="A148" s="78"/>
      <c r="B148" s="1"/>
      <c r="C148" s="34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34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1"/>
    </row>
    <row r="149" spans="1:63" ht="14.25" customHeight="1">
      <c r="A149" s="78"/>
      <c r="B149" s="1"/>
      <c r="C149" s="34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34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1"/>
    </row>
    <row r="150" spans="1:63" ht="14.25" customHeight="1">
      <c r="A150" s="78"/>
      <c r="B150" s="1"/>
      <c r="C150" s="34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34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1"/>
    </row>
    <row r="151" spans="1:63" ht="14.25" customHeight="1">
      <c r="A151" s="78"/>
      <c r="B151" s="1"/>
      <c r="C151" s="34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34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1"/>
    </row>
    <row r="152" spans="1:63" ht="14.25" customHeight="1">
      <c r="A152" s="78"/>
      <c r="B152" s="1"/>
      <c r="C152" s="34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34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1"/>
    </row>
    <row r="153" spans="1:63" ht="14.25" customHeight="1">
      <c r="A153" s="78"/>
      <c r="B153" s="1"/>
      <c r="C153" s="34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34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1"/>
    </row>
    <row r="154" spans="1:63" ht="14.25" customHeight="1">
      <c r="A154" s="78"/>
      <c r="B154" s="1"/>
      <c r="C154" s="34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34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1"/>
    </row>
    <row r="155" spans="1:63" ht="14.25" customHeight="1">
      <c r="A155" s="78"/>
      <c r="B155" s="1"/>
      <c r="C155" s="34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34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1"/>
    </row>
    <row r="156" spans="1:63" ht="14.25" customHeight="1">
      <c r="A156" s="78"/>
      <c r="B156" s="1"/>
      <c r="C156" s="34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34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1"/>
    </row>
    <row r="157" spans="1:63" ht="14.25" customHeight="1">
      <c r="A157" s="78"/>
      <c r="B157" s="1"/>
      <c r="C157" s="34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34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1"/>
    </row>
    <row r="158" spans="1:63" ht="14.25" customHeight="1">
      <c r="A158" s="78"/>
      <c r="B158" s="1"/>
      <c r="C158" s="34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34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1"/>
    </row>
    <row r="159" spans="1:63" ht="14.25" customHeight="1">
      <c r="A159" s="78"/>
      <c r="B159" s="1"/>
      <c r="C159" s="34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34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1"/>
    </row>
    <row r="160" spans="1:63" ht="14.25" customHeight="1">
      <c r="A160" s="78"/>
      <c r="B160" s="1"/>
      <c r="C160" s="34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34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1"/>
    </row>
    <row r="161" spans="1:63" ht="14.25" customHeight="1">
      <c r="A161" s="78"/>
      <c r="B161" s="1"/>
      <c r="C161" s="34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34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1"/>
    </row>
    <row r="162" spans="1:63" ht="14.25" customHeight="1">
      <c r="A162" s="78"/>
      <c r="B162" s="1"/>
      <c r="C162" s="34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34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1"/>
    </row>
    <row r="163" spans="1:63" ht="14.25" customHeight="1">
      <c r="A163" s="78"/>
      <c r="B163" s="1"/>
      <c r="C163" s="34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34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1"/>
    </row>
    <row r="164" spans="1:63" ht="14.25" customHeight="1">
      <c r="A164" s="78"/>
      <c r="B164" s="1"/>
      <c r="C164" s="34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34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1"/>
    </row>
    <row r="165" spans="1:63" ht="14.25" customHeight="1">
      <c r="A165" s="78"/>
      <c r="B165" s="1"/>
      <c r="C165" s="34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34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1"/>
    </row>
    <row r="166" spans="1:63" ht="14.25" customHeight="1">
      <c r="A166" s="78"/>
      <c r="B166" s="1"/>
      <c r="C166" s="34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34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1"/>
    </row>
    <row r="167" spans="1:63" ht="14.25" customHeight="1">
      <c r="A167" s="78"/>
      <c r="B167" s="1"/>
      <c r="C167" s="34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34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1"/>
    </row>
    <row r="168" spans="1:63" ht="14.25" customHeight="1">
      <c r="A168" s="78"/>
      <c r="B168" s="1"/>
      <c r="C168" s="34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34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1"/>
    </row>
    <row r="169" spans="1:63" ht="14.25" customHeight="1">
      <c r="A169" s="78"/>
      <c r="B169" s="1"/>
      <c r="C169" s="34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34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1"/>
    </row>
    <row r="170" spans="1:63" ht="14.25" customHeight="1">
      <c r="A170" s="78"/>
      <c r="B170" s="1"/>
      <c r="C170" s="34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34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1"/>
    </row>
    <row r="171" spans="1:63" ht="14.25" customHeight="1">
      <c r="A171" s="78"/>
      <c r="B171" s="1"/>
      <c r="C171" s="34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34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1"/>
    </row>
    <row r="172" spans="1:63" ht="14.25" customHeight="1">
      <c r="A172" s="78"/>
      <c r="B172" s="1"/>
      <c r="C172" s="34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34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1"/>
    </row>
    <row r="173" spans="1:63" ht="14.25" customHeight="1">
      <c r="A173" s="78"/>
      <c r="B173" s="1"/>
      <c r="C173" s="34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34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1"/>
    </row>
    <row r="174" spans="1:63" ht="14.25" customHeight="1">
      <c r="A174" s="78"/>
      <c r="B174" s="1"/>
      <c r="C174" s="34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34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1"/>
    </row>
    <row r="175" spans="1:63" ht="14.25" customHeight="1">
      <c r="A175" s="78"/>
      <c r="B175" s="1"/>
      <c r="C175" s="34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34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1"/>
    </row>
    <row r="176" spans="1:63" ht="14.25" customHeight="1">
      <c r="A176" s="78"/>
      <c r="B176" s="1"/>
      <c r="C176" s="34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34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1"/>
    </row>
    <row r="177" spans="1:63" ht="14.25" customHeight="1">
      <c r="A177" s="78"/>
      <c r="B177" s="1"/>
      <c r="C177" s="34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34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1"/>
    </row>
    <row r="178" spans="1:63" ht="14.25" customHeight="1">
      <c r="A178" s="78"/>
      <c r="B178" s="1"/>
      <c r="C178" s="34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34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1"/>
    </row>
    <row r="179" spans="1:63" ht="14.25" customHeight="1">
      <c r="A179" s="78"/>
      <c r="B179" s="1"/>
      <c r="C179" s="34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34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1"/>
    </row>
    <row r="180" spans="1:63" ht="14.25" customHeight="1">
      <c r="A180" s="78"/>
      <c r="B180" s="1"/>
      <c r="C180" s="34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34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1"/>
    </row>
    <row r="181" spans="1:63" ht="14.25" customHeight="1">
      <c r="A181" s="78"/>
      <c r="B181" s="1"/>
      <c r="C181" s="34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34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1"/>
    </row>
    <row r="182" spans="1:63" ht="14.25" customHeight="1">
      <c r="A182" s="78"/>
      <c r="B182" s="1"/>
      <c r="C182" s="34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34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1"/>
    </row>
    <row r="183" spans="1:63" ht="14.25" customHeight="1">
      <c r="A183" s="78"/>
      <c r="B183" s="1"/>
      <c r="C183" s="34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34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1"/>
    </row>
    <row r="184" spans="1:63" ht="14.25" customHeight="1">
      <c r="A184" s="78"/>
      <c r="B184" s="1"/>
      <c r="C184" s="34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34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1"/>
    </row>
    <row r="185" spans="1:63" ht="14.25" customHeight="1">
      <c r="A185" s="78"/>
      <c r="B185" s="1"/>
      <c r="C185" s="34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34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1"/>
    </row>
    <row r="186" spans="1:63" ht="14.25" customHeight="1">
      <c r="A186" s="78"/>
      <c r="B186" s="1"/>
      <c r="C186" s="34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34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1"/>
    </row>
    <row r="187" spans="1:63" ht="14.25" customHeight="1">
      <c r="A187" s="78"/>
      <c r="B187" s="1"/>
      <c r="C187" s="34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34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1"/>
    </row>
    <row r="188" spans="1:63" ht="14.25" customHeight="1">
      <c r="A188" s="78"/>
      <c r="B188" s="1"/>
      <c r="C188" s="34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34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1"/>
    </row>
    <row r="189" spans="1:63" ht="14.25" customHeight="1">
      <c r="A189" s="78"/>
      <c r="B189" s="1"/>
      <c r="C189" s="34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34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1"/>
    </row>
    <row r="190" spans="1:63" ht="14.25" customHeight="1">
      <c r="A190" s="78"/>
      <c r="B190" s="1"/>
      <c r="C190" s="34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34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1"/>
    </row>
    <row r="191" spans="1:63" ht="14.25" customHeight="1">
      <c r="A191" s="78"/>
      <c r="B191" s="1"/>
      <c r="C191" s="34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34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1"/>
    </row>
    <row r="192" spans="1:63" ht="14.25" customHeight="1">
      <c r="A192" s="78"/>
      <c r="B192" s="1"/>
      <c r="C192" s="34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34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1"/>
    </row>
    <row r="193" spans="1:63" ht="14.25" customHeight="1">
      <c r="A193" s="78"/>
      <c r="B193" s="1"/>
      <c r="C193" s="34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34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1"/>
    </row>
    <row r="194" spans="1:63" ht="14.25" customHeight="1">
      <c r="A194" s="78"/>
      <c r="B194" s="1"/>
      <c r="C194" s="34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34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1"/>
    </row>
    <row r="195" spans="1:63" ht="14.25" customHeight="1">
      <c r="A195" s="78"/>
      <c r="B195" s="1"/>
      <c r="C195" s="34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34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1"/>
    </row>
    <row r="196" spans="1:63" ht="14.25" customHeight="1">
      <c r="A196" s="78"/>
      <c r="B196" s="1"/>
      <c r="C196" s="34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34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1"/>
    </row>
    <row r="197" spans="1:63" ht="14.25" customHeight="1">
      <c r="A197" s="78"/>
      <c r="B197" s="1"/>
      <c r="C197" s="34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34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1"/>
    </row>
    <row r="198" spans="1:63" ht="14.25" customHeight="1">
      <c r="A198" s="78"/>
      <c r="B198" s="1"/>
      <c r="C198" s="34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34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1"/>
    </row>
    <row r="199" spans="1:63" ht="14.25" customHeight="1">
      <c r="A199" s="78"/>
      <c r="B199" s="1"/>
      <c r="C199" s="34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34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1"/>
    </row>
    <row r="200" spans="1:63" ht="14.25" customHeight="1">
      <c r="A200" s="78"/>
      <c r="B200" s="1"/>
      <c r="C200" s="34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34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1"/>
    </row>
    <row r="201" spans="1:63" ht="14.25" customHeight="1">
      <c r="A201" s="78"/>
      <c r="B201" s="1"/>
      <c r="C201" s="34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34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1"/>
    </row>
    <row r="202" spans="1:63" ht="14.25" customHeight="1">
      <c r="A202" s="78"/>
      <c r="B202" s="1"/>
      <c r="C202" s="34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34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1"/>
    </row>
    <row r="203" spans="1:63" ht="14.25" customHeight="1">
      <c r="A203" s="78"/>
      <c r="B203" s="1"/>
      <c r="C203" s="34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34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1"/>
    </row>
    <row r="204" spans="1:63" ht="14.25" customHeight="1">
      <c r="A204" s="78"/>
      <c r="B204" s="1"/>
      <c r="C204" s="34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34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1"/>
    </row>
    <row r="205" spans="1:63" ht="14.25" customHeight="1">
      <c r="A205" s="78"/>
      <c r="B205" s="1"/>
      <c r="C205" s="34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34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1"/>
    </row>
    <row r="206" spans="1:63" ht="14.25" customHeight="1">
      <c r="A206" s="78"/>
      <c r="B206" s="1"/>
      <c r="C206" s="34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34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1"/>
    </row>
    <row r="207" spans="1:63" ht="14.25" customHeight="1">
      <c r="A207" s="78"/>
      <c r="B207" s="1"/>
      <c r="C207" s="34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34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1"/>
    </row>
    <row r="208" spans="1:63" ht="14.25" customHeight="1">
      <c r="A208" s="78"/>
      <c r="B208" s="1"/>
      <c r="C208" s="34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34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1"/>
    </row>
    <row r="209" spans="1:63" ht="14.25" customHeight="1">
      <c r="A209" s="78"/>
      <c r="B209" s="1"/>
      <c r="C209" s="34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34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1"/>
    </row>
    <row r="210" spans="1:63" ht="14.25" customHeight="1">
      <c r="A210" s="78"/>
      <c r="B210" s="1"/>
      <c r="C210" s="34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34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1"/>
    </row>
    <row r="211" spans="1:63" ht="14.25" customHeight="1">
      <c r="A211" s="78"/>
      <c r="B211" s="1"/>
      <c r="C211" s="34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34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1"/>
    </row>
    <row r="212" spans="1:63" ht="14.25" customHeight="1">
      <c r="A212" s="78"/>
      <c r="B212" s="1"/>
      <c r="C212" s="34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34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1"/>
    </row>
    <row r="213" spans="1:63" ht="14.25" customHeight="1">
      <c r="A213" s="78"/>
      <c r="B213" s="1"/>
      <c r="C213" s="34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34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1"/>
    </row>
    <row r="214" spans="1:63" ht="14.25" customHeight="1">
      <c r="A214" s="78"/>
      <c r="B214" s="1"/>
      <c r="C214" s="34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34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1"/>
    </row>
    <row r="215" spans="1:63" ht="14.25" customHeight="1">
      <c r="A215" s="78"/>
      <c r="B215" s="1"/>
      <c r="C215" s="34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34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1"/>
    </row>
    <row r="216" spans="1:63" ht="14.25" customHeight="1">
      <c r="A216" s="78"/>
      <c r="B216" s="1"/>
      <c r="C216" s="34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34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1"/>
    </row>
    <row r="217" spans="1:63" ht="14.25" customHeight="1">
      <c r="A217" s="78"/>
      <c r="B217" s="1"/>
      <c r="C217" s="34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34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1"/>
    </row>
    <row r="218" spans="1:63" ht="14.25" customHeight="1">
      <c r="A218" s="78"/>
      <c r="B218" s="1"/>
      <c r="C218" s="34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34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1"/>
    </row>
    <row r="219" spans="1:63" ht="14.25" customHeight="1">
      <c r="A219" s="78"/>
      <c r="B219" s="1"/>
      <c r="C219" s="34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34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1"/>
    </row>
    <row r="220" spans="1:63" ht="14.25" customHeight="1">
      <c r="A220" s="78"/>
      <c r="B220" s="1"/>
      <c r="C220" s="34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34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1"/>
    </row>
    <row r="221" spans="1:63" ht="14.25" customHeight="1">
      <c r="A221" s="78"/>
      <c r="B221" s="1"/>
      <c r="C221" s="34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34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1"/>
    </row>
    <row r="222" spans="1:63" ht="14.25" customHeight="1">
      <c r="A222" s="78"/>
      <c r="B222" s="1"/>
      <c r="C222" s="34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34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1"/>
    </row>
    <row r="223" spans="1:63" ht="14.25" customHeight="1">
      <c r="A223" s="78"/>
      <c r="B223" s="1"/>
      <c r="C223" s="34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34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1"/>
    </row>
    <row r="224" spans="1:63" ht="14.25" customHeight="1">
      <c r="A224" s="78"/>
      <c r="B224" s="1"/>
      <c r="C224" s="34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34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1"/>
    </row>
    <row r="225" spans="1:63" ht="14.25" customHeight="1">
      <c r="A225" s="78"/>
      <c r="B225" s="1"/>
      <c r="C225" s="34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34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1"/>
    </row>
    <row r="226" spans="1:63" ht="14.25" customHeight="1">
      <c r="A226" s="78"/>
      <c r="B226" s="1"/>
      <c r="C226" s="34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34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1"/>
    </row>
    <row r="227" spans="1:63" ht="14.25" customHeight="1">
      <c r="A227" s="78"/>
      <c r="B227" s="1"/>
      <c r="C227" s="34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34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1"/>
    </row>
    <row r="228" spans="1:63" ht="14.25" customHeight="1">
      <c r="A228" s="78"/>
      <c r="B228" s="1"/>
      <c r="C228" s="34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34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1"/>
    </row>
    <row r="229" spans="1:63" ht="14.25" customHeight="1">
      <c r="A229" s="78"/>
      <c r="B229" s="1"/>
      <c r="C229" s="34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34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1"/>
    </row>
    <row r="230" spans="1:63" ht="14.25" customHeight="1">
      <c r="A230" s="78"/>
      <c r="B230" s="1"/>
      <c r="C230" s="34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34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1"/>
    </row>
    <row r="231" spans="1:63" ht="14.25" customHeight="1">
      <c r="A231" s="78"/>
      <c r="B231" s="1"/>
      <c r="C231" s="34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34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1"/>
    </row>
    <row r="232" spans="1:63" ht="14.25" customHeight="1">
      <c r="A232" s="78"/>
      <c r="B232" s="1"/>
      <c r="C232" s="34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34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1"/>
    </row>
    <row r="233" spans="1:63" ht="14.25" customHeight="1">
      <c r="A233" s="78"/>
      <c r="B233" s="1"/>
      <c r="C233" s="34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34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1"/>
    </row>
    <row r="234" spans="1:63" ht="14.25" customHeight="1">
      <c r="A234" s="78"/>
      <c r="B234" s="1"/>
      <c r="C234" s="34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34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1"/>
    </row>
    <row r="235" spans="1:63" ht="14.25" customHeight="1">
      <c r="A235" s="78"/>
      <c r="B235" s="1"/>
      <c r="C235" s="34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34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1"/>
    </row>
    <row r="236" spans="1:63" ht="14.25" customHeight="1">
      <c r="A236" s="78"/>
      <c r="B236" s="1"/>
      <c r="C236" s="34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34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1"/>
    </row>
    <row r="237" spans="1:63" ht="14.25" customHeight="1">
      <c r="A237" s="78"/>
      <c r="B237" s="1"/>
      <c r="C237" s="34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34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1"/>
    </row>
    <row r="238" spans="1:63" ht="14.25" customHeight="1">
      <c r="A238" s="78"/>
      <c r="B238" s="1"/>
      <c r="C238" s="34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34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1"/>
    </row>
    <row r="239" spans="1:63" ht="14.25" customHeight="1">
      <c r="A239" s="78"/>
      <c r="B239" s="1"/>
      <c r="C239" s="34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34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1"/>
    </row>
    <row r="240" spans="1:63" ht="14.25" customHeight="1">
      <c r="A240" s="78"/>
      <c r="B240" s="1"/>
      <c r="C240" s="34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34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1"/>
    </row>
    <row r="241" spans="1:63" ht="14.25" customHeight="1">
      <c r="A241" s="78"/>
      <c r="B241" s="1"/>
      <c r="C241" s="34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34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1"/>
    </row>
    <row r="242" spans="1:63" ht="14.25" customHeight="1">
      <c r="A242" s="78"/>
      <c r="B242" s="1"/>
      <c r="C242" s="34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34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1"/>
    </row>
    <row r="243" spans="1:63" ht="14.25" customHeight="1">
      <c r="A243" s="78"/>
      <c r="B243" s="1"/>
      <c r="C243" s="34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34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1"/>
    </row>
    <row r="244" spans="1:63" ht="14.25" customHeight="1">
      <c r="A244" s="78"/>
      <c r="B244" s="1"/>
      <c r="C244" s="34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34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1"/>
    </row>
    <row r="245" spans="1:63" ht="14.25" customHeight="1">
      <c r="A245" s="78"/>
      <c r="B245" s="1"/>
      <c r="C245" s="34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34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1"/>
    </row>
    <row r="246" spans="1:63" ht="14.25" customHeight="1">
      <c r="A246" s="78"/>
      <c r="B246" s="1"/>
      <c r="C246" s="34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34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1"/>
    </row>
    <row r="247" spans="1:63" ht="14.25" customHeight="1">
      <c r="A247" s="78"/>
      <c r="B247" s="1"/>
      <c r="C247" s="34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34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1"/>
    </row>
    <row r="248" spans="1:63" ht="14.25" customHeight="1">
      <c r="A248" s="78"/>
      <c r="B248" s="1"/>
      <c r="C248" s="34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34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1"/>
    </row>
    <row r="249" spans="1:63" ht="14.25" customHeight="1">
      <c r="A249" s="78"/>
      <c r="B249" s="1"/>
      <c r="C249" s="34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34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1"/>
    </row>
    <row r="250" spans="1:63" ht="14.25" customHeight="1">
      <c r="A250" s="78"/>
      <c r="B250" s="1"/>
      <c r="C250" s="34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34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1"/>
    </row>
    <row r="251" spans="1:63" ht="14.25" customHeight="1">
      <c r="A251" s="78"/>
      <c r="B251" s="1"/>
      <c r="C251" s="34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34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1"/>
    </row>
    <row r="252" spans="1:63" ht="14.25" customHeight="1">
      <c r="A252" s="78"/>
      <c r="B252" s="1"/>
      <c r="C252" s="34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34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1"/>
    </row>
    <row r="253" spans="1:63" ht="14.25" customHeight="1">
      <c r="A253" s="78"/>
      <c r="B253" s="1"/>
      <c r="C253" s="34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34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1"/>
    </row>
    <row r="254" spans="1:63" ht="14.25" customHeight="1">
      <c r="A254" s="78"/>
      <c r="B254" s="1"/>
      <c r="C254" s="34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34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1"/>
    </row>
    <row r="255" spans="1:63" ht="14.25" customHeight="1">
      <c r="A255" s="78"/>
      <c r="B255" s="1"/>
      <c r="C255" s="34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34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1"/>
    </row>
    <row r="256" spans="1:63" ht="14.25" customHeight="1">
      <c r="A256" s="78"/>
      <c r="B256" s="1"/>
      <c r="C256" s="34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34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1"/>
    </row>
    <row r="257" spans="1:63" ht="14.25" customHeight="1">
      <c r="A257" s="78"/>
      <c r="B257" s="1"/>
      <c r="C257" s="34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34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1"/>
    </row>
    <row r="258" spans="1:63" ht="14.25" customHeight="1">
      <c r="A258" s="78"/>
      <c r="B258" s="1"/>
      <c r="C258" s="34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34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1"/>
    </row>
    <row r="259" spans="1:63" ht="14.25" customHeight="1">
      <c r="A259" s="78"/>
      <c r="B259" s="1"/>
      <c r="C259" s="34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34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1"/>
    </row>
    <row r="260" spans="1:63" ht="14.25" customHeight="1">
      <c r="A260" s="78"/>
      <c r="B260" s="1"/>
      <c r="C260" s="34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34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1"/>
    </row>
    <row r="261" spans="1:63" ht="14.25" customHeight="1">
      <c r="A261" s="78"/>
      <c r="B261" s="1"/>
      <c r="C261" s="34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34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1"/>
    </row>
    <row r="262" spans="1:63" ht="14.25" customHeight="1">
      <c r="A262" s="78"/>
      <c r="B262" s="1"/>
      <c r="C262" s="34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34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1"/>
    </row>
    <row r="263" spans="1:63" ht="14.25" customHeight="1">
      <c r="A263" s="78"/>
      <c r="B263" s="1"/>
      <c r="C263" s="34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34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1"/>
    </row>
    <row r="264" spans="1:63" ht="14.25" customHeight="1">
      <c r="A264" s="78"/>
      <c r="B264" s="1"/>
      <c r="C264" s="34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34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1"/>
    </row>
    <row r="265" spans="1:63" ht="14.25" customHeight="1">
      <c r="A265" s="78"/>
      <c r="B265" s="1"/>
      <c r="C265" s="34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34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1"/>
    </row>
    <row r="266" spans="1:63" ht="14.25" customHeight="1">
      <c r="A266" s="78"/>
      <c r="B266" s="1"/>
      <c r="C266" s="34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34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1"/>
    </row>
    <row r="267" spans="1:63" ht="14.25" customHeight="1">
      <c r="A267" s="78"/>
      <c r="B267" s="1"/>
      <c r="C267" s="34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34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1"/>
    </row>
    <row r="268" spans="1:63" ht="14.25" customHeight="1">
      <c r="A268" s="78"/>
      <c r="B268" s="1"/>
      <c r="C268" s="34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34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1"/>
    </row>
    <row r="269" spans="1:63" ht="14.25" customHeight="1">
      <c r="A269" s="78"/>
      <c r="B269" s="1"/>
      <c r="C269" s="34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34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1"/>
    </row>
    <row r="270" spans="1:63" ht="14.25" customHeight="1">
      <c r="A270" s="78"/>
      <c r="B270" s="1"/>
      <c r="C270" s="34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34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1"/>
    </row>
    <row r="271" spans="1:63" ht="14.25" customHeight="1">
      <c r="A271" s="78"/>
      <c r="B271" s="1"/>
      <c r="C271" s="34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34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1"/>
    </row>
    <row r="272" spans="1:63" ht="14.25" customHeight="1">
      <c r="A272" s="78"/>
      <c r="B272" s="1"/>
      <c r="C272" s="34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34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1"/>
    </row>
    <row r="273" spans="1:63" ht="14.25" customHeight="1">
      <c r="A273" s="78"/>
      <c r="B273" s="1"/>
      <c r="C273" s="34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34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1"/>
    </row>
    <row r="274" spans="1:63" ht="14.25" customHeight="1">
      <c r="A274" s="78"/>
      <c r="B274" s="1"/>
      <c r="C274" s="34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34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1"/>
    </row>
    <row r="275" spans="1:63" ht="14.25" customHeight="1">
      <c r="A275" s="78"/>
      <c r="B275" s="1"/>
      <c r="C275" s="34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34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1"/>
    </row>
    <row r="276" spans="1:63" ht="14.25" customHeight="1">
      <c r="A276" s="78"/>
      <c r="B276" s="1"/>
      <c r="C276" s="34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34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1"/>
    </row>
    <row r="277" spans="1:63" ht="14.25" customHeight="1">
      <c r="A277" s="78"/>
      <c r="B277" s="1"/>
      <c r="C277" s="34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34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1"/>
    </row>
    <row r="278" spans="1:63" ht="14.25" customHeight="1">
      <c r="A278" s="78"/>
      <c r="B278" s="1"/>
      <c r="C278" s="34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34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1"/>
    </row>
    <row r="279" spans="1:63" ht="14.25" customHeight="1">
      <c r="A279" s="78"/>
      <c r="B279" s="1"/>
      <c r="C279" s="34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34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1"/>
    </row>
    <row r="280" spans="1:63" ht="14.25" customHeight="1">
      <c r="A280" s="78"/>
      <c r="B280" s="1"/>
      <c r="C280" s="34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34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1"/>
    </row>
    <row r="281" spans="1:63" ht="14.25" customHeight="1">
      <c r="A281" s="78"/>
      <c r="B281" s="1"/>
      <c r="C281" s="34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34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1"/>
    </row>
    <row r="282" spans="1:63" ht="14.25" customHeight="1">
      <c r="A282" s="78"/>
      <c r="B282" s="1"/>
      <c r="C282" s="34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34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1"/>
    </row>
    <row r="283" spans="1:63" ht="14.25" customHeight="1">
      <c r="A283" s="78"/>
      <c r="B283" s="1"/>
      <c r="C283" s="34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34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1"/>
    </row>
    <row r="284" spans="1:63" ht="14.25" customHeight="1">
      <c r="A284" s="78"/>
      <c r="B284" s="1"/>
      <c r="C284" s="34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34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1"/>
    </row>
    <row r="285" spans="1:63" ht="14.25" customHeight="1">
      <c r="A285" s="78"/>
      <c r="B285" s="1"/>
      <c r="C285" s="34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34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1"/>
    </row>
    <row r="286" spans="1:63" ht="14.25" customHeight="1">
      <c r="A286" s="78"/>
      <c r="B286" s="1"/>
      <c r="C286" s="34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34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1"/>
    </row>
    <row r="287" spans="1:63" ht="14.25" customHeight="1">
      <c r="A287" s="78"/>
      <c r="B287" s="1"/>
      <c r="C287" s="34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34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1"/>
    </row>
    <row r="288" spans="1:63" ht="14.25" customHeight="1">
      <c r="A288" s="78"/>
      <c r="B288" s="1"/>
      <c r="C288" s="34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34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1"/>
    </row>
    <row r="289" spans="1:63" ht="14.25" customHeight="1">
      <c r="A289" s="78"/>
      <c r="B289" s="1"/>
      <c r="C289" s="34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34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1"/>
    </row>
    <row r="290" spans="1:63" ht="14.25" customHeight="1">
      <c r="A290" s="78"/>
      <c r="B290" s="1"/>
      <c r="C290" s="34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34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1"/>
    </row>
    <row r="291" spans="1:63" ht="14.25" customHeight="1">
      <c r="A291" s="78"/>
      <c r="B291" s="1"/>
      <c r="C291" s="34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34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1"/>
    </row>
    <row r="292" spans="1:63" ht="14.25" customHeight="1">
      <c r="A292" s="78"/>
      <c r="B292" s="1"/>
      <c r="C292" s="34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34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1"/>
    </row>
    <row r="293" spans="1:63" ht="14.25" customHeight="1">
      <c r="A293" s="78"/>
      <c r="B293" s="1"/>
      <c r="C293" s="34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34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1"/>
    </row>
    <row r="294" spans="1:63" ht="14.25" customHeight="1">
      <c r="A294" s="78"/>
      <c r="B294" s="1"/>
      <c r="C294" s="34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34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1"/>
    </row>
    <row r="295" spans="1:63" ht="14.25" customHeight="1">
      <c r="A295" s="78"/>
      <c r="B295" s="1"/>
      <c r="C295" s="34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34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1"/>
    </row>
    <row r="296" spans="1:63" ht="14.25" customHeight="1">
      <c r="A296" s="78"/>
      <c r="B296" s="1"/>
      <c r="C296" s="34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34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1"/>
    </row>
    <row r="297" spans="1:63" ht="14.25" customHeight="1">
      <c r="A297" s="78"/>
      <c r="B297" s="1"/>
      <c r="C297" s="34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34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1"/>
    </row>
    <row r="298" spans="1:63" ht="14.25" customHeight="1">
      <c r="A298" s="78"/>
      <c r="B298" s="1"/>
      <c r="C298" s="34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34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1"/>
    </row>
    <row r="299" spans="1:63" ht="14.25" customHeight="1">
      <c r="A299" s="78"/>
      <c r="B299" s="1"/>
      <c r="C299" s="34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34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1"/>
    </row>
    <row r="300" spans="1:63" ht="14.25" customHeight="1">
      <c r="A300" s="78"/>
      <c r="B300" s="1"/>
      <c r="C300" s="34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34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1"/>
    </row>
    <row r="301" spans="1:63" ht="14.25" customHeight="1">
      <c r="A301" s="78"/>
      <c r="B301" s="1"/>
      <c r="C301" s="34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34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1"/>
    </row>
    <row r="302" spans="1:63" ht="14.25" customHeight="1">
      <c r="A302" s="78"/>
      <c r="B302" s="1"/>
      <c r="C302" s="34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34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1"/>
    </row>
    <row r="303" spans="1:63" ht="14.25" customHeight="1">
      <c r="A303" s="78"/>
      <c r="B303" s="1"/>
      <c r="C303" s="34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34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1"/>
    </row>
    <row r="304" spans="1:63" ht="14.25" customHeight="1">
      <c r="A304" s="78"/>
      <c r="B304" s="1"/>
      <c r="C304" s="34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34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1"/>
    </row>
    <row r="305" spans="1:63" ht="14.25" customHeight="1">
      <c r="A305" s="78"/>
      <c r="B305" s="1"/>
      <c r="C305" s="34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34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1"/>
    </row>
    <row r="306" spans="1:63" ht="14.25" customHeight="1">
      <c r="A306" s="78"/>
      <c r="B306" s="1"/>
      <c r="C306" s="34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34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1"/>
    </row>
    <row r="307" spans="1:63" ht="14.25" customHeight="1">
      <c r="A307" s="78"/>
      <c r="B307" s="1"/>
      <c r="C307" s="34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34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1"/>
    </row>
    <row r="308" spans="1:63" ht="14.25" customHeight="1">
      <c r="A308" s="78"/>
      <c r="B308" s="1"/>
      <c r="C308" s="34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34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1"/>
    </row>
    <row r="309" spans="1:63" ht="14.25" customHeight="1">
      <c r="A309" s="78"/>
      <c r="B309" s="1"/>
      <c r="C309" s="34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34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1"/>
    </row>
    <row r="310" spans="1:63" ht="14.25" customHeight="1">
      <c r="A310" s="78"/>
      <c r="B310" s="1"/>
      <c r="C310" s="34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34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1"/>
    </row>
    <row r="311" spans="1:63" ht="14.25" customHeight="1">
      <c r="A311" s="78"/>
      <c r="B311" s="1"/>
      <c r="C311" s="34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34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1"/>
    </row>
    <row r="312" spans="1:63" ht="14.25" customHeight="1">
      <c r="A312" s="78"/>
      <c r="B312" s="1"/>
      <c r="C312" s="34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34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1"/>
    </row>
    <row r="313" spans="1:63" ht="14.25" customHeight="1">
      <c r="A313" s="78"/>
      <c r="B313" s="1"/>
      <c r="C313" s="34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34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1"/>
    </row>
    <row r="314" spans="1:63" ht="14.25" customHeight="1">
      <c r="A314" s="78"/>
      <c r="B314" s="1"/>
      <c r="C314" s="34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34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1"/>
    </row>
    <row r="315" spans="1:63" ht="14.25" customHeight="1">
      <c r="A315" s="78"/>
      <c r="B315" s="1"/>
      <c r="C315" s="34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34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1"/>
    </row>
    <row r="316" spans="1:63" ht="14.25" customHeight="1">
      <c r="A316" s="78"/>
      <c r="B316" s="1"/>
      <c r="C316" s="34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34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1"/>
    </row>
    <row r="317" spans="1:63" ht="14.25" customHeight="1">
      <c r="A317" s="78"/>
      <c r="B317" s="1"/>
      <c r="C317" s="34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34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1"/>
    </row>
    <row r="318" spans="1:63" ht="14.25" customHeight="1">
      <c r="A318" s="78"/>
      <c r="B318" s="1"/>
      <c r="C318" s="34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34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1"/>
    </row>
    <row r="319" spans="1:63" ht="14.25" customHeight="1">
      <c r="A319" s="78"/>
      <c r="B319" s="1"/>
      <c r="C319" s="34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34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1"/>
    </row>
    <row r="320" spans="1:63" ht="14.25" customHeight="1">
      <c r="A320" s="78"/>
      <c r="B320" s="1"/>
      <c r="C320" s="34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34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1"/>
    </row>
    <row r="321" spans="1:63" ht="14.25" customHeight="1">
      <c r="A321" s="78"/>
      <c r="B321" s="1"/>
      <c r="C321" s="34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34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1"/>
    </row>
    <row r="322" spans="1:63" ht="14.25" customHeight="1">
      <c r="A322" s="78"/>
      <c r="B322" s="1"/>
      <c r="C322" s="34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34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1"/>
    </row>
    <row r="323" spans="1:63" ht="14.25" customHeight="1">
      <c r="A323" s="78"/>
      <c r="B323" s="1"/>
      <c r="C323" s="34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34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1"/>
    </row>
    <row r="324" spans="1:63" ht="14.25" customHeight="1">
      <c r="A324" s="78"/>
      <c r="B324" s="1"/>
      <c r="C324" s="34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34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1"/>
    </row>
    <row r="325" spans="1:63" ht="14.25" customHeight="1">
      <c r="A325" s="78"/>
      <c r="B325" s="1"/>
      <c r="C325" s="34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34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1"/>
    </row>
    <row r="326" spans="1:63" ht="14.25" customHeight="1">
      <c r="A326" s="78"/>
      <c r="B326" s="1"/>
      <c r="C326" s="34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34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1"/>
    </row>
    <row r="327" spans="1:63" ht="14.25" customHeight="1">
      <c r="A327" s="78"/>
      <c r="B327" s="1"/>
      <c r="C327" s="34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34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1"/>
    </row>
    <row r="328" spans="1:63" ht="14.25" customHeight="1">
      <c r="A328" s="78"/>
      <c r="B328" s="1"/>
      <c r="C328" s="34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34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1"/>
    </row>
    <row r="329" spans="1:63" ht="14.25" customHeight="1">
      <c r="A329" s="78"/>
      <c r="B329" s="1"/>
      <c r="C329" s="34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34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1"/>
    </row>
    <row r="330" spans="1:63" ht="14.25" customHeight="1">
      <c r="A330" s="78"/>
      <c r="B330" s="1"/>
      <c r="C330" s="34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34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1"/>
    </row>
    <row r="331" spans="1:63" ht="14.25" customHeight="1">
      <c r="A331" s="78"/>
      <c r="B331" s="1"/>
      <c r="C331" s="34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34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1"/>
    </row>
    <row r="332" spans="1:63" ht="14.25" customHeight="1">
      <c r="A332" s="78"/>
      <c r="B332" s="1"/>
      <c r="C332" s="34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34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1"/>
    </row>
    <row r="333" spans="1:63" ht="14.25" customHeight="1">
      <c r="A333" s="78"/>
      <c r="B333" s="1"/>
      <c r="C333" s="34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34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1"/>
    </row>
    <row r="334" spans="1:63" ht="14.25" customHeight="1">
      <c r="A334" s="78"/>
      <c r="B334" s="1"/>
      <c r="C334" s="34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34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1"/>
    </row>
    <row r="335" spans="1:63" ht="14.25" customHeight="1">
      <c r="A335" s="78"/>
      <c r="B335" s="1"/>
      <c r="C335" s="34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34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1"/>
    </row>
    <row r="336" spans="1:63" ht="14.25" customHeight="1">
      <c r="A336" s="78"/>
      <c r="B336" s="1"/>
      <c r="C336" s="34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34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1"/>
    </row>
    <row r="337" spans="1:63" ht="14.25" customHeight="1">
      <c r="A337" s="78"/>
      <c r="B337" s="1"/>
      <c r="C337" s="34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34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1"/>
    </row>
    <row r="338" spans="1:63" ht="14.25" customHeight="1">
      <c r="A338" s="78"/>
      <c r="B338" s="1"/>
      <c r="C338" s="34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34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1"/>
    </row>
    <row r="339" spans="1:63" ht="14.25" customHeight="1">
      <c r="A339" s="78"/>
      <c r="B339" s="1"/>
      <c r="C339" s="34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34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1"/>
    </row>
    <row r="340" spans="1:63" ht="14.25" customHeight="1">
      <c r="A340" s="78"/>
      <c r="B340" s="1"/>
      <c r="C340" s="34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34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1"/>
    </row>
    <row r="341" spans="1:63" ht="14.25" customHeight="1">
      <c r="A341" s="78"/>
      <c r="B341" s="1"/>
      <c r="C341" s="34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34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1"/>
    </row>
    <row r="342" spans="1:63" ht="14.25" customHeight="1">
      <c r="A342" s="78"/>
      <c r="B342" s="1"/>
      <c r="C342" s="34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34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1"/>
    </row>
    <row r="343" spans="1:63" ht="14.25" customHeight="1">
      <c r="A343" s="78"/>
      <c r="B343" s="1"/>
      <c r="C343" s="34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34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1"/>
    </row>
    <row r="344" spans="1:63" ht="14.25" customHeight="1">
      <c r="A344" s="78"/>
      <c r="B344" s="1"/>
      <c r="C344" s="34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34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1"/>
    </row>
    <row r="345" spans="1:63" ht="14.25" customHeight="1">
      <c r="A345" s="78"/>
      <c r="B345" s="1"/>
      <c r="C345" s="34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34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1"/>
    </row>
    <row r="346" spans="1:63" ht="14.25" customHeight="1">
      <c r="A346" s="78"/>
      <c r="B346" s="1"/>
      <c r="C346" s="34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34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1"/>
    </row>
    <row r="347" spans="1:63" ht="14.25" customHeight="1">
      <c r="A347" s="78"/>
      <c r="B347" s="1"/>
      <c r="C347" s="34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34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1"/>
    </row>
    <row r="348" spans="1:63" ht="14.25" customHeight="1">
      <c r="A348" s="78"/>
      <c r="B348" s="1"/>
      <c r="C348" s="34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34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1"/>
    </row>
    <row r="349" spans="1:63" ht="14.25" customHeight="1">
      <c r="A349" s="78"/>
      <c r="B349" s="1"/>
      <c r="C349" s="34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34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1"/>
    </row>
    <row r="350" spans="1:63" ht="14.25" customHeight="1">
      <c r="A350" s="78"/>
      <c r="B350" s="1"/>
      <c r="C350" s="34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34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1"/>
    </row>
    <row r="351" spans="1:63" ht="14.25" customHeight="1">
      <c r="A351" s="78"/>
      <c r="B351" s="1"/>
      <c r="C351" s="34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34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1"/>
    </row>
    <row r="352" spans="1:63" ht="14.25" customHeight="1">
      <c r="A352" s="78"/>
      <c r="B352" s="1"/>
      <c r="C352" s="34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34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1"/>
    </row>
    <row r="353" spans="1:63" ht="14.25" customHeight="1">
      <c r="A353" s="78"/>
      <c r="B353" s="1"/>
      <c r="C353" s="34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34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1"/>
    </row>
    <row r="354" spans="1:63" ht="14.25" customHeight="1">
      <c r="A354" s="78"/>
      <c r="B354" s="1"/>
      <c r="C354" s="34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34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1"/>
    </row>
    <row r="355" spans="1:63" ht="14.25" customHeight="1">
      <c r="A355" s="78"/>
      <c r="B355" s="1"/>
      <c r="C355" s="34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34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1"/>
    </row>
    <row r="356" spans="1:63" ht="14.25" customHeight="1">
      <c r="A356" s="78"/>
      <c r="B356" s="1"/>
      <c r="C356" s="34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34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1"/>
    </row>
    <row r="357" spans="1:63" ht="14.25" customHeight="1">
      <c r="A357" s="78"/>
      <c r="B357" s="1"/>
      <c r="C357" s="34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34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1"/>
    </row>
    <row r="358" spans="1:63" ht="14.25" customHeight="1">
      <c r="A358" s="78"/>
      <c r="B358" s="1"/>
      <c r="C358" s="34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34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1"/>
    </row>
    <row r="359" spans="1:63" ht="14.25" customHeight="1">
      <c r="A359" s="78"/>
      <c r="B359" s="1"/>
      <c r="C359" s="34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34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1"/>
    </row>
    <row r="360" spans="1:63" ht="14.25" customHeight="1">
      <c r="A360" s="78"/>
      <c r="B360" s="1"/>
      <c r="C360" s="34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34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1"/>
    </row>
    <row r="361" spans="1:63" ht="14.25" customHeight="1">
      <c r="A361" s="78"/>
      <c r="B361" s="1"/>
      <c r="C361" s="34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34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1"/>
    </row>
    <row r="362" spans="1:63" ht="14.25" customHeight="1">
      <c r="A362" s="78"/>
      <c r="B362" s="1"/>
      <c r="C362" s="34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34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1"/>
    </row>
    <row r="363" spans="1:63" ht="14.25" customHeight="1">
      <c r="A363" s="78"/>
      <c r="B363" s="1"/>
      <c r="C363" s="34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34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1"/>
    </row>
    <row r="364" spans="1:63" ht="14.25" customHeight="1">
      <c r="A364" s="78"/>
      <c r="B364" s="1"/>
      <c r="C364" s="34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34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1"/>
    </row>
    <row r="365" spans="1:63" ht="14.25" customHeight="1">
      <c r="A365" s="78"/>
      <c r="B365" s="1"/>
      <c r="C365" s="34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34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1"/>
    </row>
    <row r="366" spans="1:63" ht="14.25" customHeight="1">
      <c r="A366" s="78"/>
      <c r="B366" s="1"/>
      <c r="C366" s="34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34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1"/>
    </row>
    <row r="367" spans="1:63" ht="14.25" customHeight="1">
      <c r="A367" s="78"/>
      <c r="B367" s="1"/>
      <c r="C367" s="34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34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1"/>
    </row>
    <row r="368" spans="1:63" ht="14.25" customHeight="1">
      <c r="A368" s="78"/>
      <c r="B368" s="1"/>
      <c r="C368" s="34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34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1"/>
    </row>
    <row r="369" spans="1:63" ht="14.25" customHeight="1">
      <c r="A369" s="78"/>
      <c r="B369" s="1"/>
      <c r="C369" s="34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34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1"/>
    </row>
    <row r="370" spans="1:63" ht="14.25" customHeight="1">
      <c r="A370" s="78"/>
      <c r="B370" s="1"/>
      <c r="C370" s="34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34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1"/>
    </row>
    <row r="371" spans="1:63" ht="14.25" customHeight="1">
      <c r="A371" s="78"/>
      <c r="B371" s="1"/>
      <c r="C371" s="34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34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1"/>
    </row>
    <row r="372" spans="1:63" ht="14.25" customHeight="1">
      <c r="A372" s="78"/>
      <c r="B372" s="1"/>
      <c r="C372" s="34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34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1"/>
    </row>
    <row r="373" spans="1:63" ht="14.25" customHeight="1">
      <c r="A373" s="78"/>
      <c r="B373" s="1"/>
      <c r="C373" s="34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34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1"/>
    </row>
    <row r="374" spans="1:63" ht="14.25" customHeight="1">
      <c r="A374" s="78"/>
      <c r="B374" s="1"/>
      <c r="C374" s="34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34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1"/>
    </row>
    <row r="375" spans="1:63" ht="14.25" customHeight="1">
      <c r="A375" s="78"/>
      <c r="B375" s="1"/>
      <c r="C375" s="34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34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1"/>
    </row>
    <row r="376" spans="1:63" ht="14.25" customHeight="1">
      <c r="A376" s="78"/>
      <c r="B376" s="1"/>
      <c r="C376" s="34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34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1"/>
    </row>
    <row r="377" spans="1:63" ht="14.25" customHeight="1">
      <c r="A377" s="78"/>
      <c r="B377" s="1"/>
      <c r="C377" s="34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34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1"/>
    </row>
    <row r="378" spans="1:63" ht="14.25" customHeight="1">
      <c r="A378" s="78"/>
      <c r="B378" s="1"/>
      <c r="C378" s="34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34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1"/>
    </row>
    <row r="379" spans="1:63" ht="14.25" customHeight="1">
      <c r="A379" s="78"/>
      <c r="B379" s="1"/>
      <c r="C379" s="34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34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1"/>
    </row>
    <row r="380" spans="1:63" ht="14.25" customHeight="1">
      <c r="A380" s="78"/>
      <c r="B380" s="1"/>
      <c r="C380" s="34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34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1"/>
    </row>
    <row r="381" spans="1:63" ht="14.25" customHeight="1">
      <c r="A381" s="78"/>
      <c r="B381" s="1"/>
      <c r="C381" s="34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34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1"/>
    </row>
    <row r="382" spans="1:63" ht="14.25" customHeight="1">
      <c r="A382" s="78"/>
      <c r="B382" s="1"/>
      <c r="C382" s="34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34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1"/>
    </row>
    <row r="383" spans="1:63" ht="14.25" customHeight="1">
      <c r="A383" s="78"/>
      <c r="B383" s="1"/>
      <c r="C383" s="34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34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1"/>
    </row>
    <row r="384" spans="1:63" ht="14.25" customHeight="1">
      <c r="A384" s="78"/>
      <c r="B384" s="1"/>
      <c r="C384" s="34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34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1"/>
    </row>
    <row r="385" spans="1:63" ht="14.25" customHeight="1">
      <c r="A385" s="78"/>
      <c r="B385" s="1"/>
      <c r="C385" s="34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34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1"/>
    </row>
    <row r="386" spans="1:63" ht="14.25" customHeight="1">
      <c r="A386" s="78"/>
      <c r="B386" s="1"/>
      <c r="C386" s="34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34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1"/>
    </row>
    <row r="387" spans="1:63" ht="14.25" customHeight="1">
      <c r="A387" s="78"/>
      <c r="B387" s="1"/>
      <c r="C387" s="34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34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1"/>
    </row>
    <row r="388" spans="1:63" ht="14.25" customHeight="1">
      <c r="A388" s="78"/>
      <c r="B388" s="1"/>
      <c r="C388" s="34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34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1"/>
    </row>
    <row r="389" spans="1:63" ht="14.25" customHeight="1">
      <c r="A389" s="78"/>
      <c r="B389" s="1"/>
      <c r="C389" s="34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34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1"/>
    </row>
    <row r="390" spans="1:63" ht="14.25" customHeight="1">
      <c r="A390" s="78"/>
      <c r="B390" s="1"/>
      <c r="C390" s="34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34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1"/>
    </row>
    <row r="391" spans="1:63" ht="14.25" customHeight="1">
      <c r="A391" s="78"/>
      <c r="B391" s="1"/>
      <c r="C391" s="34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34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1"/>
    </row>
    <row r="392" spans="1:63" ht="14.25" customHeight="1">
      <c r="A392" s="78"/>
      <c r="B392" s="1"/>
      <c r="C392" s="34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34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1"/>
    </row>
    <row r="393" spans="1:63" ht="14.25" customHeight="1">
      <c r="A393" s="78"/>
      <c r="B393" s="1"/>
      <c r="C393" s="34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34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1"/>
    </row>
    <row r="394" spans="1:63" ht="14.25" customHeight="1">
      <c r="A394" s="78"/>
      <c r="B394" s="1"/>
      <c r="C394" s="34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34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1"/>
    </row>
    <row r="395" spans="1:63" ht="14.25" customHeight="1">
      <c r="A395" s="78"/>
      <c r="B395" s="1"/>
      <c r="C395" s="34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34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1"/>
    </row>
    <row r="396" spans="1:63" ht="14.25" customHeight="1">
      <c r="A396" s="78"/>
      <c r="B396" s="1"/>
      <c r="C396" s="34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34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1"/>
    </row>
    <row r="397" spans="1:63" ht="14.25" customHeight="1">
      <c r="A397" s="78"/>
      <c r="B397" s="1"/>
      <c r="C397" s="34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34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1"/>
    </row>
    <row r="398" spans="1:63" ht="14.25" customHeight="1">
      <c r="A398" s="78"/>
      <c r="B398" s="1"/>
      <c r="C398" s="34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34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1"/>
    </row>
    <row r="399" spans="1:63" ht="14.25" customHeight="1">
      <c r="A399" s="78"/>
      <c r="B399" s="1"/>
      <c r="C399" s="34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34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1"/>
    </row>
    <row r="400" spans="1:63" ht="14.25" customHeight="1">
      <c r="A400" s="78"/>
      <c r="B400" s="1"/>
      <c r="C400" s="34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34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1"/>
    </row>
    <row r="401" spans="1:63" ht="14.25" customHeight="1">
      <c r="A401" s="78"/>
      <c r="B401" s="1"/>
      <c r="C401" s="34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34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1"/>
    </row>
    <row r="402" spans="1:63" ht="14.25" customHeight="1">
      <c r="A402" s="78"/>
      <c r="B402" s="1"/>
      <c r="C402" s="34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34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1"/>
    </row>
    <row r="403" spans="1:63" ht="14.25" customHeight="1">
      <c r="A403" s="78"/>
      <c r="B403" s="1"/>
      <c r="C403" s="34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34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1"/>
    </row>
    <row r="404" spans="1:63" ht="14.25" customHeight="1">
      <c r="A404" s="78"/>
      <c r="B404" s="1"/>
      <c r="C404" s="34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34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1"/>
    </row>
    <row r="405" spans="1:63" ht="14.25" customHeight="1">
      <c r="A405" s="78"/>
      <c r="B405" s="1"/>
      <c r="C405" s="34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34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1"/>
    </row>
    <row r="406" spans="1:63" ht="14.25" customHeight="1">
      <c r="A406" s="78"/>
      <c r="B406" s="1"/>
      <c r="C406" s="34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34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1"/>
    </row>
    <row r="407" spans="1:63" ht="14.25" customHeight="1">
      <c r="A407" s="78"/>
      <c r="B407" s="1"/>
      <c r="C407" s="34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34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1"/>
    </row>
    <row r="408" spans="1:63" ht="14.25" customHeight="1">
      <c r="A408" s="78"/>
      <c r="B408" s="1"/>
      <c r="C408" s="34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34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1"/>
    </row>
    <row r="409" spans="1:63" ht="14.25" customHeight="1">
      <c r="A409" s="78"/>
      <c r="B409" s="1"/>
      <c r="C409" s="34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34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1"/>
    </row>
    <row r="410" spans="1:63" ht="14.25" customHeight="1">
      <c r="A410" s="78"/>
      <c r="B410" s="1"/>
      <c r="C410" s="34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34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1"/>
    </row>
    <row r="411" spans="1:63" ht="14.25" customHeight="1">
      <c r="A411" s="78"/>
      <c r="B411" s="1"/>
      <c r="C411" s="34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34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1"/>
    </row>
    <row r="412" spans="1:63" ht="14.25" customHeight="1">
      <c r="A412" s="78"/>
      <c r="B412" s="1"/>
      <c r="C412" s="34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34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1"/>
    </row>
    <row r="413" spans="1:63" ht="14.25" customHeight="1">
      <c r="A413" s="78"/>
      <c r="B413" s="1"/>
      <c r="C413" s="34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34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1"/>
    </row>
    <row r="414" spans="1:63" ht="14.25" customHeight="1">
      <c r="A414" s="78"/>
      <c r="B414" s="1"/>
      <c r="C414" s="34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34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1"/>
    </row>
    <row r="415" spans="1:63" ht="14.25" customHeight="1">
      <c r="A415" s="78"/>
      <c r="B415" s="1"/>
      <c r="C415" s="34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34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1"/>
    </row>
    <row r="416" spans="1:63" ht="14.25" customHeight="1">
      <c r="A416" s="78"/>
      <c r="B416" s="1"/>
      <c r="C416" s="34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34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1"/>
    </row>
    <row r="417" spans="1:63" ht="14.25" customHeight="1">
      <c r="A417" s="78"/>
      <c r="B417" s="1"/>
      <c r="C417" s="34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34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1"/>
    </row>
    <row r="418" spans="1:63" ht="14.25" customHeight="1">
      <c r="A418" s="78"/>
      <c r="B418" s="1"/>
      <c r="C418" s="34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34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1"/>
    </row>
    <row r="419" spans="1:63" ht="14.25" customHeight="1">
      <c r="A419" s="78"/>
      <c r="B419" s="1"/>
      <c r="C419" s="34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34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1"/>
    </row>
    <row r="420" spans="1:63" ht="14.25" customHeight="1">
      <c r="A420" s="78"/>
      <c r="B420" s="1"/>
      <c r="C420" s="34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34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1"/>
    </row>
    <row r="421" spans="1:63" ht="14.25" customHeight="1">
      <c r="A421" s="78"/>
      <c r="B421" s="1"/>
      <c r="C421" s="34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34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1"/>
    </row>
    <row r="422" spans="1:63" ht="14.25" customHeight="1">
      <c r="A422" s="78"/>
      <c r="B422" s="1"/>
      <c r="C422" s="34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34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1"/>
    </row>
    <row r="423" spans="1:63" ht="14.25" customHeight="1">
      <c r="A423" s="78"/>
      <c r="B423" s="1"/>
      <c r="C423" s="34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34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1"/>
    </row>
    <row r="424" spans="1:63" ht="14.25" customHeight="1">
      <c r="A424" s="78"/>
      <c r="B424" s="1"/>
      <c r="C424" s="34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34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1"/>
    </row>
    <row r="425" spans="1:63" ht="14.25" customHeight="1">
      <c r="A425" s="78"/>
      <c r="B425" s="1"/>
      <c r="C425" s="34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34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1"/>
    </row>
    <row r="426" spans="1:63" ht="14.25" customHeight="1">
      <c r="A426" s="78"/>
      <c r="B426" s="1"/>
      <c r="C426" s="34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34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1"/>
    </row>
    <row r="427" spans="1:63" ht="14.25" customHeight="1">
      <c r="A427" s="78"/>
      <c r="B427" s="1"/>
      <c r="C427" s="34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34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1"/>
    </row>
    <row r="428" spans="1:63" ht="14.25" customHeight="1">
      <c r="A428" s="78"/>
      <c r="B428" s="1"/>
      <c r="C428" s="34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34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1"/>
    </row>
    <row r="429" spans="1:63" ht="14.25" customHeight="1">
      <c r="A429" s="78"/>
      <c r="B429" s="1"/>
      <c r="C429" s="34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34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1"/>
    </row>
    <row r="430" spans="1:63" ht="14.25" customHeight="1">
      <c r="A430" s="78"/>
      <c r="B430" s="1"/>
      <c r="C430" s="34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34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1"/>
    </row>
    <row r="431" spans="1:63" ht="14.25" customHeight="1">
      <c r="A431" s="78"/>
      <c r="B431" s="1"/>
      <c r="C431" s="34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34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1"/>
    </row>
    <row r="432" spans="1:63" ht="14.25" customHeight="1">
      <c r="A432" s="78"/>
      <c r="B432" s="1"/>
      <c r="C432" s="34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34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1"/>
    </row>
    <row r="433" spans="1:63" ht="14.25" customHeight="1">
      <c r="A433" s="78"/>
      <c r="B433" s="1"/>
      <c r="C433" s="34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34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1"/>
    </row>
    <row r="434" spans="1:63" ht="14.25" customHeight="1">
      <c r="A434" s="78"/>
      <c r="B434" s="1"/>
      <c r="C434" s="34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34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1"/>
    </row>
    <row r="435" spans="1:63" ht="14.25" customHeight="1">
      <c r="A435" s="78"/>
      <c r="B435" s="1"/>
      <c r="C435" s="34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34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1"/>
    </row>
    <row r="436" spans="1:63" ht="14.25" customHeight="1">
      <c r="A436" s="78"/>
      <c r="B436" s="1"/>
      <c r="C436" s="34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34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1"/>
    </row>
    <row r="437" spans="1:63" ht="14.25" customHeight="1">
      <c r="A437" s="78"/>
      <c r="B437" s="1"/>
      <c r="C437" s="34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34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1"/>
    </row>
    <row r="438" spans="1:63" ht="14.25" customHeight="1">
      <c r="A438" s="78"/>
      <c r="B438" s="1"/>
      <c r="C438" s="34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34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1"/>
    </row>
    <row r="439" spans="1:63" ht="14.25" customHeight="1">
      <c r="A439" s="78"/>
      <c r="B439" s="1"/>
      <c r="C439" s="34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34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1"/>
    </row>
    <row r="440" spans="1:63" ht="14.25" customHeight="1">
      <c r="A440" s="78"/>
      <c r="B440" s="1"/>
      <c r="C440" s="34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34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1"/>
    </row>
    <row r="441" spans="1:63" ht="14.25" customHeight="1">
      <c r="A441" s="78"/>
      <c r="B441" s="1"/>
      <c r="C441" s="34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34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1"/>
    </row>
    <row r="442" spans="1:63" ht="14.25" customHeight="1">
      <c r="A442" s="78"/>
      <c r="B442" s="1"/>
      <c r="C442" s="34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34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1"/>
    </row>
    <row r="443" spans="1:63" ht="14.25" customHeight="1">
      <c r="A443" s="78"/>
      <c r="B443" s="1"/>
      <c r="C443" s="34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34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1"/>
    </row>
    <row r="444" spans="1:63" ht="14.25" customHeight="1">
      <c r="A444" s="78"/>
      <c r="B444" s="1"/>
      <c r="C444" s="34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34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1"/>
    </row>
    <row r="445" spans="1:63" ht="14.25" customHeight="1">
      <c r="A445" s="78"/>
      <c r="B445" s="1"/>
      <c r="C445" s="34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34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1"/>
    </row>
    <row r="446" spans="1:63" ht="14.25" customHeight="1">
      <c r="A446" s="78"/>
      <c r="B446" s="1"/>
      <c r="C446" s="34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34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1"/>
    </row>
    <row r="447" spans="1:63" ht="14.25" customHeight="1">
      <c r="A447" s="78"/>
      <c r="B447" s="1"/>
      <c r="C447" s="34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34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1"/>
    </row>
    <row r="448" spans="1:63" ht="14.25" customHeight="1">
      <c r="A448" s="78"/>
      <c r="B448" s="1"/>
      <c r="C448" s="34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34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1"/>
    </row>
    <row r="449" spans="1:63" ht="14.25" customHeight="1">
      <c r="A449" s="78"/>
      <c r="B449" s="1"/>
      <c r="C449" s="34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34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1"/>
    </row>
    <row r="450" spans="1:63" ht="14.25" customHeight="1">
      <c r="A450" s="78"/>
      <c r="B450" s="1"/>
      <c r="C450" s="34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34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1"/>
    </row>
    <row r="451" spans="1:63" ht="14.25" customHeight="1">
      <c r="A451" s="78"/>
      <c r="B451" s="1"/>
      <c r="C451" s="34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34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1"/>
    </row>
    <row r="452" spans="1:63" ht="14.25" customHeight="1">
      <c r="A452" s="78"/>
      <c r="B452" s="1"/>
      <c r="C452" s="34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34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1"/>
    </row>
    <row r="453" spans="1:63" ht="14.25" customHeight="1">
      <c r="A453" s="78"/>
      <c r="B453" s="1"/>
      <c r="C453" s="34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34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1"/>
    </row>
    <row r="454" spans="1:63" ht="14.25" customHeight="1">
      <c r="A454" s="78"/>
      <c r="B454" s="1"/>
      <c r="C454" s="34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34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1"/>
    </row>
    <row r="455" spans="1:63" ht="14.25" customHeight="1">
      <c r="A455" s="78"/>
      <c r="B455" s="1"/>
      <c r="C455" s="34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34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1"/>
    </row>
    <row r="456" spans="1:63" ht="14.25" customHeight="1">
      <c r="A456" s="78"/>
      <c r="B456" s="1"/>
      <c r="C456" s="34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34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1"/>
    </row>
    <row r="457" spans="1:63" ht="14.25" customHeight="1">
      <c r="A457" s="78"/>
      <c r="B457" s="1"/>
      <c r="C457" s="34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34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1"/>
    </row>
    <row r="458" spans="1:63" ht="14.25" customHeight="1">
      <c r="A458" s="78"/>
      <c r="B458" s="1"/>
      <c r="C458" s="34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34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1"/>
    </row>
    <row r="459" spans="1:63" ht="14.25" customHeight="1">
      <c r="A459" s="78"/>
      <c r="B459" s="1"/>
      <c r="C459" s="34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34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1"/>
    </row>
    <row r="460" spans="1:63" ht="14.25" customHeight="1">
      <c r="A460" s="78"/>
      <c r="B460" s="1"/>
      <c r="C460" s="34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34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1"/>
    </row>
    <row r="461" spans="1:63" ht="14.25" customHeight="1">
      <c r="A461" s="78"/>
      <c r="B461" s="1"/>
      <c r="C461" s="34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34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1"/>
    </row>
    <row r="462" spans="1:63" ht="14.25" customHeight="1">
      <c r="A462" s="78"/>
      <c r="B462" s="1"/>
      <c r="C462" s="34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34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1"/>
    </row>
    <row r="463" spans="1:63" ht="14.25" customHeight="1">
      <c r="A463" s="78"/>
      <c r="B463" s="1"/>
      <c r="C463" s="34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34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1"/>
    </row>
    <row r="464" spans="1:63" ht="14.25" customHeight="1">
      <c r="A464" s="78"/>
      <c r="B464" s="1"/>
      <c r="C464" s="34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34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1"/>
    </row>
    <row r="465" spans="1:63" ht="14.25" customHeight="1">
      <c r="A465" s="78"/>
      <c r="B465" s="1"/>
      <c r="C465" s="34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34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1"/>
    </row>
    <row r="466" spans="1:63" ht="14.25" customHeight="1">
      <c r="A466" s="78"/>
      <c r="B466" s="1"/>
      <c r="C466" s="34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34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1"/>
    </row>
    <row r="467" spans="1:63" ht="14.25" customHeight="1">
      <c r="A467" s="78"/>
      <c r="B467" s="1"/>
      <c r="C467" s="34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34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1"/>
    </row>
    <row r="468" spans="1:63" ht="14.25" customHeight="1">
      <c r="A468" s="78"/>
      <c r="B468" s="1"/>
      <c r="C468" s="34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34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1"/>
    </row>
    <row r="469" spans="1:63" ht="14.25" customHeight="1">
      <c r="A469" s="78"/>
      <c r="B469" s="1"/>
      <c r="C469" s="34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34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1"/>
    </row>
    <row r="470" spans="1:63" ht="14.25" customHeight="1">
      <c r="A470" s="78"/>
      <c r="B470" s="1"/>
      <c r="C470" s="34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34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1"/>
    </row>
    <row r="471" spans="1:63" ht="14.25" customHeight="1">
      <c r="A471" s="78"/>
      <c r="B471" s="1"/>
      <c r="C471" s="34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34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1"/>
    </row>
    <row r="472" spans="1:63" ht="14.25" customHeight="1">
      <c r="A472" s="78"/>
      <c r="B472" s="1"/>
      <c r="C472" s="34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34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1"/>
    </row>
    <row r="473" spans="1:63" ht="14.25" customHeight="1">
      <c r="A473" s="78"/>
      <c r="B473" s="1"/>
      <c r="C473" s="34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34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1"/>
    </row>
    <row r="474" spans="1:63" ht="14.25" customHeight="1">
      <c r="A474" s="78"/>
      <c r="B474" s="1"/>
      <c r="C474" s="34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34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1"/>
    </row>
    <row r="475" spans="1:63" ht="14.25" customHeight="1">
      <c r="A475" s="78"/>
      <c r="B475" s="1"/>
      <c r="C475" s="34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34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1"/>
    </row>
    <row r="476" spans="1:63" ht="14.25" customHeight="1">
      <c r="A476" s="78"/>
      <c r="B476" s="1"/>
      <c r="C476" s="34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34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1"/>
    </row>
    <row r="477" spans="1:63" ht="14.25" customHeight="1">
      <c r="A477" s="78"/>
      <c r="B477" s="1"/>
      <c r="C477" s="34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34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1"/>
    </row>
    <row r="478" spans="1:63" ht="14.25" customHeight="1">
      <c r="A478" s="78"/>
      <c r="B478" s="1"/>
      <c r="C478" s="34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34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1"/>
    </row>
    <row r="479" spans="1:63" ht="14.25" customHeight="1">
      <c r="A479" s="78"/>
      <c r="B479" s="1"/>
      <c r="C479" s="34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34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1"/>
    </row>
    <row r="480" spans="1:63" ht="14.25" customHeight="1">
      <c r="A480" s="78"/>
      <c r="B480" s="1"/>
      <c r="C480" s="34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34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1"/>
    </row>
    <row r="481" spans="1:63" ht="14.25" customHeight="1">
      <c r="A481" s="78"/>
      <c r="B481" s="1"/>
      <c r="C481" s="34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34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1"/>
    </row>
    <row r="482" spans="1:63" ht="14.25" customHeight="1">
      <c r="A482" s="78"/>
      <c r="B482" s="1"/>
      <c r="C482" s="34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34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1"/>
    </row>
    <row r="483" spans="1:63" ht="14.25" customHeight="1">
      <c r="A483" s="78"/>
      <c r="B483" s="1"/>
      <c r="C483" s="34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34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1"/>
    </row>
    <row r="484" spans="1:63" ht="14.25" customHeight="1">
      <c r="A484" s="78"/>
      <c r="B484" s="1"/>
      <c r="C484" s="34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34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1"/>
    </row>
    <row r="485" spans="1:63" ht="14.25" customHeight="1">
      <c r="A485" s="78"/>
      <c r="B485" s="1"/>
      <c r="C485" s="34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34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1"/>
    </row>
    <row r="486" spans="1:63" ht="14.25" customHeight="1">
      <c r="A486" s="78"/>
      <c r="B486" s="1"/>
      <c r="C486" s="34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34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1"/>
    </row>
    <row r="487" spans="1:63" ht="14.25" customHeight="1">
      <c r="A487" s="78"/>
      <c r="B487" s="1"/>
      <c r="C487" s="34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34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1"/>
    </row>
    <row r="488" spans="1:63" ht="14.25" customHeight="1">
      <c r="A488" s="78"/>
      <c r="B488" s="1"/>
      <c r="C488" s="34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34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1"/>
    </row>
    <row r="489" spans="1:63" ht="14.25" customHeight="1">
      <c r="A489" s="78"/>
      <c r="B489" s="1"/>
      <c r="C489" s="34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34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1"/>
    </row>
    <row r="490" spans="1:63" ht="14.25" customHeight="1">
      <c r="A490" s="78"/>
      <c r="B490" s="1"/>
      <c r="C490" s="34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34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1"/>
    </row>
    <row r="491" spans="1:63" ht="14.25" customHeight="1">
      <c r="A491" s="78"/>
      <c r="B491" s="1"/>
      <c r="C491" s="34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34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1"/>
    </row>
    <row r="492" spans="1:63" ht="14.25" customHeight="1">
      <c r="A492" s="78"/>
      <c r="B492" s="1"/>
      <c r="C492" s="34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34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1"/>
    </row>
    <row r="493" spans="1:63" ht="14.25" customHeight="1">
      <c r="A493" s="78"/>
      <c r="B493" s="1"/>
      <c r="C493" s="34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34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1"/>
    </row>
    <row r="494" spans="1:63" ht="14.25" customHeight="1">
      <c r="A494" s="78"/>
      <c r="B494" s="1"/>
      <c r="C494" s="34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34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1"/>
    </row>
    <row r="495" spans="1:63" ht="14.25" customHeight="1">
      <c r="A495" s="78"/>
      <c r="B495" s="1"/>
      <c r="C495" s="34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34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1"/>
    </row>
    <row r="496" spans="1:63" ht="14.25" customHeight="1">
      <c r="A496" s="78"/>
      <c r="B496" s="1"/>
      <c r="C496" s="34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34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1"/>
    </row>
    <row r="497" spans="1:63" ht="14.25" customHeight="1">
      <c r="A497" s="78"/>
      <c r="B497" s="1"/>
      <c r="C497" s="34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34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1"/>
    </row>
    <row r="498" spans="1:63" ht="14.25" customHeight="1">
      <c r="A498" s="78"/>
      <c r="B498" s="1"/>
      <c r="C498" s="34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34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1"/>
    </row>
    <row r="499" spans="1:63" ht="14.25" customHeight="1">
      <c r="A499" s="78"/>
      <c r="B499" s="1"/>
      <c r="C499" s="34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34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1"/>
    </row>
    <row r="500" spans="1:63" ht="14.25" customHeight="1">
      <c r="A500" s="78"/>
      <c r="B500" s="1"/>
      <c r="C500" s="34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34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1"/>
    </row>
    <row r="501" spans="1:63" ht="14.25" customHeight="1">
      <c r="A501" s="78"/>
      <c r="B501" s="1"/>
      <c r="C501" s="34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34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1"/>
    </row>
    <row r="502" spans="1:63" ht="14.25" customHeight="1">
      <c r="A502" s="78"/>
      <c r="B502" s="1"/>
      <c r="C502" s="34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34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1"/>
    </row>
    <row r="503" spans="1:63" ht="14.25" customHeight="1">
      <c r="A503" s="78"/>
      <c r="B503" s="1"/>
      <c r="C503" s="34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34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1"/>
    </row>
    <row r="504" spans="1:63" ht="14.25" customHeight="1">
      <c r="A504" s="78"/>
      <c r="B504" s="1"/>
      <c r="C504" s="34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34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1"/>
    </row>
    <row r="505" spans="1:63" ht="14.25" customHeight="1">
      <c r="A505" s="78"/>
      <c r="B505" s="1"/>
      <c r="C505" s="34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34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1"/>
    </row>
    <row r="506" spans="1:63" ht="14.25" customHeight="1">
      <c r="A506" s="78"/>
      <c r="B506" s="1"/>
      <c r="C506" s="34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34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1"/>
    </row>
    <row r="507" spans="1:63" ht="14.25" customHeight="1">
      <c r="A507" s="78"/>
      <c r="B507" s="1"/>
      <c r="C507" s="34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34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1"/>
    </row>
    <row r="508" spans="1:63" ht="14.25" customHeight="1">
      <c r="A508" s="78"/>
      <c r="B508" s="1"/>
      <c r="C508" s="34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34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1"/>
    </row>
    <row r="509" spans="1:63" ht="14.25" customHeight="1">
      <c r="A509" s="78"/>
      <c r="B509" s="1"/>
      <c r="C509" s="34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34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1"/>
    </row>
    <row r="510" spans="1:63" ht="14.25" customHeight="1">
      <c r="A510" s="78"/>
      <c r="B510" s="1"/>
      <c r="C510" s="34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34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1"/>
    </row>
    <row r="511" spans="1:63" ht="14.25" customHeight="1">
      <c r="A511" s="78"/>
      <c r="B511" s="1"/>
      <c r="C511" s="34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34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1"/>
    </row>
    <row r="512" spans="1:63" ht="14.25" customHeight="1">
      <c r="A512" s="78"/>
      <c r="B512" s="1"/>
      <c r="C512" s="34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34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1"/>
    </row>
    <row r="513" spans="1:63" ht="14.25" customHeight="1">
      <c r="A513" s="78"/>
      <c r="B513" s="1"/>
      <c r="C513" s="34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34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1"/>
    </row>
    <row r="514" spans="1:63" ht="14.25" customHeight="1">
      <c r="A514" s="78"/>
      <c r="B514" s="1"/>
      <c r="C514" s="34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34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1"/>
    </row>
    <row r="515" spans="1:63" ht="14.25" customHeight="1">
      <c r="A515" s="78"/>
      <c r="B515" s="1"/>
      <c r="C515" s="34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34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1"/>
    </row>
    <row r="516" spans="1:63" ht="14.25" customHeight="1">
      <c r="A516" s="78"/>
      <c r="B516" s="1"/>
      <c r="C516" s="34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34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1"/>
    </row>
    <row r="517" spans="1:63" ht="14.25" customHeight="1">
      <c r="A517" s="78"/>
      <c r="B517" s="1"/>
      <c r="C517" s="34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34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1"/>
    </row>
    <row r="518" spans="1:63" ht="14.25" customHeight="1">
      <c r="A518" s="78"/>
      <c r="B518" s="1"/>
      <c r="C518" s="34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34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1"/>
    </row>
    <row r="519" spans="1:63" ht="14.25" customHeight="1">
      <c r="A519" s="78"/>
      <c r="B519" s="1"/>
      <c r="C519" s="34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34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1"/>
    </row>
    <row r="520" spans="1:63" ht="14.25" customHeight="1">
      <c r="A520" s="78"/>
      <c r="B520" s="1"/>
      <c r="C520" s="34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34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1"/>
    </row>
    <row r="521" spans="1:63" ht="14.25" customHeight="1">
      <c r="A521" s="78"/>
      <c r="B521" s="1"/>
      <c r="C521" s="34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34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1"/>
    </row>
    <row r="522" spans="1:63" ht="14.25" customHeight="1">
      <c r="A522" s="78"/>
      <c r="B522" s="1"/>
      <c r="C522" s="34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34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1"/>
    </row>
    <row r="523" spans="1:63" ht="14.25" customHeight="1">
      <c r="A523" s="78"/>
      <c r="B523" s="1"/>
      <c r="C523" s="34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34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1"/>
    </row>
    <row r="524" spans="1:63" ht="14.25" customHeight="1">
      <c r="A524" s="78"/>
      <c r="B524" s="1"/>
      <c r="C524" s="34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34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1"/>
    </row>
    <row r="525" spans="1:63" ht="14.25" customHeight="1">
      <c r="A525" s="78"/>
      <c r="B525" s="1"/>
      <c r="C525" s="34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34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1"/>
    </row>
    <row r="526" spans="1:63" ht="14.25" customHeight="1">
      <c r="A526" s="78"/>
      <c r="B526" s="1"/>
      <c r="C526" s="34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34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1"/>
    </row>
    <row r="527" spans="1:63" ht="14.25" customHeight="1">
      <c r="A527" s="78"/>
      <c r="B527" s="1"/>
      <c r="C527" s="34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34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1"/>
    </row>
    <row r="528" spans="1:63" ht="14.25" customHeight="1">
      <c r="A528" s="78"/>
      <c r="B528" s="1"/>
      <c r="C528" s="34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34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1"/>
    </row>
    <row r="529" spans="1:63" ht="14.25" customHeight="1">
      <c r="A529" s="78"/>
      <c r="B529" s="1"/>
      <c r="C529" s="34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34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1"/>
    </row>
    <row r="530" spans="1:63" ht="14.25" customHeight="1">
      <c r="A530" s="78"/>
      <c r="B530" s="1"/>
      <c r="C530" s="34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34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1"/>
    </row>
    <row r="531" spans="1:63" ht="14.25" customHeight="1">
      <c r="A531" s="78"/>
      <c r="B531" s="1"/>
      <c r="C531" s="34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34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1"/>
    </row>
    <row r="532" spans="1:63" ht="14.25" customHeight="1">
      <c r="A532" s="78"/>
      <c r="B532" s="1"/>
      <c r="C532" s="34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34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1"/>
    </row>
    <row r="533" spans="1:63" ht="14.25" customHeight="1">
      <c r="A533" s="78"/>
      <c r="B533" s="1"/>
      <c r="C533" s="34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34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1"/>
    </row>
    <row r="534" spans="1:63" ht="14.25" customHeight="1">
      <c r="A534" s="78"/>
      <c r="B534" s="1"/>
      <c r="C534" s="34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34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1"/>
    </row>
    <row r="535" spans="1:63" ht="14.25" customHeight="1">
      <c r="A535" s="78"/>
      <c r="B535" s="1"/>
      <c r="C535" s="34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34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1"/>
    </row>
    <row r="536" spans="1:63" ht="14.25" customHeight="1">
      <c r="A536" s="78"/>
      <c r="B536" s="1"/>
      <c r="C536" s="34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34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1"/>
    </row>
    <row r="537" spans="1:63" ht="14.25" customHeight="1">
      <c r="A537" s="78"/>
      <c r="B537" s="1"/>
      <c r="C537" s="34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34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1"/>
    </row>
    <row r="538" spans="1:63" ht="14.25" customHeight="1">
      <c r="A538" s="78"/>
      <c r="B538" s="1"/>
      <c r="C538" s="34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34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1"/>
    </row>
    <row r="539" spans="1:63" ht="14.25" customHeight="1">
      <c r="A539" s="78"/>
      <c r="B539" s="1"/>
      <c r="C539" s="34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34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1"/>
    </row>
    <row r="540" spans="1:63" ht="14.25" customHeight="1">
      <c r="A540" s="78"/>
      <c r="B540" s="1"/>
      <c r="C540" s="34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34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1"/>
    </row>
    <row r="541" spans="1:63" ht="14.25" customHeight="1">
      <c r="A541" s="78"/>
      <c r="B541" s="1"/>
      <c r="C541" s="34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34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1"/>
    </row>
    <row r="542" spans="1:63" ht="14.25" customHeight="1">
      <c r="A542" s="78"/>
      <c r="B542" s="1"/>
      <c r="C542" s="34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34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1"/>
    </row>
    <row r="543" spans="1:63" ht="14.25" customHeight="1">
      <c r="A543" s="78"/>
      <c r="B543" s="1"/>
      <c r="C543" s="34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34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1"/>
    </row>
    <row r="544" spans="1:63" ht="14.25" customHeight="1">
      <c r="A544" s="78"/>
      <c r="B544" s="1"/>
      <c r="C544" s="34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34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1"/>
    </row>
    <row r="545" spans="1:63" ht="14.25" customHeight="1">
      <c r="A545" s="78"/>
      <c r="B545" s="1"/>
      <c r="C545" s="34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34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1"/>
    </row>
    <row r="546" spans="1:63" ht="14.25" customHeight="1">
      <c r="A546" s="78"/>
      <c r="B546" s="1"/>
      <c r="C546" s="34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34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1"/>
    </row>
    <row r="547" spans="1:63" ht="14.25" customHeight="1">
      <c r="A547" s="78"/>
      <c r="B547" s="1"/>
      <c r="C547" s="34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34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1"/>
    </row>
    <row r="548" spans="1:63" ht="14.25" customHeight="1">
      <c r="A548" s="78"/>
      <c r="B548" s="1"/>
      <c r="C548" s="34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34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1"/>
    </row>
    <row r="549" spans="1:63" ht="14.25" customHeight="1">
      <c r="A549" s="78"/>
      <c r="B549" s="1"/>
      <c r="C549" s="34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34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1"/>
    </row>
    <row r="550" spans="1:63" ht="14.25" customHeight="1">
      <c r="A550" s="78"/>
      <c r="B550" s="1"/>
      <c r="C550" s="34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34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1"/>
    </row>
    <row r="551" spans="1:63" ht="14.25" customHeight="1">
      <c r="A551" s="78"/>
      <c r="B551" s="1"/>
      <c r="C551" s="34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34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1"/>
    </row>
    <row r="552" spans="1:63" ht="14.25" customHeight="1">
      <c r="A552" s="78"/>
      <c r="B552" s="1"/>
      <c r="C552" s="34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34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1"/>
    </row>
    <row r="553" spans="1:63" ht="14.25" customHeight="1">
      <c r="A553" s="78"/>
      <c r="B553" s="1"/>
      <c r="C553" s="34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34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1"/>
    </row>
    <row r="554" spans="1:63" ht="14.25" customHeight="1">
      <c r="A554" s="78"/>
      <c r="B554" s="1"/>
      <c r="C554" s="34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34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1"/>
    </row>
    <row r="555" spans="1:63" ht="14.25" customHeight="1">
      <c r="A555" s="78"/>
      <c r="B555" s="1"/>
      <c r="C555" s="34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34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1"/>
    </row>
    <row r="556" spans="1:63" ht="14.25" customHeight="1">
      <c r="A556" s="78"/>
      <c r="B556" s="1"/>
      <c r="C556" s="34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34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1"/>
    </row>
    <row r="557" spans="1:63" ht="14.25" customHeight="1">
      <c r="A557" s="78"/>
      <c r="B557" s="1"/>
      <c r="C557" s="34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34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1"/>
    </row>
    <row r="558" spans="1:63" ht="14.25" customHeight="1">
      <c r="A558" s="78"/>
      <c r="B558" s="1"/>
      <c r="C558" s="34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34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1"/>
    </row>
    <row r="559" spans="1:63" ht="14.25" customHeight="1">
      <c r="A559" s="78"/>
      <c r="B559" s="1"/>
      <c r="C559" s="34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34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1"/>
    </row>
    <row r="560" spans="1:63" ht="14.25" customHeight="1">
      <c r="A560" s="78"/>
      <c r="B560" s="1"/>
      <c r="C560" s="34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34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1"/>
    </row>
    <row r="561" spans="1:63" ht="14.25" customHeight="1">
      <c r="A561" s="78"/>
      <c r="B561" s="1"/>
      <c r="C561" s="34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34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1"/>
    </row>
    <row r="562" spans="1:63" ht="14.25" customHeight="1">
      <c r="A562" s="78"/>
      <c r="B562" s="1"/>
      <c r="C562" s="34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34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1"/>
    </row>
    <row r="563" spans="1:63" ht="14.25" customHeight="1">
      <c r="A563" s="78"/>
      <c r="B563" s="1"/>
      <c r="C563" s="34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34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1"/>
    </row>
    <row r="564" spans="1:63" ht="14.25" customHeight="1">
      <c r="A564" s="78"/>
      <c r="B564" s="1"/>
      <c r="C564" s="34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34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1"/>
    </row>
    <row r="565" spans="1:63" ht="14.25" customHeight="1">
      <c r="A565" s="78"/>
      <c r="B565" s="1"/>
      <c r="C565" s="34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34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1"/>
    </row>
    <row r="566" spans="1:63" ht="14.25" customHeight="1">
      <c r="A566" s="78"/>
      <c r="B566" s="1"/>
      <c r="C566" s="34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34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1"/>
    </row>
    <row r="567" spans="1:63" ht="14.25" customHeight="1">
      <c r="A567" s="78"/>
      <c r="B567" s="1"/>
      <c r="C567" s="34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34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1"/>
    </row>
    <row r="568" spans="1:63" ht="14.25" customHeight="1">
      <c r="A568" s="78"/>
      <c r="B568" s="1"/>
      <c r="C568" s="34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34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1"/>
    </row>
    <row r="569" spans="1:63" ht="14.25" customHeight="1">
      <c r="A569" s="78"/>
      <c r="B569" s="1"/>
      <c r="C569" s="34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34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1"/>
    </row>
    <row r="570" spans="1:63" ht="14.25" customHeight="1">
      <c r="A570" s="78"/>
      <c r="B570" s="1"/>
      <c r="C570" s="34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34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1"/>
    </row>
    <row r="571" spans="1:63" ht="14.25" customHeight="1">
      <c r="A571" s="78"/>
      <c r="B571" s="1"/>
      <c r="C571" s="34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34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1"/>
    </row>
    <row r="572" spans="1:63" ht="14.25" customHeight="1">
      <c r="A572" s="78"/>
      <c r="B572" s="1"/>
      <c r="C572" s="34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34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1"/>
    </row>
    <row r="573" spans="1:63" ht="14.25" customHeight="1">
      <c r="A573" s="78"/>
      <c r="B573" s="1"/>
      <c r="C573" s="34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34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1"/>
    </row>
    <row r="574" spans="1:63" ht="14.25" customHeight="1">
      <c r="A574" s="78"/>
      <c r="B574" s="1"/>
      <c r="C574" s="34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34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1"/>
    </row>
    <row r="575" spans="1:63" ht="14.25" customHeight="1">
      <c r="A575" s="78"/>
      <c r="B575" s="1"/>
      <c r="C575" s="34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34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1"/>
    </row>
    <row r="576" spans="1:63" ht="14.25" customHeight="1">
      <c r="A576" s="78"/>
      <c r="B576" s="1"/>
      <c r="C576" s="34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34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1"/>
    </row>
    <row r="577" spans="1:63" ht="14.25" customHeight="1">
      <c r="A577" s="78"/>
      <c r="B577" s="1"/>
      <c r="C577" s="34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34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1"/>
    </row>
    <row r="578" spans="1:63" ht="14.25" customHeight="1">
      <c r="A578" s="78"/>
      <c r="B578" s="1"/>
      <c r="C578" s="34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34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1"/>
    </row>
    <row r="579" spans="1:63" ht="14.25" customHeight="1">
      <c r="A579" s="78"/>
      <c r="B579" s="1"/>
      <c r="C579" s="34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34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1"/>
    </row>
    <row r="580" spans="1:63" ht="14.25" customHeight="1">
      <c r="A580" s="78"/>
      <c r="B580" s="1"/>
      <c r="C580" s="34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34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1"/>
    </row>
    <row r="581" spans="1:63" ht="14.25" customHeight="1">
      <c r="A581" s="78"/>
      <c r="B581" s="1"/>
      <c r="C581" s="34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34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1"/>
    </row>
    <row r="582" spans="1:63" ht="14.25" customHeight="1">
      <c r="A582" s="78"/>
      <c r="B582" s="1"/>
      <c r="C582" s="34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34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1"/>
    </row>
    <row r="583" spans="1:63" ht="14.25" customHeight="1">
      <c r="A583" s="78"/>
      <c r="B583" s="1"/>
      <c r="C583" s="34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34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1"/>
    </row>
    <row r="584" spans="1:63" ht="14.25" customHeight="1">
      <c r="A584" s="78"/>
      <c r="B584" s="1"/>
      <c r="C584" s="34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34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1"/>
    </row>
    <row r="585" spans="1:63" ht="14.25" customHeight="1">
      <c r="A585" s="78"/>
      <c r="B585" s="1"/>
      <c r="C585" s="34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34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1"/>
    </row>
    <row r="586" spans="1:63" ht="14.25" customHeight="1">
      <c r="A586" s="78"/>
      <c r="B586" s="1"/>
      <c r="C586" s="34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34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1"/>
    </row>
    <row r="587" spans="1:63" ht="14.25" customHeight="1">
      <c r="A587" s="78"/>
      <c r="B587" s="1"/>
      <c r="C587" s="34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34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1"/>
    </row>
    <row r="588" spans="1:63" ht="14.25" customHeight="1">
      <c r="A588" s="78"/>
      <c r="B588" s="1"/>
      <c r="C588" s="34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34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1"/>
    </row>
    <row r="589" spans="1:63" ht="14.25" customHeight="1">
      <c r="A589" s="78"/>
      <c r="B589" s="1"/>
      <c r="C589" s="34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34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1"/>
    </row>
    <row r="590" spans="1:63" ht="14.25" customHeight="1">
      <c r="A590" s="78"/>
      <c r="B590" s="1"/>
      <c r="C590" s="34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34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1"/>
    </row>
    <row r="591" spans="1:63" ht="14.25" customHeight="1">
      <c r="A591" s="78"/>
      <c r="B591" s="1"/>
      <c r="C591" s="34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34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1"/>
    </row>
    <row r="592" spans="1:63" ht="14.25" customHeight="1">
      <c r="A592" s="78"/>
      <c r="B592" s="1"/>
      <c r="C592" s="34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34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1"/>
    </row>
    <row r="593" spans="1:63" ht="14.25" customHeight="1">
      <c r="A593" s="78"/>
      <c r="B593" s="1"/>
      <c r="C593" s="34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34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1"/>
    </row>
    <row r="594" spans="1:63" ht="14.25" customHeight="1">
      <c r="A594" s="78"/>
      <c r="B594" s="1"/>
      <c r="C594" s="34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34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1"/>
    </row>
    <row r="595" spans="1:63" ht="14.25" customHeight="1">
      <c r="A595" s="78"/>
      <c r="B595" s="1"/>
      <c r="C595" s="34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34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1"/>
    </row>
    <row r="596" spans="1:63" ht="14.25" customHeight="1">
      <c r="A596" s="78"/>
      <c r="B596" s="1"/>
      <c r="C596" s="34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34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1"/>
    </row>
    <row r="597" spans="1:63" ht="14.25" customHeight="1">
      <c r="A597" s="78"/>
      <c r="B597" s="1"/>
      <c r="C597" s="34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34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1"/>
    </row>
    <row r="598" spans="1:63" ht="14.25" customHeight="1">
      <c r="A598" s="78"/>
      <c r="B598" s="1"/>
      <c r="C598" s="34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34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1"/>
    </row>
    <row r="599" spans="1:63" ht="14.25" customHeight="1">
      <c r="A599" s="78"/>
      <c r="B599" s="1"/>
      <c r="C599" s="34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34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1"/>
    </row>
    <row r="600" spans="1:63" ht="14.25" customHeight="1">
      <c r="A600" s="78"/>
      <c r="B600" s="1"/>
      <c r="C600" s="34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34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1"/>
    </row>
    <row r="601" spans="1:63" ht="14.25" customHeight="1">
      <c r="A601" s="78"/>
      <c r="B601" s="1"/>
      <c r="C601" s="34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34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1"/>
    </row>
    <row r="602" spans="1:63" ht="14.25" customHeight="1">
      <c r="A602" s="78"/>
      <c r="B602" s="1"/>
      <c r="C602" s="34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34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1"/>
    </row>
    <row r="603" spans="1:63" ht="14.25" customHeight="1">
      <c r="A603" s="78"/>
      <c r="B603" s="1"/>
      <c r="C603" s="34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34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1"/>
    </row>
    <row r="604" spans="1:63" ht="14.25" customHeight="1">
      <c r="A604" s="78"/>
      <c r="B604" s="1"/>
      <c r="C604" s="34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34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1"/>
    </row>
    <row r="605" spans="1:63" ht="14.25" customHeight="1">
      <c r="A605" s="78"/>
      <c r="B605" s="1"/>
      <c r="C605" s="34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34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1"/>
    </row>
    <row r="606" spans="1:63" ht="14.25" customHeight="1">
      <c r="A606" s="78"/>
      <c r="B606" s="1"/>
      <c r="C606" s="34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34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1"/>
    </row>
    <row r="607" spans="1:63" ht="14.25" customHeight="1">
      <c r="A607" s="78"/>
      <c r="B607" s="1"/>
      <c r="C607" s="34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34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1"/>
    </row>
    <row r="608" spans="1:63" ht="14.25" customHeight="1">
      <c r="A608" s="78"/>
      <c r="B608" s="1"/>
      <c r="C608" s="34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34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1"/>
    </row>
    <row r="609" spans="1:63" ht="14.25" customHeight="1">
      <c r="A609" s="78"/>
      <c r="B609" s="1"/>
      <c r="C609" s="34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34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1"/>
    </row>
    <row r="610" spans="1:63" ht="14.25" customHeight="1">
      <c r="A610" s="78"/>
      <c r="B610" s="1"/>
      <c r="C610" s="34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34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1"/>
    </row>
    <row r="611" spans="1:63" ht="14.25" customHeight="1">
      <c r="A611" s="78"/>
      <c r="B611" s="1"/>
      <c r="C611" s="34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34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1"/>
    </row>
    <row r="612" spans="1:63" ht="14.25" customHeight="1">
      <c r="A612" s="78"/>
      <c r="B612" s="1"/>
      <c r="C612" s="34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34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1"/>
    </row>
    <row r="613" spans="1:63" ht="14.25" customHeight="1">
      <c r="A613" s="78"/>
      <c r="B613" s="1"/>
      <c r="C613" s="34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34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1"/>
    </row>
    <row r="614" spans="1:63" ht="14.25" customHeight="1">
      <c r="A614" s="78"/>
      <c r="B614" s="1"/>
      <c r="C614" s="34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34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1"/>
    </row>
    <row r="615" spans="1:63" ht="14.25" customHeight="1">
      <c r="A615" s="78"/>
      <c r="B615" s="1"/>
      <c r="C615" s="34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34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1"/>
    </row>
    <row r="616" spans="1:63" ht="14.25" customHeight="1">
      <c r="A616" s="78"/>
      <c r="B616" s="1"/>
      <c r="C616" s="34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34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1"/>
    </row>
    <row r="617" spans="1:63" ht="14.25" customHeight="1">
      <c r="A617" s="78"/>
      <c r="B617" s="1"/>
      <c r="C617" s="34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34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1"/>
    </row>
    <row r="618" spans="1:63" ht="14.25" customHeight="1">
      <c r="A618" s="78"/>
      <c r="B618" s="1"/>
      <c r="C618" s="34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34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1"/>
    </row>
    <row r="619" spans="1:63" ht="14.25" customHeight="1">
      <c r="A619" s="78"/>
      <c r="B619" s="1"/>
      <c r="C619" s="34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34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1"/>
    </row>
    <row r="620" spans="1:63" ht="14.25" customHeight="1">
      <c r="A620" s="78"/>
      <c r="B620" s="1"/>
      <c r="C620" s="34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34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1"/>
    </row>
    <row r="621" spans="1:63" ht="14.25" customHeight="1">
      <c r="A621" s="78"/>
      <c r="B621" s="1"/>
      <c r="C621" s="34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34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1"/>
    </row>
    <row r="622" spans="1:63" ht="14.25" customHeight="1">
      <c r="A622" s="78"/>
      <c r="B622" s="1"/>
      <c r="C622" s="34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34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1"/>
    </row>
    <row r="623" spans="1:63" ht="14.25" customHeight="1">
      <c r="A623" s="78"/>
      <c r="B623" s="1"/>
      <c r="C623" s="34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34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1"/>
    </row>
    <row r="624" spans="1:63" ht="14.25" customHeight="1">
      <c r="A624" s="78"/>
      <c r="B624" s="1"/>
      <c r="C624" s="34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34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1"/>
    </row>
    <row r="625" spans="1:63" ht="14.25" customHeight="1">
      <c r="A625" s="78"/>
      <c r="B625" s="1"/>
      <c r="C625" s="34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34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1"/>
    </row>
    <row r="626" spans="1:63" ht="14.25" customHeight="1">
      <c r="A626" s="78"/>
      <c r="B626" s="1"/>
      <c r="C626" s="34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34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1"/>
    </row>
    <row r="627" spans="1:63" ht="14.25" customHeight="1">
      <c r="A627" s="78"/>
      <c r="B627" s="1"/>
      <c r="C627" s="34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34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1"/>
    </row>
    <row r="628" spans="1:63" ht="14.25" customHeight="1">
      <c r="A628" s="78"/>
      <c r="B628" s="1"/>
      <c r="C628" s="34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34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1"/>
    </row>
    <row r="629" spans="1:63" ht="14.25" customHeight="1">
      <c r="A629" s="78"/>
      <c r="B629" s="1"/>
      <c r="C629" s="34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34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1"/>
    </row>
    <row r="630" spans="1:63" ht="14.25" customHeight="1">
      <c r="A630" s="78"/>
      <c r="B630" s="1"/>
      <c r="C630" s="34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34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1"/>
    </row>
    <row r="631" spans="1:63" ht="14.25" customHeight="1">
      <c r="A631" s="78"/>
      <c r="B631" s="1"/>
      <c r="C631" s="34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34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1"/>
    </row>
    <row r="632" spans="1:63" ht="14.25" customHeight="1">
      <c r="A632" s="78"/>
      <c r="B632" s="1"/>
      <c r="C632" s="34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34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1"/>
    </row>
    <row r="633" spans="1:63" ht="14.25" customHeight="1">
      <c r="A633" s="78"/>
      <c r="B633" s="1"/>
      <c r="C633" s="34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34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1"/>
    </row>
    <row r="634" spans="1:63" ht="14.25" customHeight="1">
      <c r="A634" s="78"/>
      <c r="B634" s="1"/>
      <c r="C634" s="34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34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1"/>
    </row>
    <row r="635" spans="1:63" ht="14.25" customHeight="1">
      <c r="A635" s="78"/>
      <c r="B635" s="1"/>
      <c r="C635" s="34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34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1"/>
    </row>
    <row r="636" spans="1:63" ht="14.25" customHeight="1">
      <c r="A636" s="78"/>
      <c r="B636" s="1"/>
      <c r="C636" s="34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34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1"/>
    </row>
    <row r="637" spans="1:63" ht="14.25" customHeight="1">
      <c r="A637" s="78"/>
      <c r="B637" s="1"/>
      <c r="C637" s="34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34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1"/>
    </row>
    <row r="638" spans="1:63" ht="14.25" customHeight="1">
      <c r="A638" s="78"/>
      <c r="B638" s="1"/>
      <c r="C638" s="34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34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1"/>
    </row>
    <row r="639" spans="1:63" ht="14.25" customHeight="1">
      <c r="A639" s="78"/>
      <c r="B639" s="1"/>
      <c r="C639" s="34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34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1"/>
    </row>
    <row r="640" spans="1:63" ht="14.25" customHeight="1">
      <c r="A640" s="78"/>
      <c r="B640" s="1"/>
      <c r="C640" s="34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34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1"/>
    </row>
    <row r="641" spans="1:63" ht="14.25" customHeight="1">
      <c r="A641" s="78"/>
      <c r="B641" s="1"/>
      <c r="C641" s="34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34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1"/>
    </row>
    <row r="642" spans="1:63" ht="14.25" customHeight="1">
      <c r="A642" s="78"/>
      <c r="B642" s="1"/>
      <c r="C642" s="34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34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1"/>
    </row>
    <row r="643" spans="1:63" ht="14.25" customHeight="1">
      <c r="A643" s="78"/>
      <c r="B643" s="1"/>
      <c r="C643" s="34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34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1"/>
    </row>
    <row r="644" spans="1:63" ht="14.25" customHeight="1">
      <c r="A644" s="78"/>
      <c r="B644" s="1"/>
      <c r="C644" s="34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34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1"/>
    </row>
    <row r="645" spans="1:63" ht="14.25" customHeight="1">
      <c r="A645" s="78"/>
      <c r="B645" s="1"/>
      <c r="C645" s="34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34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1"/>
    </row>
    <row r="646" spans="1:63" ht="14.25" customHeight="1">
      <c r="A646" s="78"/>
      <c r="B646" s="1"/>
      <c r="C646" s="34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34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1"/>
    </row>
    <row r="647" spans="1:63" ht="14.25" customHeight="1">
      <c r="A647" s="78"/>
      <c r="B647" s="1"/>
      <c r="C647" s="34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34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1"/>
    </row>
    <row r="648" spans="1:63" ht="14.25" customHeight="1">
      <c r="A648" s="78"/>
      <c r="B648" s="1"/>
      <c r="C648" s="34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34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1"/>
    </row>
    <row r="649" spans="1:63" ht="14.25" customHeight="1">
      <c r="A649" s="78"/>
      <c r="B649" s="1"/>
      <c r="C649" s="34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34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1"/>
    </row>
    <row r="650" spans="1:63" ht="14.25" customHeight="1">
      <c r="A650" s="78"/>
      <c r="B650" s="1"/>
      <c r="C650" s="34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34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1"/>
    </row>
    <row r="651" spans="1:63" ht="14.25" customHeight="1">
      <c r="A651" s="78"/>
      <c r="B651" s="1"/>
      <c r="C651" s="34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34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1"/>
    </row>
    <row r="652" spans="1:63" ht="14.25" customHeight="1">
      <c r="A652" s="78"/>
      <c r="B652" s="1"/>
      <c r="C652" s="34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34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1"/>
    </row>
    <row r="653" spans="1:63" ht="14.25" customHeight="1">
      <c r="A653" s="78"/>
      <c r="B653" s="1"/>
      <c r="C653" s="34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34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1"/>
    </row>
    <row r="654" spans="1:63" ht="14.25" customHeight="1">
      <c r="A654" s="78"/>
      <c r="B654" s="1"/>
      <c r="C654" s="34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34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1"/>
    </row>
    <row r="655" spans="1:63" ht="14.25" customHeight="1">
      <c r="A655" s="78"/>
      <c r="B655" s="1"/>
      <c r="C655" s="34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34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1"/>
    </row>
    <row r="656" spans="1:63" ht="14.25" customHeight="1">
      <c r="A656" s="78"/>
      <c r="B656" s="1"/>
      <c r="C656" s="34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34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1"/>
    </row>
    <row r="657" spans="1:63" ht="14.25" customHeight="1">
      <c r="A657" s="78"/>
      <c r="B657" s="1"/>
      <c r="C657" s="34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34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1"/>
    </row>
    <row r="658" spans="1:63" ht="14.25" customHeight="1">
      <c r="A658" s="78"/>
      <c r="B658" s="1"/>
      <c r="C658" s="34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34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1"/>
    </row>
    <row r="659" spans="1:63" ht="14.25" customHeight="1">
      <c r="A659" s="78"/>
      <c r="B659" s="1"/>
      <c r="C659" s="34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34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1"/>
    </row>
    <row r="660" spans="1:63" ht="14.25" customHeight="1">
      <c r="A660" s="78"/>
      <c r="B660" s="1"/>
      <c r="C660" s="34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34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1"/>
    </row>
    <row r="661" spans="1:63" ht="14.25" customHeight="1">
      <c r="A661" s="78"/>
      <c r="B661" s="1"/>
      <c r="C661" s="34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34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1"/>
    </row>
    <row r="662" spans="1:63" ht="14.25" customHeight="1">
      <c r="A662" s="78"/>
      <c r="B662" s="1"/>
      <c r="C662" s="34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34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1"/>
    </row>
    <row r="663" spans="1:63" ht="14.25" customHeight="1">
      <c r="A663" s="78"/>
      <c r="B663" s="1"/>
      <c r="C663" s="34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34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1"/>
    </row>
    <row r="664" spans="1:63" ht="14.25" customHeight="1">
      <c r="A664" s="78"/>
      <c r="B664" s="1"/>
      <c r="C664" s="34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34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1"/>
    </row>
    <row r="665" spans="1:63" ht="14.25" customHeight="1">
      <c r="A665" s="78"/>
      <c r="B665" s="1"/>
      <c r="C665" s="34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34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1"/>
    </row>
    <row r="666" spans="1:63" ht="14.25" customHeight="1">
      <c r="A666" s="78"/>
      <c r="B666" s="1"/>
      <c r="C666" s="34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34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1"/>
    </row>
    <row r="667" spans="1:63" ht="14.25" customHeight="1">
      <c r="A667" s="78"/>
      <c r="B667" s="1"/>
      <c r="C667" s="34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34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1"/>
    </row>
    <row r="668" spans="1:63" ht="14.25" customHeight="1">
      <c r="A668" s="78"/>
      <c r="B668" s="1"/>
      <c r="C668" s="34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34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1"/>
    </row>
    <row r="669" spans="1:63" ht="14.25" customHeight="1">
      <c r="A669" s="78"/>
      <c r="B669" s="1"/>
      <c r="C669" s="34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34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1"/>
    </row>
    <row r="670" spans="1:63" ht="14.25" customHeight="1">
      <c r="A670" s="78"/>
      <c r="B670" s="1"/>
      <c r="C670" s="34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34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1"/>
    </row>
    <row r="671" spans="1:63" ht="14.25" customHeight="1">
      <c r="A671" s="78"/>
      <c r="B671" s="1"/>
      <c r="C671" s="34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34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1"/>
    </row>
    <row r="672" spans="1:63" ht="14.25" customHeight="1">
      <c r="A672" s="78"/>
      <c r="B672" s="1"/>
      <c r="C672" s="34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34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1"/>
    </row>
    <row r="673" spans="1:63" ht="14.25" customHeight="1">
      <c r="A673" s="78"/>
      <c r="B673" s="1"/>
      <c r="C673" s="34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34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1"/>
    </row>
    <row r="674" spans="1:63" ht="14.25" customHeight="1">
      <c r="A674" s="78"/>
      <c r="B674" s="1"/>
      <c r="C674" s="34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34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1"/>
    </row>
    <row r="675" spans="1:63" ht="14.25" customHeight="1">
      <c r="A675" s="78"/>
      <c r="B675" s="1"/>
      <c r="C675" s="34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34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1"/>
    </row>
    <row r="676" spans="1:63" ht="14.25" customHeight="1">
      <c r="A676" s="78"/>
      <c r="B676" s="1"/>
      <c r="C676" s="34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34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1"/>
    </row>
    <row r="677" spans="1:63" ht="14.25" customHeight="1">
      <c r="A677" s="78"/>
      <c r="B677" s="1"/>
      <c r="C677" s="34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34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1"/>
    </row>
    <row r="678" spans="1:63" ht="14.25" customHeight="1">
      <c r="A678" s="78"/>
      <c r="B678" s="1"/>
      <c r="C678" s="34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34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1"/>
    </row>
    <row r="679" spans="1:63" ht="14.25" customHeight="1">
      <c r="A679" s="78"/>
      <c r="B679" s="1"/>
      <c r="C679" s="34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34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1"/>
    </row>
    <row r="680" spans="1:63" ht="14.25" customHeight="1">
      <c r="A680" s="78"/>
      <c r="B680" s="1"/>
      <c r="C680" s="34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34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1"/>
    </row>
    <row r="681" spans="1:63" ht="14.25" customHeight="1">
      <c r="A681" s="78"/>
      <c r="B681" s="1"/>
      <c r="C681" s="34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34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1"/>
    </row>
    <row r="682" spans="1:63" ht="14.25" customHeight="1">
      <c r="A682" s="78"/>
      <c r="B682" s="1"/>
      <c r="C682" s="34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34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1"/>
    </row>
    <row r="683" spans="1:63" ht="14.25" customHeight="1">
      <c r="A683" s="78"/>
      <c r="B683" s="1"/>
      <c r="C683" s="34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34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1"/>
    </row>
    <row r="684" spans="1:63" ht="14.25" customHeight="1">
      <c r="A684" s="78"/>
      <c r="B684" s="1"/>
      <c r="C684" s="34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34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1"/>
    </row>
    <row r="685" spans="1:63" ht="14.25" customHeight="1">
      <c r="A685" s="78"/>
      <c r="B685" s="1"/>
      <c r="C685" s="34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34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1"/>
    </row>
    <row r="686" spans="1:63" ht="14.25" customHeight="1">
      <c r="A686" s="78"/>
      <c r="B686" s="1"/>
      <c r="C686" s="34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34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1"/>
    </row>
    <row r="687" spans="1:63" ht="14.25" customHeight="1">
      <c r="A687" s="78"/>
      <c r="B687" s="1"/>
      <c r="C687" s="34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34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1"/>
    </row>
    <row r="688" spans="1:63" ht="14.25" customHeight="1">
      <c r="A688" s="78"/>
      <c r="B688" s="1"/>
      <c r="C688" s="34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34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1"/>
    </row>
    <row r="689" spans="1:63" ht="14.25" customHeight="1">
      <c r="A689" s="78"/>
      <c r="B689" s="1"/>
      <c r="C689" s="34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34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1"/>
    </row>
    <row r="690" spans="1:63" ht="14.25" customHeight="1">
      <c r="A690" s="78"/>
      <c r="B690" s="1"/>
      <c r="C690" s="34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34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1"/>
    </row>
    <row r="691" spans="1:63" ht="14.25" customHeight="1">
      <c r="A691" s="78"/>
      <c r="B691" s="1"/>
      <c r="C691" s="34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34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1"/>
    </row>
    <row r="692" spans="1:63" ht="14.25" customHeight="1">
      <c r="A692" s="78"/>
      <c r="B692" s="1"/>
      <c r="C692" s="34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34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1"/>
    </row>
    <row r="693" spans="1:63" ht="14.25" customHeight="1">
      <c r="A693" s="78"/>
      <c r="B693" s="1"/>
      <c r="C693" s="34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34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1"/>
    </row>
    <row r="694" spans="1:63" ht="14.25" customHeight="1">
      <c r="A694" s="78"/>
      <c r="B694" s="1"/>
      <c r="C694" s="34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34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1"/>
    </row>
    <row r="695" spans="1:63" ht="14.25" customHeight="1">
      <c r="A695" s="78"/>
      <c r="B695" s="1"/>
      <c r="C695" s="34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34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1"/>
    </row>
    <row r="696" spans="1:63" ht="14.25" customHeight="1">
      <c r="A696" s="78"/>
      <c r="B696" s="1"/>
      <c r="C696" s="34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34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1"/>
    </row>
    <row r="697" spans="1:63" ht="14.25" customHeight="1">
      <c r="A697" s="78"/>
      <c r="B697" s="1"/>
      <c r="C697" s="34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34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1"/>
    </row>
    <row r="698" spans="1:63" ht="14.25" customHeight="1">
      <c r="A698" s="78"/>
      <c r="B698" s="1"/>
      <c r="C698" s="34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34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1"/>
    </row>
    <row r="699" spans="1:63" ht="14.25" customHeight="1">
      <c r="A699" s="78"/>
      <c r="B699" s="1"/>
      <c r="C699" s="34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34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1"/>
    </row>
    <row r="700" spans="1:63" ht="14.25" customHeight="1">
      <c r="A700" s="78"/>
      <c r="B700" s="1"/>
      <c r="C700" s="34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34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1"/>
    </row>
    <row r="701" spans="1:63" ht="14.25" customHeight="1">
      <c r="A701" s="78"/>
      <c r="B701" s="1"/>
      <c r="C701" s="34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34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1"/>
    </row>
    <row r="702" spans="1:63" ht="14.25" customHeight="1">
      <c r="A702" s="78"/>
      <c r="B702" s="1"/>
      <c r="C702" s="34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34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1"/>
    </row>
    <row r="703" spans="1:63" ht="14.25" customHeight="1">
      <c r="A703" s="78"/>
      <c r="B703" s="1"/>
      <c r="C703" s="34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34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1"/>
    </row>
    <row r="704" spans="1:63" ht="14.25" customHeight="1">
      <c r="A704" s="78"/>
      <c r="B704" s="1"/>
      <c r="C704" s="34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34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1"/>
    </row>
    <row r="705" spans="1:63" ht="14.25" customHeight="1">
      <c r="A705" s="78"/>
      <c r="B705" s="1"/>
      <c r="C705" s="34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34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1"/>
    </row>
    <row r="706" spans="1:63" ht="14.25" customHeight="1">
      <c r="A706" s="78"/>
      <c r="B706" s="1"/>
      <c r="C706" s="34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34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1"/>
    </row>
    <row r="707" spans="1:63" ht="14.25" customHeight="1">
      <c r="A707" s="78"/>
      <c r="B707" s="1"/>
      <c r="C707" s="34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34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1"/>
    </row>
    <row r="708" spans="1:63" ht="14.25" customHeight="1">
      <c r="A708" s="78"/>
      <c r="B708" s="1"/>
      <c r="C708" s="34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34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1"/>
    </row>
    <row r="709" spans="1:63" ht="14.25" customHeight="1">
      <c r="A709" s="78"/>
      <c r="B709" s="1"/>
      <c r="C709" s="34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34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1"/>
    </row>
    <row r="710" spans="1:63" ht="14.25" customHeight="1">
      <c r="A710" s="78"/>
      <c r="B710" s="1"/>
      <c r="C710" s="34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34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1"/>
    </row>
    <row r="711" spans="1:63" ht="14.25" customHeight="1">
      <c r="A711" s="78"/>
      <c r="B711" s="1"/>
      <c r="C711" s="34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34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1"/>
    </row>
    <row r="712" spans="1:63" ht="14.25" customHeight="1">
      <c r="A712" s="78"/>
      <c r="B712" s="1"/>
      <c r="C712" s="34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34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1"/>
    </row>
    <row r="713" spans="1:63" ht="14.25" customHeight="1">
      <c r="A713" s="78"/>
      <c r="B713" s="1"/>
      <c r="C713" s="34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34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1"/>
    </row>
    <row r="714" spans="1:63" ht="14.25" customHeight="1">
      <c r="A714" s="78"/>
      <c r="B714" s="1"/>
      <c r="C714" s="34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34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1"/>
    </row>
    <row r="715" spans="1:63" ht="14.25" customHeight="1">
      <c r="A715" s="78"/>
      <c r="B715" s="1"/>
      <c r="C715" s="34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34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1"/>
    </row>
    <row r="716" spans="1:63" ht="14.25" customHeight="1">
      <c r="A716" s="78"/>
      <c r="B716" s="1"/>
      <c r="C716" s="34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34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1"/>
    </row>
    <row r="717" spans="1:63" ht="14.25" customHeight="1">
      <c r="A717" s="78"/>
      <c r="B717" s="1"/>
      <c r="C717" s="34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34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1"/>
    </row>
    <row r="718" spans="1:63" ht="14.25" customHeight="1">
      <c r="A718" s="78"/>
      <c r="B718" s="1"/>
      <c r="C718" s="34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34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1"/>
    </row>
    <row r="719" spans="1:63" ht="14.25" customHeight="1">
      <c r="A719" s="78"/>
      <c r="B719" s="1"/>
      <c r="C719" s="34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34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1"/>
    </row>
    <row r="720" spans="1:63" ht="14.25" customHeight="1">
      <c r="A720" s="78"/>
      <c r="B720" s="1"/>
      <c r="C720" s="34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34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1"/>
    </row>
    <row r="721" spans="1:63" ht="14.25" customHeight="1">
      <c r="A721" s="78"/>
      <c r="B721" s="1"/>
      <c r="C721" s="34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34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1"/>
    </row>
    <row r="722" spans="1:63" ht="14.25" customHeight="1">
      <c r="A722" s="78"/>
      <c r="B722" s="1"/>
      <c r="C722" s="34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34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1"/>
    </row>
    <row r="723" spans="1:63" ht="14.25" customHeight="1">
      <c r="A723" s="78"/>
      <c r="B723" s="1"/>
      <c r="C723" s="34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34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1"/>
    </row>
    <row r="724" spans="1:63" ht="14.25" customHeight="1">
      <c r="A724" s="78"/>
      <c r="B724" s="1"/>
      <c r="C724" s="34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34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1"/>
    </row>
    <row r="725" spans="1:63" ht="14.25" customHeight="1">
      <c r="A725" s="78"/>
      <c r="B725" s="1"/>
      <c r="C725" s="34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34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1"/>
    </row>
    <row r="726" spans="1:63" ht="14.25" customHeight="1">
      <c r="A726" s="78"/>
      <c r="B726" s="1"/>
      <c r="C726" s="34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34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1"/>
    </row>
    <row r="727" spans="1:63" ht="14.25" customHeight="1">
      <c r="A727" s="78"/>
      <c r="B727" s="1"/>
      <c r="C727" s="34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34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1"/>
    </row>
    <row r="728" spans="1:63" ht="14.25" customHeight="1">
      <c r="A728" s="78"/>
      <c r="B728" s="1"/>
      <c r="C728" s="34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34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1"/>
    </row>
    <row r="729" spans="1:63" ht="14.25" customHeight="1">
      <c r="A729" s="78"/>
      <c r="B729" s="1"/>
      <c r="C729" s="34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34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1"/>
    </row>
    <row r="730" spans="1:63" ht="14.25" customHeight="1">
      <c r="A730" s="78"/>
      <c r="B730" s="1"/>
      <c r="C730" s="34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34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1"/>
    </row>
    <row r="731" spans="1:63" ht="14.25" customHeight="1">
      <c r="A731" s="78"/>
      <c r="B731" s="1"/>
      <c r="C731" s="34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34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1"/>
    </row>
    <row r="732" spans="1:63" ht="14.25" customHeight="1">
      <c r="A732" s="78"/>
      <c r="B732" s="1"/>
      <c r="C732" s="34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34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1"/>
    </row>
    <row r="733" spans="1:63" ht="14.25" customHeight="1">
      <c r="A733" s="78"/>
      <c r="B733" s="1"/>
      <c r="C733" s="34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34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1"/>
    </row>
    <row r="734" spans="1:63" ht="14.25" customHeight="1">
      <c r="A734" s="78"/>
      <c r="B734" s="1"/>
      <c r="C734" s="34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34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1"/>
    </row>
    <row r="735" spans="1:63" ht="14.25" customHeight="1">
      <c r="A735" s="78"/>
      <c r="B735" s="1"/>
      <c r="C735" s="34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34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1"/>
    </row>
    <row r="736" spans="1:63" ht="14.25" customHeight="1">
      <c r="A736" s="78"/>
      <c r="B736" s="1"/>
      <c r="C736" s="34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34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1"/>
    </row>
    <row r="737" spans="1:63" ht="14.25" customHeight="1">
      <c r="A737" s="78"/>
      <c r="B737" s="1"/>
      <c r="C737" s="34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34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1"/>
    </row>
    <row r="738" spans="1:63" ht="14.25" customHeight="1">
      <c r="A738" s="78"/>
      <c r="B738" s="1"/>
      <c r="C738" s="34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34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1"/>
    </row>
    <row r="739" spans="1:63" ht="14.25" customHeight="1">
      <c r="A739" s="78"/>
      <c r="B739" s="1"/>
      <c r="C739" s="34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34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1"/>
    </row>
    <row r="740" spans="1:63" ht="14.25" customHeight="1">
      <c r="A740" s="78"/>
      <c r="B740" s="1"/>
      <c r="C740" s="34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34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1"/>
    </row>
    <row r="741" spans="1:63" ht="14.25" customHeight="1">
      <c r="A741" s="78"/>
      <c r="B741" s="1"/>
      <c r="C741" s="34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34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1"/>
    </row>
    <row r="742" spans="1:63" ht="14.25" customHeight="1">
      <c r="A742" s="78"/>
      <c r="B742" s="1"/>
      <c r="C742" s="34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34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1"/>
    </row>
    <row r="743" spans="1:63" ht="14.25" customHeight="1">
      <c r="A743" s="78"/>
      <c r="B743" s="1"/>
      <c r="C743" s="34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34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1"/>
    </row>
    <row r="744" spans="1:63" ht="14.25" customHeight="1">
      <c r="A744" s="78"/>
      <c r="B744" s="1"/>
      <c r="C744" s="34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34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1"/>
    </row>
    <row r="745" spans="1:63" ht="14.25" customHeight="1">
      <c r="A745" s="78"/>
      <c r="B745" s="1"/>
      <c r="C745" s="34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34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1"/>
    </row>
    <row r="746" spans="1:63" ht="14.25" customHeight="1">
      <c r="A746" s="78"/>
      <c r="B746" s="1"/>
      <c r="C746" s="34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34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1"/>
    </row>
    <row r="747" spans="1:63" ht="14.25" customHeight="1">
      <c r="A747" s="78"/>
      <c r="B747" s="1"/>
      <c r="C747" s="34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34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1"/>
    </row>
    <row r="748" spans="1:63" ht="14.25" customHeight="1">
      <c r="A748" s="78"/>
      <c r="B748" s="1"/>
      <c r="C748" s="34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34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1"/>
    </row>
    <row r="749" spans="1:63" ht="14.25" customHeight="1">
      <c r="A749" s="78"/>
      <c r="B749" s="1"/>
      <c r="C749" s="34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34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1"/>
    </row>
    <row r="750" spans="1:63" ht="14.25" customHeight="1">
      <c r="A750" s="78"/>
      <c r="B750" s="1"/>
      <c r="C750" s="34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34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1"/>
    </row>
    <row r="751" spans="1:63" ht="14.25" customHeight="1">
      <c r="A751" s="78"/>
      <c r="B751" s="1"/>
      <c r="C751" s="34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34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1"/>
    </row>
    <row r="752" spans="1:63" ht="14.25" customHeight="1">
      <c r="A752" s="78"/>
      <c r="B752" s="1"/>
      <c r="C752" s="34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34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1"/>
    </row>
    <row r="753" spans="1:63" ht="14.25" customHeight="1">
      <c r="A753" s="78"/>
      <c r="B753" s="1"/>
      <c r="C753" s="34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34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1"/>
    </row>
    <row r="754" spans="1:63" ht="14.25" customHeight="1">
      <c r="A754" s="78"/>
      <c r="B754" s="1"/>
      <c r="C754" s="34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34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1"/>
    </row>
    <row r="755" spans="1:63" ht="14.25" customHeight="1">
      <c r="A755" s="78"/>
      <c r="B755" s="1"/>
      <c r="C755" s="34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34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1"/>
    </row>
    <row r="756" spans="1:63" ht="14.25" customHeight="1">
      <c r="A756" s="78"/>
      <c r="B756" s="1"/>
      <c r="C756" s="34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34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1"/>
    </row>
    <row r="757" spans="1:63" ht="14.25" customHeight="1">
      <c r="A757" s="78"/>
      <c r="B757" s="1"/>
      <c r="C757" s="34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34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1"/>
    </row>
    <row r="758" spans="1:63" ht="14.25" customHeight="1">
      <c r="A758" s="78"/>
      <c r="B758" s="1"/>
      <c r="C758" s="34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34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1"/>
    </row>
    <row r="759" spans="1:63" ht="14.25" customHeight="1">
      <c r="A759" s="78"/>
      <c r="B759" s="1"/>
      <c r="C759" s="34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34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1"/>
    </row>
    <row r="760" spans="1:63" ht="14.25" customHeight="1">
      <c r="A760" s="78"/>
      <c r="B760" s="1"/>
      <c r="C760" s="34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34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1"/>
    </row>
    <row r="761" spans="1:63" ht="14.25" customHeight="1">
      <c r="A761" s="78"/>
      <c r="B761" s="1"/>
      <c r="C761" s="34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34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1"/>
    </row>
    <row r="762" spans="1:63" ht="14.25" customHeight="1">
      <c r="A762" s="78"/>
      <c r="B762" s="1"/>
      <c r="C762" s="34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34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1"/>
    </row>
    <row r="763" spans="1:63" ht="14.25" customHeight="1">
      <c r="A763" s="78"/>
      <c r="B763" s="1"/>
      <c r="C763" s="34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34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1"/>
    </row>
    <row r="764" spans="1:63" ht="14.25" customHeight="1">
      <c r="A764" s="78"/>
      <c r="B764" s="1"/>
      <c r="C764" s="34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34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1"/>
    </row>
    <row r="765" spans="1:63" ht="14.25" customHeight="1">
      <c r="A765" s="78"/>
      <c r="B765" s="1"/>
      <c r="C765" s="34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34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1"/>
    </row>
    <row r="766" spans="1:63" ht="14.25" customHeight="1">
      <c r="A766" s="78"/>
      <c r="B766" s="1"/>
      <c r="C766" s="34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34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1"/>
    </row>
    <row r="767" spans="1:63" ht="14.25" customHeight="1">
      <c r="A767" s="78"/>
      <c r="B767" s="1"/>
      <c r="C767" s="34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34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1"/>
    </row>
    <row r="768" spans="1:63" ht="14.25" customHeight="1">
      <c r="A768" s="78"/>
      <c r="B768" s="1"/>
      <c r="C768" s="34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34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1"/>
    </row>
    <row r="769" spans="1:63" ht="14.25" customHeight="1">
      <c r="A769" s="78"/>
      <c r="B769" s="1"/>
      <c r="C769" s="34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34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1"/>
    </row>
    <row r="770" spans="1:63" ht="14.25" customHeight="1">
      <c r="A770" s="78"/>
      <c r="B770" s="1"/>
      <c r="C770" s="34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34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1"/>
    </row>
    <row r="771" spans="1:63" ht="14.25" customHeight="1">
      <c r="A771" s="78"/>
      <c r="B771" s="1"/>
      <c r="C771" s="34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34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1"/>
    </row>
    <row r="772" spans="1:63" ht="14.25" customHeight="1">
      <c r="A772" s="78"/>
      <c r="B772" s="1"/>
      <c r="C772" s="34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34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1"/>
    </row>
    <row r="773" spans="1:63" ht="14.25" customHeight="1">
      <c r="A773" s="78"/>
      <c r="B773" s="1"/>
      <c r="C773" s="34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34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1"/>
    </row>
    <row r="774" spans="1:63" ht="14.25" customHeight="1">
      <c r="A774" s="78"/>
      <c r="B774" s="1"/>
      <c r="C774" s="34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34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1"/>
    </row>
    <row r="775" spans="1:63" ht="14.25" customHeight="1">
      <c r="A775" s="78"/>
      <c r="B775" s="1"/>
      <c r="C775" s="34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34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1"/>
    </row>
    <row r="776" spans="1:63" ht="14.25" customHeight="1">
      <c r="A776" s="78"/>
      <c r="B776" s="1"/>
      <c r="C776" s="34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34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1"/>
    </row>
    <row r="777" spans="1:63" ht="14.25" customHeight="1">
      <c r="A777" s="78"/>
      <c r="B777" s="1"/>
      <c r="C777" s="34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34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1"/>
    </row>
    <row r="778" spans="1:63" ht="14.25" customHeight="1">
      <c r="A778" s="78"/>
      <c r="B778" s="1"/>
      <c r="C778" s="34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34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1"/>
    </row>
    <row r="779" spans="1:63" ht="14.25" customHeight="1">
      <c r="A779" s="78"/>
      <c r="B779" s="1"/>
      <c r="C779" s="34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34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1"/>
    </row>
    <row r="780" spans="1:63" ht="14.25" customHeight="1">
      <c r="A780" s="78"/>
      <c r="B780" s="1"/>
      <c r="C780" s="34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34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1"/>
    </row>
    <row r="781" spans="1:63" ht="14.25" customHeight="1">
      <c r="A781" s="78"/>
      <c r="B781" s="1"/>
      <c r="C781" s="34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34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1"/>
    </row>
    <row r="782" spans="1:63" ht="14.25" customHeight="1">
      <c r="A782" s="78"/>
      <c r="B782" s="1"/>
      <c r="C782" s="34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34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1"/>
    </row>
    <row r="783" spans="1:63" ht="14.25" customHeight="1">
      <c r="A783" s="78"/>
      <c r="B783" s="1"/>
      <c r="C783" s="34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34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1"/>
    </row>
    <row r="784" spans="1:63" ht="14.25" customHeight="1">
      <c r="A784" s="78"/>
      <c r="B784" s="1"/>
      <c r="C784" s="34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34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1"/>
    </row>
    <row r="785" spans="1:63" ht="14.25" customHeight="1">
      <c r="A785" s="78"/>
      <c r="B785" s="1"/>
      <c r="C785" s="34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34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1"/>
    </row>
    <row r="786" spans="1:63" ht="14.25" customHeight="1">
      <c r="A786" s="78"/>
      <c r="B786" s="1"/>
      <c r="C786" s="34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34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1"/>
    </row>
    <row r="787" spans="1:63" ht="14.25" customHeight="1">
      <c r="A787" s="78"/>
      <c r="B787" s="1"/>
      <c r="C787" s="34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34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1"/>
    </row>
    <row r="788" spans="1:63" ht="14.25" customHeight="1">
      <c r="A788" s="78"/>
      <c r="B788" s="1"/>
      <c r="C788" s="34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34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1"/>
    </row>
    <row r="789" spans="1:63" ht="14.25" customHeight="1">
      <c r="A789" s="78"/>
      <c r="B789" s="1"/>
      <c r="C789" s="34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34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1"/>
    </row>
    <row r="790" spans="1:63" ht="14.25" customHeight="1">
      <c r="A790" s="78"/>
      <c r="B790" s="1"/>
      <c r="C790" s="34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34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1"/>
    </row>
    <row r="791" spans="1:63" ht="14.25" customHeight="1">
      <c r="A791" s="78"/>
      <c r="B791" s="1"/>
      <c r="C791" s="34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34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1"/>
    </row>
    <row r="792" spans="1:63" ht="14.25" customHeight="1">
      <c r="A792" s="78"/>
      <c r="B792" s="1"/>
      <c r="C792" s="34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34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1"/>
    </row>
    <row r="793" spans="1:63" ht="14.25" customHeight="1">
      <c r="A793" s="78"/>
      <c r="B793" s="1"/>
      <c r="C793" s="34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34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1"/>
    </row>
    <row r="794" spans="1:63" ht="14.25" customHeight="1">
      <c r="A794" s="78"/>
      <c r="B794" s="1"/>
      <c r="C794" s="34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34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1"/>
    </row>
    <row r="795" spans="1:63" ht="14.25" customHeight="1">
      <c r="A795" s="78"/>
      <c r="B795" s="1"/>
      <c r="C795" s="34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34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1"/>
    </row>
    <row r="796" spans="1:63" ht="14.25" customHeight="1">
      <c r="A796" s="78"/>
      <c r="B796" s="1"/>
      <c r="C796" s="34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34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1"/>
    </row>
    <row r="797" spans="1:63" ht="14.25" customHeight="1">
      <c r="A797" s="78"/>
      <c r="B797" s="1"/>
      <c r="C797" s="34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34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1"/>
    </row>
    <row r="798" spans="1:63" ht="14.25" customHeight="1">
      <c r="A798" s="78"/>
      <c r="B798" s="1"/>
      <c r="C798" s="34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34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1"/>
    </row>
    <row r="799" spans="1:63" ht="14.25" customHeight="1">
      <c r="A799" s="78"/>
      <c r="B799" s="1"/>
      <c r="C799" s="34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34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1"/>
    </row>
    <row r="800" spans="1:63" ht="14.25" customHeight="1">
      <c r="A800" s="78"/>
      <c r="B800" s="1"/>
      <c r="C800" s="34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34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1"/>
    </row>
    <row r="801" spans="1:63" ht="14.25" customHeight="1">
      <c r="A801" s="78"/>
      <c r="B801" s="1"/>
      <c r="C801" s="34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34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1"/>
    </row>
    <row r="802" spans="1:63" ht="14.25" customHeight="1">
      <c r="A802" s="78"/>
      <c r="B802" s="1"/>
      <c r="C802" s="34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34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1"/>
    </row>
    <row r="803" spans="1:63" ht="14.25" customHeight="1">
      <c r="A803" s="78"/>
      <c r="B803" s="1"/>
      <c r="C803" s="34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34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1"/>
    </row>
    <row r="804" spans="1:63" ht="14.25" customHeight="1">
      <c r="A804" s="78"/>
      <c r="B804" s="1"/>
      <c r="C804" s="34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34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1"/>
    </row>
    <row r="805" spans="1:63" ht="14.25" customHeight="1">
      <c r="A805" s="78"/>
      <c r="B805" s="1"/>
      <c r="C805" s="34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34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1"/>
    </row>
    <row r="806" spans="1:63" ht="14.25" customHeight="1">
      <c r="A806" s="78"/>
      <c r="B806" s="1"/>
      <c r="C806" s="34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34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1"/>
    </row>
    <row r="807" spans="1:63" ht="14.25" customHeight="1">
      <c r="A807" s="78"/>
      <c r="B807" s="1"/>
      <c r="C807" s="34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34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1"/>
    </row>
    <row r="808" spans="1:63" ht="14.25" customHeight="1">
      <c r="A808" s="78"/>
      <c r="B808" s="1"/>
      <c r="C808" s="34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34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1"/>
    </row>
    <row r="809" spans="1:63" ht="14.25" customHeight="1">
      <c r="A809" s="78"/>
      <c r="B809" s="1"/>
      <c r="C809" s="34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34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1"/>
    </row>
    <row r="810" spans="1:63" ht="14.25" customHeight="1">
      <c r="A810" s="78"/>
      <c r="B810" s="1"/>
      <c r="C810" s="34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34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1"/>
    </row>
    <row r="811" spans="1:63" ht="14.25" customHeight="1">
      <c r="A811" s="78"/>
      <c r="B811" s="1"/>
      <c r="C811" s="34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34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1"/>
    </row>
    <row r="812" spans="1:63" ht="14.25" customHeight="1">
      <c r="A812" s="78"/>
      <c r="B812" s="1"/>
      <c r="C812" s="34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34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1"/>
    </row>
    <row r="813" spans="1:63" ht="14.25" customHeight="1">
      <c r="A813" s="78"/>
      <c r="B813" s="1"/>
      <c r="C813" s="34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34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1"/>
    </row>
    <row r="814" spans="1:63" ht="14.25" customHeight="1">
      <c r="A814" s="78"/>
      <c r="B814" s="1"/>
      <c r="C814" s="34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34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1"/>
    </row>
    <row r="815" spans="1:63" ht="14.25" customHeight="1">
      <c r="A815" s="78"/>
      <c r="B815" s="1"/>
      <c r="C815" s="34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34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1"/>
    </row>
    <row r="816" spans="1:63" ht="14.25" customHeight="1">
      <c r="A816" s="78"/>
      <c r="B816" s="1"/>
      <c r="C816" s="34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34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1"/>
    </row>
    <row r="817" spans="1:63" ht="14.25" customHeight="1">
      <c r="A817" s="78"/>
      <c r="B817" s="1"/>
      <c r="C817" s="34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34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1"/>
    </row>
    <row r="818" spans="1:63" ht="14.25" customHeight="1">
      <c r="A818" s="78"/>
      <c r="B818" s="1"/>
      <c r="C818" s="34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34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1"/>
    </row>
    <row r="819" spans="1:63" ht="14.25" customHeight="1">
      <c r="A819" s="78"/>
      <c r="B819" s="1"/>
      <c r="C819" s="34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34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1"/>
    </row>
    <row r="820" spans="1:63" ht="14.25" customHeight="1">
      <c r="A820" s="78"/>
      <c r="B820" s="1"/>
      <c r="C820" s="34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34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1"/>
    </row>
    <row r="821" spans="1:63" ht="14.25" customHeight="1">
      <c r="A821" s="78"/>
      <c r="B821" s="1"/>
      <c r="C821" s="34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34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1"/>
    </row>
    <row r="822" spans="1:63" ht="14.25" customHeight="1">
      <c r="A822" s="78"/>
      <c r="B822" s="1"/>
      <c r="C822" s="34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34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1"/>
    </row>
    <row r="823" spans="1:63" ht="14.25" customHeight="1">
      <c r="A823" s="78"/>
      <c r="B823" s="1"/>
      <c r="C823" s="34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34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1"/>
    </row>
    <row r="824" spans="1:63" ht="14.25" customHeight="1">
      <c r="A824" s="78"/>
      <c r="B824" s="1"/>
      <c r="C824" s="34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34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1"/>
    </row>
    <row r="825" spans="1:63" ht="14.25" customHeight="1">
      <c r="A825" s="78"/>
      <c r="B825" s="1"/>
      <c r="C825" s="34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34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1"/>
    </row>
    <row r="826" spans="1:63" ht="14.25" customHeight="1">
      <c r="A826" s="78"/>
      <c r="B826" s="1"/>
      <c r="C826" s="34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34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1"/>
    </row>
    <row r="827" spans="1:63" ht="14.25" customHeight="1">
      <c r="A827" s="78"/>
      <c r="B827" s="1"/>
      <c r="C827" s="34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34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1"/>
    </row>
    <row r="828" spans="1:63" ht="14.25" customHeight="1">
      <c r="A828" s="78"/>
      <c r="B828" s="1"/>
      <c r="C828" s="34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34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1"/>
    </row>
    <row r="829" spans="1:63" ht="14.25" customHeight="1">
      <c r="A829" s="78"/>
      <c r="B829" s="1"/>
      <c r="C829" s="34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34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1"/>
    </row>
    <row r="830" spans="1:63" ht="14.25" customHeight="1">
      <c r="A830" s="78"/>
      <c r="B830" s="1"/>
      <c r="C830" s="34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34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1"/>
    </row>
    <row r="831" spans="1:63" ht="14.25" customHeight="1">
      <c r="A831" s="78"/>
      <c r="B831" s="1"/>
      <c r="C831" s="34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34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1"/>
    </row>
    <row r="832" spans="1:63" ht="14.25" customHeight="1">
      <c r="A832" s="78"/>
      <c r="B832" s="1"/>
      <c r="C832" s="34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34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1"/>
    </row>
    <row r="833" spans="1:63" ht="14.25" customHeight="1">
      <c r="A833" s="78"/>
      <c r="B833" s="1"/>
      <c r="C833" s="34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34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1"/>
    </row>
    <row r="834" spans="1:63" ht="14.25" customHeight="1">
      <c r="A834" s="78"/>
      <c r="B834" s="1"/>
      <c r="C834" s="34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34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1"/>
    </row>
    <row r="835" spans="1:63" ht="14.25" customHeight="1">
      <c r="A835" s="78"/>
      <c r="B835" s="1"/>
      <c r="C835" s="34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34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1"/>
    </row>
    <row r="836" spans="1:63" ht="14.25" customHeight="1">
      <c r="A836" s="78"/>
      <c r="B836" s="1"/>
      <c r="C836" s="34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34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1"/>
    </row>
    <row r="837" spans="1:63" ht="14.25" customHeight="1">
      <c r="A837" s="78"/>
      <c r="B837" s="1"/>
      <c r="C837" s="34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34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1"/>
    </row>
    <row r="838" spans="1:63" ht="14.25" customHeight="1">
      <c r="A838" s="78"/>
      <c r="B838" s="1"/>
      <c r="C838" s="34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34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1"/>
    </row>
    <row r="839" spans="1:63" ht="14.25" customHeight="1">
      <c r="A839" s="78"/>
      <c r="B839" s="1"/>
      <c r="C839" s="34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34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1"/>
    </row>
    <row r="840" spans="1:63" ht="14.25" customHeight="1">
      <c r="A840" s="78"/>
      <c r="B840" s="1"/>
      <c r="C840" s="34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34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1"/>
    </row>
    <row r="841" spans="1:63" ht="14.25" customHeight="1">
      <c r="A841" s="78"/>
      <c r="B841" s="1"/>
      <c r="C841" s="34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34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1"/>
    </row>
    <row r="842" spans="1:63" ht="14.25" customHeight="1">
      <c r="A842" s="78"/>
      <c r="B842" s="1"/>
      <c r="C842" s="34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34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1"/>
    </row>
    <row r="843" spans="1:63" ht="14.25" customHeight="1">
      <c r="A843" s="78"/>
      <c r="B843" s="1"/>
      <c r="C843" s="34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34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1"/>
    </row>
    <row r="844" spans="1:63" ht="14.25" customHeight="1">
      <c r="A844" s="78"/>
      <c r="B844" s="1"/>
      <c r="C844" s="34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34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1"/>
    </row>
    <row r="845" spans="1:63" ht="14.25" customHeight="1">
      <c r="A845" s="78"/>
      <c r="B845" s="1"/>
      <c r="C845" s="34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34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1"/>
    </row>
    <row r="846" spans="1:63" ht="14.25" customHeight="1">
      <c r="A846" s="78"/>
      <c r="B846" s="1"/>
      <c r="C846" s="34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34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1"/>
    </row>
    <row r="847" spans="1:63" ht="14.25" customHeight="1">
      <c r="A847" s="78"/>
      <c r="B847" s="1"/>
      <c r="C847" s="34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34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1"/>
    </row>
    <row r="848" spans="1:63" ht="14.25" customHeight="1">
      <c r="A848" s="78"/>
      <c r="B848" s="1"/>
      <c r="C848" s="34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34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1"/>
    </row>
    <row r="849" spans="1:63" ht="14.25" customHeight="1">
      <c r="A849" s="78"/>
      <c r="B849" s="1"/>
      <c r="C849" s="34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34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1"/>
    </row>
    <row r="850" spans="1:63" ht="14.25" customHeight="1">
      <c r="A850" s="78"/>
      <c r="B850" s="1"/>
      <c r="C850" s="34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34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1"/>
    </row>
    <row r="851" spans="1:63" ht="14.25" customHeight="1">
      <c r="A851" s="78"/>
      <c r="B851" s="1"/>
      <c r="C851" s="34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34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1"/>
    </row>
    <row r="852" spans="1:63" ht="14.25" customHeight="1">
      <c r="A852" s="78"/>
      <c r="B852" s="1"/>
      <c r="C852" s="34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34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1"/>
    </row>
    <row r="853" spans="1:63" ht="14.25" customHeight="1">
      <c r="A853" s="78"/>
      <c r="B853" s="1"/>
      <c r="C853" s="34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34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1"/>
    </row>
    <row r="854" spans="1:63" ht="14.25" customHeight="1">
      <c r="A854" s="78"/>
      <c r="B854" s="1"/>
      <c r="C854" s="34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34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1"/>
    </row>
    <row r="855" spans="1:63" ht="14.25" customHeight="1">
      <c r="A855" s="78"/>
      <c r="B855" s="1"/>
      <c r="C855" s="34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34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1"/>
    </row>
    <row r="856" spans="1:63" ht="14.25" customHeight="1">
      <c r="A856" s="78"/>
      <c r="B856" s="1"/>
      <c r="C856" s="34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34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1"/>
    </row>
    <row r="857" spans="1:63" ht="14.25" customHeight="1">
      <c r="A857" s="78"/>
      <c r="B857" s="1"/>
      <c r="C857" s="34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34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1"/>
    </row>
    <row r="858" spans="1:63" ht="14.25" customHeight="1">
      <c r="A858" s="78"/>
      <c r="B858" s="1"/>
      <c r="C858" s="34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34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1"/>
    </row>
    <row r="859" spans="1:63" ht="14.25" customHeight="1">
      <c r="A859" s="78"/>
      <c r="B859" s="1"/>
      <c r="C859" s="34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34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1"/>
    </row>
    <row r="860" spans="1:63" ht="14.25" customHeight="1">
      <c r="A860" s="78"/>
      <c r="B860" s="1"/>
      <c r="C860" s="34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34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1"/>
    </row>
    <row r="861" spans="1:63" ht="14.25" customHeight="1">
      <c r="A861" s="78"/>
      <c r="B861" s="1"/>
      <c r="C861" s="34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34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1"/>
    </row>
    <row r="862" spans="1:63" ht="14.25" customHeight="1">
      <c r="A862" s="78"/>
      <c r="B862" s="1"/>
      <c r="C862" s="34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34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1"/>
    </row>
    <row r="863" spans="1:63" ht="14.25" customHeight="1">
      <c r="A863" s="78"/>
      <c r="B863" s="1"/>
      <c r="C863" s="34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34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1"/>
    </row>
    <row r="864" spans="1:63" ht="14.25" customHeight="1">
      <c r="A864" s="78"/>
      <c r="B864" s="1"/>
      <c r="C864" s="34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34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1"/>
    </row>
    <row r="865" spans="1:63" ht="14.25" customHeight="1">
      <c r="A865" s="78"/>
      <c r="B865" s="1"/>
      <c r="C865" s="34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34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1"/>
    </row>
    <row r="866" spans="1:63" ht="14.25" customHeight="1">
      <c r="A866" s="78"/>
      <c r="B866" s="1"/>
      <c r="C866" s="34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34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1"/>
    </row>
    <row r="867" spans="1:63" ht="14.25" customHeight="1">
      <c r="A867" s="78"/>
      <c r="B867" s="1"/>
      <c r="C867" s="34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34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1"/>
    </row>
    <row r="868" spans="1:63" ht="14.25" customHeight="1">
      <c r="A868" s="78"/>
      <c r="B868" s="1"/>
      <c r="C868" s="34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34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1"/>
    </row>
    <row r="869" spans="1:63" ht="14.25" customHeight="1">
      <c r="A869" s="78"/>
      <c r="B869" s="1"/>
      <c r="C869" s="34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34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1"/>
    </row>
    <row r="870" spans="1:63" ht="14.25" customHeight="1">
      <c r="A870" s="78"/>
      <c r="B870" s="1"/>
      <c r="C870" s="34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34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1"/>
    </row>
    <row r="871" spans="1:63" ht="14.25" customHeight="1">
      <c r="A871" s="78"/>
      <c r="B871" s="1"/>
      <c r="C871" s="34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34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1"/>
    </row>
    <row r="872" spans="1:63" ht="14.25" customHeight="1">
      <c r="A872" s="78"/>
      <c r="B872" s="1"/>
      <c r="C872" s="34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34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1"/>
    </row>
    <row r="873" spans="1:63" ht="14.25" customHeight="1">
      <c r="A873" s="78"/>
      <c r="B873" s="1"/>
      <c r="C873" s="34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34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1"/>
    </row>
    <row r="874" spans="1:63" ht="14.25" customHeight="1">
      <c r="A874" s="78"/>
      <c r="B874" s="1"/>
      <c r="C874" s="34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34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1"/>
    </row>
    <row r="875" spans="1:63" ht="14.25" customHeight="1">
      <c r="A875" s="78"/>
      <c r="B875" s="1"/>
      <c r="C875" s="34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34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1"/>
    </row>
    <row r="876" spans="1:63" ht="14.25" customHeight="1">
      <c r="A876" s="78"/>
      <c r="B876" s="1"/>
      <c r="C876" s="34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34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1"/>
    </row>
    <row r="877" spans="1:63" ht="14.25" customHeight="1">
      <c r="A877" s="78"/>
      <c r="B877" s="1"/>
      <c r="C877" s="34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34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1"/>
    </row>
    <row r="878" spans="1:63" ht="14.25" customHeight="1">
      <c r="A878" s="78"/>
      <c r="B878" s="1"/>
      <c r="C878" s="34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34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1"/>
    </row>
    <row r="879" spans="1:63" ht="14.25" customHeight="1">
      <c r="A879" s="78"/>
      <c r="B879" s="1"/>
      <c r="C879" s="34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34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1"/>
    </row>
    <row r="880" spans="1:63" ht="14.25" customHeight="1">
      <c r="A880" s="78"/>
      <c r="B880" s="1"/>
      <c r="C880" s="34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34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1"/>
    </row>
    <row r="881" spans="1:63" ht="14.25" customHeight="1">
      <c r="A881" s="78"/>
      <c r="B881" s="1"/>
      <c r="C881" s="34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34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1"/>
    </row>
    <row r="882" spans="1:63" ht="14.25" customHeight="1">
      <c r="A882" s="78"/>
      <c r="B882" s="1"/>
      <c r="C882" s="34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34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1"/>
    </row>
    <row r="883" spans="1:63" ht="14.25" customHeight="1">
      <c r="A883" s="78"/>
      <c r="B883" s="1"/>
      <c r="C883" s="34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34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1"/>
    </row>
    <row r="884" spans="1:63" ht="14.25" customHeight="1">
      <c r="A884" s="78"/>
      <c r="B884" s="1"/>
      <c r="C884" s="34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34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1"/>
    </row>
    <row r="885" spans="1:63" ht="14.25" customHeight="1">
      <c r="A885" s="78"/>
      <c r="B885" s="1"/>
      <c r="C885" s="34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34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1"/>
    </row>
    <row r="886" spans="1:63" ht="14.25" customHeight="1">
      <c r="A886" s="78"/>
      <c r="B886" s="1"/>
      <c r="C886" s="34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34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1"/>
    </row>
    <row r="887" spans="1:63" ht="14.25" customHeight="1">
      <c r="A887" s="78"/>
      <c r="B887" s="1"/>
      <c r="C887" s="34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34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1"/>
    </row>
    <row r="888" spans="1:63" ht="14.25" customHeight="1">
      <c r="A888" s="78"/>
      <c r="B888" s="1"/>
      <c r="C888" s="34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34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1"/>
    </row>
    <row r="889" spans="1:63" ht="14.25" customHeight="1">
      <c r="A889" s="78"/>
      <c r="B889" s="1"/>
      <c r="C889" s="34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34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1"/>
    </row>
    <row r="890" spans="1:63" ht="14.25" customHeight="1">
      <c r="A890" s="78"/>
      <c r="B890" s="1"/>
      <c r="C890" s="34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34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1"/>
    </row>
    <row r="891" spans="1:63" ht="14.25" customHeight="1">
      <c r="A891" s="78"/>
      <c r="B891" s="1"/>
      <c r="C891" s="34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34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1"/>
    </row>
    <row r="892" spans="1:63" ht="14.25" customHeight="1">
      <c r="A892" s="78"/>
      <c r="B892" s="1"/>
      <c r="C892" s="34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34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1"/>
    </row>
    <row r="893" spans="1:63" ht="14.25" customHeight="1">
      <c r="A893" s="78"/>
      <c r="B893" s="1"/>
      <c r="C893" s="34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34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1"/>
    </row>
    <row r="894" spans="1:63" ht="14.25" customHeight="1">
      <c r="A894" s="78"/>
      <c r="B894" s="1"/>
      <c r="C894" s="34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34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1"/>
    </row>
    <row r="895" spans="1:63" ht="14.25" customHeight="1">
      <c r="A895" s="78"/>
      <c r="B895" s="1"/>
      <c r="C895" s="34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34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1"/>
    </row>
    <row r="896" spans="1:63" ht="14.25" customHeight="1">
      <c r="A896" s="78"/>
      <c r="B896" s="1"/>
      <c r="C896" s="34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34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1"/>
    </row>
    <row r="897" spans="1:63" ht="14.25" customHeight="1">
      <c r="A897" s="78"/>
      <c r="B897" s="1"/>
      <c r="C897" s="34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34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1"/>
    </row>
    <row r="898" spans="1:63" ht="14.25" customHeight="1">
      <c r="A898" s="78"/>
      <c r="B898" s="1"/>
      <c r="C898" s="34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34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1"/>
    </row>
    <row r="899" spans="1:63" ht="14.25" customHeight="1">
      <c r="A899" s="78"/>
      <c r="B899" s="1"/>
      <c r="C899" s="34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34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1"/>
    </row>
    <row r="900" spans="1:63" ht="14.25" customHeight="1">
      <c r="A900" s="78"/>
      <c r="B900" s="1"/>
      <c r="C900" s="34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34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1"/>
    </row>
    <row r="901" spans="1:63" ht="14.25" customHeight="1">
      <c r="A901" s="78"/>
      <c r="B901" s="1"/>
      <c r="C901" s="34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34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1"/>
    </row>
    <row r="902" spans="1:63" ht="14.25" customHeight="1">
      <c r="A902" s="78"/>
      <c r="B902" s="1"/>
      <c r="C902" s="34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34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1"/>
    </row>
    <row r="903" spans="1:63" ht="14.25" customHeight="1">
      <c r="A903" s="78"/>
      <c r="B903" s="1"/>
      <c r="C903" s="34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34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1"/>
    </row>
    <row r="904" spans="1:63" ht="14.25" customHeight="1">
      <c r="A904" s="78"/>
      <c r="B904" s="1"/>
      <c r="C904" s="34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34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1"/>
    </row>
    <row r="905" spans="1:63" ht="14.25" customHeight="1">
      <c r="A905" s="78"/>
      <c r="B905" s="1"/>
      <c r="C905" s="34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34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1"/>
    </row>
    <row r="906" spans="1:63" ht="14.25" customHeight="1">
      <c r="A906" s="78"/>
      <c r="B906" s="1"/>
      <c r="C906" s="34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34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1"/>
    </row>
    <row r="907" spans="1:63" ht="14.25" customHeight="1">
      <c r="A907" s="78"/>
      <c r="B907" s="1"/>
      <c r="C907" s="34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34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1"/>
    </row>
    <row r="908" spans="1:63" ht="14.25" customHeight="1">
      <c r="A908" s="78"/>
      <c r="B908" s="1"/>
      <c r="C908" s="34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34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1"/>
    </row>
    <row r="909" spans="1:63" ht="14.25" customHeight="1">
      <c r="A909" s="78"/>
      <c r="B909" s="1"/>
      <c r="C909" s="34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34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1"/>
    </row>
    <row r="910" spans="1:63" ht="14.25" customHeight="1">
      <c r="A910" s="78"/>
      <c r="B910" s="1"/>
      <c r="C910" s="34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34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1"/>
    </row>
    <row r="911" spans="1:63" ht="14.25" customHeight="1">
      <c r="A911" s="78"/>
      <c r="B911" s="1"/>
      <c r="C911" s="34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34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1"/>
    </row>
    <row r="912" spans="1:63" ht="14.25" customHeight="1">
      <c r="A912" s="78"/>
      <c r="B912" s="1"/>
      <c r="C912" s="34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34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1"/>
    </row>
    <row r="913" spans="1:63" ht="14.25" customHeight="1">
      <c r="A913" s="78"/>
      <c r="B913" s="1"/>
      <c r="C913" s="34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34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1"/>
    </row>
    <row r="914" spans="1:63" ht="14.25" customHeight="1">
      <c r="A914" s="78"/>
      <c r="B914" s="1"/>
      <c r="C914" s="34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34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1"/>
    </row>
    <row r="915" spans="1:63" ht="14.25" customHeight="1">
      <c r="A915" s="78"/>
      <c r="B915" s="1"/>
      <c r="C915" s="34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34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1"/>
    </row>
    <row r="916" spans="1:63" ht="14.25" customHeight="1">
      <c r="A916" s="78"/>
      <c r="B916" s="1"/>
      <c r="C916" s="34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34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1"/>
    </row>
    <row r="917" spans="1:63" ht="14.25" customHeight="1">
      <c r="A917" s="78"/>
      <c r="B917" s="1"/>
      <c r="C917" s="34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34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1"/>
    </row>
    <row r="918" spans="1:63" ht="14.25" customHeight="1">
      <c r="A918" s="78"/>
      <c r="B918" s="1"/>
      <c r="C918" s="34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34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1"/>
    </row>
    <row r="919" spans="1:63" ht="14.25" customHeight="1">
      <c r="A919" s="78"/>
      <c r="B919" s="1"/>
      <c r="C919" s="34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34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1"/>
    </row>
    <row r="920" spans="1:63" ht="14.25" customHeight="1">
      <c r="A920" s="78"/>
      <c r="B920" s="1"/>
      <c r="C920" s="34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34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1"/>
    </row>
    <row r="921" spans="1:63" ht="14.25" customHeight="1">
      <c r="A921" s="78"/>
      <c r="B921" s="1"/>
      <c r="C921" s="34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34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1"/>
    </row>
    <row r="922" spans="1:63" ht="14.25" customHeight="1">
      <c r="A922" s="78"/>
      <c r="B922" s="1"/>
      <c r="C922" s="34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34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1"/>
    </row>
    <row r="923" spans="1:63" ht="14.25" customHeight="1">
      <c r="A923" s="78"/>
      <c r="B923" s="1"/>
      <c r="C923" s="34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34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1"/>
    </row>
    <row r="924" spans="1:63" ht="14.25" customHeight="1">
      <c r="A924" s="78"/>
      <c r="B924" s="1"/>
      <c r="C924" s="34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34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1"/>
    </row>
    <row r="925" spans="1:63" ht="14.25" customHeight="1">
      <c r="A925" s="78"/>
      <c r="B925" s="1"/>
      <c r="C925" s="34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34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1"/>
    </row>
    <row r="926" spans="1:63" ht="14.25" customHeight="1">
      <c r="A926" s="78"/>
      <c r="B926" s="1"/>
      <c r="C926" s="34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34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1"/>
    </row>
    <row r="927" spans="1:63" ht="14.25" customHeight="1">
      <c r="A927" s="78"/>
      <c r="B927" s="1"/>
      <c r="C927" s="34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34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1"/>
    </row>
    <row r="928" spans="1:63" ht="14.25" customHeight="1">
      <c r="A928" s="78"/>
      <c r="B928" s="1"/>
      <c r="C928" s="34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34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1"/>
    </row>
    <row r="929" spans="1:63" ht="14.25" customHeight="1">
      <c r="A929" s="78"/>
      <c r="B929" s="1"/>
      <c r="C929" s="34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34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1"/>
    </row>
    <row r="930" spans="1:63" ht="14.25" customHeight="1">
      <c r="A930" s="78"/>
      <c r="B930" s="1"/>
      <c r="C930" s="34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34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1"/>
    </row>
    <row r="931" spans="1:63" ht="14.25" customHeight="1">
      <c r="A931" s="78"/>
      <c r="B931" s="1"/>
      <c r="C931" s="34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34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1"/>
    </row>
    <row r="932" spans="1:63" ht="14.25" customHeight="1">
      <c r="A932" s="78"/>
      <c r="B932" s="1"/>
      <c r="C932" s="34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34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1"/>
    </row>
    <row r="933" spans="1:63" ht="14.25" customHeight="1">
      <c r="A933" s="78"/>
      <c r="B933" s="1"/>
      <c r="C933" s="34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34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1"/>
    </row>
    <row r="934" spans="1:63" ht="14.25" customHeight="1">
      <c r="A934" s="78"/>
      <c r="B934" s="1"/>
      <c r="C934" s="34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34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1"/>
    </row>
    <row r="935" spans="1:63" ht="14.25" customHeight="1">
      <c r="A935" s="78"/>
      <c r="B935" s="1"/>
      <c r="C935" s="34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34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1"/>
    </row>
    <row r="936" spans="1:63" ht="14.25" customHeight="1">
      <c r="A936" s="78"/>
      <c r="B936" s="1"/>
      <c r="C936" s="34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34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1"/>
    </row>
    <row r="937" spans="1:63" ht="14.25" customHeight="1">
      <c r="A937" s="78"/>
      <c r="B937" s="1"/>
      <c r="C937" s="34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34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1"/>
    </row>
    <row r="938" spans="1:63" ht="14.25" customHeight="1">
      <c r="A938" s="78"/>
      <c r="B938" s="1"/>
      <c r="C938" s="34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34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1"/>
    </row>
    <row r="939" spans="1:63" ht="14.25" customHeight="1">
      <c r="A939" s="78"/>
      <c r="B939" s="1"/>
      <c r="C939" s="34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34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1"/>
    </row>
    <row r="940" spans="1:63" ht="14.25" customHeight="1">
      <c r="A940" s="78"/>
      <c r="B940" s="1"/>
      <c r="C940" s="34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34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1"/>
    </row>
    <row r="941" spans="1:63" ht="14.25" customHeight="1">
      <c r="A941" s="78"/>
      <c r="B941" s="1"/>
      <c r="C941" s="34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34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1"/>
    </row>
    <row r="942" spans="1:63" ht="14.25" customHeight="1">
      <c r="A942" s="78"/>
      <c r="B942" s="1"/>
      <c r="C942" s="34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34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1"/>
    </row>
    <row r="943" spans="1:63" ht="14.25" customHeight="1">
      <c r="A943" s="78"/>
      <c r="B943" s="1"/>
      <c r="C943" s="34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34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1"/>
    </row>
    <row r="944" spans="1:63" ht="14.25" customHeight="1">
      <c r="A944" s="78"/>
      <c r="B944" s="1"/>
      <c r="C944" s="34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34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1"/>
    </row>
    <row r="945" spans="1:63" ht="14.25" customHeight="1">
      <c r="A945" s="78"/>
      <c r="B945" s="1"/>
      <c r="C945" s="34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34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1"/>
    </row>
    <row r="946" spans="1:63" ht="14.25" customHeight="1">
      <c r="A946" s="78"/>
      <c r="B946" s="1"/>
      <c r="C946" s="34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34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1"/>
    </row>
    <row r="947" spans="1:63" ht="14.25" customHeight="1">
      <c r="A947" s="78"/>
      <c r="B947" s="1"/>
      <c r="C947" s="34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34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1"/>
    </row>
    <row r="948" spans="1:63" ht="14.25" customHeight="1">
      <c r="A948" s="78"/>
      <c r="B948" s="1"/>
      <c r="C948" s="34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34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1"/>
    </row>
    <row r="949" spans="1:63" ht="14.25" customHeight="1">
      <c r="A949" s="78"/>
      <c r="B949" s="1"/>
      <c r="C949" s="34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34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1"/>
    </row>
    <row r="950" spans="1:63" ht="14.25" customHeight="1">
      <c r="A950" s="78"/>
      <c r="B950" s="1"/>
      <c r="C950" s="34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34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1"/>
    </row>
    <row r="951" spans="1:63" ht="14.25" customHeight="1">
      <c r="A951" s="78"/>
      <c r="B951" s="1"/>
      <c r="C951" s="34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34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1"/>
    </row>
    <row r="952" spans="1:63" ht="14.25" customHeight="1">
      <c r="A952" s="78"/>
      <c r="B952" s="1"/>
      <c r="C952" s="34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34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1"/>
    </row>
    <row r="953" spans="1:63" ht="14.25" customHeight="1">
      <c r="A953" s="78"/>
      <c r="B953" s="1"/>
      <c r="C953" s="34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34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1"/>
    </row>
    <row r="954" spans="1:63" ht="14.25" customHeight="1">
      <c r="A954" s="78"/>
      <c r="B954" s="1"/>
      <c r="C954" s="34"/>
      <c r="D954" s="1"/>
      <c r="E954" s="1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34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1"/>
    </row>
    <row r="955" spans="1:63" ht="14.25" customHeight="1">
      <c r="A955" s="78"/>
      <c r="B955" s="1"/>
      <c r="C955" s="34"/>
      <c r="D955" s="1"/>
      <c r="E955" s="1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34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1"/>
    </row>
    <row r="956" spans="1:63" ht="14.25" customHeight="1">
      <c r="A956" s="78"/>
      <c r="B956" s="1"/>
      <c r="C956" s="34"/>
      <c r="D956" s="1"/>
      <c r="E956" s="1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34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1"/>
    </row>
    <row r="957" spans="1:63" ht="14.25" customHeight="1">
      <c r="A957" s="78"/>
      <c r="B957" s="1"/>
      <c r="C957" s="34"/>
      <c r="D957" s="1"/>
      <c r="E957" s="1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34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1"/>
    </row>
    <row r="958" spans="1:63" ht="14.25" customHeight="1">
      <c r="A958" s="78"/>
      <c r="B958" s="1"/>
      <c r="C958" s="34"/>
      <c r="D958" s="1"/>
      <c r="E958" s="1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34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1"/>
    </row>
    <row r="959" spans="1:63" ht="14.25" customHeight="1">
      <c r="A959" s="78"/>
      <c r="B959" s="1"/>
      <c r="C959" s="34"/>
      <c r="D959" s="1"/>
      <c r="E959" s="1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34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1"/>
    </row>
    <row r="960" spans="1:63" ht="14.25" customHeight="1">
      <c r="A960" s="78"/>
      <c r="B960" s="1"/>
      <c r="C960" s="34"/>
      <c r="D960" s="1"/>
      <c r="E960" s="1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34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1"/>
    </row>
    <row r="961" spans="1:63" ht="14.25" customHeight="1">
      <c r="A961" s="78"/>
      <c r="B961" s="1"/>
      <c r="C961" s="34"/>
      <c r="D961" s="1"/>
      <c r="E961" s="1"/>
      <c r="F961" s="1"/>
      <c r="G961" s="1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34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1"/>
    </row>
    <row r="962" spans="1:63" ht="14.25" customHeight="1">
      <c r="A962" s="78"/>
      <c r="B962" s="1"/>
      <c r="C962" s="34"/>
      <c r="D962" s="1"/>
      <c r="E962" s="1"/>
      <c r="F962" s="1"/>
      <c r="G962" s="1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34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1"/>
    </row>
    <row r="963" spans="1:63" ht="14.25" customHeight="1">
      <c r="A963" s="78"/>
      <c r="B963" s="1"/>
      <c r="C963" s="34"/>
      <c r="D963" s="1"/>
      <c r="E963" s="1"/>
      <c r="F963" s="1"/>
      <c r="G963" s="1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34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1"/>
    </row>
    <row r="964" spans="1:63" ht="14.25" customHeight="1">
      <c r="A964" s="78"/>
      <c r="B964" s="1"/>
      <c r="C964" s="34"/>
      <c r="D964" s="1"/>
      <c r="E964" s="1"/>
      <c r="F964" s="1"/>
      <c r="G964" s="1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34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1"/>
    </row>
    <row r="965" spans="1:63" ht="14.25" customHeight="1">
      <c r="A965" s="78"/>
      <c r="B965" s="1"/>
      <c r="C965" s="34"/>
      <c r="D965" s="1"/>
      <c r="E965" s="1"/>
      <c r="F965" s="1"/>
      <c r="G965" s="1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34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1"/>
    </row>
    <row r="966" spans="1:63" ht="14.25" customHeight="1">
      <c r="A966" s="78"/>
      <c r="B966" s="1"/>
      <c r="C966" s="34"/>
      <c r="D966" s="1"/>
      <c r="E966" s="1"/>
      <c r="F966" s="1"/>
      <c r="G966" s="1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34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1"/>
    </row>
    <row r="967" spans="1:63" ht="14.25" customHeight="1">
      <c r="A967" s="78"/>
      <c r="B967" s="1"/>
      <c r="C967" s="34"/>
      <c r="D967" s="1"/>
      <c r="E967" s="1"/>
      <c r="F967" s="1"/>
      <c r="G967" s="1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34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1"/>
    </row>
    <row r="968" spans="1:63" ht="14.25" customHeight="1">
      <c r="A968" s="78"/>
      <c r="B968" s="1"/>
      <c r="C968" s="34"/>
      <c r="D968" s="1"/>
      <c r="E968" s="1"/>
      <c r="F968" s="1"/>
      <c r="G968" s="1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34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1"/>
    </row>
    <row r="969" spans="1:63" ht="14.25" customHeight="1">
      <c r="A969" s="78"/>
      <c r="B969" s="1"/>
      <c r="C969" s="34"/>
      <c r="D969" s="1"/>
      <c r="E969" s="1"/>
      <c r="F969" s="1"/>
      <c r="G969" s="1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34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1"/>
    </row>
    <row r="970" spans="1:63" ht="14.25" customHeight="1">
      <c r="A970" s="78"/>
      <c r="B970" s="1"/>
      <c r="C970" s="34"/>
      <c r="D970" s="1"/>
      <c r="E970" s="1"/>
      <c r="F970" s="1"/>
      <c r="G970" s="1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34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1"/>
    </row>
    <row r="971" spans="1:63" ht="14.25" customHeight="1">
      <c r="A971" s="78"/>
      <c r="B971" s="1"/>
      <c r="C971" s="34"/>
      <c r="D971" s="1"/>
      <c r="E971" s="1"/>
      <c r="F971" s="1"/>
      <c r="G971" s="1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34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1"/>
    </row>
    <row r="972" spans="1:63" ht="14.25" customHeight="1">
      <c r="A972" s="78"/>
      <c r="B972" s="1"/>
      <c r="C972" s="34"/>
      <c r="D972" s="1"/>
      <c r="E972" s="1"/>
      <c r="F972" s="1"/>
      <c r="G972" s="1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34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1"/>
    </row>
    <row r="973" spans="1:63" ht="14.25" customHeight="1">
      <c r="A973" s="78"/>
      <c r="B973" s="1"/>
      <c r="C973" s="34"/>
      <c r="D973" s="1"/>
      <c r="E973" s="1"/>
      <c r="F973" s="1"/>
      <c r="G973" s="1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34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1"/>
    </row>
    <row r="974" spans="1:63" ht="14.25" customHeight="1">
      <c r="A974" s="78"/>
      <c r="B974" s="1"/>
      <c r="C974" s="34"/>
      <c r="D974" s="1"/>
      <c r="E974" s="1"/>
      <c r="F974" s="1"/>
      <c r="G974" s="1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34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1"/>
    </row>
    <row r="975" spans="1:63" ht="14.25" customHeight="1">
      <c r="A975" s="78"/>
      <c r="B975" s="1"/>
      <c r="C975" s="34"/>
      <c r="D975" s="1"/>
      <c r="E975" s="1"/>
      <c r="F975" s="1"/>
      <c r="G975" s="1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34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1"/>
    </row>
    <row r="976" spans="1:63" ht="14.25" customHeight="1">
      <c r="A976" s="78"/>
      <c r="B976" s="1"/>
      <c r="C976" s="34"/>
      <c r="D976" s="1"/>
      <c r="E976" s="1"/>
      <c r="F976" s="1"/>
      <c r="G976" s="1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34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1"/>
    </row>
    <row r="977" spans="1:63" ht="14.25" customHeight="1">
      <c r="A977" s="78"/>
      <c r="B977" s="1"/>
      <c r="C977" s="34"/>
      <c r="D977" s="1"/>
      <c r="E977" s="1"/>
      <c r="F977" s="1"/>
      <c r="G977" s="1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34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1"/>
    </row>
    <row r="978" spans="1:63" ht="14.25" customHeight="1">
      <c r="A978" s="78"/>
      <c r="B978" s="1"/>
      <c r="C978" s="34"/>
      <c r="D978" s="1"/>
      <c r="E978" s="1"/>
      <c r="F978" s="1"/>
      <c r="G978" s="1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34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1"/>
    </row>
    <row r="979" spans="1:63" ht="14.25" customHeight="1">
      <c r="A979" s="78"/>
      <c r="B979" s="1"/>
      <c r="C979" s="34"/>
      <c r="D979" s="1"/>
      <c r="E979" s="1"/>
      <c r="F979" s="1"/>
      <c r="G979" s="1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34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1"/>
    </row>
    <row r="980" spans="1:63" ht="14.25" customHeight="1">
      <c r="A980" s="78"/>
      <c r="B980" s="1"/>
      <c r="C980" s="34"/>
      <c r="D980" s="1"/>
      <c r="E980" s="1"/>
      <c r="F980" s="1"/>
      <c r="G980" s="1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34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1"/>
    </row>
    <row r="981" spans="1:63" ht="14.25" customHeight="1">
      <c r="A981" s="78"/>
      <c r="B981" s="1"/>
      <c r="C981" s="34"/>
      <c r="D981" s="1"/>
      <c r="E981" s="1"/>
      <c r="F981" s="1"/>
      <c r="G981" s="1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34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1"/>
    </row>
    <row r="982" spans="1:63" ht="14.25" customHeight="1">
      <c r="A982" s="78"/>
      <c r="B982" s="1"/>
      <c r="C982" s="34"/>
      <c r="D982" s="1"/>
      <c r="E982" s="1"/>
      <c r="F982" s="1"/>
      <c r="G982" s="1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34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1"/>
    </row>
    <row r="983" spans="1:63" ht="14.25" customHeight="1">
      <c r="A983" s="78"/>
      <c r="B983" s="1"/>
      <c r="C983" s="34"/>
      <c r="D983" s="1"/>
      <c r="E983" s="1"/>
      <c r="F983" s="1"/>
      <c r="G983" s="1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34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1"/>
    </row>
    <row r="984" spans="1:63" ht="14.25" customHeight="1">
      <c r="A984" s="78"/>
      <c r="B984" s="1"/>
      <c r="C984" s="34"/>
      <c r="D984" s="1"/>
      <c r="E984" s="1"/>
      <c r="F984" s="1"/>
      <c r="G984" s="1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34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1"/>
    </row>
    <row r="985" spans="1:63" ht="14.25" customHeight="1">
      <c r="A985" s="78"/>
      <c r="B985" s="1"/>
      <c r="C985" s="34"/>
      <c r="D985" s="1"/>
      <c r="E985" s="1"/>
      <c r="F985" s="1"/>
      <c r="G985" s="1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34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1"/>
    </row>
    <row r="986" spans="1:63" ht="14.25" customHeight="1">
      <c r="A986" s="78"/>
      <c r="B986" s="1"/>
      <c r="C986" s="34"/>
      <c r="D986" s="1"/>
      <c r="E986" s="1"/>
      <c r="F986" s="1"/>
      <c r="G986" s="1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34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1"/>
    </row>
    <row r="987" spans="1:63" ht="14.25" customHeight="1">
      <c r="A987" s="78"/>
      <c r="B987" s="1"/>
      <c r="C987" s="34"/>
      <c r="D987" s="1"/>
      <c r="E987" s="1"/>
      <c r="F987" s="1"/>
      <c r="G987" s="1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34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1"/>
    </row>
    <row r="988" spans="1:63" ht="14.25" customHeight="1">
      <c r="A988" s="78"/>
      <c r="B988" s="1"/>
      <c r="C988" s="34"/>
      <c r="D988" s="1"/>
      <c r="E988" s="1"/>
      <c r="F988" s="1"/>
      <c r="G988" s="1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34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1"/>
    </row>
    <row r="989" spans="1:63" ht="14.25" customHeight="1">
      <c r="A989" s="78"/>
      <c r="B989" s="1"/>
      <c r="C989" s="34"/>
      <c r="D989" s="1"/>
      <c r="E989" s="1"/>
      <c r="F989" s="1"/>
      <c r="G989" s="1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34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1"/>
    </row>
    <row r="990" spans="1:63" ht="14.25" customHeight="1">
      <c r="A990" s="78"/>
      <c r="B990" s="1"/>
      <c r="C990" s="34"/>
      <c r="D990" s="1"/>
      <c r="E990" s="1"/>
      <c r="F990" s="1"/>
      <c r="G990" s="1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34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1"/>
    </row>
    <row r="991" spans="1:63" ht="14.25" customHeight="1">
      <c r="A991" s="78"/>
      <c r="B991" s="1"/>
      <c r="C991" s="34"/>
      <c r="D991" s="1"/>
      <c r="E991" s="1"/>
      <c r="F991" s="1"/>
      <c r="G991" s="1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34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1"/>
    </row>
    <row r="992" spans="1:63" ht="14.25" customHeight="1">
      <c r="A992" s="78"/>
      <c r="B992" s="1"/>
      <c r="C992" s="34"/>
      <c r="D992" s="1"/>
      <c r="E992" s="1"/>
      <c r="F992" s="1"/>
      <c r="G992" s="1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34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1"/>
    </row>
    <row r="993" spans="1:63" ht="14.25" customHeight="1">
      <c r="A993" s="78"/>
      <c r="B993" s="1"/>
      <c r="C993" s="34"/>
      <c r="D993" s="1"/>
      <c r="E993" s="1"/>
      <c r="F993" s="1"/>
      <c r="G993" s="1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34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1"/>
    </row>
    <row r="994" spans="1:63" ht="14.25" customHeight="1">
      <c r="A994" s="78"/>
      <c r="B994" s="1"/>
      <c r="C994" s="34"/>
      <c r="D994" s="1"/>
      <c r="E994" s="1"/>
      <c r="F994" s="1"/>
      <c r="G994" s="1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34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1"/>
    </row>
    <row r="995" spans="1:63" ht="14.25" customHeight="1">
      <c r="A995" s="78"/>
      <c r="B995" s="1"/>
      <c r="C995" s="34"/>
      <c r="D995" s="1"/>
      <c r="E995" s="1"/>
      <c r="F995" s="1"/>
      <c r="G995" s="1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34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1"/>
    </row>
    <row r="996" spans="1:63" ht="14.25" customHeight="1">
      <c r="A996" s="78"/>
      <c r="B996" s="1"/>
      <c r="C996" s="34"/>
      <c r="D996" s="1"/>
      <c r="E996" s="1"/>
      <c r="F996" s="1"/>
      <c r="G996" s="1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34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1"/>
    </row>
    <row r="997" spans="1:63" ht="14.25" customHeight="1">
      <c r="A997" s="78"/>
      <c r="B997" s="1"/>
      <c r="C997" s="34"/>
      <c r="D997" s="1"/>
      <c r="E997" s="1"/>
      <c r="F997" s="1"/>
      <c r="G997" s="1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34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1"/>
    </row>
    <row r="998" spans="1:63" ht="14.25" customHeight="1">
      <c r="A998" s="78"/>
      <c r="B998" s="1"/>
      <c r="C998" s="34"/>
      <c r="D998" s="1"/>
      <c r="E998" s="1"/>
      <c r="F998" s="1"/>
      <c r="G998" s="1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34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1"/>
    </row>
    <row r="999" spans="1:63" ht="14.25" customHeight="1">
      <c r="A999" s="78"/>
      <c r="B999" s="1"/>
      <c r="C999" s="34"/>
      <c r="D999" s="1"/>
      <c r="E999" s="1"/>
      <c r="F999" s="1"/>
      <c r="G999" s="1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34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1"/>
    </row>
    <row r="1000" spans="1:63" ht="14.25" customHeight="1">
      <c r="A1000" s="78"/>
      <c r="B1000" s="1"/>
      <c r="C1000" s="34"/>
      <c r="D1000" s="1"/>
      <c r="E1000" s="1"/>
      <c r="F1000" s="1"/>
      <c r="G1000" s="1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34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1"/>
    </row>
    <row r="1001" spans="1:63" ht="14.25" customHeight="1">
      <c r="A1001" s="78"/>
      <c r="B1001" s="1"/>
      <c r="C1001" s="34"/>
      <c r="D1001" s="1"/>
      <c r="E1001" s="1"/>
      <c r="F1001" s="1"/>
      <c r="G1001" s="1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34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1"/>
    </row>
    <row r="1002" spans="1:63" ht="14.25" customHeight="1">
      <c r="A1002" s="78"/>
      <c r="B1002" s="1"/>
      <c r="C1002" s="34"/>
      <c r="D1002" s="1"/>
      <c r="E1002" s="1"/>
      <c r="F1002" s="1"/>
      <c r="G1002" s="1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34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1"/>
    </row>
    <row r="1003" spans="1:63" ht="14.25" customHeight="1">
      <c r="A1003" s="78"/>
      <c r="B1003" s="1"/>
      <c r="C1003" s="34"/>
      <c r="D1003" s="1"/>
      <c r="E1003" s="1"/>
      <c r="F1003" s="1"/>
      <c r="G1003" s="1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34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1"/>
    </row>
    <row r="1004" spans="1:63" ht="14.25" customHeight="1">
      <c r="A1004" s="78"/>
      <c r="B1004" s="1"/>
      <c r="C1004" s="34"/>
      <c r="D1004" s="1"/>
      <c r="E1004" s="1"/>
      <c r="F1004" s="1"/>
      <c r="G1004" s="1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34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1"/>
    </row>
  </sheetData>
  <mergeCells count="26">
    <mergeCell ref="BL11:BM13"/>
    <mergeCell ref="AZ11:BD12"/>
    <mergeCell ref="I1:O1"/>
    <mergeCell ref="AA1:AI1"/>
    <mergeCell ref="A11:A15"/>
    <mergeCell ref="B11:B15"/>
    <mergeCell ref="I11:R11"/>
    <mergeCell ref="AK12:AK14"/>
    <mergeCell ref="S11:AK11"/>
    <mergeCell ref="S12:U12"/>
    <mergeCell ref="BF11:BJ12"/>
    <mergeCell ref="AT105:BB105"/>
    <mergeCell ref="AT106:BB106"/>
    <mergeCell ref="AT107:BB107"/>
    <mergeCell ref="I12:K12"/>
    <mergeCell ref="L12:N12"/>
    <mergeCell ref="O12:Q12"/>
    <mergeCell ref="R12:R14"/>
    <mergeCell ref="V12:X12"/>
    <mergeCell ref="Y12:AA12"/>
    <mergeCell ref="AB12:AD12"/>
    <mergeCell ref="AE12:AG12"/>
    <mergeCell ref="AH12:AJ12"/>
    <mergeCell ref="AL11:AL14"/>
    <mergeCell ref="AN11:AR12"/>
    <mergeCell ref="AT11:AX1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Personal</dc:creator>
  <cp:keywords/>
  <dc:description/>
  <cp:lastModifiedBy>Mahmudul Hasan</cp:lastModifiedBy>
  <cp:revision/>
  <dcterms:created xsi:type="dcterms:W3CDTF">2022-05-29T15:06:08Z</dcterms:created>
  <dcterms:modified xsi:type="dcterms:W3CDTF">2024-04-25T17:13:04Z</dcterms:modified>
  <cp:category/>
  <cp:contentStatus/>
</cp:coreProperties>
</file>