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E:\Premier_university_document\fall2023\SEISD\"/>
    </mc:Choice>
  </mc:AlternateContent>
  <xr:revisionPtr revIDLastSave="0" documentId="13_ncr:1_{558E79AF-9EC0-4CF7-8B88-F049FC28D0B6}" xr6:coauthVersionLast="45" xr6:coauthVersionMax="45" xr10:uidLastSave="{00000000-0000-0000-0000-000000000000}"/>
  <bookViews>
    <workbookView xWindow="-120" yWindow="-120" windowWidth="20730" windowHeight="11760" activeTab="1" xr2:uid="{00000000-000D-0000-FFFF-FFFF00000000}"/>
  </bookViews>
  <sheets>
    <sheet name="A" sheetId="1" r:id="rId1"/>
    <sheet name="B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0" i="2" l="1"/>
  <c r="N20" i="2"/>
  <c r="N21" i="2"/>
  <c r="N25" i="2"/>
  <c r="N28" i="2"/>
  <c r="N29" i="2"/>
  <c r="N30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18" i="2"/>
  <c r="N19" i="1" l="1"/>
  <c r="N21" i="1"/>
  <c r="N22" i="1"/>
  <c r="N26" i="1"/>
  <c r="N28" i="1"/>
  <c r="N32" i="1"/>
  <c r="N33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18" i="1"/>
  <c r="AB19" i="2" l="1"/>
  <c r="AB22" i="2"/>
  <c r="AB23" i="2"/>
  <c r="AB24" i="2"/>
  <c r="AB26" i="2"/>
  <c r="AB27" i="2"/>
  <c r="AB31" i="2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18" i="1"/>
  <c r="F33" i="2"/>
  <c r="AB33" i="2" s="1"/>
  <c r="F34" i="2"/>
  <c r="AB34" i="2" s="1"/>
  <c r="F35" i="2"/>
  <c r="AB35" i="2" s="1"/>
  <c r="F36" i="2"/>
  <c r="AB36" i="2" s="1"/>
  <c r="F37" i="2"/>
  <c r="AB37" i="2" s="1"/>
  <c r="F38" i="2"/>
  <c r="AB38" i="2" s="1"/>
  <c r="F39" i="2"/>
  <c r="AB39" i="2" s="1"/>
  <c r="F40" i="2"/>
  <c r="AB40" i="2" s="1"/>
  <c r="AB41" i="2"/>
  <c r="F42" i="2"/>
  <c r="AB42" i="2" s="1"/>
  <c r="F43" i="2"/>
  <c r="AB43" i="2" s="1"/>
  <c r="F44" i="2"/>
  <c r="AB44" i="2" s="1"/>
  <c r="F45" i="2"/>
  <c r="AB45" i="2" s="1"/>
  <c r="F46" i="2"/>
  <c r="AB46" i="2" s="1"/>
  <c r="F47" i="2"/>
  <c r="AB47" i="2" s="1"/>
  <c r="F48" i="2"/>
  <c r="AB48" i="2" s="1"/>
  <c r="F49" i="2"/>
  <c r="AB49" i="2" s="1"/>
  <c r="F50" i="2"/>
  <c r="AB50" i="2" s="1"/>
  <c r="F51" i="2"/>
  <c r="AB51" i="2" s="1"/>
  <c r="F52" i="2"/>
  <c r="AB52" i="2" s="1"/>
  <c r="F53" i="2"/>
  <c r="AB53" i="2" s="1"/>
  <c r="F54" i="2"/>
  <c r="AB54" i="2" s="1"/>
  <c r="F55" i="2"/>
  <c r="AB55" i="2" s="1"/>
  <c r="F56" i="2"/>
  <c r="AB56" i="2" s="1"/>
  <c r="F57" i="2"/>
  <c r="AB57" i="2" s="1"/>
  <c r="F58" i="2"/>
  <c r="AB58" i="2" s="1"/>
  <c r="F59" i="2"/>
  <c r="AB59" i="2" s="1"/>
  <c r="F60" i="2"/>
  <c r="AB60" i="2" s="1"/>
  <c r="F61" i="2"/>
  <c r="AB61" i="2" s="1"/>
  <c r="F62" i="2"/>
  <c r="AB62" i="2" s="1"/>
  <c r="F63" i="2"/>
  <c r="AB63" i="2" s="1"/>
  <c r="F32" i="2"/>
  <c r="AB32" i="2" s="1"/>
  <c r="F29" i="2"/>
  <c r="AB29" i="2" s="1"/>
  <c r="F30" i="2"/>
  <c r="AB30" i="2" s="1"/>
  <c r="F28" i="2"/>
  <c r="AB28" i="2" s="1"/>
  <c r="F25" i="2"/>
  <c r="AB25" i="2" s="1"/>
  <c r="F21" i="2"/>
  <c r="AB21" i="2" s="1"/>
  <c r="F20" i="2"/>
  <c r="AB20" i="2" s="1"/>
  <c r="F18" i="2"/>
  <c r="F19" i="1"/>
  <c r="F21" i="1"/>
  <c r="F22" i="1"/>
  <c r="F26" i="1"/>
  <c r="F28" i="1"/>
  <c r="F32" i="1"/>
  <c r="F33" i="1"/>
  <c r="AB33" i="1" s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18" i="1"/>
  <c r="AB18" i="2" l="1"/>
  <c r="AA36" i="1"/>
  <c r="AA19" i="2"/>
  <c r="AA20" i="2"/>
  <c r="AA21" i="2"/>
  <c r="AA22" i="2"/>
  <c r="AA23" i="2"/>
  <c r="AA24" i="2"/>
  <c r="AA25" i="2"/>
  <c r="AA26" i="2"/>
  <c r="AA27" i="2"/>
  <c r="AA28" i="2"/>
  <c r="AA29" i="2"/>
  <c r="AA30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18" i="2"/>
  <c r="AA19" i="1" l="1"/>
  <c r="AA20" i="1"/>
  <c r="AA21" i="1"/>
  <c r="AA22" i="1"/>
  <c r="AA23" i="1"/>
  <c r="AA24" i="1"/>
  <c r="AA25" i="1"/>
  <c r="AA26" i="1"/>
  <c r="AA28" i="1"/>
  <c r="AA29" i="1"/>
  <c r="AA31" i="1"/>
  <c r="AA32" i="1"/>
  <c r="AA33" i="1"/>
  <c r="AA34" i="1"/>
  <c r="AA35" i="1"/>
  <c r="AA37" i="1"/>
  <c r="AA38" i="1"/>
  <c r="AA39" i="1"/>
  <c r="AA40" i="1"/>
  <c r="AA41" i="1"/>
  <c r="AA42" i="1"/>
  <c r="AA43" i="1"/>
  <c r="AA44" i="1"/>
  <c r="AA45" i="1"/>
  <c r="AA46" i="1"/>
  <c r="AA49" i="1"/>
  <c r="AA50" i="1"/>
  <c r="AA51" i="1"/>
  <c r="AA52" i="1"/>
  <c r="AA53" i="1"/>
  <c r="AA54" i="1"/>
  <c r="AA55" i="1"/>
  <c r="AA56" i="1"/>
  <c r="AA57" i="1"/>
  <c r="AA58" i="1"/>
  <c r="AA18" i="1"/>
  <c r="AD53" i="1"/>
  <c r="AE53" i="1"/>
  <c r="AF53" i="1"/>
  <c r="AG53" i="1"/>
  <c r="AH53" i="1"/>
  <c r="AD54" i="1"/>
  <c r="AE54" i="1"/>
  <c r="AF54" i="1"/>
  <c r="AG54" i="1"/>
  <c r="AH54" i="1"/>
  <c r="AD55" i="1"/>
  <c r="AE55" i="1"/>
  <c r="AF55" i="1"/>
  <c r="AG55" i="1"/>
  <c r="AH55" i="1"/>
  <c r="AD56" i="1"/>
  <c r="AE56" i="1"/>
  <c r="AF56" i="1"/>
  <c r="AG56" i="1"/>
  <c r="AH56" i="1"/>
  <c r="AD57" i="1"/>
  <c r="AE57" i="1"/>
  <c r="AF57" i="1"/>
  <c r="AG57" i="1"/>
  <c r="AH57" i="1"/>
  <c r="AD58" i="1"/>
  <c r="AE58" i="1"/>
  <c r="AF58" i="1"/>
  <c r="AG58" i="1"/>
  <c r="AH58" i="1"/>
  <c r="AD18" i="1" l="1"/>
  <c r="AD19" i="1" l="1"/>
  <c r="AE19" i="1"/>
  <c r="AF19" i="1"/>
  <c r="AG19" i="1"/>
  <c r="AH19" i="1"/>
  <c r="AD20" i="1"/>
  <c r="AE20" i="1"/>
  <c r="AF20" i="1"/>
  <c r="AG20" i="1"/>
  <c r="AH20" i="1"/>
  <c r="AD21" i="1"/>
  <c r="AE21" i="1"/>
  <c r="AF21" i="1"/>
  <c r="AG21" i="1"/>
  <c r="AH21" i="1"/>
  <c r="AD22" i="1"/>
  <c r="AE22" i="1"/>
  <c r="AF22" i="1"/>
  <c r="AG22" i="1"/>
  <c r="AH22" i="1"/>
  <c r="AD23" i="1"/>
  <c r="AE23" i="1"/>
  <c r="AF23" i="1"/>
  <c r="AG23" i="1"/>
  <c r="AH23" i="1"/>
  <c r="AD24" i="1"/>
  <c r="AE24" i="1"/>
  <c r="AF24" i="1"/>
  <c r="AG24" i="1"/>
  <c r="AH24" i="1"/>
  <c r="AD25" i="1"/>
  <c r="AE25" i="1"/>
  <c r="AF25" i="1"/>
  <c r="AG25" i="1"/>
  <c r="AH25" i="1"/>
  <c r="AD26" i="1"/>
  <c r="AE26" i="1"/>
  <c r="AF26" i="1"/>
  <c r="AG26" i="1"/>
  <c r="AH26" i="1"/>
  <c r="AD27" i="1"/>
  <c r="AE27" i="1"/>
  <c r="AF27" i="1"/>
  <c r="AG27" i="1"/>
  <c r="AH27" i="1"/>
  <c r="AD28" i="1"/>
  <c r="AE28" i="1"/>
  <c r="AF28" i="1"/>
  <c r="AG28" i="1"/>
  <c r="AH28" i="1"/>
  <c r="AD29" i="1"/>
  <c r="AE29" i="1"/>
  <c r="AF29" i="1"/>
  <c r="AG29" i="1"/>
  <c r="AH29" i="1"/>
  <c r="AD30" i="1"/>
  <c r="AE30" i="1"/>
  <c r="AF30" i="1"/>
  <c r="AG30" i="1"/>
  <c r="AH30" i="1"/>
  <c r="AD31" i="1"/>
  <c r="AE31" i="1"/>
  <c r="AF31" i="1"/>
  <c r="AG31" i="1"/>
  <c r="AH31" i="1"/>
  <c r="AD32" i="1"/>
  <c r="AE32" i="1"/>
  <c r="AF32" i="1"/>
  <c r="AG32" i="1"/>
  <c r="AH32" i="1"/>
  <c r="AD33" i="1"/>
  <c r="AE33" i="1"/>
  <c r="AF33" i="1"/>
  <c r="AG33" i="1"/>
  <c r="AH33" i="1"/>
  <c r="AD34" i="1"/>
  <c r="AE34" i="1"/>
  <c r="AF34" i="1"/>
  <c r="AG34" i="1"/>
  <c r="AH34" i="1"/>
  <c r="AD35" i="1"/>
  <c r="AE35" i="1"/>
  <c r="AF35" i="1"/>
  <c r="AG35" i="1"/>
  <c r="AH35" i="1"/>
  <c r="AD36" i="1"/>
  <c r="AE36" i="1"/>
  <c r="AF36" i="1"/>
  <c r="AG36" i="1"/>
  <c r="AH36" i="1"/>
  <c r="AD37" i="1"/>
  <c r="AE37" i="1"/>
  <c r="AF37" i="1"/>
  <c r="AG37" i="1"/>
  <c r="AH37" i="1"/>
  <c r="AD38" i="1"/>
  <c r="AE38" i="1"/>
  <c r="AF38" i="1"/>
  <c r="AG38" i="1"/>
  <c r="AH38" i="1"/>
  <c r="AD39" i="1"/>
  <c r="AE39" i="1"/>
  <c r="AF39" i="1"/>
  <c r="AG39" i="1"/>
  <c r="AH39" i="1"/>
  <c r="AD40" i="1"/>
  <c r="AE40" i="1"/>
  <c r="AF40" i="1"/>
  <c r="AG40" i="1"/>
  <c r="AH40" i="1"/>
  <c r="AD41" i="1"/>
  <c r="AE41" i="1"/>
  <c r="AF41" i="1"/>
  <c r="AG41" i="1"/>
  <c r="AH41" i="1"/>
  <c r="AD42" i="1"/>
  <c r="AE42" i="1"/>
  <c r="AF42" i="1"/>
  <c r="AG42" i="1"/>
  <c r="AH42" i="1"/>
  <c r="AD43" i="1"/>
  <c r="AE43" i="1"/>
  <c r="AF43" i="1"/>
  <c r="AG43" i="1"/>
  <c r="AH43" i="1"/>
  <c r="AD44" i="1"/>
  <c r="AE44" i="1"/>
  <c r="AF44" i="1"/>
  <c r="AG44" i="1"/>
  <c r="AH44" i="1"/>
  <c r="AD45" i="1"/>
  <c r="AE45" i="1"/>
  <c r="AF45" i="1"/>
  <c r="AG45" i="1"/>
  <c r="AH45" i="1"/>
  <c r="AD46" i="1"/>
  <c r="AE46" i="1"/>
  <c r="AF46" i="1"/>
  <c r="AG46" i="1"/>
  <c r="AH46" i="1"/>
  <c r="AD47" i="1"/>
  <c r="AE47" i="1"/>
  <c r="AF47" i="1"/>
  <c r="AG47" i="1"/>
  <c r="AH47" i="1"/>
  <c r="AD48" i="1"/>
  <c r="AE48" i="1"/>
  <c r="AF48" i="1"/>
  <c r="AG48" i="1"/>
  <c r="AH48" i="1"/>
  <c r="AD49" i="1"/>
  <c r="AE49" i="1"/>
  <c r="AF49" i="1"/>
  <c r="AG49" i="1"/>
  <c r="AH49" i="1"/>
  <c r="AD50" i="1"/>
  <c r="AE50" i="1"/>
  <c r="AF50" i="1"/>
  <c r="AG50" i="1"/>
  <c r="AH50" i="1"/>
  <c r="AD51" i="1"/>
  <c r="AE51" i="1"/>
  <c r="AF51" i="1"/>
  <c r="AG51" i="1"/>
  <c r="AH51" i="1"/>
  <c r="AD52" i="1"/>
  <c r="AE52" i="1"/>
  <c r="AF52" i="1"/>
  <c r="AG52" i="1"/>
  <c r="AH52" i="1"/>
  <c r="AH18" i="1"/>
  <c r="AG18" i="1"/>
  <c r="AF18" i="1"/>
  <c r="AE18" i="1"/>
  <c r="Q8" i="1"/>
  <c r="R8" i="1" s="1"/>
  <c r="Q7" i="1"/>
  <c r="R7" i="1" s="1"/>
  <c r="AM17" i="1" s="1"/>
  <c r="Q6" i="1"/>
  <c r="R6" i="1" s="1"/>
  <c r="AL17" i="1" s="1"/>
  <c r="Q5" i="1"/>
  <c r="R5" i="1" s="1"/>
  <c r="AK17" i="1" s="1"/>
  <c r="Q4" i="1"/>
  <c r="R4" i="1" s="1"/>
  <c r="AN17" i="1" l="1"/>
  <c r="AN49" i="1" s="1"/>
  <c r="AH17" i="1"/>
  <c r="AZ17" i="1" s="1"/>
  <c r="AR17" i="1"/>
  <c r="AL58" i="1"/>
  <c r="AR58" i="1" s="1"/>
  <c r="AX58" i="1" s="1"/>
  <c r="AL57" i="1"/>
  <c r="AR57" i="1" s="1"/>
  <c r="AX57" i="1" s="1"/>
  <c r="AL56" i="1"/>
  <c r="AR56" i="1" s="1"/>
  <c r="AX56" i="1" s="1"/>
  <c r="AL54" i="1"/>
  <c r="AR54" i="1" s="1"/>
  <c r="AX54" i="1" s="1"/>
  <c r="AL53" i="1"/>
  <c r="AR53" i="1" s="1"/>
  <c r="AX53" i="1" s="1"/>
  <c r="AL55" i="1"/>
  <c r="AR55" i="1" s="1"/>
  <c r="AX55" i="1" s="1"/>
  <c r="AS17" i="1"/>
  <c r="AM54" i="1"/>
  <c r="AS54" i="1" s="1"/>
  <c r="AY54" i="1" s="1"/>
  <c r="AM56" i="1"/>
  <c r="AS56" i="1" s="1"/>
  <c r="AY56" i="1" s="1"/>
  <c r="AM53" i="1"/>
  <c r="AS53" i="1" s="1"/>
  <c r="AY53" i="1" s="1"/>
  <c r="AM57" i="1"/>
  <c r="AS57" i="1" s="1"/>
  <c r="AY57" i="1" s="1"/>
  <c r="AM55" i="1"/>
  <c r="AS55" i="1" s="1"/>
  <c r="AY55" i="1" s="1"/>
  <c r="AM58" i="1"/>
  <c r="AS58" i="1" s="1"/>
  <c r="AY58" i="1" s="1"/>
  <c r="AQ17" i="1"/>
  <c r="AK54" i="1"/>
  <c r="AQ54" i="1" s="1"/>
  <c r="AW54" i="1" s="1"/>
  <c r="AK57" i="1"/>
  <c r="AQ57" i="1" s="1"/>
  <c r="AW57" i="1" s="1"/>
  <c r="AK56" i="1"/>
  <c r="AQ56" i="1" s="1"/>
  <c r="AW56" i="1" s="1"/>
  <c r="AK58" i="1"/>
  <c r="AQ58" i="1" s="1"/>
  <c r="AW58" i="1" s="1"/>
  <c r="AK53" i="1"/>
  <c r="AQ53" i="1" s="1"/>
  <c r="AW53" i="1" s="1"/>
  <c r="AK55" i="1"/>
  <c r="AQ55" i="1" s="1"/>
  <c r="AW55" i="1" s="1"/>
  <c r="AN25" i="1"/>
  <c r="AD17" i="1"/>
  <c r="AV17" i="1" s="1"/>
  <c r="AJ17" i="1"/>
  <c r="AJ52" i="1" s="1"/>
  <c r="AM50" i="1"/>
  <c r="AK48" i="1"/>
  <c r="AM42" i="1"/>
  <c r="AK40" i="1"/>
  <c r="AM38" i="1"/>
  <c r="AK36" i="1"/>
  <c r="AK32" i="1"/>
  <c r="AM30" i="1"/>
  <c r="AK28" i="1"/>
  <c r="AL20" i="1"/>
  <c r="AE17" i="1"/>
  <c r="AW17" i="1" s="1"/>
  <c r="AK51" i="1"/>
  <c r="AL50" i="1"/>
  <c r="AM49" i="1"/>
  <c r="AJ48" i="1"/>
  <c r="AK47" i="1"/>
  <c r="AL46" i="1"/>
  <c r="AM45" i="1"/>
  <c r="AN44" i="1"/>
  <c r="AJ44" i="1"/>
  <c r="AK43" i="1"/>
  <c r="AL42" i="1"/>
  <c r="AM41" i="1"/>
  <c r="AJ40" i="1"/>
  <c r="AK39" i="1"/>
  <c r="AL38" i="1"/>
  <c r="AM37" i="1"/>
  <c r="AN36" i="1"/>
  <c r="AJ36" i="1"/>
  <c r="AK35" i="1"/>
  <c r="AL34" i="1"/>
  <c r="AM33" i="1"/>
  <c r="AJ32" i="1"/>
  <c r="AK31" i="1"/>
  <c r="AL30" i="1"/>
  <c r="AM29" i="1"/>
  <c r="AN28" i="1"/>
  <c r="AK27" i="1"/>
  <c r="AL26" i="1"/>
  <c r="AM25" i="1"/>
  <c r="AK24" i="1"/>
  <c r="AL23" i="1"/>
  <c r="AM22" i="1"/>
  <c r="AN21" i="1"/>
  <c r="AJ21" i="1"/>
  <c r="AK20" i="1"/>
  <c r="AL19" i="1"/>
  <c r="AL51" i="1"/>
  <c r="AJ49" i="1"/>
  <c r="AM46" i="1"/>
  <c r="AJ45" i="1"/>
  <c r="AL43" i="1"/>
  <c r="AJ41" i="1"/>
  <c r="AL39" i="1"/>
  <c r="AJ37" i="1"/>
  <c r="AL35" i="1"/>
  <c r="AJ33" i="1"/>
  <c r="AL31" i="1"/>
  <c r="AJ29" i="1"/>
  <c r="AL27" i="1"/>
  <c r="AJ25" i="1"/>
  <c r="AL24" i="1"/>
  <c r="AM23" i="1"/>
  <c r="AJ22" i="1"/>
  <c r="AM19" i="1"/>
  <c r="AF17" i="1"/>
  <c r="AX17" i="1" s="1"/>
  <c r="AM52" i="1"/>
  <c r="AN51" i="1"/>
  <c r="AJ51" i="1"/>
  <c r="AK50" i="1"/>
  <c r="AL49" i="1"/>
  <c r="AM48" i="1"/>
  <c r="AJ47" i="1"/>
  <c r="AK46" i="1"/>
  <c r="AL45" i="1"/>
  <c r="AM44" i="1"/>
  <c r="AN43" i="1"/>
  <c r="AJ43" i="1"/>
  <c r="AK42" i="1"/>
  <c r="AL41" i="1"/>
  <c r="AM40" i="1"/>
  <c r="AJ39" i="1"/>
  <c r="AK38" i="1"/>
  <c r="AL37" i="1"/>
  <c r="AM36" i="1"/>
  <c r="AN35" i="1"/>
  <c r="AJ35" i="1"/>
  <c r="AK34" i="1"/>
  <c r="AL33" i="1"/>
  <c r="AM32" i="1"/>
  <c r="AJ31" i="1"/>
  <c r="AK30" i="1"/>
  <c r="AL29" i="1"/>
  <c r="AM28" i="1"/>
  <c r="AN27" i="1"/>
  <c r="AJ27" i="1"/>
  <c r="AK26" i="1"/>
  <c r="AL25" i="1"/>
  <c r="AN24" i="1"/>
  <c r="AJ24" i="1"/>
  <c r="AK23" i="1"/>
  <c r="AL22" i="1"/>
  <c r="AM21" i="1"/>
  <c r="AJ20" i="1"/>
  <c r="AK19" i="1"/>
  <c r="AK52" i="1"/>
  <c r="AL47" i="1"/>
  <c r="AK44" i="1"/>
  <c r="AM34" i="1"/>
  <c r="AM26" i="1"/>
  <c r="AK21" i="1"/>
  <c r="AG17" i="1"/>
  <c r="AY17" i="1" s="1"/>
  <c r="AM18" i="1"/>
  <c r="AL52" i="1"/>
  <c r="AM51" i="1"/>
  <c r="AN50" i="1"/>
  <c r="AJ50" i="1"/>
  <c r="AK49" i="1"/>
  <c r="AL48" i="1"/>
  <c r="AM47" i="1"/>
  <c r="AJ46" i="1"/>
  <c r="AK45" i="1"/>
  <c r="AL44" i="1"/>
  <c r="AM43" i="1"/>
  <c r="AN42" i="1"/>
  <c r="AJ42" i="1"/>
  <c r="AK41" i="1"/>
  <c r="AL40" i="1"/>
  <c r="AM39" i="1"/>
  <c r="AJ38" i="1"/>
  <c r="AK37" i="1"/>
  <c r="AL36" i="1"/>
  <c r="AM35" i="1"/>
  <c r="AN34" i="1"/>
  <c r="AJ34" i="1"/>
  <c r="AK33" i="1"/>
  <c r="AL32" i="1"/>
  <c r="AM31" i="1"/>
  <c r="AJ30" i="1"/>
  <c r="AK29" i="1"/>
  <c r="AL28" i="1"/>
  <c r="AM27" i="1"/>
  <c r="AN26" i="1"/>
  <c r="AJ26" i="1"/>
  <c r="AK25" i="1"/>
  <c r="AM24" i="1"/>
  <c r="AN23" i="1"/>
  <c r="AJ23" i="1"/>
  <c r="AK22" i="1"/>
  <c r="AL21" i="1"/>
  <c r="AM20" i="1"/>
  <c r="AJ19" i="1"/>
  <c r="AK18" i="1"/>
  <c r="AL18" i="1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H18" i="2"/>
  <c r="AG18" i="2"/>
  <c r="AF18" i="2"/>
  <c r="AE18" i="2"/>
  <c r="AD18" i="2"/>
  <c r="R4" i="2"/>
  <c r="S4" i="2" s="1"/>
  <c r="AK17" i="2" s="1"/>
  <c r="R5" i="2"/>
  <c r="S5" i="2" s="1"/>
  <c r="R6" i="2"/>
  <c r="S6" i="2" s="1"/>
  <c r="R7" i="2"/>
  <c r="S7" i="2" s="1"/>
  <c r="AH17" i="2" s="1"/>
  <c r="R3" i="2"/>
  <c r="S3" i="2" s="1"/>
  <c r="AD17" i="2" s="1"/>
  <c r="AJ28" i="1" l="1"/>
  <c r="AN33" i="1"/>
  <c r="AN30" i="1"/>
  <c r="AN46" i="1"/>
  <c r="AN31" i="1"/>
  <c r="AN47" i="1"/>
  <c r="AN40" i="1"/>
  <c r="AN22" i="1"/>
  <c r="AN37" i="1"/>
  <c r="AN18" i="1"/>
  <c r="AN41" i="1"/>
  <c r="AN19" i="1"/>
  <c r="AN38" i="1"/>
  <c r="AN20" i="1"/>
  <c r="AN39" i="1"/>
  <c r="AN32" i="1"/>
  <c r="AN48" i="1"/>
  <c r="AN52" i="1"/>
  <c r="AN45" i="1"/>
  <c r="AN29" i="1"/>
  <c r="AK19" i="2"/>
  <c r="AJ54" i="1"/>
  <c r="AP54" i="1" s="1"/>
  <c r="AV54" i="1" s="1"/>
  <c r="AJ57" i="1"/>
  <c r="AP57" i="1" s="1"/>
  <c r="AV57" i="1" s="1"/>
  <c r="AJ58" i="1"/>
  <c r="AP58" i="1" s="1"/>
  <c r="AV58" i="1" s="1"/>
  <c r="AJ56" i="1"/>
  <c r="AP56" i="1" s="1"/>
  <c r="AV56" i="1" s="1"/>
  <c r="AJ53" i="1"/>
  <c r="AP53" i="1" s="1"/>
  <c r="AV53" i="1" s="1"/>
  <c r="AJ55" i="1"/>
  <c r="AP55" i="1" s="1"/>
  <c r="AV55" i="1" s="1"/>
  <c r="AT17" i="1"/>
  <c r="AN58" i="1"/>
  <c r="AT58" i="1" s="1"/>
  <c r="AZ58" i="1" s="1"/>
  <c r="AN53" i="1"/>
  <c r="AT53" i="1" s="1"/>
  <c r="AZ53" i="1" s="1"/>
  <c r="AN57" i="1"/>
  <c r="AT57" i="1" s="1"/>
  <c r="AZ57" i="1" s="1"/>
  <c r="AN55" i="1"/>
  <c r="AT55" i="1" s="1"/>
  <c r="AZ55" i="1" s="1"/>
  <c r="AN56" i="1"/>
  <c r="AT56" i="1" s="1"/>
  <c r="AZ56" i="1" s="1"/>
  <c r="AN54" i="1"/>
  <c r="AT54" i="1" s="1"/>
  <c r="AZ54" i="1" s="1"/>
  <c r="AN61" i="1"/>
  <c r="AN60" i="1"/>
  <c r="AM60" i="1"/>
  <c r="AM61" i="1"/>
  <c r="AP17" i="1"/>
  <c r="AJ18" i="1"/>
  <c r="AM17" i="2"/>
  <c r="AG17" i="2"/>
  <c r="AK59" i="2"/>
  <c r="AK43" i="2"/>
  <c r="AK27" i="2"/>
  <c r="AE17" i="2"/>
  <c r="AK55" i="2"/>
  <c r="AK39" i="2"/>
  <c r="AK23" i="2"/>
  <c r="AL17" i="2"/>
  <c r="AF17" i="2"/>
  <c r="AJ17" i="2"/>
  <c r="AK18" i="2"/>
  <c r="AK51" i="2"/>
  <c r="AK35" i="2"/>
  <c r="AK20" i="2"/>
  <c r="AK24" i="2"/>
  <c r="AK28" i="2"/>
  <c r="AK32" i="2"/>
  <c r="AK36" i="2"/>
  <c r="AK40" i="2"/>
  <c r="AK44" i="2"/>
  <c r="AK48" i="2"/>
  <c r="AK52" i="2"/>
  <c r="AK56" i="2"/>
  <c r="AK60" i="2"/>
  <c r="AK21" i="2"/>
  <c r="AK25" i="2"/>
  <c r="AK29" i="2"/>
  <c r="AK33" i="2"/>
  <c r="AK37" i="2"/>
  <c r="AK41" i="2"/>
  <c r="AK45" i="2"/>
  <c r="AK49" i="2"/>
  <c r="AK53" i="2"/>
  <c r="AK57" i="2"/>
  <c r="AK61" i="2"/>
  <c r="AQ17" i="2"/>
  <c r="AK22" i="2"/>
  <c r="AK26" i="2"/>
  <c r="AK30" i="2"/>
  <c r="AK34" i="2"/>
  <c r="AK38" i="2"/>
  <c r="AK42" i="2"/>
  <c r="AK46" i="2"/>
  <c r="AK50" i="2"/>
  <c r="AK54" i="2"/>
  <c r="AK58" i="2"/>
  <c r="AK62" i="2"/>
  <c r="AN17" i="2"/>
  <c r="AK63" i="2"/>
  <c r="AK47" i="2"/>
  <c r="AK31" i="2"/>
  <c r="AL60" i="1"/>
  <c r="AL61" i="1"/>
  <c r="AL62" i="1" s="1"/>
  <c r="AK61" i="1"/>
  <c r="AK60" i="1"/>
  <c r="AK62" i="1" l="1"/>
  <c r="AM62" i="1"/>
  <c r="AN62" i="1"/>
  <c r="AJ60" i="1"/>
  <c r="AJ61" i="1"/>
  <c r="AJ19" i="2"/>
  <c r="AJ23" i="2"/>
  <c r="AP23" i="2" s="1"/>
  <c r="AV23" i="2" s="1"/>
  <c r="AJ27" i="2"/>
  <c r="AP27" i="2" s="1"/>
  <c r="AV27" i="2" s="1"/>
  <c r="AJ31" i="2"/>
  <c r="AJ35" i="2"/>
  <c r="AJ39" i="2"/>
  <c r="AP39" i="2" s="1"/>
  <c r="AV39" i="2" s="1"/>
  <c r="AJ43" i="2"/>
  <c r="AP43" i="2" s="1"/>
  <c r="AV43" i="2" s="1"/>
  <c r="AJ47" i="2"/>
  <c r="AP47" i="2" s="1"/>
  <c r="AV47" i="2" s="1"/>
  <c r="AJ51" i="2"/>
  <c r="AJ55" i="2"/>
  <c r="AP55" i="2" s="1"/>
  <c r="AV55" i="2" s="1"/>
  <c r="AJ59" i="2"/>
  <c r="AP59" i="2" s="1"/>
  <c r="AV59" i="2" s="1"/>
  <c r="AJ63" i="2"/>
  <c r="AP63" i="2" s="1"/>
  <c r="AV63" i="2" s="1"/>
  <c r="AJ18" i="2"/>
  <c r="AJ20" i="2"/>
  <c r="AP20" i="2" s="1"/>
  <c r="AV20" i="2" s="1"/>
  <c r="AJ24" i="2"/>
  <c r="AP24" i="2" s="1"/>
  <c r="AV24" i="2" s="1"/>
  <c r="AJ28" i="2"/>
  <c r="AJ32" i="2"/>
  <c r="AP32" i="2" s="1"/>
  <c r="AV32" i="2" s="1"/>
  <c r="AJ36" i="2"/>
  <c r="AP36" i="2" s="1"/>
  <c r="AV36" i="2" s="1"/>
  <c r="AJ40" i="2"/>
  <c r="AP40" i="2" s="1"/>
  <c r="AV40" i="2" s="1"/>
  <c r="AJ44" i="2"/>
  <c r="AP44" i="2" s="1"/>
  <c r="AV44" i="2" s="1"/>
  <c r="AJ48" i="2"/>
  <c r="AP48" i="2" s="1"/>
  <c r="AV48" i="2" s="1"/>
  <c r="AJ52" i="2"/>
  <c r="AP52" i="2" s="1"/>
  <c r="AV52" i="2" s="1"/>
  <c r="AJ56" i="2"/>
  <c r="AP56" i="2" s="1"/>
  <c r="AV56" i="2" s="1"/>
  <c r="AJ60" i="2"/>
  <c r="AP60" i="2" s="1"/>
  <c r="AV60" i="2" s="1"/>
  <c r="AJ21" i="2"/>
  <c r="AP21" i="2" s="1"/>
  <c r="AV21" i="2" s="1"/>
  <c r="AJ25" i="2"/>
  <c r="AP25" i="2" s="1"/>
  <c r="AV25" i="2" s="1"/>
  <c r="AJ29" i="2"/>
  <c r="AP29" i="2" s="1"/>
  <c r="AV29" i="2" s="1"/>
  <c r="AJ33" i="2"/>
  <c r="AP33" i="2" s="1"/>
  <c r="AV33" i="2" s="1"/>
  <c r="AJ37" i="2"/>
  <c r="AP37" i="2" s="1"/>
  <c r="AV37" i="2" s="1"/>
  <c r="AJ41" i="2"/>
  <c r="AP41" i="2" s="1"/>
  <c r="AV41" i="2" s="1"/>
  <c r="AJ45" i="2"/>
  <c r="AP45" i="2" s="1"/>
  <c r="AV45" i="2" s="1"/>
  <c r="AJ49" i="2"/>
  <c r="AP49" i="2" s="1"/>
  <c r="AV49" i="2" s="1"/>
  <c r="AJ53" i="2"/>
  <c r="AP53" i="2" s="1"/>
  <c r="AV53" i="2" s="1"/>
  <c r="AJ57" i="2"/>
  <c r="AP57" i="2" s="1"/>
  <c r="AV57" i="2" s="1"/>
  <c r="AJ61" i="2"/>
  <c r="AP61" i="2" s="1"/>
  <c r="AV61" i="2" s="1"/>
  <c r="AP17" i="2"/>
  <c r="AJ30" i="2"/>
  <c r="AP30" i="2" s="1"/>
  <c r="AV30" i="2" s="1"/>
  <c r="AJ46" i="2"/>
  <c r="AP46" i="2" s="1"/>
  <c r="AV46" i="2" s="1"/>
  <c r="AJ62" i="2"/>
  <c r="AP62" i="2" s="1"/>
  <c r="AV62" i="2" s="1"/>
  <c r="AJ34" i="2"/>
  <c r="AJ50" i="2"/>
  <c r="AJ22" i="2"/>
  <c r="AP22" i="2" s="1"/>
  <c r="AV22" i="2" s="1"/>
  <c r="AJ38" i="2"/>
  <c r="AP38" i="2" s="1"/>
  <c r="AV38" i="2" s="1"/>
  <c r="AJ54" i="2"/>
  <c r="AJ26" i="2"/>
  <c r="AJ42" i="2"/>
  <c r="AP42" i="2" s="1"/>
  <c r="AV42" i="2" s="1"/>
  <c r="AJ58" i="2"/>
  <c r="AP58" i="2" s="1"/>
  <c r="AV58" i="2" s="1"/>
  <c r="AL20" i="2"/>
  <c r="AL24" i="2"/>
  <c r="AR24" i="2" s="1"/>
  <c r="AX24" i="2" s="1"/>
  <c r="AL28" i="2"/>
  <c r="AR28" i="2" s="1"/>
  <c r="AX28" i="2" s="1"/>
  <c r="AL32" i="2"/>
  <c r="AR32" i="2" s="1"/>
  <c r="AX32" i="2" s="1"/>
  <c r="AL36" i="2"/>
  <c r="AL40" i="2"/>
  <c r="AL44" i="2"/>
  <c r="AR44" i="2" s="1"/>
  <c r="AX44" i="2" s="1"/>
  <c r="AL48" i="2"/>
  <c r="AR48" i="2" s="1"/>
  <c r="AX48" i="2" s="1"/>
  <c r="AL52" i="2"/>
  <c r="AL56" i="2"/>
  <c r="AR56" i="2" s="1"/>
  <c r="AX56" i="2" s="1"/>
  <c r="AL60" i="2"/>
  <c r="AR60" i="2" s="1"/>
  <c r="AX60" i="2" s="1"/>
  <c r="AR17" i="2"/>
  <c r="AL23" i="2"/>
  <c r="AL21" i="2"/>
  <c r="AL25" i="2"/>
  <c r="AR25" i="2" s="1"/>
  <c r="AX25" i="2" s="1"/>
  <c r="AL29" i="2"/>
  <c r="AR29" i="2" s="1"/>
  <c r="AX29" i="2" s="1"/>
  <c r="AL33" i="2"/>
  <c r="AL37" i="2"/>
  <c r="AR37" i="2" s="1"/>
  <c r="AX37" i="2" s="1"/>
  <c r="AL41" i="2"/>
  <c r="AR41" i="2" s="1"/>
  <c r="AX41" i="2" s="1"/>
  <c r="AL45" i="2"/>
  <c r="AR45" i="2" s="1"/>
  <c r="AX45" i="2" s="1"/>
  <c r="AL49" i="2"/>
  <c r="AR49" i="2" s="1"/>
  <c r="AX49" i="2" s="1"/>
  <c r="AL53" i="2"/>
  <c r="AR53" i="2" s="1"/>
  <c r="AX53" i="2" s="1"/>
  <c r="AL57" i="2"/>
  <c r="AR57" i="2" s="1"/>
  <c r="AX57" i="2" s="1"/>
  <c r="AL61" i="2"/>
  <c r="AR61" i="2" s="1"/>
  <c r="AX61" i="2" s="1"/>
  <c r="AL19" i="2"/>
  <c r="AL27" i="2"/>
  <c r="AR27" i="2" s="1"/>
  <c r="AX27" i="2" s="1"/>
  <c r="AL18" i="2"/>
  <c r="AR18" i="2" s="1"/>
  <c r="AX18" i="2" s="1"/>
  <c r="AL22" i="2"/>
  <c r="AR22" i="2" s="1"/>
  <c r="AX22" i="2" s="1"/>
  <c r="AL26" i="2"/>
  <c r="AL30" i="2"/>
  <c r="AR30" i="2" s="1"/>
  <c r="AX30" i="2" s="1"/>
  <c r="AL34" i="2"/>
  <c r="AR34" i="2" s="1"/>
  <c r="AX34" i="2" s="1"/>
  <c r="AL38" i="2"/>
  <c r="AR38" i="2" s="1"/>
  <c r="AX38" i="2" s="1"/>
  <c r="AL42" i="2"/>
  <c r="AL46" i="2"/>
  <c r="AR46" i="2" s="1"/>
  <c r="AX46" i="2" s="1"/>
  <c r="AL50" i="2"/>
  <c r="AR50" i="2" s="1"/>
  <c r="AX50" i="2" s="1"/>
  <c r="AL54" i="2"/>
  <c r="AR54" i="2" s="1"/>
  <c r="AX54" i="2" s="1"/>
  <c r="AL58" i="2"/>
  <c r="AR58" i="2" s="1"/>
  <c r="AX58" i="2" s="1"/>
  <c r="AL62" i="2"/>
  <c r="AR62" i="2" s="1"/>
  <c r="AX62" i="2" s="1"/>
  <c r="AL31" i="2"/>
  <c r="AR31" i="2" s="1"/>
  <c r="AX31" i="2" s="1"/>
  <c r="AL47" i="2"/>
  <c r="AR47" i="2" s="1"/>
  <c r="AX47" i="2" s="1"/>
  <c r="AL63" i="2"/>
  <c r="AR63" i="2" s="1"/>
  <c r="AX63" i="2" s="1"/>
  <c r="AL35" i="2"/>
  <c r="AR35" i="2" s="1"/>
  <c r="AX35" i="2" s="1"/>
  <c r="AL51" i="2"/>
  <c r="AR51" i="2" s="1"/>
  <c r="AX51" i="2" s="1"/>
  <c r="AL39" i="2"/>
  <c r="AR39" i="2" s="1"/>
  <c r="AX39" i="2" s="1"/>
  <c r="AL55" i="2"/>
  <c r="AR55" i="2" s="1"/>
  <c r="AX55" i="2" s="1"/>
  <c r="AL43" i="2"/>
  <c r="AL59" i="2"/>
  <c r="AR59" i="2" s="1"/>
  <c r="AX59" i="2" s="1"/>
  <c r="AN19" i="2"/>
  <c r="AT19" i="2" s="1"/>
  <c r="AZ19" i="2" s="1"/>
  <c r="AN23" i="2"/>
  <c r="AT23" i="2" s="1"/>
  <c r="AZ23" i="2" s="1"/>
  <c r="AN27" i="2"/>
  <c r="AT27" i="2" s="1"/>
  <c r="AZ27" i="2" s="1"/>
  <c r="AN31" i="2"/>
  <c r="AT31" i="2" s="1"/>
  <c r="AZ31" i="2" s="1"/>
  <c r="AN35" i="2"/>
  <c r="AT35" i="2" s="1"/>
  <c r="AZ35" i="2" s="1"/>
  <c r="AN39" i="2"/>
  <c r="AT39" i="2" s="1"/>
  <c r="AZ39" i="2" s="1"/>
  <c r="AN43" i="2"/>
  <c r="AT43" i="2" s="1"/>
  <c r="AZ43" i="2" s="1"/>
  <c r="AN47" i="2"/>
  <c r="AT47" i="2" s="1"/>
  <c r="AZ47" i="2" s="1"/>
  <c r="AN51" i="2"/>
  <c r="AT51" i="2" s="1"/>
  <c r="AZ51" i="2" s="1"/>
  <c r="AN55" i="2"/>
  <c r="AT55" i="2" s="1"/>
  <c r="AZ55" i="2" s="1"/>
  <c r="AN59" i="2"/>
  <c r="AT59" i="2" s="1"/>
  <c r="AZ59" i="2" s="1"/>
  <c r="AN63" i="2"/>
  <c r="AT63" i="2" s="1"/>
  <c r="AZ63" i="2" s="1"/>
  <c r="AN18" i="2"/>
  <c r="AT18" i="2" s="1"/>
  <c r="AZ18" i="2" s="1"/>
  <c r="AN22" i="2"/>
  <c r="AT22" i="2" s="1"/>
  <c r="AZ22" i="2" s="1"/>
  <c r="AN30" i="2"/>
  <c r="AT30" i="2" s="1"/>
  <c r="AZ30" i="2" s="1"/>
  <c r="AN34" i="2"/>
  <c r="AT34" i="2" s="1"/>
  <c r="AZ34" i="2" s="1"/>
  <c r="AN46" i="2"/>
  <c r="AT46" i="2" s="1"/>
  <c r="AZ46" i="2" s="1"/>
  <c r="AN54" i="2"/>
  <c r="AN62" i="2"/>
  <c r="AT62" i="2" s="1"/>
  <c r="AZ62" i="2" s="1"/>
  <c r="AN20" i="2"/>
  <c r="AT20" i="2" s="1"/>
  <c r="AZ20" i="2" s="1"/>
  <c r="AN24" i="2"/>
  <c r="AT24" i="2" s="1"/>
  <c r="AZ24" i="2" s="1"/>
  <c r="AN28" i="2"/>
  <c r="AN32" i="2"/>
  <c r="AN36" i="2"/>
  <c r="AT36" i="2" s="1"/>
  <c r="AZ36" i="2" s="1"/>
  <c r="AN40" i="2"/>
  <c r="AT40" i="2" s="1"/>
  <c r="AZ40" i="2" s="1"/>
  <c r="AN44" i="2"/>
  <c r="AT44" i="2" s="1"/>
  <c r="AZ44" i="2" s="1"/>
  <c r="AN48" i="2"/>
  <c r="AT48" i="2" s="1"/>
  <c r="AZ48" i="2" s="1"/>
  <c r="AN52" i="2"/>
  <c r="AT52" i="2" s="1"/>
  <c r="AZ52" i="2" s="1"/>
  <c r="AN56" i="2"/>
  <c r="AT56" i="2" s="1"/>
  <c r="AZ56" i="2" s="1"/>
  <c r="AN60" i="2"/>
  <c r="AT60" i="2" s="1"/>
  <c r="AZ60" i="2" s="1"/>
  <c r="AN26" i="2"/>
  <c r="AN38" i="2"/>
  <c r="AT38" i="2" s="1"/>
  <c r="AZ38" i="2" s="1"/>
  <c r="AN42" i="2"/>
  <c r="AT42" i="2" s="1"/>
  <c r="AZ42" i="2" s="1"/>
  <c r="AN50" i="2"/>
  <c r="AT50" i="2" s="1"/>
  <c r="AZ50" i="2" s="1"/>
  <c r="AN58" i="2"/>
  <c r="AN21" i="2"/>
  <c r="AT21" i="2" s="1"/>
  <c r="AZ21" i="2" s="1"/>
  <c r="AN25" i="2"/>
  <c r="AT25" i="2" s="1"/>
  <c r="AZ25" i="2" s="1"/>
  <c r="AN29" i="2"/>
  <c r="AT29" i="2" s="1"/>
  <c r="AZ29" i="2" s="1"/>
  <c r="AN33" i="2"/>
  <c r="AT33" i="2" s="1"/>
  <c r="AZ33" i="2" s="1"/>
  <c r="AN37" i="2"/>
  <c r="AT37" i="2" s="1"/>
  <c r="AZ37" i="2" s="1"/>
  <c r="AN41" i="2"/>
  <c r="AT41" i="2" s="1"/>
  <c r="AZ41" i="2" s="1"/>
  <c r="AN45" i="2"/>
  <c r="AT45" i="2" s="1"/>
  <c r="AZ45" i="2" s="1"/>
  <c r="AN49" i="2"/>
  <c r="AT49" i="2" s="1"/>
  <c r="AZ49" i="2" s="1"/>
  <c r="AN53" i="2"/>
  <c r="AT53" i="2" s="1"/>
  <c r="AZ53" i="2" s="1"/>
  <c r="AN57" i="2"/>
  <c r="AT57" i="2" s="1"/>
  <c r="AZ57" i="2" s="1"/>
  <c r="AN61" i="2"/>
  <c r="AT17" i="2"/>
  <c r="AK66" i="2"/>
  <c r="AK65" i="2"/>
  <c r="AM22" i="2"/>
  <c r="AM26" i="2"/>
  <c r="AS26" i="2" s="1"/>
  <c r="AY26" i="2" s="1"/>
  <c r="AM30" i="2"/>
  <c r="AS30" i="2" s="1"/>
  <c r="AY30" i="2" s="1"/>
  <c r="AM34" i="2"/>
  <c r="AS34" i="2" s="1"/>
  <c r="AY34" i="2" s="1"/>
  <c r="AM38" i="2"/>
  <c r="AS38" i="2" s="1"/>
  <c r="AY38" i="2" s="1"/>
  <c r="AM42" i="2"/>
  <c r="AS42" i="2" s="1"/>
  <c r="AY42" i="2" s="1"/>
  <c r="AM46" i="2"/>
  <c r="AS46" i="2" s="1"/>
  <c r="AY46" i="2" s="1"/>
  <c r="AM50" i="2"/>
  <c r="AS50" i="2" s="1"/>
  <c r="AY50" i="2" s="1"/>
  <c r="AM54" i="2"/>
  <c r="AS54" i="2" s="1"/>
  <c r="AY54" i="2" s="1"/>
  <c r="AM58" i="2"/>
  <c r="AS58" i="2" s="1"/>
  <c r="AY58" i="2" s="1"/>
  <c r="AM62" i="2"/>
  <c r="AS62" i="2" s="1"/>
  <c r="AY62" i="2" s="1"/>
  <c r="AM25" i="2"/>
  <c r="AS25" i="2" s="1"/>
  <c r="AY25" i="2" s="1"/>
  <c r="AM33" i="2"/>
  <c r="AS33" i="2" s="1"/>
  <c r="AY33" i="2" s="1"/>
  <c r="AM41" i="2"/>
  <c r="AS41" i="2" s="1"/>
  <c r="AY41" i="2" s="1"/>
  <c r="AM49" i="2"/>
  <c r="AS49" i="2" s="1"/>
  <c r="AY49" i="2" s="1"/>
  <c r="AM57" i="2"/>
  <c r="AS57" i="2" s="1"/>
  <c r="AY57" i="2" s="1"/>
  <c r="AM19" i="2"/>
  <c r="AS19" i="2" s="1"/>
  <c r="AY19" i="2" s="1"/>
  <c r="AM23" i="2"/>
  <c r="AS23" i="2" s="1"/>
  <c r="AY23" i="2" s="1"/>
  <c r="AM27" i="2"/>
  <c r="AS27" i="2" s="1"/>
  <c r="AY27" i="2" s="1"/>
  <c r="AM31" i="2"/>
  <c r="AS31" i="2" s="1"/>
  <c r="AY31" i="2" s="1"/>
  <c r="AM35" i="2"/>
  <c r="AS35" i="2" s="1"/>
  <c r="AY35" i="2" s="1"/>
  <c r="AM39" i="2"/>
  <c r="AS39" i="2" s="1"/>
  <c r="AY39" i="2" s="1"/>
  <c r="AM43" i="2"/>
  <c r="AS43" i="2" s="1"/>
  <c r="AY43" i="2" s="1"/>
  <c r="AM47" i="2"/>
  <c r="AS47" i="2" s="1"/>
  <c r="AY47" i="2" s="1"/>
  <c r="AM51" i="2"/>
  <c r="AS51" i="2" s="1"/>
  <c r="AY51" i="2" s="1"/>
  <c r="AM55" i="2"/>
  <c r="AS55" i="2" s="1"/>
  <c r="AY55" i="2" s="1"/>
  <c r="AM59" i="2"/>
  <c r="AS59" i="2" s="1"/>
  <c r="AY59" i="2" s="1"/>
  <c r="AM63" i="2"/>
  <c r="AS63" i="2" s="1"/>
  <c r="AY63" i="2" s="1"/>
  <c r="AM18" i="2"/>
  <c r="AS18" i="2" s="1"/>
  <c r="AY18" i="2" s="1"/>
  <c r="AM21" i="2"/>
  <c r="AS21" i="2" s="1"/>
  <c r="AY21" i="2" s="1"/>
  <c r="AM29" i="2"/>
  <c r="AS29" i="2" s="1"/>
  <c r="AY29" i="2" s="1"/>
  <c r="AM37" i="2"/>
  <c r="AS37" i="2" s="1"/>
  <c r="AY37" i="2" s="1"/>
  <c r="AM45" i="2"/>
  <c r="AS45" i="2" s="1"/>
  <c r="AY45" i="2" s="1"/>
  <c r="AM53" i="2"/>
  <c r="AS53" i="2" s="1"/>
  <c r="AY53" i="2" s="1"/>
  <c r="AM61" i="2"/>
  <c r="AS61" i="2" s="1"/>
  <c r="AY61" i="2" s="1"/>
  <c r="AM20" i="2"/>
  <c r="AS20" i="2" s="1"/>
  <c r="AY20" i="2" s="1"/>
  <c r="AM24" i="2"/>
  <c r="AS24" i="2" s="1"/>
  <c r="AY24" i="2" s="1"/>
  <c r="AM28" i="2"/>
  <c r="AM32" i="2"/>
  <c r="AS32" i="2" s="1"/>
  <c r="AY32" i="2" s="1"/>
  <c r="AM36" i="2"/>
  <c r="AS36" i="2" s="1"/>
  <c r="AY36" i="2" s="1"/>
  <c r="AM40" i="2"/>
  <c r="AS40" i="2" s="1"/>
  <c r="AY40" i="2" s="1"/>
  <c r="AM44" i="2"/>
  <c r="AS44" i="2" s="1"/>
  <c r="AY44" i="2" s="1"/>
  <c r="AM48" i="2"/>
  <c r="AS48" i="2" s="1"/>
  <c r="AY48" i="2" s="1"/>
  <c r="AM52" i="2"/>
  <c r="AS52" i="2" s="1"/>
  <c r="AY52" i="2" s="1"/>
  <c r="AM56" i="2"/>
  <c r="AS56" i="2" s="1"/>
  <c r="AY56" i="2" s="1"/>
  <c r="AM60" i="2"/>
  <c r="AS60" i="2" s="1"/>
  <c r="AY60" i="2" s="1"/>
  <c r="AS17" i="2"/>
  <c r="AQ63" i="2"/>
  <c r="AW63" i="2" s="1"/>
  <c r="AQ62" i="2"/>
  <c r="AW62" i="2" s="1"/>
  <c r="AT61" i="2"/>
  <c r="AZ61" i="2" s="1"/>
  <c r="AQ61" i="2"/>
  <c r="AW61" i="2" s="1"/>
  <c r="AQ60" i="2"/>
  <c r="AW60" i="2" s="1"/>
  <c r="AQ59" i="2"/>
  <c r="AW59" i="2" s="1"/>
  <c r="AT58" i="2"/>
  <c r="AZ58" i="2" s="1"/>
  <c r="AQ58" i="2"/>
  <c r="AW58" i="2" s="1"/>
  <c r="AQ57" i="2"/>
  <c r="AW57" i="2" s="1"/>
  <c r="AQ56" i="2"/>
  <c r="AW56" i="2" s="1"/>
  <c r="AQ55" i="2"/>
  <c r="AW55" i="2" s="1"/>
  <c r="AT54" i="2"/>
  <c r="AZ54" i="2" s="1"/>
  <c r="AQ54" i="2"/>
  <c r="AW54" i="2" s="1"/>
  <c r="AP54" i="2"/>
  <c r="AV54" i="2" s="1"/>
  <c r="AQ53" i="2"/>
  <c r="AW53" i="2" s="1"/>
  <c r="AR52" i="2"/>
  <c r="AX52" i="2" s="1"/>
  <c r="AQ52" i="2"/>
  <c r="AW52" i="2" s="1"/>
  <c r="AQ51" i="2"/>
  <c r="AW51" i="2" s="1"/>
  <c r="AP51" i="2"/>
  <c r="AV51" i="2" s="1"/>
  <c r="AQ50" i="2"/>
  <c r="AW50" i="2" s="1"/>
  <c r="AP50" i="2"/>
  <c r="AV50" i="2" s="1"/>
  <c r="AQ49" i="2"/>
  <c r="AW49" i="2" s="1"/>
  <c r="AQ48" i="2"/>
  <c r="AW48" i="2" s="1"/>
  <c r="AQ47" i="2"/>
  <c r="AW47" i="2" s="1"/>
  <c r="AQ46" i="2"/>
  <c r="AW46" i="2" s="1"/>
  <c r="AQ45" i="2"/>
  <c r="AW45" i="2" s="1"/>
  <c r="AQ44" i="2"/>
  <c r="AW44" i="2" s="1"/>
  <c r="AR43" i="2"/>
  <c r="AX43" i="2" s="1"/>
  <c r="AQ43" i="2"/>
  <c r="AW43" i="2" s="1"/>
  <c r="AR42" i="2"/>
  <c r="AX42" i="2" s="1"/>
  <c r="AQ42" i="2"/>
  <c r="AW42" i="2" s="1"/>
  <c r="AQ41" i="2"/>
  <c r="AW41" i="2" s="1"/>
  <c r="AR40" i="2"/>
  <c r="AX40" i="2" s="1"/>
  <c r="AQ40" i="2"/>
  <c r="AW40" i="2" s="1"/>
  <c r="AQ39" i="2"/>
  <c r="AW39" i="2" s="1"/>
  <c r="AQ38" i="2"/>
  <c r="AW38" i="2" s="1"/>
  <c r="AQ37" i="2"/>
  <c r="AW37" i="2" s="1"/>
  <c r="AR36" i="2"/>
  <c r="AX36" i="2" s="1"/>
  <c r="AQ36" i="2"/>
  <c r="AW36" i="2" s="1"/>
  <c r="AQ35" i="2"/>
  <c r="AW35" i="2" s="1"/>
  <c r="AP35" i="2"/>
  <c r="AV35" i="2" s="1"/>
  <c r="AQ34" i="2"/>
  <c r="AW34" i="2" s="1"/>
  <c r="AP34" i="2"/>
  <c r="AV34" i="2" s="1"/>
  <c r="AR33" i="2"/>
  <c r="AX33" i="2" s="1"/>
  <c r="AQ33" i="2"/>
  <c r="AW33" i="2" s="1"/>
  <c r="AT32" i="2"/>
  <c r="AZ32" i="2" s="1"/>
  <c r="AQ32" i="2"/>
  <c r="AW32" i="2" s="1"/>
  <c r="AP31" i="2"/>
  <c r="AV31" i="2" s="1"/>
  <c r="AQ31" i="2"/>
  <c r="AW31" i="2" s="1"/>
  <c r="AQ30" i="2"/>
  <c r="AW30" i="2" s="1"/>
  <c r="AQ29" i="2"/>
  <c r="AW29" i="2" s="1"/>
  <c r="AT28" i="2"/>
  <c r="AZ28" i="2" s="1"/>
  <c r="AS28" i="2"/>
  <c r="AY28" i="2" s="1"/>
  <c r="AQ28" i="2"/>
  <c r="AW28" i="2" s="1"/>
  <c r="AP28" i="2"/>
  <c r="AV28" i="2" s="1"/>
  <c r="AQ27" i="2"/>
  <c r="AW27" i="2" s="1"/>
  <c r="AT26" i="2"/>
  <c r="AZ26" i="2" s="1"/>
  <c r="AR26" i="2"/>
  <c r="AX26" i="2" s="1"/>
  <c r="AQ26" i="2"/>
  <c r="AW26" i="2" s="1"/>
  <c r="AP26" i="2"/>
  <c r="AV26" i="2" s="1"/>
  <c r="AQ25" i="2"/>
  <c r="AW25" i="2" s="1"/>
  <c r="AQ24" i="2"/>
  <c r="AW24" i="2" s="1"/>
  <c r="AR23" i="2"/>
  <c r="AX23" i="2" s="1"/>
  <c r="AQ23" i="2"/>
  <c r="AW23" i="2" s="1"/>
  <c r="AS22" i="2"/>
  <c r="AY22" i="2" s="1"/>
  <c r="AQ22" i="2"/>
  <c r="AW22" i="2" s="1"/>
  <c r="AR21" i="2"/>
  <c r="AX21" i="2" s="1"/>
  <c r="AQ21" i="2"/>
  <c r="AW21" i="2" s="1"/>
  <c r="AQ20" i="2"/>
  <c r="AW20" i="2" s="1"/>
  <c r="AR20" i="2"/>
  <c r="AX20" i="2" s="1"/>
  <c r="AQ19" i="2"/>
  <c r="AW19" i="2" s="1"/>
  <c r="AR19" i="2"/>
  <c r="AX19" i="2" s="1"/>
  <c r="AP19" i="2"/>
  <c r="AV19" i="2" s="1"/>
  <c r="AQ18" i="2"/>
  <c r="AW18" i="2" s="1"/>
  <c r="AP18" i="2"/>
  <c r="AV18" i="2" s="1"/>
  <c r="AZ17" i="2"/>
  <c r="AY17" i="2"/>
  <c r="AX17" i="2"/>
  <c r="AW17" i="2"/>
  <c r="AV17" i="2"/>
  <c r="AB17" i="2"/>
  <c r="O7" i="2"/>
  <c r="O6" i="2"/>
  <c r="O5" i="2"/>
  <c r="O4" i="2"/>
  <c r="O3" i="2"/>
  <c r="AJ62" i="1" l="1"/>
  <c r="AM65" i="2"/>
  <c r="AM66" i="2"/>
  <c r="AK67" i="2"/>
  <c r="AL66" i="2"/>
  <c r="AL65" i="2"/>
  <c r="O8" i="2"/>
  <c r="P5" i="2" s="1"/>
  <c r="AN65" i="2"/>
  <c r="AN66" i="2"/>
  <c r="AJ66" i="2"/>
  <c r="AJ65" i="2"/>
  <c r="P4" i="2"/>
  <c r="P3" i="2" l="1"/>
  <c r="AN67" i="2"/>
  <c r="P6" i="2"/>
  <c r="AL67" i="2"/>
  <c r="AM67" i="2"/>
  <c r="P7" i="2"/>
  <c r="AJ67" i="2"/>
  <c r="N5" i="1"/>
  <c r="N6" i="1"/>
  <c r="N7" i="1"/>
  <c r="N8" i="1"/>
  <c r="N4" i="1"/>
  <c r="P8" i="2" l="1"/>
  <c r="N9" i="1"/>
  <c r="O7" i="1" s="1"/>
  <c r="AT52" i="1"/>
  <c r="AZ52" i="1" s="1"/>
  <c r="AS52" i="1"/>
  <c r="AY52" i="1" s="1"/>
  <c r="AR52" i="1"/>
  <c r="AX52" i="1" s="1"/>
  <c r="AQ52" i="1"/>
  <c r="AW52" i="1" s="1"/>
  <c r="AP52" i="1"/>
  <c r="AV52" i="1" s="1"/>
  <c r="AT51" i="1"/>
  <c r="AZ51" i="1" s="1"/>
  <c r="AS51" i="1"/>
  <c r="AY51" i="1" s="1"/>
  <c r="AR51" i="1"/>
  <c r="AX51" i="1" s="1"/>
  <c r="AQ51" i="1"/>
  <c r="AW51" i="1" s="1"/>
  <c r="AP51" i="1"/>
  <c r="AV51" i="1" s="1"/>
  <c r="AT50" i="1"/>
  <c r="AZ50" i="1" s="1"/>
  <c r="AS50" i="1"/>
  <c r="AY50" i="1" s="1"/>
  <c r="AR50" i="1"/>
  <c r="AX50" i="1" s="1"/>
  <c r="AQ50" i="1"/>
  <c r="AW50" i="1" s="1"/>
  <c r="AP50" i="1"/>
  <c r="AV50" i="1" s="1"/>
  <c r="AT49" i="1"/>
  <c r="AZ49" i="1" s="1"/>
  <c r="AS49" i="1"/>
  <c r="AY49" i="1" s="1"/>
  <c r="AR49" i="1"/>
  <c r="AX49" i="1" s="1"/>
  <c r="AQ49" i="1"/>
  <c r="AW49" i="1" s="1"/>
  <c r="AP49" i="1"/>
  <c r="AV49" i="1" s="1"/>
  <c r="AT48" i="1"/>
  <c r="AZ48" i="1" s="1"/>
  <c r="AS48" i="1"/>
  <c r="AY48" i="1" s="1"/>
  <c r="AR48" i="1"/>
  <c r="AX48" i="1" s="1"/>
  <c r="AQ48" i="1"/>
  <c r="AW48" i="1" s="1"/>
  <c r="AP48" i="1"/>
  <c r="AV48" i="1" s="1"/>
  <c r="AT47" i="1"/>
  <c r="AZ47" i="1" s="1"/>
  <c r="AS47" i="1"/>
  <c r="AY47" i="1" s="1"/>
  <c r="AR47" i="1"/>
  <c r="AX47" i="1" s="1"/>
  <c r="AQ47" i="1"/>
  <c r="AW47" i="1" s="1"/>
  <c r="AP47" i="1"/>
  <c r="AV47" i="1" s="1"/>
  <c r="AT46" i="1"/>
  <c r="AZ46" i="1" s="1"/>
  <c r="AS46" i="1"/>
  <c r="AY46" i="1" s="1"/>
  <c r="AR46" i="1"/>
  <c r="AX46" i="1" s="1"/>
  <c r="AQ46" i="1"/>
  <c r="AW46" i="1" s="1"/>
  <c r="AP46" i="1"/>
  <c r="AV46" i="1" s="1"/>
  <c r="AT45" i="1"/>
  <c r="AZ45" i="1" s="1"/>
  <c r="AS45" i="1"/>
  <c r="AY45" i="1" s="1"/>
  <c r="AR45" i="1"/>
  <c r="AX45" i="1" s="1"/>
  <c r="AQ45" i="1"/>
  <c r="AW45" i="1" s="1"/>
  <c r="AP45" i="1"/>
  <c r="AV45" i="1" s="1"/>
  <c r="AT44" i="1"/>
  <c r="AZ44" i="1" s="1"/>
  <c r="AS44" i="1"/>
  <c r="AY44" i="1" s="1"/>
  <c r="AR44" i="1"/>
  <c r="AX44" i="1" s="1"/>
  <c r="AQ44" i="1"/>
  <c r="AW44" i="1" s="1"/>
  <c r="AP44" i="1"/>
  <c r="AV44" i="1" s="1"/>
  <c r="AT43" i="1"/>
  <c r="AZ43" i="1" s="1"/>
  <c r="AS43" i="1"/>
  <c r="AY43" i="1" s="1"/>
  <c r="AR43" i="1"/>
  <c r="AX43" i="1" s="1"/>
  <c r="AQ43" i="1"/>
  <c r="AW43" i="1" s="1"/>
  <c r="AP43" i="1"/>
  <c r="AV43" i="1" s="1"/>
  <c r="AT42" i="1"/>
  <c r="AZ42" i="1" s="1"/>
  <c r="AS42" i="1"/>
  <c r="AY42" i="1" s="1"/>
  <c r="AR42" i="1"/>
  <c r="AX42" i="1" s="1"/>
  <c r="AQ42" i="1"/>
  <c r="AW42" i="1" s="1"/>
  <c r="AP42" i="1"/>
  <c r="AV42" i="1" s="1"/>
  <c r="AT41" i="1"/>
  <c r="AZ41" i="1" s="1"/>
  <c r="AS41" i="1"/>
  <c r="AY41" i="1" s="1"/>
  <c r="AR41" i="1"/>
  <c r="AX41" i="1" s="1"/>
  <c r="AQ41" i="1"/>
  <c r="AW41" i="1" s="1"/>
  <c r="AP41" i="1"/>
  <c r="AV41" i="1" s="1"/>
  <c r="AT40" i="1"/>
  <c r="AZ40" i="1" s="1"/>
  <c r="AS40" i="1"/>
  <c r="AY40" i="1" s="1"/>
  <c r="AR40" i="1"/>
  <c r="AX40" i="1" s="1"/>
  <c r="AQ40" i="1"/>
  <c r="AW40" i="1" s="1"/>
  <c r="AP40" i="1"/>
  <c r="AV40" i="1" s="1"/>
  <c r="AT39" i="1"/>
  <c r="AZ39" i="1" s="1"/>
  <c r="AS39" i="1"/>
  <c r="AY39" i="1" s="1"/>
  <c r="AR39" i="1"/>
  <c r="AX39" i="1" s="1"/>
  <c r="AQ39" i="1"/>
  <c r="AW39" i="1" s="1"/>
  <c r="AP39" i="1"/>
  <c r="AV39" i="1" s="1"/>
  <c r="AT38" i="1"/>
  <c r="AZ38" i="1" s="1"/>
  <c r="AS38" i="1"/>
  <c r="AY38" i="1" s="1"/>
  <c r="AR38" i="1"/>
  <c r="AX38" i="1" s="1"/>
  <c r="AQ38" i="1"/>
  <c r="AW38" i="1" s="1"/>
  <c r="AP38" i="1"/>
  <c r="AV38" i="1" s="1"/>
  <c r="AT37" i="1"/>
  <c r="AZ37" i="1" s="1"/>
  <c r="AS37" i="1"/>
  <c r="AY37" i="1" s="1"/>
  <c r="AR37" i="1"/>
  <c r="AX37" i="1" s="1"/>
  <c r="AQ37" i="1"/>
  <c r="AW37" i="1" s="1"/>
  <c r="AP37" i="1"/>
  <c r="AV37" i="1" s="1"/>
  <c r="AT36" i="1"/>
  <c r="AZ36" i="1" s="1"/>
  <c r="AS36" i="1"/>
  <c r="AY36" i="1" s="1"/>
  <c r="AR36" i="1"/>
  <c r="AX36" i="1" s="1"/>
  <c r="AQ36" i="1"/>
  <c r="AW36" i="1" s="1"/>
  <c r="AP36" i="1"/>
  <c r="AV36" i="1" s="1"/>
  <c r="AT35" i="1"/>
  <c r="AZ35" i="1" s="1"/>
  <c r="AS35" i="1"/>
  <c r="AY35" i="1" s="1"/>
  <c r="AR35" i="1"/>
  <c r="AX35" i="1" s="1"/>
  <c r="AQ35" i="1"/>
  <c r="AW35" i="1" s="1"/>
  <c r="AP35" i="1"/>
  <c r="AV35" i="1" s="1"/>
  <c r="AT34" i="1"/>
  <c r="AZ34" i="1" s="1"/>
  <c r="AS34" i="1"/>
  <c r="AY34" i="1" s="1"/>
  <c r="AR34" i="1"/>
  <c r="AX34" i="1" s="1"/>
  <c r="AQ34" i="1"/>
  <c r="AW34" i="1" s="1"/>
  <c r="AP34" i="1"/>
  <c r="AV34" i="1" s="1"/>
  <c r="AT33" i="1"/>
  <c r="AZ33" i="1" s="1"/>
  <c r="AS33" i="1"/>
  <c r="AY33" i="1" s="1"/>
  <c r="AR33" i="1"/>
  <c r="AX33" i="1" s="1"/>
  <c r="AQ33" i="1"/>
  <c r="AW33" i="1" s="1"/>
  <c r="AP33" i="1"/>
  <c r="AV33" i="1" s="1"/>
  <c r="AT32" i="1"/>
  <c r="AZ32" i="1" s="1"/>
  <c r="AS32" i="1"/>
  <c r="AY32" i="1" s="1"/>
  <c r="AR32" i="1"/>
  <c r="AX32" i="1" s="1"/>
  <c r="AQ32" i="1"/>
  <c r="AW32" i="1" s="1"/>
  <c r="AP32" i="1"/>
  <c r="AV32" i="1" s="1"/>
  <c r="AT31" i="1"/>
  <c r="AZ31" i="1" s="1"/>
  <c r="AS31" i="1"/>
  <c r="AY31" i="1" s="1"/>
  <c r="AR31" i="1"/>
  <c r="AX31" i="1" s="1"/>
  <c r="AQ31" i="1"/>
  <c r="AW31" i="1" s="1"/>
  <c r="AP31" i="1"/>
  <c r="AV31" i="1" s="1"/>
  <c r="AT30" i="1"/>
  <c r="AZ30" i="1" s="1"/>
  <c r="AS30" i="1"/>
  <c r="AY30" i="1" s="1"/>
  <c r="AR30" i="1"/>
  <c r="AX30" i="1" s="1"/>
  <c r="AQ30" i="1"/>
  <c r="AW30" i="1" s="1"/>
  <c r="AP30" i="1"/>
  <c r="AV30" i="1" s="1"/>
  <c r="AT29" i="1"/>
  <c r="AZ29" i="1" s="1"/>
  <c r="AS29" i="1"/>
  <c r="AY29" i="1" s="1"/>
  <c r="AR29" i="1"/>
  <c r="AX29" i="1" s="1"/>
  <c r="AQ29" i="1"/>
  <c r="AW29" i="1" s="1"/>
  <c r="AP29" i="1"/>
  <c r="AV29" i="1" s="1"/>
  <c r="AT28" i="1"/>
  <c r="AZ28" i="1" s="1"/>
  <c r="AS28" i="1"/>
  <c r="AY28" i="1" s="1"/>
  <c r="AR28" i="1"/>
  <c r="AX28" i="1" s="1"/>
  <c r="AQ28" i="1"/>
  <c r="AW28" i="1" s="1"/>
  <c r="AP28" i="1"/>
  <c r="AV28" i="1" s="1"/>
  <c r="AT27" i="1"/>
  <c r="AZ27" i="1" s="1"/>
  <c r="AS27" i="1"/>
  <c r="AY27" i="1" s="1"/>
  <c r="AR27" i="1"/>
  <c r="AX27" i="1" s="1"/>
  <c r="AQ27" i="1"/>
  <c r="AW27" i="1" s="1"/>
  <c r="AP27" i="1"/>
  <c r="AV27" i="1" s="1"/>
  <c r="AT26" i="1"/>
  <c r="AZ26" i="1" s="1"/>
  <c r="AS26" i="1"/>
  <c r="AY26" i="1" s="1"/>
  <c r="AR26" i="1"/>
  <c r="AX26" i="1" s="1"/>
  <c r="AQ26" i="1"/>
  <c r="AW26" i="1" s="1"/>
  <c r="AP26" i="1"/>
  <c r="AV26" i="1" s="1"/>
  <c r="AT25" i="1"/>
  <c r="AZ25" i="1" s="1"/>
  <c r="AS25" i="1"/>
  <c r="AY25" i="1" s="1"/>
  <c r="AR25" i="1"/>
  <c r="AX25" i="1" s="1"/>
  <c r="AQ25" i="1"/>
  <c r="AW25" i="1" s="1"/>
  <c r="AP25" i="1"/>
  <c r="AV25" i="1" s="1"/>
  <c r="AT24" i="1"/>
  <c r="AZ24" i="1" s="1"/>
  <c r="AS24" i="1"/>
  <c r="AY24" i="1" s="1"/>
  <c r="AR24" i="1"/>
  <c r="AX24" i="1" s="1"/>
  <c r="AQ24" i="1"/>
  <c r="AW24" i="1" s="1"/>
  <c r="AP24" i="1"/>
  <c r="AV24" i="1" s="1"/>
  <c r="AT23" i="1"/>
  <c r="AZ23" i="1" s="1"/>
  <c r="AS23" i="1"/>
  <c r="AY23" i="1" s="1"/>
  <c r="AR23" i="1"/>
  <c r="AX23" i="1" s="1"/>
  <c r="AQ23" i="1"/>
  <c r="AW23" i="1" s="1"/>
  <c r="AP23" i="1"/>
  <c r="AV23" i="1" s="1"/>
  <c r="AT22" i="1"/>
  <c r="AZ22" i="1" s="1"/>
  <c r="AS22" i="1"/>
  <c r="AY22" i="1" s="1"/>
  <c r="AR22" i="1"/>
  <c r="AX22" i="1" s="1"/>
  <c r="AQ22" i="1"/>
  <c r="AW22" i="1" s="1"/>
  <c r="AP22" i="1"/>
  <c r="AV22" i="1" s="1"/>
  <c r="AT21" i="1"/>
  <c r="AZ21" i="1" s="1"/>
  <c r="AS21" i="1"/>
  <c r="AY21" i="1" s="1"/>
  <c r="AR21" i="1"/>
  <c r="AX21" i="1" s="1"/>
  <c r="AQ21" i="1"/>
  <c r="AW21" i="1" s="1"/>
  <c r="AP21" i="1"/>
  <c r="AV21" i="1" s="1"/>
  <c r="AT20" i="1"/>
  <c r="AZ20" i="1" s="1"/>
  <c r="AS20" i="1"/>
  <c r="AY20" i="1" s="1"/>
  <c r="AR20" i="1"/>
  <c r="AX20" i="1" s="1"/>
  <c r="AQ20" i="1"/>
  <c r="AW20" i="1" s="1"/>
  <c r="AP20" i="1"/>
  <c r="AV20" i="1" s="1"/>
  <c r="AT19" i="1"/>
  <c r="AZ19" i="1" s="1"/>
  <c r="AS19" i="1"/>
  <c r="AY19" i="1" s="1"/>
  <c r="AR19" i="1"/>
  <c r="AX19" i="1" s="1"/>
  <c r="AQ19" i="1"/>
  <c r="AW19" i="1" s="1"/>
  <c r="AP19" i="1"/>
  <c r="AV19" i="1" s="1"/>
  <c r="AT18" i="1"/>
  <c r="AZ18" i="1" s="1"/>
  <c r="AS18" i="1"/>
  <c r="AY18" i="1" s="1"/>
  <c r="AR18" i="1"/>
  <c r="AX18" i="1" s="1"/>
  <c r="AQ18" i="1"/>
  <c r="AW18" i="1" s="1"/>
  <c r="AP18" i="1"/>
  <c r="AV18" i="1" s="1"/>
  <c r="AB17" i="1"/>
  <c r="O8" i="1" l="1"/>
  <c r="O4" i="1"/>
  <c r="O6" i="1"/>
  <c r="O5" i="1"/>
  <c r="O9" i="1" l="1"/>
</calcChain>
</file>

<file path=xl/sharedStrings.xml><?xml version="1.0" encoding="utf-8"?>
<sst xmlns="http://schemas.openxmlformats.org/spreadsheetml/2006/main" count="627" uniqueCount="148">
  <si>
    <t>ID</t>
  </si>
  <si>
    <t>NAME</t>
  </si>
  <si>
    <t>CT1</t>
  </si>
  <si>
    <t>CT2</t>
  </si>
  <si>
    <t>CT3</t>
  </si>
  <si>
    <t>CT_marks</t>
  </si>
  <si>
    <t>MID Term</t>
  </si>
  <si>
    <t>Final Exam</t>
  </si>
  <si>
    <t>Total</t>
  </si>
  <si>
    <t>CO Attainment</t>
  </si>
  <si>
    <t>Q1</t>
  </si>
  <si>
    <t>Q2</t>
  </si>
  <si>
    <t>best</t>
  </si>
  <si>
    <t>Q3</t>
  </si>
  <si>
    <t>Q4</t>
  </si>
  <si>
    <t>Q5</t>
  </si>
  <si>
    <t>Q6</t>
  </si>
  <si>
    <t>CO1</t>
  </si>
  <si>
    <t>CO2</t>
  </si>
  <si>
    <t>CO3</t>
  </si>
  <si>
    <t>CO4</t>
  </si>
  <si>
    <t>CO5</t>
  </si>
  <si>
    <t>a</t>
  </si>
  <si>
    <t>2 out of 3</t>
  </si>
  <si>
    <t>b</t>
  </si>
  <si>
    <t>Assignment</t>
  </si>
  <si>
    <t>Course Code</t>
  </si>
  <si>
    <t xml:space="preserve">        CO-Question Matrix</t>
  </si>
  <si>
    <t>Course Title</t>
  </si>
  <si>
    <t>CT</t>
  </si>
  <si>
    <t>Assign
ment</t>
  </si>
  <si>
    <t>MT</t>
  </si>
  <si>
    <t>Final</t>
  </si>
  <si>
    <t>%</t>
  </si>
  <si>
    <t>Final 
Weighted</t>
  </si>
  <si>
    <t>Section</t>
  </si>
  <si>
    <t>B</t>
  </si>
  <si>
    <t>Session</t>
  </si>
  <si>
    <t>No of students</t>
  </si>
  <si>
    <t>A</t>
  </si>
  <si>
    <t>Md. Imran Khan</t>
  </si>
  <si>
    <t>Kothiza Begum Ayrin</t>
  </si>
  <si>
    <t>Saira Jahan</t>
  </si>
  <si>
    <t>H.M. Tarequl Karim</t>
  </si>
  <si>
    <t>#Students Attempted CO</t>
  </si>
  <si>
    <t>#Students Achived CO</t>
  </si>
  <si>
    <t>%Students Achived CO</t>
  </si>
  <si>
    <t>Mapping of Course Outcomes to Program Outcomes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</si>
  <si>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</si>
  <si>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</si>
  <si>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</si>
  <si>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</si>
  <si>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</si>
  <si>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</si>
  <si>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</si>
  <si>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</si>
  <si>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</si>
  <si>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</si>
  <si>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</si>
  <si>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</si>
  <si>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√</t>
  </si>
  <si>
    <t>CSE 305</t>
  </si>
  <si>
    <t>SEISD</t>
  </si>
  <si>
    <t>Fall 2023</t>
  </si>
  <si>
    <t>Sukanta Das</t>
  </si>
  <si>
    <t>Toufique Ahmed Udoy &lt;R&gt;</t>
  </si>
  <si>
    <t>Mohammad Nesar Ahmed</t>
  </si>
  <si>
    <t>Mohammad Yahya Khalid</t>
  </si>
  <si>
    <t>Antika Das &lt;R&gt;</t>
  </si>
  <si>
    <t>Shreya Das &lt;R&gt;</t>
  </si>
  <si>
    <t>Sreyasi Devnath &lt;R&gt;</t>
  </si>
  <si>
    <t>Pantha Singha</t>
  </si>
  <si>
    <t>Pinky Debi &lt;R&gt;</t>
  </si>
  <si>
    <t>Priya Ghosh</t>
  </si>
  <si>
    <t>Edhi Hasan &lt;R&gt;</t>
  </si>
  <si>
    <t>Abdul Basit Karim Chowdhury &lt;R&gt;</t>
  </si>
  <si>
    <t>ARIF UDDIN EMON</t>
  </si>
  <si>
    <t>A M Wakibuddin</t>
  </si>
  <si>
    <t>Mohammad Abdur Rahman &lt;R&gt;</t>
  </si>
  <si>
    <t>Abdus Salam &lt;R&gt;</t>
  </si>
  <si>
    <t>Abdul Kayum</t>
  </si>
  <si>
    <t>NUSRAT NOWSHIN</t>
  </si>
  <si>
    <t>Achintha Sen Tuhin</t>
  </si>
  <si>
    <t>Mehedi Hassan</t>
  </si>
  <si>
    <t>Aurpita Barua</t>
  </si>
  <si>
    <t>Fariha Ibnat</t>
  </si>
  <si>
    <t>Nusrat Warida Saima</t>
  </si>
  <si>
    <t>Sandipon Das Gupta</t>
  </si>
  <si>
    <t>Bobi Barua</t>
  </si>
  <si>
    <t>Shajibul Hasan Soaib</t>
  </si>
  <si>
    <t>Joy Chakma</t>
  </si>
  <si>
    <t>Md. Samian Rashid</t>
  </si>
  <si>
    <t>Meherun Nesa Mumu</t>
  </si>
  <si>
    <t>Umme Salma Mumu</t>
  </si>
  <si>
    <t>Md. Hasibul Hossain</t>
  </si>
  <si>
    <t>Abdul Mutaleb</t>
  </si>
  <si>
    <t>Pranta Chowdhury</t>
  </si>
  <si>
    <t>Tasnim Akter Sumaiya</t>
  </si>
  <si>
    <t>Rinve Barua Babla</t>
  </si>
  <si>
    <t>Borsha Das</t>
  </si>
  <si>
    <t>Punam Barua Onni</t>
  </si>
  <si>
    <t>Moinul Ahtesam Chowdhury &lt;R&gt;</t>
  </si>
  <si>
    <t>KADER CHOWDHURY ABID</t>
  </si>
  <si>
    <t>Tanjina Tabassum Chowdhury</t>
  </si>
  <si>
    <t>Saadmaan Tousif</t>
  </si>
  <si>
    <t>Pritam Chakraborty &lt;R&gt;</t>
  </si>
  <si>
    <t>Sayed Mohammad Sadik Iqbal</t>
  </si>
  <si>
    <t>Md. Kamrul Hasan &lt;R&gt;</t>
  </si>
  <si>
    <t>Abidur Rahman Bhuiyan &lt;R&gt;</t>
  </si>
  <si>
    <t>Binta Das &lt;R&gt;</t>
  </si>
  <si>
    <t>Najam Uddin</t>
  </si>
  <si>
    <t>Nevil Chowdhury &lt;R&gt;</t>
  </si>
  <si>
    <t>DIBYA DEWANGEE &lt;R&gt;</t>
  </si>
  <si>
    <t>Sayeada Safia Ismail</t>
  </si>
  <si>
    <t>Ovi Das</t>
  </si>
  <si>
    <t>Refatul Islam</t>
  </si>
  <si>
    <t>TAMIM RAHMAN KHAN</t>
  </si>
  <si>
    <t>Jannatur- Noor Taspia</t>
  </si>
  <si>
    <t>Jui Wadadar</t>
  </si>
  <si>
    <t>Saikat Barua</t>
  </si>
  <si>
    <t>Sohela Showrin</t>
  </si>
  <si>
    <t>Minhaj Uddin Akif</t>
  </si>
  <si>
    <t>Khalid Ahamed Rahi</t>
  </si>
  <si>
    <t>Tanbir Ahamed</t>
  </si>
  <si>
    <t>Rahin Toshmi Ohee</t>
  </si>
  <si>
    <t>Binoy Chakraborty</t>
  </si>
  <si>
    <t>JANNATUN NESA CHOWDHURY</t>
  </si>
  <si>
    <t>JAHIRUL ISLAM</t>
  </si>
  <si>
    <t>Md Ismail Hossain</t>
  </si>
  <si>
    <t>Minhaj Uddin Hassan</t>
  </si>
  <si>
    <t>Nowshin Fathema Nisho</t>
  </si>
  <si>
    <t>Md Mostafa Jaman Taif</t>
  </si>
  <si>
    <t>Md. Imtiaz Uddin</t>
  </si>
  <si>
    <t>Musrat Jahan Lija</t>
  </si>
  <si>
    <t>Nayan Day</t>
  </si>
  <si>
    <t>Sajia Akter</t>
  </si>
  <si>
    <t>Brishty Saha</t>
  </si>
  <si>
    <t>Shafayet Ullah Ramim</t>
  </si>
  <si>
    <t>Rubaiya Islam Sadrin</t>
  </si>
  <si>
    <t>Durjoy Nath</t>
  </si>
  <si>
    <t>Md Arafat Hossen Rabby</t>
  </si>
  <si>
    <t>Umme Habiba</t>
  </si>
  <si>
    <t>Tahsina Tanvin</t>
  </si>
  <si>
    <t>Avirup Rakshit</t>
  </si>
  <si>
    <t>JANNATUL FERDOUS</t>
  </si>
  <si>
    <t>Imranul Hassan Akib &lt;R&gt;</t>
  </si>
  <si>
    <t>AL-MOHAMMAD ADAR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</si>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</sst>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Vrinda"/>
      <family val="2"/>
      <scheme val="minor"/>
    </font>
    <font>
      <sz val="11"/>
      <color theme="1"/>
      <name val="Vrinda"/>
      <family val="2"/>
      <scheme val="minor"/>
    </font>
    <font>
      <b/>
      <sz val="11"/>
      <color theme="1"/>
      <name val="Vrinda"/>
      <family val="2"/>
      <scheme val="minor"/>
    </font>
    <font>
      <b/>
      <i/>
      <sz val="11"/>
      <color theme="1"/>
      <name val="Vrinda"/>
      <family val="2"/>
      <scheme val="minor"/>
    </font>
    <font>
      <sz val="11"/>
      <color theme="1"/>
      <name val="Vrinda"/>
      <scheme val="minor"/>
    </font>
    <font>
      <sz val="12"/>
      <color theme="1"/>
      <name val="Times New Roman"/>
    </font>
    <font>
      <sz val="11"/>
      <color theme="1"/>
      <name val="Calibri"/>
    </font>
    <font>
      <b/>
      <sz val="11"/>
      <color theme="1"/>
      <name val="Calibri"/>
      <family val="2"/>
    </font>
    <font>
      <b/>
      <sz val="11"/>
      <name val="Calibri"/>
      <family val="2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/>
  </cellStyleXfs>
  <cellXfs count="100">
    <xf numFmtId="0" fontId="0" fillId="0" borderId="0" xfId="0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9" fontId="0" fillId="0" borderId="6" xfId="1" applyFon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4" fillId="0" borderId="0" xfId="2" applyFont="1" applyAlignment="1"/>
    <xf numFmtId="0" fontId="4" fillId="0" borderId="0" xfId="2" applyFont="1"/>
    <xf numFmtId="0" fontId="5" fillId="0" borderId="0" xfId="2" applyFont="1"/>
    <xf numFmtId="0" fontId="6" fillId="0" borderId="0" xfId="2" applyFont="1"/>
    <xf numFmtId="0" fontId="6" fillId="0" borderId="31" xfId="2" applyFont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9" fontId="6" fillId="0" borderId="31" xfId="2" applyNumberFormat="1" applyFont="1" applyBorder="1" applyAlignment="1">
      <alignment horizontal="center" vertical="center"/>
    </xf>
    <xf numFmtId="0" fontId="6" fillId="0" borderId="0" xfId="2" applyFont="1" applyAlignment="1">
      <alignment horizontal="left"/>
    </xf>
    <xf numFmtId="9" fontId="6" fillId="0" borderId="0" xfId="2" applyNumberFormat="1" applyFont="1" applyAlignment="1">
      <alignment horizontal="left"/>
    </xf>
    <xf numFmtId="0" fontId="4" fillId="0" borderId="0" xfId="2" applyFont="1" applyAlignment="1">
      <alignment horizontal="left"/>
    </xf>
    <xf numFmtId="0" fontId="6" fillId="0" borderId="31" xfId="2" applyNumberFormat="1" applyFont="1" applyBorder="1" applyAlignment="1">
      <alignment horizontal="center" vertical="center"/>
    </xf>
    <xf numFmtId="0" fontId="7" fillId="0" borderId="31" xfId="2" applyFont="1" applyBorder="1" applyAlignment="1">
      <alignment horizontal="center" vertical="center"/>
    </xf>
    <xf numFmtId="0" fontId="7" fillId="0" borderId="31" xfId="2" applyFont="1" applyBorder="1" applyAlignment="1">
      <alignment horizontal="center" vertical="center" wrapText="1"/>
    </xf>
    <xf numFmtId="0" fontId="0" fillId="2" borderId="17" xfId="0" applyFill="1" applyBorder="1"/>
    <xf numFmtId="0" fontId="0" fillId="2" borderId="18" xfId="0" applyFill="1" applyBorder="1"/>
    <xf numFmtId="0" fontId="2" fillId="2" borderId="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0" fillId="2" borderId="11" xfId="0" applyFill="1" applyBorder="1"/>
    <xf numFmtId="0" fontId="2" fillId="2" borderId="6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0" fillId="2" borderId="7" xfId="0" applyFill="1" applyBorder="1"/>
    <xf numFmtId="0" fontId="2" fillId="2" borderId="10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2" borderId="6" xfId="0" applyFill="1" applyBorder="1"/>
    <xf numFmtId="0" fontId="3" fillId="2" borderId="16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7" fillId="0" borderId="31" xfId="2" applyFont="1" applyBorder="1" applyAlignment="1">
      <alignment horizontal="center" vertical="center" textRotation="90"/>
    </xf>
    <xf numFmtId="0" fontId="7" fillId="0" borderId="31" xfId="2" applyFont="1" applyBorder="1" applyAlignment="1">
      <alignment horizontal="center" vertical="center" textRotation="90" wrapText="1"/>
    </xf>
    <xf numFmtId="0" fontId="6" fillId="0" borderId="0" xfId="2" applyFont="1" applyBorder="1" applyAlignment="1">
      <alignment vertical="center"/>
    </xf>
    <xf numFmtId="2" fontId="6" fillId="0" borderId="31" xfId="2" applyNumberFormat="1" applyFont="1" applyBorder="1" applyAlignment="1">
      <alignment horizontal="center" vertical="center"/>
    </xf>
    <xf numFmtId="2" fontId="6" fillId="0" borderId="32" xfId="2" applyNumberFormat="1" applyFont="1" applyBorder="1" applyAlignment="1">
      <alignment horizontal="center" vertical="center"/>
    </xf>
    <xf numFmtId="2" fontId="6" fillId="0" borderId="6" xfId="2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1" fontId="0" fillId="2" borderId="6" xfId="0" applyNumberForma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0" fillId="0" borderId="36" xfId="0" applyFont="1" applyBorder="1" applyAlignment="1">
      <alignment vertical="center" wrapText="1"/>
    </xf>
    <xf numFmtId="0" fontId="11" fillId="0" borderId="37" xfId="0" applyFont="1" applyBorder="1" applyAlignment="1">
      <alignment horizontal="center" vertical="center" wrapText="1"/>
    </xf>
    <xf numFmtId="0" fontId="12" fillId="0" borderId="36" xfId="0" applyFont="1" applyBorder="1" applyAlignment="1">
      <alignment horizontal="center" vertical="center" wrapText="1"/>
    </xf>
    <xf numFmtId="0" fontId="10" fillId="0" borderId="37" xfId="0" applyFont="1" applyBorder="1" applyAlignment="1">
      <alignment vertical="center" wrapText="1"/>
    </xf>
    <xf numFmtId="0" fontId="0" fillId="0" borderId="6" xfId="0" applyNumberFormat="1" applyBorder="1" applyAlignment="1">
      <alignment horizontal="center"/>
    </xf>
    <xf numFmtId="0" fontId="4" fillId="2" borderId="0" xfId="2" applyFont="1" applyFill="1" applyAlignment="1"/>
    <xf numFmtId="0" fontId="0" fillId="2" borderId="0" xfId="0" applyFill="1"/>
    <xf numFmtId="0" fontId="7" fillId="2" borderId="31" xfId="2" applyFont="1" applyFill="1" applyBorder="1" applyAlignment="1">
      <alignment horizontal="center" vertical="center"/>
    </xf>
    <xf numFmtId="0" fontId="6" fillId="2" borderId="31" xfId="2" applyNumberFormat="1" applyFont="1" applyFill="1" applyBorder="1" applyAlignment="1">
      <alignment horizontal="center" vertical="center"/>
    </xf>
    <xf numFmtId="0" fontId="6" fillId="2" borderId="31" xfId="2" applyFont="1" applyFill="1" applyBorder="1" applyAlignment="1">
      <alignment horizontal="center" vertical="center"/>
    </xf>
    <xf numFmtId="0" fontId="7" fillId="2" borderId="31" xfId="2" applyFont="1" applyFill="1" applyBorder="1" applyAlignment="1">
      <alignment horizontal="center" vertical="center" textRotation="90"/>
    </xf>
    <xf numFmtId="0" fontId="0" fillId="0" borderId="6" xfId="0" applyBorder="1" applyAlignment="1">
      <alignment horizontal="left"/>
    </xf>
    <xf numFmtId="0" fontId="7" fillId="0" borderId="28" xfId="2" applyFont="1" applyBorder="1" applyAlignment="1">
      <alignment horizontal="center"/>
    </xf>
    <xf numFmtId="0" fontId="8" fillId="0" borderId="29" xfId="2" applyFont="1" applyBorder="1"/>
    <xf numFmtId="0" fontId="8" fillId="0" borderId="30" xfId="2" applyFont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9" fillId="0" borderId="33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2" fillId="2" borderId="39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</cellXfs>
  <cellStyles count="3">
    <cellStyle name="Normal" xfId="0" builtinId="0"/>
    <cellStyle name="Normal 2" xfId="2" xr:uid="{0DF4DEE2-2F70-4DBD-951F-F47D7909B64D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CSE 455: Computer Graphics and Image Processing</a:t>
            </a:r>
          </a:p>
          <a:p>
            <a:pPr>
              <a:defRPr/>
            </a:pPr>
            <a:r>
              <a:rPr lang="en-US"/>
              <a:t>Section: B</a:t>
            </a:r>
          </a:p>
          <a:p>
            <a:pPr>
              <a:defRPr/>
            </a:pPr>
            <a:r>
              <a:rPr lang="en-US"/>
              <a:t>Spring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bn-BD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shade val="5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9C9-4E33-8F47-8DDAD8B5FC7C}"/>
              </c:ext>
            </c:extLst>
          </c:dPt>
          <c:dPt>
            <c:idx val="1"/>
            <c:bubble3D val="0"/>
            <c:spPr>
              <a:solidFill>
                <a:schemeClr val="accent3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9C9-4E33-8F47-8DDAD8B5FC7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19C9-4E33-8F47-8DDAD8B5FC7C}"/>
              </c:ext>
            </c:extLst>
          </c:dPt>
          <c:dPt>
            <c:idx val="3"/>
            <c:bubble3D val="0"/>
            <c:spPr>
              <a:solidFill>
                <a:schemeClr val="accent3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9C9-4E33-8F47-8DDAD8B5FC7C}"/>
              </c:ext>
            </c:extLst>
          </c:dPt>
          <c:dPt>
            <c:idx val="4"/>
            <c:bubble3D val="0"/>
            <c:spPr>
              <a:solidFill>
                <a:schemeClr val="accent3">
                  <a:tint val="54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19C9-4E33-8F47-8DDAD8B5FC7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baseline="0"/>
                      <a:t>CO!, </a:t>
                    </a:r>
                    <a:fld id="{2AE0869F-D2A2-48E7-8B81-5D1D701C52D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19C9-4E33-8F47-8DDAD8B5FC7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baseline="0"/>
                      <a:t>CO2, </a:t>
                    </a:r>
                    <a:fld id="{C51AC351-F41D-43AE-A475-ACD49E182E2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9C9-4E33-8F47-8DDAD8B5FC7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baseline="0"/>
                      <a:t>CO3, </a:t>
                    </a:r>
                    <a:fld id="{6AB82B4C-6160-4014-B8D0-228067A4426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19C9-4E33-8F47-8DDAD8B5FC7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baseline="0"/>
                      <a:t>CO4, </a:t>
                    </a:r>
                    <a:fld id="{BFAA59EA-44B9-4449-B52D-A5ACA3D5094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19C9-4E33-8F47-8DDAD8B5FC7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 baseline="0"/>
                      <a:t>CO5, </a:t>
                    </a:r>
                    <a:fld id="{212DF8FF-7777-49FC-9927-814942EB25C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19C9-4E33-8F47-8DDAD8B5FC7C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bn-BD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A!$AJ$62:$AN$62</c:f>
              <c:numCache>
                <c:formatCode>0%</c:formatCode>
                <c:ptCount val="5"/>
                <c:pt idx="0">
                  <c:v>0.91428571428571426</c:v>
                </c:pt>
                <c:pt idx="1">
                  <c:v>0.74285714285714288</c:v>
                </c:pt>
                <c:pt idx="2">
                  <c:v>0.17142857142857143</c:v>
                </c:pt>
                <c:pt idx="3">
                  <c:v>0.62857142857142856</c:v>
                </c:pt>
                <c:pt idx="4">
                  <c:v>0.54285714285714282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9-4E33-8F47-8DDAD8B5FC7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bn-B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CSE 455:Computer Graphics and Image Procesing</a:t>
            </a:r>
          </a:p>
          <a:p>
            <a:pPr>
              <a:defRPr/>
            </a:pPr>
            <a:r>
              <a:rPr lang="en-US"/>
              <a:t>Section:</a:t>
            </a:r>
            <a:r>
              <a:rPr lang="en-US" baseline="0"/>
              <a:t> C</a:t>
            </a:r>
          </a:p>
          <a:p>
            <a:pPr>
              <a:defRPr/>
            </a:pPr>
            <a:r>
              <a:rPr lang="en-US" baseline="0"/>
              <a:t>Spring 2023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bn-BD"/>
        </a:p>
      </c:tx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3">
                  <a:shade val="5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FC60-41F9-BA31-C6216D1A324B}"/>
              </c:ext>
            </c:extLst>
          </c:dPt>
          <c:dPt>
            <c:idx val="1"/>
            <c:bubble3D val="0"/>
            <c:spPr>
              <a:solidFill>
                <a:schemeClr val="accent3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FC60-41F9-BA31-C6216D1A32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FC60-41F9-BA31-C6216D1A324B}"/>
              </c:ext>
            </c:extLst>
          </c:dPt>
          <c:dPt>
            <c:idx val="3"/>
            <c:bubble3D val="0"/>
            <c:spPr>
              <a:solidFill>
                <a:schemeClr val="accent3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FC60-41F9-BA31-C6216D1A324B}"/>
              </c:ext>
            </c:extLst>
          </c:dPt>
          <c:dPt>
            <c:idx val="4"/>
            <c:bubble3D val="0"/>
            <c:spPr>
              <a:solidFill>
                <a:schemeClr val="accent3">
                  <a:tint val="54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FC60-41F9-BA31-C6216D1A324B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1B48BBC-A0A6-4E89-BD82-56810B2D29DE}" type="CELLRANGE">
                      <a:rPr lang="en-US"/>
                      <a:pPr>
                        <a:defRPr/>
                      </a:pPr>
                      <a:t>[CELLRANGE]</a:t>
                    </a:fld>
                    <a:r>
                      <a:rPr lang="en-US" baseline="0"/>
                      <a:t>, CO1</a:t>
                    </a:r>
                  </a:p>
                </c:rich>
              </c:tx>
              <c:spPr>
                <a:pattFill prst="pct75">
                  <a:fgClr>
                    <a:sysClr val="windowText" lastClr="000000">
                      <a:lumMod val="75000"/>
                      <a:lumOff val="25000"/>
                    </a:sysClr>
                  </a:fgClr>
                  <a:bgClr>
                    <a:sysClr val="windowText" lastClr="000000">
                      <a:lumMod val="65000"/>
                      <a:lumOff val="35000"/>
                    </a:sys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bn-BD"/>
                </a:p>
              </c:txPr>
              <c:dLblPos val="outEnd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432651006487971"/>
                      <c:h val="5.4062347069159175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FC60-41F9-BA31-C6216D1A324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83B26CD-3CC7-4010-8B00-0DC8C52293A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CO2</a:t>
                    </a:r>
                  </a:p>
                </c:rich>
              </c:tx>
              <c:dLblPos val="outEnd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FC60-41F9-BA31-C6216D1A324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E9DA03D-E179-412B-B0CE-11290655EF2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CO3</a:t>
                    </a:r>
                  </a:p>
                </c:rich>
              </c:tx>
              <c:dLblPos val="outEnd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FC60-41F9-BA31-C6216D1A324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4C59BCC-E71E-4C95-AFAA-DAFAB592731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CO4</a:t>
                    </a:r>
                  </a:p>
                </c:rich>
              </c:tx>
              <c:dLblPos val="outEnd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FC60-41F9-BA31-C6216D1A324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8EC2879-6723-444A-8F58-BA6834CF311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CO5</a:t>
                    </a:r>
                  </a:p>
                </c:rich>
              </c:tx>
              <c:dLblPos val="outEnd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FC60-41F9-BA31-C6216D1A324B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bn-BD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B!$AJ$67:$AN$67</c:f>
              <c:numCache>
                <c:formatCode>0%</c:formatCode>
                <c:ptCount val="5"/>
                <c:pt idx="0">
                  <c:v>0.91304347826086951</c:v>
                </c:pt>
                <c:pt idx="1">
                  <c:v>0.84782608695652173</c:v>
                </c:pt>
                <c:pt idx="2">
                  <c:v>0.34782608695652173</c:v>
                </c:pt>
                <c:pt idx="3">
                  <c:v>0.73913043478260865</c:v>
                </c:pt>
                <c:pt idx="4">
                  <c:v>0.76086956521739135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B!$AJ$67:$AN$67</c15:f>
                <c15:dlblRangeCache>
                  <c:ptCount val="5"/>
                  <c:pt idx="0">
                    <c:v>91%</c:v>
                  </c:pt>
                  <c:pt idx="1">
                    <c:v>85%</c:v>
                  </c:pt>
                  <c:pt idx="2">
                    <c:v>35%</c:v>
                  </c:pt>
                  <c:pt idx="3">
                    <c:v>74%</c:v>
                  </c:pt>
                  <c:pt idx="4">
                    <c:v>76%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E-FC60-41F9-BA31-C6216D1A324B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3">
                  <a:shade val="5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FC60-41F9-BA31-C6216D1A324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bn-BD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C60-41F9-BA31-C6216D1A324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bn-B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296334</xdr:colOff>
      <xdr:row>62</xdr:row>
      <xdr:rowOff>125938</xdr:rowOff>
    </xdr:from>
    <xdr:to>
      <xdr:col>53</xdr:col>
      <xdr:colOff>539750</xdr:colOff>
      <xdr:row>78</xdr:row>
      <xdr:rowOff>116416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24C526-9D0E-41A6-8295-5A56B88A2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752474</xdr:colOff>
      <xdr:row>63</xdr:row>
      <xdr:rowOff>200024</xdr:rowOff>
    </xdr:from>
    <xdr:to>
      <xdr:col>52</xdr:col>
      <xdr:colOff>190500</xdr:colOff>
      <xdr:row>81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58039B-6DFD-407E-B33B-22691FF52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62"/>
  <sheetViews>
    <sheetView zoomScale="80" zoomScaleNormal="80" workbookViewId="0">
      <selection activeCell="D8" sqref="D8"/>
    </sheetView>
  </sheetViews>
  <sheetFormatPr defaultRowHeight="16.5" x14ac:dyDescent="0.35"/>
  <cols>
    <col min="1" max="1" width="15.77734375" customWidth="1"/>
    <col min="2" max="2" width="26.44140625" customWidth="1"/>
    <col min="3" max="3" width="6.33203125" customWidth="1"/>
    <col min="4" max="5" width="5.88671875" customWidth="1"/>
    <col min="6" max="6" width="8.88671875" style="61"/>
    <col min="7" max="7" width="9.21875" style="61" customWidth="1"/>
    <col min="8" max="8" width="6" customWidth="1"/>
    <col min="9" max="10" width="5.6640625" customWidth="1"/>
    <col min="11" max="12" width="5.5546875" customWidth="1"/>
    <col min="13" max="13" width="4.88671875" customWidth="1"/>
    <col min="14" max="14" width="5.21875" style="61" customWidth="1"/>
    <col min="15" max="15" width="5" customWidth="1"/>
    <col min="16" max="16" width="5.109375" customWidth="1"/>
    <col min="17" max="17" width="6.109375" customWidth="1"/>
    <col min="18" max="18" width="5.33203125" customWidth="1"/>
    <col min="19" max="19" width="4.21875" customWidth="1"/>
    <col min="20" max="20" width="6.5546875" customWidth="1"/>
    <col min="21" max="21" width="6.88671875" customWidth="1"/>
    <col min="22" max="22" width="5.44140625" customWidth="1"/>
    <col min="23" max="23" width="4.77734375" customWidth="1"/>
    <col min="24" max="24" width="4.109375" customWidth="1"/>
    <col min="25" max="25" width="5.88671875" customWidth="1"/>
    <col min="26" max="26" width="4.88671875" customWidth="1"/>
    <col min="27" max="27" width="5.109375" customWidth="1"/>
    <col min="28" max="28" width="5.77734375" customWidth="1"/>
    <col min="30" max="30" width="6.5546875" customWidth="1"/>
    <col min="31" max="31" width="5.88671875" customWidth="1"/>
    <col min="32" max="34" width="5.6640625" customWidth="1"/>
    <col min="35" max="35" width="5.33203125" customWidth="1"/>
    <col min="36" max="36" width="5.109375" customWidth="1"/>
    <col min="37" max="37" width="4.5546875" customWidth="1"/>
    <col min="38" max="38" width="5.77734375" customWidth="1"/>
    <col min="39" max="39" width="5.21875" customWidth="1"/>
    <col min="40" max="40" width="5.6640625" customWidth="1"/>
    <col min="41" max="41" width="4.77734375" customWidth="1"/>
    <col min="42" max="42" width="4.88671875" customWidth="1"/>
    <col min="43" max="43" width="4.33203125" customWidth="1"/>
    <col min="44" max="44" width="5.5546875" customWidth="1"/>
    <col min="45" max="45" width="5.109375" customWidth="1"/>
    <col min="46" max="46" width="5" customWidth="1"/>
    <col min="47" max="48" width="5.109375" customWidth="1"/>
    <col min="49" max="49" width="6.44140625" customWidth="1"/>
    <col min="50" max="50" width="5.6640625" customWidth="1"/>
    <col min="51" max="51" width="5.88671875" customWidth="1"/>
    <col min="52" max="52" width="5.21875" customWidth="1"/>
  </cols>
  <sheetData>
    <row r="1" spans="1:52" ht="18" thickBot="1" x14ac:dyDescent="0.4">
      <c r="A1" s="8" t="s">
        <v>26</v>
      </c>
      <c r="B1" s="9" t="s">
        <v>61</v>
      </c>
      <c r="C1" s="7"/>
      <c r="D1" s="7"/>
      <c r="E1" s="7"/>
      <c r="F1" s="60"/>
      <c r="G1" s="60"/>
      <c r="H1" s="7"/>
      <c r="V1" s="7"/>
      <c r="AJ1" s="73" t="s">
        <v>47</v>
      </c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5"/>
    </row>
    <row r="2" spans="1:52" ht="18" thickBot="1" x14ac:dyDescent="0.4">
      <c r="A2" s="8" t="s">
        <v>28</v>
      </c>
      <c r="B2" s="9" t="s">
        <v>62</v>
      </c>
      <c r="C2" s="7"/>
      <c r="D2" s="7"/>
      <c r="E2" s="7"/>
      <c r="F2" s="60"/>
      <c r="G2" s="60"/>
      <c r="H2" s="7"/>
      <c r="I2" s="67" t="s">
        <v>27</v>
      </c>
      <c r="J2" s="68"/>
      <c r="K2" s="68"/>
      <c r="L2" s="68"/>
      <c r="M2" s="68"/>
      <c r="N2" s="68"/>
      <c r="O2" s="69"/>
      <c r="P2" s="10"/>
      <c r="Q2" s="10"/>
      <c r="R2" s="7"/>
      <c r="V2" s="7"/>
      <c r="AJ2" s="55"/>
      <c r="AK2" s="56" t="s">
        <v>48</v>
      </c>
      <c r="AL2" s="56" t="s">
        <v>49</v>
      </c>
      <c r="AM2" s="56" t="s">
        <v>50</v>
      </c>
      <c r="AN2" s="56" t="s">
        <v>51</v>
      </c>
      <c r="AO2" s="56" t="s">
        <v>52</v>
      </c>
      <c r="AP2" s="56" t="s">
        <v>53</v>
      </c>
      <c r="AQ2" s="56" t="s">
        <v>54</v>
      </c>
      <c r="AR2" s="56" t="s">
        <v>55</v>
      </c>
      <c r="AS2" s="56" t="s">
        <v>56</v>
      </c>
      <c r="AT2" s="56" t="s">
        <v>57</v>
      </c>
      <c r="AU2" s="56" t="s">
        <v>58</v>
      </c>
      <c r="AV2" s="56" t="s">
        <v>59</v>
      </c>
    </row>
    <row r="3" spans="1:52" ht="52.5" thickBot="1" x14ac:dyDescent="0.4">
      <c r="A3" s="8" t="s">
        <v>35</v>
      </c>
      <c r="B3" s="8" t="s">
        <v>39</v>
      </c>
      <c r="C3" s="7"/>
      <c r="D3" s="7"/>
      <c r="E3" s="7"/>
      <c r="F3" s="60"/>
      <c r="G3" s="60"/>
      <c r="H3" s="7"/>
      <c r="I3" s="18"/>
      <c r="J3" s="18" t="s">
        <v>29</v>
      </c>
      <c r="K3" s="19" t="s">
        <v>30</v>
      </c>
      <c r="L3" s="18" t="s">
        <v>31</v>
      </c>
      <c r="M3" s="18" t="s">
        <v>32</v>
      </c>
      <c r="N3" s="62" t="s">
        <v>8</v>
      </c>
      <c r="O3" s="18" t="s">
        <v>33</v>
      </c>
      <c r="P3" s="12"/>
      <c r="Q3" s="46" t="s">
        <v>34</v>
      </c>
      <c r="R3" s="45" t="s">
        <v>8</v>
      </c>
      <c r="V3" s="7"/>
      <c r="AJ3" s="57" t="s">
        <v>17</v>
      </c>
      <c r="AK3" s="56" t="s">
        <v>60</v>
      </c>
      <c r="AL3" s="56" t="s">
        <v>60</v>
      </c>
      <c r="AM3" s="58"/>
      <c r="AN3" s="58"/>
      <c r="AO3" s="58"/>
      <c r="AP3" s="58"/>
      <c r="AQ3" s="58"/>
      <c r="AR3" s="58"/>
      <c r="AS3" s="58"/>
      <c r="AT3" s="58"/>
      <c r="AU3" s="58"/>
      <c r="AV3" s="58"/>
    </row>
    <row r="4" spans="1:52" ht="17.25" thickBot="1" x14ac:dyDescent="0.4">
      <c r="A4" s="8" t="s">
        <v>37</v>
      </c>
      <c r="B4" s="8" t="s">
        <v>63</v>
      </c>
      <c r="C4" s="14"/>
      <c r="D4" s="7"/>
      <c r="E4" s="7"/>
      <c r="F4" s="60"/>
      <c r="G4" s="60"/>
      <c r="H4" s="7"/>
      <c r="I4" s="18" t="s">
        <v>17</v>
      </c>
      <c r="J4" s="11"/>
      <c r="K4" s="11"/>
      <c r="L4" s="11">
        <v>10</v>
      </c>
      <c r="M4" s="11">
        <v>10</v>
      </c>
      <c r="N4" s="63">
        <f>SUM(J4:M4)</f>
        <v>20</v>
      </c>
      <c r="O4" s="13">
        <f>N4/$N9</f>
        <v>0.15384615384615385</v>
      </c>
      <c r="P4" s="12"/>
      <c r="Q4" s="48">
        <f>(M4*66.67)/100</f>
        <v>6.6670000000000007</v>
      </c>
      <c r="R4" s="48">
        <f>SUM(Q4,J4:L4)</f>
        <v>16.667000000000002</v>
      </c>
      <c r="V4" s="7"/>
      <c r="AJ4" s="57" t="s">
        <v>18</v>
      </c>
      <c r="AK4" s="56" t="s">
        <v>60</v>
      </c>
      <c r="AL4" s="56" t="s">
        <v>60</v>
      </c>
      <c r="AM4" s="56" t="s">
        <v>60</v>
      </c>
      <c r="AN4" s="56" t="s">
        <v>60</v>
      </c>
      <c r="AO4" s="58"/>
      <c r="AP4" s="58"/>
      <c r="AQ4" s="58"/>
      <c r="AR4" s="58"/>
      <c r="AS4" s="58"/>
      <c r="AT4" s="58"/>
      <c r="AU4" s="58"/>
      <c r="AV4" s="58"/>
    </row>
    <row r="5" spans="1:52" ht="17.25" thickBot="1" x14ac:dyDescent="0.4">
      <c r="A5" s="8" t="s">
        <v>38</v>
      </c>
      <c r="B5" s="16">
        <v>42</v>
      </c>
      <c r="C5" s="15"/>
      <c r="D5" s="7"/>
      <c r="E5" s="7"/>
      <c r="F5" s="60"/>
      <c r="G5" s="60"/>
      <c r="H5" s="7"/>
      <c r="I5" s="18" t="s">
        <v>18</v>
      </c>
      <c r="J5" s="11">
        <v>10</v>
      </c>
      <c r="K5" s="11"/>
      <c r="L5" s="11">
        <v>10</v>
      </c>
      <c r="M5" s="11">
        <v>5</v>
      </c>
      <c r="N5" s="63">
        <f t="shared" ref="N5:N8" si="0">SUM(J5:M5)</f>
        <v>25</v>
      </c>
      <c r="O5" s="13">
        <f>N5/$N9</f>
        <v>0.19230769230769232</v>
      </c>
      <c r="P5" s="12"/>
      <c r="Q5" s="48">
        <f t="shared" ref="Q5:Q8" si="1">(M5*66.67)/100</f>
        <v>3.3335000000000004</v>
      </c>
      <c r="R5" s="48">
        <f t="shared" ref="R5:R8" si="2">SUM(Q5,J5:L5)</f>
        <v>23.333500000000001</v>
      </c>
      <c r="V5" s="7"/>
      <c r="AJ5" s="57" t="s">
        <v>19</v>
      </c>
      <c r="AK5" s="56"/>
      <c r="AL5" s="56" t="s">
        <v>60</v>
      </c>
      <c r="AM5" s="56" t="s">
        <v>60</v>
      </c>
      <c r="AN5" s="56" t="s">
        <v>60</v>
      </c>
      <c r="AO5" s="56" t="s">
        <v>60</v>
      </c>
      <c r="AP5" s="58"/>
      <c r="AQ5" s="58"/>
      <c r="AR5" s="58"/>
      <c r="AS5" s="58"/>
      <c r="AT5" s="58"/>
      <c r="AU5" s="56" t="s">
        <v>60</v>
      </c>
      <c r="AV5" s="58"/>
    </row>
    <row r="6" spans="1:52" ht="17.25" thickBot="1" x14ac:dyDescent="0.4">
      <c r="A6" s="7"/>
      <c r="B6" s="15"/>
      <c r="C6" s="15"/>
      <c r="D6" s="7"/>
      <c r="E6" s="7"/>
      <c r="F6" s="60"/>
      <c r="G6" s="60"/>
      <c r="H6" s="7"/>
      <c r="I6" s="18" t="s">
        <v>19</v>
      </c>
      <c r="J6" s="11"/>
      <c r="K6" s="11">
        <v>10</v>
      </c>
      <c r="L6" s="11">
        <v>10</v>
      </c>
      <c r="M6" s="11">
        <v>10</v>
      </c>
      <c r="N6" s="63">
        <f t="shared" si="0"/>
        <v>30</v>
      </c>
      <c r="O6" s="13">
        <f>N6/N9</f>
        <v>0.23076923076923078</v>
      </c>
      <c r="P6" s="12"/>
      <c r="Q6" s="48">
        <f t="shared" si="1"/>
        <v>6.6670000000000007</v>
      </c>
      <c r="R6" s="48">
        <f t="shared" si="2"/>
        <v>26.667000000000002</v>
      </c>
      <c r="V6" s="7"/>
      <c r="AJ6" s="57" t="s">
        <v>20</v>
      </c>
      <c r="AK6" s="56"/>
      <c r="AL6" s="56"/>
      <c r="AM6" s="56" t="s">
        <v>60</v>
      </c>
      <c r="AN6" s="56" t="s">
        <v>60</v>
      </c>
      <c r="AO6" s="56" t="s">
        <v>60</v>
      </c>
      <c r="AP6" s="58"/>
      <c r="AQ6" s="58"/>
      <c r="AR6" s="58"/>
      <c r="AS6" s="56" t="s">
        <v>60</v>
      </c>
      <c r="AT6" s="56" t="s">
        <v>60</v>
      </c>
      <c r="AU6" s="58"/>
      <c r="AV6" s="58"/>
    </row>
    <row r="7" spans="1:52" ht="17.25" thickBot="1" x14ac:dyDescent="0.4">
      <c r="A7" s="7"/>
      <c r="B7" s="15"/>
      <c r="C7" s="15"/>
      <c r="D7" s="7"/>
      <c r="E7" s="7"/>
      <c r="F7" s="60"/>
      <c r="G7" s="60"/>
      <c r="H7" s="7"/>
      <c r="I7" s="18" t="s">
        <v>20</v>
      </c>
      <c r="J7" s="11">
        <v>10</v>
      </c>
      <c r="K7" s="11"/>
      <c r="L7" s="11"/>
      <c r="M7" s="11">
        <v>20</v>
      </c>
      <c r="N7" s="63">
        <f t="shared" si="0"/>
        <v>30</v>
      </c>
      <c r="O7" s="13">
        <f>N7/N9</f>
        <v>0.23076923076923078</v>
      </c>
      <c r="P7" s="12"/>
      <c r="Q7" s="49">
        <f t="shared" si="1"/>
        <v>13.334000000000001</v>
      </c>
      <c r="R7" s="49">
        <f t="shared" si="2"/>
        <v>23.334000000000003</v>
      </c>
      <c r="V7" s="7"/>
      <c r="AJ7" s="57" t="s">
        <v>21</v>
      </c>
      <c r="AK7" s="56" t="s">
        <v>60</v>
      </c>
      <c r="AL7" s="56"/>
      <c r="AM7" s="56" t="s">
        <v>60</v>
      </c>
      <c r="AN7" s="56" t="s">
        <v>60</v>
      </c>
      <c r="AO7" s="56" t="s">
        <v>60</v>
      </c>
      <c r="AP7" s="58"/>
      <c r="AQ7" s="58"/>
      <c r="AR7" s="58"/>
      <c r="AS7" s="58"/>
      <c r="AT7" s="58"/>
      <c r="AU7" s="58"/>
      <c r="AV7" s="56" t="s">
        <v>60</v>
      </c>
    </row>
    <row r="8" spans="1:52" x14ac:dyDescent="0.35">
      <c r="A8" s="7"/>
      <c r="B8" s="7"/>
      <c r="C8" s="7"/>
      <c r="D8" s="7"/>
      <c r="E8" s="7"/>
      <c r="F8" s="60"/>
      <c r="G8" s="60"/>
      <c r="H8" s="7"/>
      <c r="I8" s="18" t="s">
        <v>21</v>
      </c>
      <c r="J8" s="11">
        <v>10</v>
      </c>
      <c r="K8" s="11"/>
      <c r="L8" s="11"/>
      <c r="M8" s="11">
        <v>15</v>
      </c>
      <c r="N8" s="63">
        <f t="shared" si="0"/>
        <v>25</v>
      </c>
      <c r="O8" s="13">
        <f>N8/N9</f>
        <v>0.19230769230769232</v>
      </c>
      <c r="P8" s="12"/>
      <c r="Q8" s="50">
        <f t="shared" si="1"/>
        <v>10.000500000000001</v>
      </c>
      <c r="R8" s="50">
        <f t="shared" si="2"/>
        <v>20.000500000000002</v>
      </c>
      <c r="V8" s="7"/>
    </row>
    <row r="9" spans="1:52" x14ac:dyDescent="0.35">
      <c r="I9" s="11"/>
      <c r="J9" s="11"/>
      <c r="K9" s="11"/>
      <c r="L9" s="11"/>
      <c r="M9" s="11"/>
      <c r="N9" s="64">
        <f>SUM(N4:N8)</f>
        <v>130</v>
      </c>
      <c r="O9" s="13">
        <f>SUM(O4:O8)</f>
        <v>1</v>
      </c>
      <c r="P9" s="12"/>
      <c r="Q9" s="47"/>
      <c r="R9" s="47"/>
    </row>
    <row r="12" spans="1:52" ht="17.25" thickBot="1" x14ac:dyDescent="0.4"/>
    <row r="13" spans="1:52" ht="18" thickBot="1" x14ac:dyDescent="0.4">
      <c r="A13" s="81" t="s">
        <v>0</v>
      </c>
      <c r="B13" s="84" t="s">
        <v>1</v>
      </c>
      <c r="C13" s="22" t="s">
        <v>2</v>
      </c>
      <c r="D13" s="23" t="s">
        <v>3</v>
      </c>
      <c r="E13" s="24" t="s">
        <v>4</v>
      </c>
      <c r="F13" s="24" t="s">
        <v>5</v>
      </c>
      <c r="G13" s="24" t="s">
        <v>25</v>
      </c>
      <c r="H13" s="76" t="s">
        <v>6</v>
      </c>
      <c r="I13" s="77"/>
      <c r="J13" s="77"/>
      <c r="K13" s="77"/>
      <c r="L13" s="77"/>
      <c r="M13" s="77"/>
      <c r="N13" s="78"/>
      <c r="O13" s="87" t="s">
        <v>7</v>
      </c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25" t="s">
        <v>8</v>
      </c>
      <c r="AD13" s="70" t="s">
        <v>9</v>
      </c>
      <c r="AE13" s="71"/>
      <c r="AF13" s="71"/>
      <c r="AG13" s="71"/>
      <c r="AH13" s="72"/>
      <c r="AI13" s="54"/>
      <c r="AJ13" s="70" t="s">
        <v>9</v>
      </c>
      <c r="AK13" s="71"/>
      <c r="AL13" s="71"/>
      <c r="AM13" s="71"/>
      <c r="AN13" s="72"/>
      <c r="AO13" s="54"/>
      <c r="AP13" s="70" t="s">
        <v>9</v>
      </c>
      <c r="AQ13" s="71"/>
      <c r="AR13" s="71"/>
      <c r="AS13" s="71"/>
      <c r="AT13" s="72"/>
      <c r="AU13" s="54"/>
      <c r="AV13" s="70" t="s">
        <v>9</v>
      </c>
      <c r="AW13" s="71"/>
      <c r="AX13" s="71"/>
      <c r="AY13" s="71"/>
      <c r="AZ13" s="72"/>
    </row>
    <row r="14" spans="1:52" ht="17.25" x14ac:dyDescent="0.35">
      <c r="A14" s="82"/>
      <c r="B14" s="85"/>
      <c r="C14" s="26" t="s">
        <v>10</v>
      </c>
      <c r="D14" s="26" t="s">
        <v>10</v>
      </c>
      <c r="E14" s="26" t="s">
        <v>10</v>
      </c>
      <c r="F14" s="27" t="s">
        <v>12</v>
      </c>
      <c r="G14" s="26" t="s">
        <v>10</v>
      </c>
      <c r="H14" s="79" t="s">
        <v>10</v>
      </c>
      <c r="I14" s="80"/>
      <c r="J14" s="79" t="s">
        <v>11</v>
      </c>
      <c r="K14" s="80"/>
      <c r="L14" s="79" t="s">
        <v>13</v>
      </c>
      <c r="M14" s="80"/>
      <c r="N14" s="28" t="s">
        <v>8</v>
      </c>
      <c r="O14" s="88" t="s">
        <v>10</v>
      </c>
      <c r="P14" s="89"/>
      <c r="Q14" s="90" t="s">
        <v>11</v>
      </c>
      <c r="R14" s="89"/>
      <c r="S14" s="90" t="s">
        <v>13</v>
      </c>
      <c r="T14" s="89"/>
      <c r="U14" s="90" t="s">
        <v>14</v>
      </c>
      <c r="V14" s="89"/>
      <c r="W14" s="90" t="s">
        <v>15</v>
      </c>
      <c r="X14" s="89"/>
      <c r="Y14" s="90" t="s">
        <v>16</v>
      </c>
      <c r="Z14" s="89"/>
      <c r="AA14" s="29" t="s">
        <v>8</v>
      </c>
      <c r="AB14" s="30"/>
      <c r="AD14" s="51" t="s">
        <v>17</v>
      </c>
      <c r="AE14" s="51" t="s">
        <v>18</v>
      </c>
      <c r="AF14" s="51" t="s">
        <v>19</v>
      </c>
      <c r="AG14" s="51" t="s">
        <v>20</v>
      </c>
      <c r="AH14" s="51" t="s">
        <v>21</v>
      </c>
      <c r="AI14" s="54"/>
      <c r="AJ14" s="51" t="s">
        <v>17</v>
      </c>
      <c r="AK14" s="51" t="s">
        <v>18</v>
      </c>
      <c r="AL14" s="51" t="s">
        <v>19</v>
      </c>
      <c r="AM14" s="51" t="s">
        <v>20</v>
      </c>
      <c r="AN14" s="51" t="s">
        <v>21</v>
      </c>
      <c r="AO14" s="54"/>
      <c r="AP14" s="51" t="s">
        <v>17</v>
      </c>
      <c r="AQ14" s="51" t="s">
        <v>18</v>
      </c>
      <c r="AR14" s="51" t="s">
        <v>19</v>
      </c>
      <c r="AS14" s="51" t="s">
        <v>20</v>
      </c>
      <c r="AT14" s="51" t="s">
        <v>21</v>
      </c>
      <c r="AU14" s="54"/>
      <c r="AV14" s="51" t="s">
        <v>17</v>
      </c>
      <c r="AW14" s="51" t="s">
        <v>18</v>
      </c>
      <c r="AX14" s="51" t="s">
        <v>19</v>
      </c>
      <c r="AY14" s="51" t="s">
        <v>20</v>
      </c>
      <c r="AZ14" s="51" t="s">
        <v>21</v>
      </c>
    </row>
    <row r="15" spans="1:52" ht="17.25" x14ac:dyDescent="0.35">
      <c r="A15" s="82"/>
      <c r="B15" s="85"/>
      <c r="C15" s="31" t="s">
        <v>22</v>
      </c>
      <c r="D15" s="31" t="s">
        <v>22</v>
      </c>
      <c r="E15" s="32" t="s">
        <v>22</v>
      </c>
      <c r="F15" s="27" t="s">
        <v>23</v>
      </c>
      <c r="G15" s="32" t="s">
        <v>22</v>
      </c>
      <c r="H15" s="32" t="s">
        <v>22</v>
      </c>
      <c r="I15" s="31" t="s">
        <v>24</v>
      </c>
      <c r="J15" s="31" t="s">
        <v>22</v>
      </c>
      <c r="K15" s="31" t="s">
        <v>24</v>
      </c>
      <c r="L15" s="31" t="s">
        <v>22</v>
      </c>
      <c r="M15" s="31" t="s">
        <v>24</v>
      </c>
      <c r="N15" s="33"/>
      <c r="O15" s="34" t="s">
        <v>22</v>
      </c>
      <c r="P15" s="31" t="s">
        <v>24</v>
      </c>
      <c r="Q15" s="31" t="s">
        <v>22</v>
      </c>
      <c r="R15" s="31" t="s">
        <v>24</v>
      </c>
      <c r="S15" s="31" t="s">
        <v>22</v>
      </c>
      <c r="T15" s="31" t="s">
        <v>24</v>
      </c>
      <c r="U15" s="31" t="s">
        <v>22</v>
      </c>
      <c r="V15" s="31" t="s">
        <v>24</v>
      </c>
      <c r="W15" s="31" t="s">
        <v>22</v>
      </c>
      <c r="X15" s="31" t="s">
        <v>24</v>
      </c>
      <c r="Y15" s="31" t="s">
        <v>22</v>
      </c>
      <c r="Z15" s="31" t="s">
        <v>24</v>
      </c>
      <c r="AA15" s="35"/>
      <c r="AB15" s="36"/>
      <c r="AD15" s="51"/>
      <c r="AE15" s="51"/>
      <c r="AF15" s="51"/>
      <c r="AG15" s="51"/>
      <c r="AH15" s="51"/>
      <c r="AI15" s="54"/>
      <c r="AJ15" s="51"/>
      <c r="AK15" s="51"/>
      <c r="AL15" s="51"/>
      <c r="AM15" s="51"/>
      <c r="AN15" s="51"/>
      <c r="AO15" s="54"/>
      <c r="AP15" s="51"/>
      <c r="AQ15" s="51"/>
      <c r="AR15" s="51"/>
      <c r="AS15" s="51"/>
      <c r="AT15" s="51"/>
      <c r="AU15" s="54"/>
      <c r="AV15" s="51"/>
      <c r="AW15" s="51"/>
      <c r="AX15" s="51"/>
      <c r="AY15" s="51"/>
      <c r="AZ15" s="51"/>
    </row>
    <row r="16" spans="1:52" ht="18" thickBot="1" x14ac:dyDescent="0.4">
      <c r="A16" s="83"/>
      <c r="B16" s="86"/>
      <c r="C16" s="37" t="s">
        <v>18</v>
      </c>
      <c r="D16" s="37" t="s">
        <v>20</v>
      </c>
      <c r="E16" s="38" t="s">
        <v>21</v>
      </c>
      <c r="F16" s="36"/>
      <c r="G16" s="38" t="s">
        <v>19</v>
      </c>
      <c r="H16" s="38" t="s">
        <v>17</v>
      </c>
      <c r="I16" s="38" t="s">
        <v>18</v>
      </c>
      <c r="J16" s="38" t="s">
        <v>19</v>
      </c>
      <c r="K16" s="38" t="s">
        <v>18</v>
      </c>
      <c r="L16" s="38" t="s">
        <v>17</v>
      </c>
      <c r="M16" s="38" t="s">
        <v>19</v>
      </c>
      <c r="N16" s="33"/>
      <c r="O16" s="39" t="s">
        <v>20</v>
      </c>
      <c r="P16" s="38" t="s">
        <v>20</v>
      </c>
      <c r="Q16" s="38" t="s">
        <v>18</v>
      </c>
      <c r="R16" s="38" t="s">
        <v>20</v>
      </c>
      <c r="S16" s="38" t="s">
        <v>17</v>
      </c>
      <c r="T16" s="38" t="s">
        <v>20</v>
      </c>
      <c r="U16" s="38" t="s">
        <v>19</v>
      </c>
      <c r="V16" s="38" t="s">
        <v>17</v>
      </c>
      <c r="W16" s="38" t="s">
        <v>21</v>
      </c>
      <c r="X16" s="38" t="s">
        <v>19</v>
      </c>
      <c r="Y16" s="38" t="s">
        <v>21</v>
      </c>
      <c r="Z16" s="38" t="s">
        <v>21</v>
      </c>
      <c r="AA16" s="35"/>
      <c r="AB16" s="36"/>
      <c r="AD16" s="51"/>
      <c r="AE16" s="51"/>
      <c r="AF16" s="51"/>
      <c r="AG16" s="51"/>
      <c r="AH16" s="51"/>
      <c r="AI16" s="54"/>
      <c r="AJ16" s="51"/>
      <c r="AK16" s="51"/>
      <c r="AL16" s="51"/>
      <c r="AM16" s="51"/>
      <c r="AN16" s="51"/>
      <c r="AO16" s="54"/>
      <c r="AP16" s="51"/>
      <c r="AQ16" s="51"/>
      <c r="AR16" s="51"/>
      <c r="AS16" s="51"/>
      <c r="AT16" s="51"/>
      <c r="AU16" s="54"/>
      <c r="AV16" s="51"/>
      <c r="AW16" s="51"/>
      <c r="AX16" s="51"/>
      <c r="AY16" s="51"/>
      <c r="AZ16" s="51"/>
    </row>
    <row r="17" spans="1:52" ht="18" thickBot="1" x14ac:dyDescent="0.4">
      <c r="A17" s="20"/>
      <c r="B17" s="21"/>
      <c r="C17" s="40">
        <v>10</v>
      </c>
      <c r="D17" s="40">
        <v>10</v>
      </c>
      <c r="E17" s="38">
        <v>10</v>
      </c>
      <c r="F17" s="38">
        <v>20</v>
      </c>
      <c r="G17" s="38">
        <v>10</v>
      </c>
      <c r="H17" s="38">
        <v>5</v>
      </c>
      <c r="I17" s="38">
        <v>5</v>
      </c>
      <c r="J17" s="38">
        <v>5</v>
      </c>
      <c r="K17" s="38">
        <v>5</v>
      </c>
      <c r="L17" s="38">
        <v>5</v>
      </c>
      <c r="M17" s="38">
        <v>5</v>
      </c>
      <c r="N17" s="41">
        <v>20</v>
      </c>
      <c r="O17" s="42">
        <v>5</v>
      </c>
      <c r="P17" s="42">
        <v>5</v>
      </c>
      <c r="Q17" s="42">
        <v>5</v>
      </c>
      <c r="R17" s="42">
        <v>5</v>
      </c>
      <c r="S17" s="42">
        <v>5</v>
      </c>
      <c r="T17" s="42">
        <v>5</v>
      </c>
      <c r="U17" s="42">
        <v>5</v>
      </c>
      <c r="V17" s="42">
        <v>5</v>
      </c>
      <c r="W17" s="42">
        <v>5</v>
      </c>
      <c r="X17" s="42">
        <v>5</v>
      </c>
      <c r="Y17" s="42">
        <v>5</v>
      </c>
      <c r="Z17" s="42">
        <v>5</v>
      </c>
      <c r="AA17" s="43">
        <v>40</v>
      </c>
      <c r="AB17" s="31">
        <f>SUM(F17,G17,N17,AA17)</f>
        <v>90</v>
      </c>
      <c r="AD17" s="52">
        <f>R4</f>
        <v>16.667000000000002</v>
      </c>
      <c r="AE17" s="52">
        <f>R5</f>
        <v>23.333500000000001</v>
      </c>
      <c r="AF17" s="52">
        <f>R6</f>
        <v>26.667000000000002</v>
      </c>
      <c r="AG17" s="52">
        <f>R7</f>
        <v>23.334000000000003</v>
      </c>
      <c r="AH17" s="52">
        <f>R8</f>
        <v>20.000500000000002</v>
      </c>
      <c r="AI17" s="54"/>
      <c r="AJ17" s="52">
        <f>R4</f>
        <v>16.667000000000002</v>
      </c>
      <c r="AK17" s="52">
        <f>R5</f>
        <v>23.333500000000001</v>
      </c>
      <c r="AL17" s="52">
        <f>R6</f>
        <v>26.667000000000002</v>
      </c>
      <c r="AM17" s="52">
        <f>R7</f>
        <v>23.334000000000003</v>
      </c>
      <c r="AN17" s="52">
        <f>R8</f>
        <v>20.000500000000002</v>
      </c>
      <c r="AO17" s="54"/>
      <c r="AP17" s="52">
        <f>AJ17</f>
        <v>16.667000000000002</v>
      </c>
      <c r="AQ17" s="52">
        <f>AK17</f>
        <v>23.333500000000001</v>
      </c>
      <c r="AR17" s="52">
        <f>AL17</f>
        <v>26.667000000000002</v>
      </c>
      <c r="AS17" s="52">
        <f>AM17</f>
        <v>23.334000000000003</v>
      </c>
      <c r="AT17" s="52">
        <f>AN17</f>
        <v>20.000500000000002</v>
      </c>
      <c r="AU17" s="54"/>
      <c r="AV17" s="52">
        <f>AD17</f>
        <v>16.667000000000002</v>
      </c>
      <c r="AW17" s="52">
        <f>AE17</f>
        <v>23.333500000000001</v>
      </c>
      <c r="AX17" s="52">
        <f>AF17</f>
        <v>26.667000000000002</v>
      </c>
      <c r="AY17" s="52">
        <f>AG17</f>
        <v>23.334000000000003</v>
      </c>
      <c r="AZ17" s="52">
        <f>AH17</f>
        <v>20.000500000000002</v>
      </c>
    </row>
    <row r="18" spans="1:52" x14ac:dyDescent="0.35">
      <c r="A18" s="53">
        <v>1202210200381</v>
      </c>
      <c r="B18" s="6" t="s">
        <v>40</v>
      </c>
      <c r="C18" s="6" t="s">
        <v>39</v>
      </c>
      <c r="D18" s="6">
        <v>2</v>
      </c>
      <c r="E18" s="6">
        <v>9</v>
      </c>
      <c r="F18" s="6">
        <f>SUM(LARGE(C18:E18,{1,2}))</f>
        <v>11</v>
      </c>
      <c r="G18" s="6">
        <v>7</v>
      </c>
      <c r="H18" s="6">
        <v>2</v>
      </c>
      <c r="I18" s="6">
        <v>0</v>
      </c>
      <c r="J18" s="6">
        <v>0</v>
      </c>
      <c r="K18" s="6">
        <v>4</v>
      </c>
      <c r="L18" s="6"/>
      <c r="M18" s="6"/>
      <c r="N18" s="6">
        <f>SUM(H18:M18)</f>
        <v>6</v>
      </c>
      <c r="O18" s="6"/>
      <c r="P18" s="6"/>
      <c r="Q18" s="6">
        <v>3</v>
      </c>
      <c r="R18" s="6">
        <v>3</v>
      </c>
      <c r="S18" s="6"/>
      <c r="T18" s="6">
        <v>0</v>
      </c>
      <c r="U18" s="6">
        <v>0</v>
      </c>
      <c r="V18" s="6">
        <v>0</v>
      </c>
      <c r="W18" s="6">
        <v>1</v>
      </c>
      <c r="X18" s="6">
        <v>0</v>
      </c>
      <c r="Y18" s="6"/>
      <c r="Z18" s="6"/>
      <c r="AA18" s="44">
        <f>SUM(O18:Z18)</f>
        <v>7</v>
      </c>
      <c r="AB18" s="6">
        <f>SUM(F18,G18,N18,AA18)</f>
        <v>31</v>
      </c>
      <c r="AD18" s="2">
        <f>SUM(E18,I18,O18,P18)</f>
        <v>9</v>
      </c>
      <c r="AE18" s="2">
        <f>SUM(C18,G18,K18,M18)</f>
        <v>11</v>
      </c>
      <c r="AF18" s="2">
        <f>SUM(S18,T18,U18)</f>
        <v>0</v>
      </c>
      <c r="AG18" s="2">
        <f>SUM(D18,Q18,X18,Y18)</f>
        <v>5</v>
      </c>
      <c r="AH18" s="2">
        <f>SUM(Z18,W18,V18,R18)</f>
        <v>4</v>
      </c>
      <c r="AI18" s="1"/>
      <c r="AJ18" s="5">
        <f>AD18/AJ$17</f>
        <v>0.53998920021599561</v>
      </c>
      <c r="AK18" s="5">
        <f>AE18/AK$17</f>
        <v>0.47142520410568495</v>
      </c>
      <c r="AL18" s="5">
        <f>AF18/AL$17</f>
        <v>0</v>
      </c>
      <c r="AM18" s="5">
        <f>AG18/AM$17</f>
        <v>0.21427959201165678</v>
      </c>
      <c r="AN18" s="5">
        <f>AH18/AN$17</f>
        <v>0.19999500012499685</v>
      </c>
      <c r="AO18" s="1"/>
      <c r="AP18" s="2">
        <f>IF((AJ18)&gt;=50%, 2, (IF((AJ18)&lt;25%, 0, 1)))</f>
        <v>2</v>
      </c>
      <c r="AQ18" s="2">
        <f>IF((AK18)&gt;=50%, 2, (IF((AK18)&lt;25%, 0, 1)))</f>
        <v>1</v>
      </c>
      <c r="AR18" s="2">
        <f>IF((AL18)&gt;=50%, 2, (IF((AL18)&lt;25%, 0, 1)))</f>
        <v>0</v>
      </c>
      <c r="AS18" s="2">
        <f>IF((AM18)&gt;=50%, 2, (IF((AM18)&lt;25%, 0, 1)))</f>
        <v>0</v>
      </c>
      <c r="AT18" s="2">
        <f>IF((AN18)&gt;=50%, 2, (IF((AN18)&lt;25%, 0, 1)))</f>
        <v>0</v>
      </c>
      <c r="AU18" s="1"/>
      <c r="AV18" s="2" t="str">
        <f>IF(AP18=2,"Att", (IF(AP18=0,"Not","Weak")))</f>
        <v>Att</v>
      </c>
      <c r="AW18" s="2" t="str">
        <f>IF(AQ18=2,"Att", (IF(AQ18=0,"Not","Weak")))</f>
        <v>Weak</v>
      </c>
      <c r="AX18" s="2" t="str">
        <f t="shared" ref="AX18:AZ32" si="3">IF(AR18=2,"Att", (IF(AR18=0,"Not","Weak")))</f>
        <v>Not</v>
      </c>
      <c r="AY18" s="2" t="str">
        <f t="shared" si="3"/>
        <v>Not</v>
      </c>
      <c r="AZ18" s="2" t="str">
        <f t="shared" si="3"/>
        <v>Not</v>
      </c>
    </row>
    <row r="19" spans="1:52" x14ac:dyDescent="0.35">
      <c r="A19" s="53">
        <v>1502910200969</v>
      </c>
      <c r="B19" s="6" t="s">
        <v>64</v>
      </c>
      <c r="C19" s="6" t="s">
        <v>39</v>
      </c>
      <c r="D19" s="6">
        <v>3</v>
      </c>
      <c r="E19" s="6">
        <v>7</v>
      </c>
      <c r="F19" s="6">
        <f>SUM(LARGE(C19:E19,{1,2}))</f>
        <v>10</v>
      </c>
      <c r="G19" s="6">
        <v>8</v>
      </c>
      <c r="H19" s="6">
        <v>4</v>
      </c>
      <c r="I19" s="6">
        <v>2</v>
      </c>
      <c r="J19" s="6">
        <v>3</v>
      </c>
      <c r="K19" s="6">
        <v>4</v>
      </c>
      <c r="L19" s="6"/>
      <c r="M19" s="6"/>
      <c r="N19" s="6">
        <f t="shared" ref="N19:N58" si="4">SUM(H19:M19)</f>
        <v>13</v>
      </c>
      <c r="O19" s="6">
        <v>2</v>
      </c>
      <c r="P19" s="6">
        <v>5</v>
      </c>
      <c r="Q19" s="6">
        <v>2</v>
      </c>
      <c r="R19" s="6">
        <v>4</v>
      </c>
      <c r="S19" s="6">
        <v>2</v>
      </c>
      <c r="T19" s="6"/>
      <c r="U19" s="6"/>
      <c r="V19" s="6"/>
      <c r="W19" s="6">
        <v>2</v>
      </c>
      <c r="X19" s="6">
        <v>2</v>
      </c>
      <c r="Y19" s="6"/>
      <c r="Z19" s="6"/>
      <c r="AA19" s="44">
        <f t="shared" ref="AA19:AA58" si="5">SUM(O19:Z19)</f>
        <v>19</v>
      </c>
      <c r="AB19" s="6">
        <f t="shared" ref="AB19:AB58" si="6">SUM(F19,G19,N19,AA19)</f>
        <v>50</v>
      </c>
      <c r="AD19" s="2">
        <f t="shared" ref="AD19:AD52" si="7">SUM(E19,I19,O19,P19)</f>
        <v>16</v>
      </c>
      <c r="AE19" s="2">
        <f t="shared" ref="AE19:AE52" si="8">SUM(C19,G19,K19,M19)</f>
        <v>12</v>
      </c>
      <c r="AF19" s="2">
        <f t="shared" ref="AF19:AF52" si="9">SUM(S19,T19,U19)</f>
        <v>2</v>
      </c>
      <c r="AG19" s="2">
        <f t="shared" ref="AG19:AG52" si="10">SUM(D19,Q19,X19,Y19)</f>
        <v>7</v>
      </c>
      <c r="AH19" s="2">
        <f t="shared" ref="AH19:AH52" si="11">SUM(Z19,W19,V19,R19)</f>
        <v>6</v>
      </c>
      <c r="AI19" s="1"/>
      <c r="AJ19" s="5">
        <f t="shared" ref="AJ19:AJ52" si="12">AD19/AJ$17</f>
        <v>0.95998080038399225</v>
      </c>
      <c r="AK19" s="5">
        <f t="shared" ref="AK19:AK52" si="13">AE19/AK$17</f>
        <v>0.51428204084256535</v>
      </c>
      <c r="AL19" s="5">
        <f t="shared" ref="AL19:AL52" si="14">AF19/AL$17</f>
        <v>7.4999062511718603E-2</v>
      </c>
      <c r="AM19" s="5">
        <f t="shared" ref="AM19:AM52" si="15">AG19/AM$17</f>
        <v>0.29999142881631952</v>
      </c>
      <c r="AN19" s="5">
        <f t="shared" ref="AN19:AN52" si="16">AH19/AN$17</f>
        <v>0.29999250018749529</v>
      </c>
      <c r="AO19" s="1"/>
      <c r="AP19" s="2">
        <f t="shared" ref="AP19:AT52" si="17">IF((AJ19)&gt;=50%, 2, (IF((AJ19)&lt;25%, 0, 1)))</f>
        <v>2</v>
      </c>
      <c r="AQ19" s="2">
        <f t="shared" si="17"/>
        <v>2</v>
      </c>
      <c r="AR19" s="2">
        <f t="shared" si="17"/>
        <v>0</v>
      </c>
      <c r="AS19" s="2">
        <f t="shared" si="17"/>
        <v>1</v>
      </c>
      <c r="AT19" s="2">
        <f t="shared" si="17"/>
        <v>1</v>
      </c>
      <c r="AU19" s="1"/>
      <c r="AV19" s="2" t="str">
        <f t="shared" ref="AV19:AZ52" si="18">IF(AP19=2,"Att", (IF(AP19=0,"Not","Weak")))</f>
        <v>Att</v>
      </c>
      <c r="AW19" s="2" t="str">
        <f t="shared" si="18"/>
        <v>Att</v>
      </c>
      <c r="AX19" s="2" t="str">
        <f t="shared" si="3"/>
        <v>Not</v>
      </c>
      <c r="AY19" s="2" t="str">
        <f t="shared" si="3"/>
        <v>Weak</v>
      </c>
      <c r="AZ19" s="2" t="str">
        <f t="shared" si="3"/>
        <v>Weak</v>
      </c>
    </row>
    <row r="20" spans="1:52" x14ac:dyDescent="0.35">
      <c r="A20" s="53">
        <v>1703310201502</v>
      </c>
      <c r="B20" s="6" t="s">
        <v>65</v>
      </c>
      <c r="C20" s="6" t="s">
        <v>147</v>
      </c>
      <c r="D20" s="6" t="s">
        <v>147</v>
      </c>
      <c r="E20" s="6" t="s">
        <v>147</v>
      </c>
      <c r="F20" s="6" t="s">
        <v>147</v>
      </c>
      <c r="G20" s="6" t="s">
        <v>147</v>
      </c>
      <c r="H20" s="6" t="s">
        <v>147</v>
      </c>
      <c r="I20" s="6" t="s">
        <v>147</v>
      </c>
      <c r="J20" s="6" t="s">
        <v>147</v>
      </c>
      <c r="K20" s="6" t="s">
        <v>147</v>
      </c>
      <c r="L20" s="6" t="s">
        <v>147</v>
      </c>
      <c r="M20" s="6" t="s">
        <v>147</v>
      </c>
      <c r="N20" s="6" t="s">
        <v>147</v>
      </c>
      <c r="O20" s="6">
        <v>3</v>
      </c>
      <c r="P20" s="6">
        <v>5</v>
      </c>
      <c r="Q20" s="6">
        <v>4</v>
      </c>
      <c r="R20" s="6">
        <v>3</v>
      </c>
      <c r="S20" s="6">
        <v>3</v>
      </c>
      <c r="T20" s="6">
        <v>3</v>
      </c>
      <c r="U20" s="6"/>
      <c r="V20" s="6"/>
      <c r="W20" s="6">
        <v>5</v>
      </c>
      <c r="X20" s="6">
        <v>2</v>
      </c>
      <c r="Y20" s="6"/>
      <c r="Z20" s="6"/>
      <c r="AA20" s="44">
        <f t="shared" si="5"/>
        <v>28</v>
      </c>
      <c r="AB20" s="6">
        <f t="shared" si="6"/>
        <v>28</v>
      </c>
      <c r="AD20" s="2">
        <f t="shared" si="7"/>
        <v>8</v>
      </c>
      <c r="AE20" s="2">
        <f t="shared" si="8"/>
        <v>0</v>
      </c>
      <c r="AF20" s="2">
        <f t="shared" si="9"/>
        <v>6</v>
      </c>
      <c r="AG20" s="2">
        <f t="shared" si="10"/>
        <v>6</v>
      </c>
      <c r="AH20" s="2">
        <f t="shared" si="11"/>
        <v>8</v>
      </c>
      <c r="AI20" s="1"/>
      <c r="AJ20" s="5">
        <f t="shared" si="12"/>
        <v>0.47999040019199612</v>
      </c>
      <c r="AK20" s="5">
        <f t="shared" si="13"/>
        <v>0</v>
      </c>
      <c r="AL20" s="5">
        <f t="shared" si="14"/>
        <v>0.2249971875351558</v>
      </c>
      <c r="AM20" s="5">
        <f t="shared" si="15"/>
        <v>0.25713551041398813</v>
      </c>
      <c r="AN20" s="5">
        <f t="shared" si="16"/>
        <v>0.3999900002499937</v>
      </c>
      <c r="AO20" s="1"/>
      <c r="AP20" s="2">
        <f t="shared" si="17"/>
        <v>1</v>
      </c>
      <c r="AQ20" s="2">
        <f t="shared" si="17"/>
        <v>0</v>
      </c>
      <c r="AR20" s="2">
        <f t="shared" si="17"/>
        <v>0</v>
      </c>
      <c r="AS20" s="2">
        <f t="shared" si="17"/>
        <v>1</v>
      </c>
      <c r="AT20" s="2">
        <f t="shared" si="17"/>
        <v>1</v>
      </c>
      <c r="AU20" s="1"/>
      <c r="AV20" s="2" t="str">
        <f t="shared" si="18"/>
        <v>Weak</v>
      </c>
      <c r="AW20" s="2" t="str">
        <f t="shared" si="18"/>
        <v>Not</v>
      </c>
      <c r="AX20" s="2" t="str">
        <f t="shared" si="3"/>
        <v>Not</v>
      </c>
      <c r="AY20" s="2" t="str">
        <f t="shared" si="3"/>
        <v>Weak</v>
      </c>
      <c r="AZ20" s="2" t="str">
        <f t="shared" si="3"/>
        <v>Weak</v>
      </c>
    </row>
    <row r="21" spans="1:52" x14ac:dyDescent="0.35">
      <c r="A21" s="53">
        <v>1703310201522</v>
      </c>
      <c r="B21" s="6" t="s">
        <v>66</v>
      </c>
      <c r="C21" s="6">
        <v>7</v>
      </c>
      <c r="D21" s="6">
        <v>1</v>
      </c>
      <c r="E21" s="6">
        <v>9</v>
      </c>
      <c r="F21" s="6">
        <f>SUM(LARGE(C21:E21,{1,2}))</f>
        <v>16</v>
      </c>
      <c r="G21" s="6">
        <v>9</v>
      </c>
      <c r="H21" s="6">
        <v>4</v>
      </c>
      <c r="I21" s="6"/>
      <c r="J21" s="6">
        <v>0</v>
      </c>
      <c r="K21" s="6">
        <v>3</v>
      </c>
      <c r="L21" s="6"/>
      <c r="M21" s="6"/>
      <c r="N21" s="6">
        <f t="shared" si="4"/>
        <v>7</v>
      </c>
      <c r="O21" s="6">
        <v>3</v>
      </c>
      <c r="P21" s="6">
        <v>3</v>
      </c>
      <c r="Q21" s="6">
        <v>2</v>
      </c>
      <c r="R21" s="6">
        <v>2</v>
      </c>
      <c r="S21" s="6"/>
      <c r="T21" s="6"/>
      <c r="U21" s="6">
        <v>2</v>
      </c>
      <c r="V21" s="6">
        <v>2</v>
      </c>
      <c r="W21" s="6">
        <v>5</v>
      </c>
      <c r="X21" s="6">
        <v>4</v>
      </c>
      <c r="Y21" s="6"/>
      <c r="Z21" s="6"/>
      <c r="AA21" s="44">
        <f t="shared" si="5"/>
        <v>23</v>
      </c>
      <c r="AB21" s="6">
        <f t="shared" si="6"/>
        <v>55</v>
      </c>
      <c r="AD21" s="2">
        <f t="shared" si="7"/>
        <v>15</v>
      </c>
      <c r="AE21" s="2">
        <f t="shared" si="8"/>
        <v>19</v>
      </c>
      <c r="AF21" s="2">
        <f t="shared" si="9"/>
        <v>2</v>
      </c>
      <c r="AG21" s="2">
        <f t="shared" si="10"/>
        <v>7</v>
      </c>
      <c r="AH21" s="2">
        <f t="shared" si="11"/>
        <v>9</v>
      </c>
      <c r="AI21" s="1"/>
      <c r="AJ21" s="5">
        <f t="shared" si="12"/>
        <v>0.89998200035999276</v>
      </c>
      <c r="AK21" s="5">
        <f t="shared" si="13"/>
        <v>0.81427989800072853</v>
      </c>
      <c r="AL21" s="5">
        <f t="shared" si="14"/>
        <v>7.4999062511718603E-2</v>
      </c>
      <c r="AM21" s="5">
        <f t="shared" si="15"/>
        <v>0.29999142881631952</v>
      </c>
      <c r="AN21" s="5">
        <f t="shared" si="16"/>
        <v>0.44998875028124291</v>
      </c>
      <c r="AO21" s="1"/>
      <c r="AP21" s="2">
        <f t="shared" si="17"/>
        <v>2</v>
      </c>
      <c r="AQ21" s="2">
        <f t="shared" si="17"/>
        <v>2</v>
      </c>
      <c r="AR21" s="2">
        <f t="shared" si="17"/>
        <v>0</v>
      </c>
      <c r="AS21" s="2">
        <f t="shared" si="17"/>
        <v>1</v>
      </c>
      <c r="AT21" s="2">
        <f t="shared" si="17"/>
        <v>1</v>
      </c>
      <c r="AU21" s="1"/>
      <c r="AV21" s="2" t="str">
        <f t="shared" si="18"/>
        <v>Att</v>
      </c>
      <c r="AW21" s="2" t="str">
        <f t="shared" si="18"/>
        <v>Att</v>
      </c>
      <c r="AX21" s="2" t="str">
        <f t="shared" si="3"/>
        <v>Not</v>
      </c>
      <c r="AY21" s="2" t="str">
        <f t="shared" si="3"/>
        <v>Weak</v>
      </c>
      <c r="AZ21" s="2" t="str">
        <f t="shared" si="3"/>
        <v>Weak</v>
      </c>
    </row>
    <row r="22" spans="1:52" x14ac:dyDescent="0.35">
      <c r="A22" s="53">
        <v>1803410201596</v>
      </c>
      <c r="B22" s="6" t="s">
        <v>67</v>
      </c>
      <c r="C22" s="6">
        <v>3</v>
      </c>
      <c r="D22" s="6">
        <v>8</v>
      </c>
      <c r="E22" s="6">
        <v>7</v>
      </c>
      <c r="F22" s="6">
        <f>SUM(LARGE(C22:E22,{1,2}))</f>
        <v>15</v>
      </c>
      <c r="G22" s="6">
        <v>9</v>
      </c>
      <c r="H22" s="6"/>
      <c r="I22" s="6"/>
      <c r="J22" s="6">
        <v>0</v>
      </c>
      <c r="K22" s="6">
        <v>4</v>
      </c>
      <c r="L22" s="6">
        <v>2</v>
      </c>
      <c r="M22" s="6">
        <v>1</v>
      </c>
      <c r="N22" s="6">
        <f t="shared" si="4"/>
        <v>7</v>
      </c>
      <c r="O22" s="6">
        <v>2</v>
      </c>
      <c r="P22" s="6">
        <v>2</v>
      </c>
      <c r="Q22" s="6">
        <v>0</v>
      </c>
      <c r="R22" s="6">
        <v>2</v>
      </c>
      <c r="S22" s="6">
        <v>2</v>
      </c>
      <c r="T22" s="6">
        <v>0</v>
      </c>
      <c r="U22" s="6">
        <v>1</v>
      </c>
      <c r="V22" s="6">
        <v>0</v>
      </c>
      <c r="W22" s="6"/>
      <c r="X22" s="6"/>
      <c r="Y22" s="6"/>
      <c r="Z22" s="6"/>
      <c r="AA22" s="44">
        <f t="shared" si="5"/>
        <v>9</v>
      </c>
      <c r="AB22" s="6">
        <f t="shared" si="6"/>
        <v>40</v>
      </c>
      <c r="AD22" s="2">
        <f t="shared" si="7"/>
        <v>11</v>
      </c>
      <c r="AE22" s="2">
        <f t="shared" si="8"/>
        <v>17</v>
      </c>
      <c r="AF22" s="2">
        <f t="shared" si="9"/>
        <v>3</v>
      </c>
      <c r="AG22" s="2">
        <f t="shared" si="10"/>
        <v>8</v>
      </c>
      <c r="AH22" s="2">
        <f t="shared" si="11"/>
        <v>2</v>
      </c>
      <c r="AI22" s="1"/>
      <c r="AJ22" s="5">
        <f t="shared" si="12"/>
        <v>0.6599868002639947</v>
      </c>
      <c r="AK22" s="5">
        <f t="shared" si="13"/>
        <v>0.72856622452696762</v>
      </c>
      <c r="AL22" s="5">
        <f t="shared" si="14"/>
        <v>0.1124985937675779</v>
      </c>
      <c r="AM22" s="5">
        <f t="shared" si="15"/>
        <v>0.34284734721865084</v>
      </c>
      <c r="AN22" s="5">
        <f t="shared" si="16"/>
        <v>9.9997500062498426E-2</v>
      </c>
      <c r="AO22" s="1"/>
      <c r="AP22" s="2">
        <f t="shared" si="17"/>
        <v>2</v>
      </c>
      <c r="AQ22" s="2">
        <f t="shared" si="17"/>
        <v>2</v>
      </c>
      <c r="AR22" s="2">
        <f t="shared" si="17"/>
        <v>0</v>
      </c>
      <c r="AS22" s="2">
        <f t="shared" si="17"/>
        <v>1</v>
      </c>
      <c r="AT22" s="2">
        <f t="shared" si="17"/>
        <v>0</v>
      </c>
      <c r="AU22" s="1"/>
      <c r="AV22" s="2" t="str">
        <f t="shared" si="18"/>
        <v>Att</v>
      </c>
      <c r="AW22" s="2" t="str">
        <f t="shared" si="18"/>
        <v>Att</v>
      </c>
      <c r="AX22" s="2" t="str">
        <f t="shared" si="3"/>
        <v>Not</v>
      </c>
      <c r="AY22" s="2" t="str">
        <f t="shared" si="3"/>
        <v>Weak</v>
      </c>
      <c r="AZ22" s="2" t="str">
        <f t="shared" si="3"/>
        <v>Not</v>
      </c>
    </row>
    <row r="23" spans="1:52" x14ac:dyDescent="0.35">
      <c r="A23" s="53">
        <v>1803410201601</v>
      </c>
      <c r="B23" s="6" t="s">
        <v>68</v>
      </c>
      <c r="C23" s="6" t="s">
        <v>147</v>
      </c>
      <c r="D23" s="6" t="s">
        <v>147</v>
      </c>
      <c r="E23" s="6" t="s">
        <v>147</v>
      </c>
      <c r="F23" s="6" t="s">
        <v>147</v>
      </c>
      <c r="G23" s="6" t="s">
        <v>147</v>
      </c>
      <c r="H23" s="6" t="s">
        <v>147</v>
      </c>
      <c r="I23" s="6" t="s">
        <v>147</v>
      </c>
      <c r="J23" s="6" t="s">
        <v>147</v>
      </c>
      <c r="K23" s="6" t="s">
        <v>147</v>
      </c>
      <c r="L23" s="6" t="s">
        <v>147</v>
      </c>
      <c r="M23" s="6" t="s">
        <v>147</v>
      </c>
      <c r="N23" s="6" t="s">
        <v>147</v>
      </c>
      <c r="O23" s="6">
        <v>3</v>
      </c>
      <c r="P23" s="6">
        <v>5</v>
      </c>
      <c r="Q23" s="6">
        <v>3</v>
      </c>
      <c r="R23" s="6">
        <v>2</v>
      </c>
      <c r="S23" s="6"/>
      <c r="T23" s="6"/>
      <c r="U23" s="6">
        <v>0</v>
      </c>
      <c r="V23" s="6">
        <v>2</v>
      </c>
      <c r="W23" s="6">
        <v>3</v>
      </c>
      <c r="X23" s="6">
        <v>3</v>
      </c>
      <c r="Y23" s="6"/>
      <c r="Z23" s="6"/>
      <c r="AA23" s="44">
        <f t="shared" si="5"/>
        <v>21</v>
      </c>
      <c r="AB23" s="6">
        <f t="shared" si="6"/>
        <v>21</v>
      </c>
      <c r="AD23" s="2">
        <f t="shared" si="7"/>
        <v>8</v>
      </c>
      <c r="AE23" s="2">
        <f t="shared" si="8"/>
        <v>0</v>
      </c>
      <c r="AF23" s="2">
        <f t="shared" si="9"/>
        <v>0</v>
      </c>
      <c r="AG23" s="2">
        <f t="shared" si="10"/>
        <v>6</v>
      </c>
      <c r="AH23" s="2">
        <f t="shared" si="11"/>
        <v>7</v>
      </c>
      <c r="AI23" s="1"/>
      <c r="AJ23" s="5">
        <f t="shared" si="12"/>
        <v>0.47999040019199612</v>
      </c>
      <c r="AK23" s="5">
        <f t="shared" si="13"/>
        <v>0</v>
      </c>
      <c r="AL23" s="5">
        <f t="shared" si="14"/>
        <v>0</v>
      </c>
      <c r="AM23" s="5">
        <f t="shared" si="15"/>
        <v>0.25713551041398813</v>
      </c>
      <c r="AN23" s="5">
        <f t="shared" si="16"/>
        <v>0.3499912502187445</v>
      </c>
      <c r="AO23" s="1"/>
      <c r="AP23" s="2">
        <f t="shared" si="17"/>
        <v>1</v>
      </c>
      <c r="AQ23" s="2">
        <f t="shared" si="17"/>
        <v>0</v>
      </c>
      <c r="AR23" s="2">
        <f t="shared" si="17"/>
        <v>0</v>
      </c>
      <c r="AS23" s="2">
        <f t="shared" si="17"/>
        <v>1</v>
      </c>
      <c r="AT23" s="2">
        <f t="shared" si="17"/>
        <v>1</v>
      </c>
      <c r="AU23" s="1"/>
      <c r="AV23" s="2" t="str">
        <f t="shared" si="18"/>
        <v>Weak</v>
      </c>
      <c r="AW23" s="2" t="str">
        <f t="shared" si="18"/>
        <v>Not</v>
      </c>
      <c r="AX23" s="2" t="str">
        <f t="shared" si="3"/>
        <v>Not</v>
      </c>
      <c r="AY23" s="2" t="str">
        <f t="shared" si="3"/>
        <v>Weak</v>
      </c>
      <c r="AZ23" s="2" t="str">
        <f t="shared" si="3"/>
        <v>Weak</v>
      </c>
    </row>
    <row r="24" spans="1:52" x14ac:dyDescent="0.35">
      <c r="A24" s="53">
        <v>1803510201627</v>
      </c>
      <c r="B24" s="6" t="s">
        <v>69</v>
      </c>
      <c r="C24" s="6" t="s">
        <v>147</v>
      </c>
      <c r="D24" s="6" t="s">
        <v>147</v>
      </c>
      <c r="E24" s="6" t="s">
        <v>147</v>
      </c>
      <c r="F24" s="6" t="s">
        <v>147</v>
      </c>
      <c r="G24" s="6" t="s">
        <v>147</v>
      </c>
      <c r="H24" s="6" t="s">
        <v>147</v>
      </c>
      <c r="I24" s="6" t="s">
        <v>147</v>
      </c>
      <c r="J24" s="6" t="s">
        <v>147</v>
      </c>
      <c r="K24" s="6" t="s">
        <v>147</v>
      </c>
      <c r="L24" s="6" t="s">
        <v>147</v>
      </c>
      <c r="M24" s="6" t="s">
        <v>147</v>
      </c>
      <c r="N24" s="6" t="s">
        <v>147</v>
      </c>
      <c r="O24" s="6">
        <v>1</v>
      </c>
      <c r="P24" s="6">
        <v>2</v>
      </c>
      <c r="Q24" s="6">
        <v>2</v>
      </c>
      <c r="R24" s="6">
        <v>2</v>
      </c>
      <c r="S24" s="6">
        <v>1</v>
      </c>
      <c r="T24" s="6">
        <v>0</v>
      </c>
      <c r="U24" s="6"/>
      <c r="V24" s="6"/>
      <c r="W24" s="6">
        <v>1</v>
      </c>
      <c r="X24" s="6">
        <v>0</v>
      </c>
      <c r="Y24" s="6"/>
      <c r="Z24" s="6"/>
      <c r="AA24" s="44">
        <f t="shared" si="5"/>
        <v>9</v>
      </c>
      <c r="AB24" s="6">
        <f t="shared" si="6"/>
        <v>9</v>
      </c>
      <c r="AD24" s="2">
        <f t="shared" si="7"/>
        <v>3</v>
      </c>
      <c r="AE24" s="2">
        <f t="shared" si="8"/>
        <v>0</v>
      </c>
      <c r="AF24" s="2">
        <f t="shared" si="9"/>
        <v>1</v>
      </c>
      <c r="AG24" s="2">
        <f t="shared" si="10"/>
        <v>2</v>
      </c>
      <c r="AH24" s="2">
        <f t="shared" si="11"/>
        <v>3</v>
      </c>
      <c r="AI24" s="1"/>
      <c r="AJ24" s="5">
        <f t="shared" si="12"/>
        <v>0.17999640007199855</v>
      </c>
      <c r="AK24" s="5">
        <f t="shared" si="13"/>
        <v>0</v>
      </c>
      <c r="AL24" s="5">
        <f t="shared" si="14"/>
        <v>3.7499531255859302E-2</v>
      </c>
      <c r="AM24" s="5">
        <f t="shared" si="15"/>
        <v>8.5711836804662711E-2</v>
      </c>
      <c r="AN24" s="5">
        <f t="shared" si="16"/>
        <v>0.14999625009374765</v>
      </c>
      <c r="AO24" s="1"/>
      <c r="AP24" s="2">
        <f t="shared" si="17"/>
        <v>0</v>
      </c>
      <c r="AQ24" s="2">
        <f t="shared" si="17"/>
        <v>0</v>
      </c>
      <c r="AR24" s="2">
        <f t="shared" si="17"/>
        <v>0</v>
      </c>
      <c r="AS24" s="2">
        <f t="shared" si="17"/>
        <v>0</v>
      </c>
      <c r="AT24" s="2">
        <f t="shared" si="17"/>
        <v>0</v>
      </c>
      <c r="AU24" s="1"/>
      <c r="AV24" s="2" t="str">
        <f t="shared" si="18"/>
        <v>Not</v>
      </c>
      <c r="AW24" s="2" t="str">
        <f t="shared" si="18"/>
        <v>Not</v>
      </c>
      <c r="AX24" s="2" t="str">
        <f t="shared" si="3"/>
        <v>Not</v>
      </c>
      <c r="AY24" s="2" t="str">
        <f t="shared" si="3"/>
        <v>Not</v>
      </c>
      <c r="AZ24" s="2" t="str">
        <f t="shared" si="3"/>
        <v>Not</v>
      </c>
    </row>
    <row r="25" spans="1:52" x14ac:dyDescent="0.35">
      <c r="A25" s="53">
        <v>1803510201695</v>
      </c>
      <c r="B25" s="6" t="s">
        <v>70</v>
      </c>
      <c r="C25" s="6" t="s">
        <v>147</v>
      </c>
      <c r="D25" s="6" t="s">
        <v>147</v>
      </c>
      <c r="E25" s="6" t="s">
        <v>147</v>
      </c>
      <c r="F25" s="6" t="s">
        <v>147</v>
      </c>
      <c r="G25" s="6" t="s">
        <v>147</v>
      </c>
      <c r="H25" s="6" t="s">
        <v>147</v>
      </c>
      <c r="I25" s="6" t="s">
        <v>147</v>
      </c>
      <c r="J25" s="6" t="s">
        <v>147</v>
      </c>
      <c r="K25" s="6" t="s">
        <v>147</v>
      </c>
      <c r="L25" s="6" t="s">
        <v>147</v>
      </c>
      <c r="M25" s="6" t="s">
        <v>147</v>
      </c>
      <c r="N25" s="6" t="s">
        <v>147</v>
      </c>
      <c r="O25" s="6">
        <v>2</v>
      </c>
      <c r="P25" s="6">
        <v>4</v>
      </c>
      <c r="Q25" s="6">
        <v>2</v>
      </c>
      <c r="R25" s="6">
        <v>0</v>
      </c>
      <c r="S25" s="6">
        <v>2</v>
      </c>
      <c r="T25" s="6">
        <v>2</v>
      </c>
      <c r="U25" s="6"/>
      <c r="V25" s="6"/>
      <c r="W25" s="6">
        <v>1</v>
      </c>
      <c r="X25" s="6">
        <v>0</v>
      </c>
      <c r="Y25" s="6"/>
      <c r="Z25" s="6"/>
      <c r="AA25" s="44">
        <f t="shared" si="5"/>
        <v>13</v>
      </c>
      <c r="AB25" s="6">
        <f t="shared" si="6"/>
        <v>13</v>
      </c>
      <c r="AD25" s="2">
        <f t="shared" si="7"/>
        <v>6</v>
      </c>
      <c r="AE25" s="2">
        <f t="shared" si="8"/>
        <v>0</v>
      </c>
      <c r="AF25" s="2">
        <f t="shared" si="9"/>
        <v>4</v>
      </c>
      <c r="AG25" s="2">
        <f t="shared" si="10"/>
        <v>2</v>
      </c>
      <c r="AH25" s="2">
        <f t="shared" si="11"/>
        <v>1</v>
      </c>
      <c r="AI25" s="1"/>
      <c r="AJ25" s="5">
        <f t="shared" si="12"/>
        <v>0.35999280014399709</v>
      </c>
      <c r="AK25" s="5">
        <f t="shared" si="13"/>
        <v>0</v>
      </c>
      <c r="AL25" s="5">
        <f t="shared" si="14"/>
        <v>0.14999812502343721</v>
      </c>
      <c r="AM25" s="5">
        <f t="shared" si="15"/>
        <v>8.5711836804662711E-2</v>
      </c>
      <c r="AN25" s="5">
        <f t="shared" si="16"/>
        <v>4.9998750031249213E-2</v>
      </c>
      <c r="AO25" s="1"/>
      <c r="AP25" s="2">
        <f t="shared" si="17"/>
        <v>1</v>
      </c>
      <c r="AQ25" s="2">
        <f t="shared" si="17"/>
        <v>0</v>
      </c>
      <c r="AR25" s="2">
        <f t="shared" si="17"/>
        <v>0</v>
      </c>
      <c r="AS25" s="2">
        <f t="shared" si="17"/>
        <v>0</v>
      </c>
      <c r="AT25" s="2">
        <f t="shared" si="17"/>
        <v>0</v>
      </c>
      <c r="AU25" s="1"/>
      <c r="AV25" s="2" t="str">
        <f t="shared" si="18"/>
        <v>Weak</v>
      </c>
      <c r="AW25" s="2" t="str">
        <f t="shared" si="18"/>
        <v>Not</v>
      </c>
      <c r="AX25" s="2" t="str">
        <f t="shared" si="3"/>
        <v>Not</v>
      </c>
      <c r="AY25" s="2" t="str">
        <f t="shared" si="3"/>
        <v>Not</v>
      </c>
      <c r="AZ25" s="2" t="str">
        <f t="shared" si="3"/>
        <v>Not</v>
      </c>
    </row>
    <row r="26" spans="1:52" x14ac:dyDescent="0.35">
      <c r="A26" s="53">
        <v>1803510201751</v>
      </c>
      <c r="B26" s="6" t="s">
        <v>71</v>
      </c>
      <c r="C26" s="6">
        <v>4</v>
      </c>
      <c r="D26" s="6">
        <v>3</v>
      </c>
      <c r="E26" s="6">
        <v>9</v>
      </c>
      <c r="F26" s="6">
        <f>SUM(LARGE(C26:E26,{1,2}))</f>
        <v>13</v>
      </c>
      <c r="G26" s="6">
        <v>9</v>
      </c>
      <c r="H26" s="6">
        <v>4</v>
      </c>
      <c r="I26" s="6">
        <v>2</v>
      </c>
      <c r="J26" s="6">
        <v>4</v>
      </c>
      <c r="K26" s="6">
        <v>4</v>
      </c>
      <c r="L26" s="6"/>
      <c r="M26" s="6"/>
      <c r="N26" s="6">
        <f t="shared" si="4"/>
        <v>14</v>
      </c>
      <c r="O26" s="6">
        <v>3</v>
      </c>
      <c r="P26" s="6">
        <v>5</v>
      </c>
      <c r="Q26" s="6">
        <v>4</v>
      </c>
      <c r="R26" s="6">
        <v>2</v>
      </c>
      <c r="S26" s="6"/>
      <c r="T26" s="6"/>
      <c r="U26" s="6">
        <v>3</v>
      </c>
      <c r="V26" s="6">
        <v>2</v>
      </c>
      <c r="W26" s="6">
        <v>5</v>
      </c>
      <c r="X26" s="6">
        <v>1</v>
      </c>
      <c r="Y26" s="6"/>
      <c r="Z26" s="6"/>
      <c r="AA26" s="44">
        <f t="shared" si="5"/>
        <v>25</v>
      </c>
      <c r="AB26" s="6">
        <f t="shared" si="6"/>
        <v>61</v>
      </c>
      <c r="AD26" s="2">
        <f t="shared" si="7"/>
        <v>19</v>
      </c>
      <c r="AE26" s="2">
        <f t="shared" si="8"/>
        <v>17</v>
      </c>
      <c r="AF26" s="2">
        <f t="shared" si="9"/>
        <v>3</v>
      </c>
      <c r="AG26" s="2">
        <f t="shared" si="10"/>
        <v>8</v>
      </c>
      <c r="AH26" s="2">
        <f t="shared" si="11"/>
        <v>9</v>
      </c>
      <c r="AI26" s="1"/>
      <c r="AJ26" s="5">
        <f t="shared" si="12"/>
        <v>1.1399772004559907</v>
      </c>
      <c r="AK26" s="5">
        <f t="shared" si="13"/>
        <v>0.72856622452696762</v>
      </c>
      <c r="AL26" s="5">
        <f t="shared" si="14"/>
        <v>0.1124985937675779</v>
      </c>
      <c r="AM26" s="5">
        <f t="shared" si="15"/>
        <v>0.34284734721865084</v>
      </c>
      <c r="AN26" s="5">
        <f t="shared" si="16"/>
        <v>0.44998875028124291</v>
      </c>
      <c r="AO26" s="1"/>
      <c r="AP26" s="2">
        <f t="shared" si="17"/>
        <v>2</v>
      </c>
      <c r="AQ26" s="2">
        <f t="shared" si="17"/>
        <v>2</v>
      </c>
      <c r="AR26" s="2">
        <f t="shared" si="17"/>
        <v>0</v>
      </c>
      <c r="AS26" s="2">
        <f t="shared" si="17"/>
        <v>1</v>
      </c>
      <c r="AT26" s="2">
        <f t="shared" si="17"/>
        <v>1</v>
      </c>
      <c r="AU26" s="1"/>
      <c r="AV26" s="2" t="str">
        <f t="shared" si="18"/>
        <v>Att</v>
      </c>
      <c r="AW26" s="2" t="str">
        <f t="shared" si="18"/>
        <v>Att</v>
      </c>
      <c r="AX26" s="2" t="str">
        <f t="shared" si="3"/>
        <v>Not</v>
      </c>
      <c r="AY26" s="2" t="str">
        <f t="shared" si="3"/>
        <v>Weak</v>
      </c>
      <c r="AZ26" s="2" t="str">
        <f t="shared" si="3"/>
        <v>Weak</v>
      </c>
    </row>
    <row r="27" spans="1:52" x14ac:dyDescent="0.35">
      <c r="A27" s="53">
        <v>1903610201756</v>
      </c>
      <c r="B27" s="6" t="s">
        <v>72</v>
      </c>
      <c r="C27" s="6" t="s">
        <v>147</v>
      </c>
      <c r="D27" s="6" t="s">
        <v>147</v>
      </c>
      <c r="E27" s="6" t="s">
        <v>147</v>
      </c>
      <c r="F27" s="6" t="s">
        <v>147</v>
      </c>
      <c r="G27" s="6" t="s">
        <v>147</v>
      </c>
      <c r="H27" s="6" t="s">
        <v>147</v>
      </c>
      <c r="I27" s="6" t="s">
        <v>147</v>
      </c>
      <c r="J27" s="6" t="s">
        <v>147</v>
      </c>
      <c r="K27" s="6" t="s">
        <v>147</v>
      </c>
      <c r="L27" s="6" t="s">
        <v>147</v>
      </c>
      <c r="M27" s="6" t="s">
        <v>147</v>
      </c>
      <c r="N27" s="6" t="s">
        <v>147</v>
      </c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44" t="s">
        <v>39</v>
      </c>
      <c r="AB27" s="6">
        <f t="shared" si="6"/>
        <v>0</v>
      </c>
      <c r="AD27" s="2">
        <f t="shared" si="7"/>
        <v>0</v>
      </c>
      <c r="AE27" s="2">
        <f t="shared" si="8"/>
        <v>0</v>
      </c>
      <c r="AF27" s="2">
        <f t="shared" si="9"/>
        <v>0</v>
      </c>
      <c r="AG27" s="2">
        <f t="shared" si="10"/>
        <v>0</v>
      </c>
      <c r="AH27" s="2">
        <f t="shared" si="11"/>
        <v>0</v>
      </c>
      <c r="AI27" s="1"/>
      <c r="AJ27" s="5">
        <f t="shared" si="12"/>
        <v>0</v>
      </c>
      <c r="AK27" s="5">
        <f t="shared" si="13"/>
        <v>0</v>
      </c>
      <c r="AL27" s="5">
        <f t="shared" si="14"/>
        <v>0</v>
      </c>
      <c r="AM27" s="5">
        <f t="shared" si="15"/>
        <v>0</v>
      </c>
      <c r="AN27" s="5">
        <f t="shared" si="16"/>
        <v>0</v>
      </c>
      <c r="AO27" s="1"/>
      <c r="AP27" s="2">
        <f t="shared" si="17"/>
        <v>0</v>
      </c>
      <c r="AQ27" s="2">
        <f t="shared" si="17"/>
        <v>0</v>
      </c>
      <c r="AR27" s="2">
        <f t="shared" si="17"/>
        <v>0</v>
      </c>
      <c r="AS27" s="2">
        <f t="shared" si="17"/>
        <v>0</v>
      </c>
      <c r="AT27" s="2">
        <f t="shared" si="17"/>
        <v>0</v>
      </c>
      <c r="AU27" s="1"/>
      <c r="AV27" s="2" t="str">
        <f t="shared" si="18"/>
        <v>Not</v>
      </c>
      <c r="AW27" s="2" t="str">
        <f t="shared" si="18"/>
        <v>Not</v>
      </c>
      <c r="AX27" s="2" t="str">
        <f t="shared" si="3"/>
        <v>Not</v>
      </c>
      <c r="AY27" s="2" t="str">
        <f t="shared" si="3"/>
        <v>Not</v>
      </c>
      <c r="AZ27" s="2" t="str">
        <f t="shared" si="3"/>
        <v>Not</v>
      </c>
    </row>
    <row r="28" spans="1:52" x14ac:dyDescent="0.35">
      <c r="A28" s="53">
        <v>1903610201757</v>
      </c>
      <c r="B28" s="6" t="s">
        <v>73</v>
      </c>
      <c r="C28" s="6" t="s">
        <v>39</v>
      </c>
      <c r="D28" s="6">
        <v>3</v>
      </c>
      <c r="E28" s="6">
        <v>10</v>
      </c>
      <c r="F28" s="6">
        <f>SUM(LARGE(C28:E28,{1,2}))</f>
        <v>13</v>
      </c>
      <c r="G28" s="6">
        <v>9</v>
      </c>
      <c r="H28" s="6">
        <v>5</v>
      </c>
      <c r="I28" s="6">
        <v>3</v>
      </c>
      <c r="J28" s="6"/>
      <c r="K28" s="6">
        <v>4</v>
      </c>
      <c r="L28" s="6"/>
      <c r="M28" s="6"/>
      <c r="N28" s="6">
        <f t="shared" si="4"/>
        <v>12</v>
      </c>
      <c r="O28" s="6">
        <v>4</v>
      </c>
      <c r="P28" s="6">
        <v>5</v>
      </c>
      <c r="Q28" s="6">
        <v>0</v>
      </c>
      <c r="R28" s="6">
        <v>4</v>
      </c>
      <c r="S28" s="6"/>
      <c r="T28" s="6"/>
      <c r="U28" s="6">
        <v>0</v>
      </c>
      <c r="V28" s="6">
        <v>2</v>
      </c>
      <c r="W28" s="6">
        <v>5</v>
      </c>
      <c r="X28" s="6">
        <v>2</v>
      </c>
      <c r="Y28" s="6"/>
      <c r="Z28" s="6"/>
      <c r="AA28" s="44">
        <f t="shared" si="5"/>
        <v>22</v>
      </c>
      <c r="AB28" s="6">
        <f t="shared" si="6"/>
        <v>56</v>
      </c>
      <c r="AD28" s="2">
        <f t="shared" si="7"/>
        <v>22</v>
      </c>
      <c r="AE28" s="2">
        <f t="shared" si="8"/>
        <v>13</v>
      </c>
      <c r="AF28" s="2">
        <f t="shared" si="9"/>
        <v>0</v>
      </c>
      <c r="AG28" s="2">
        <f t="shared" si="10"/>
        <v>5</v>
      </c>
      <c r="AH28" s="2">
        <f t="shared" si="11"/>
        <v>11</v>
      </c>
      <c r="AI28" s="1"/>
      <c r="AJ28" s="5">
        <f t="shared" si="12"/>
        <v>1.3199736005279894</v>
      </c>
      <c r="AK28" s="5">
        <f t="shared" si="13"/>
        <v>0.5571388775794458</v>
      </c>
      <c r="AL28" s="5">
        <f t="shared" si="14"/>
        <v>0</v>
      </c>
      <c r="AM28" s="5">
        <f t="shared" si="15"/>
        <v>0.21427959201165678</v>
      </c>
      <c r="AN28" s="5">
        <f t="shared" si="16"/>
        <v>0.54998625034374138</v>
      </c>
      <c r="AO28" s="1"/>
      <c r="AP28" s="2">
        <f t="shared" si="17"/>
        <v>2</v>
      </c>
      <c r="AQ28" s="2">
        <f t="shared" si="17"/>
        <v>2</v>
      </c>
      <c r="AR28" s="2">
        <f t="shared" si="17"/>
        <v>0</v>
      </c>
      <c r="AS28" s="2">
        <f t="shared" si="17"/>
        <v>0</v>
      </c>
      <c r="AT28" s="2">
        <f t="shared" si="17"/>
        <v>2</v>
      </c>
      <c r="AU28" s="1"/>
      <c r="AV28" s="2" t="str">
        <f t="shared" si="18"/>
        <v>Att</v>
      </c>
      <c r="AW28" s="2" t="str">
        <f t="shared" si="18"/>
        <v>Att</v>
      </c>
      <c r="AX28" s="2" t="str">
        <f t="shared" si="3"/>
        <v>Not</v>
      </c>
      <c r="AY28" s="2" t="str">
        <f t="shared" si="3"/>
        <v>Not</v>
      </c>
      <c r="AZ28" s="2" t="str">
        <f t="shared" si="3"/>
        <v>Att</v>
      </c>
    </row>
    <row r="29" spans="1:52" x14ac:dyDescent="0.35">
      <c r="A29" s="53">
        <v>1903610201775</v>
      </c>
      <c r="B29" s="6" t="s">
        <v>74</v>
      </c>
      <c r="C29" s="6" t="s">
        <v>147</v>
      </c>
      <c r="D29" s="6" t="s">
        <v>147</v>
      </c>
      <c r="E29" s="6" t="s">
        <v>147</v>
      </c>
      <c r="F29" s="6" t="s">
        <v>147</v>
      </c>
      <c r="G29" s="6" t="s">
        <v>147</v>
      </c>
      <c r="H29" s="6" t="s">
        <v>147</v>
      </c>
      <c r="I29" s="6" t="s">
        <v>147</v>
      </c>
      <c r="J29" s="6" t="s">
        <v>147</v>
      </c>
      <c r="K29" s="6" t="s">
        <v>147</v>
      </c>
      <c r="L29" s="6" t="s">
        <v>147</v>
      </c>
      <c r="M29" s="6" t="s">
        <v>147</v>
      </c>
      <c r="N29" s="6" t="s">
        <v>147</v>
      </c>
      <c r="O29" s="6">
        <v>4</v>
      </c>
      <c r="P29" s="6">
        <v>5</v>
      </c>
      <c r="Q29" s="6">
        <v>3</v>
      </c>
      <c r="R29" s="6">
        <v>3</v>
      </c>
      <c r="S29" s="6">
        <v>2</v>
      </c>
      <c r="T29" s="6">
        <v>2</v>
      </c>
      <c r="U29" s="6"/>
      <c r="V29" s="6"/>
      <c r="W29" s="6">
        <v>4</v>
      </c>
      <c r="X29" s="6">
        <v>1</v>
      </c>
      <c r="Y29" s="6"/>
      <c r="Z29" s="6"/>
      <c r="AA29" s="44">
        <f t="shared" si="5"/>
        <v>24</v>
      </c>
      <c r="AB29" s="6">
        <f t="shared" si="6"/>
        <v>24</v>
      </c>
      <c r="AD29" s="2">
        <f t="shared" si="7"/>
        <v>9</v>
      </c>
      <c r="AE29" s="2">
        <f t="shared" si="8"/>
        <v>0</v>
      </c>
      <c r="AF29" s="2">
        <f t="shared" si="9"/>
        <v>4</v>
      </c>
      <c r="AG29" s="2">
        <f t="shared" si="10"/>
        <v>4</v>
      </c>
      <c r="AH29" s="2">
        <f t="shared" si="11"/>
        <v>7</v>
      </c>
      <c r="AI29" s="1"/>
      <c r="AJ29" s="5">
        <f t="shared" si="12"/>
        <v>0.53998920021599561</v>
      </c>
      <c r="AK29" s="5">
        <f t="shared" si="13"/>
        <v>0</v>
      </c>
      <c r="AL29" s="5">
        <f t="shared" si="14"/>
        <v>0.14999812502343721</v>
      </c>
      <c r="AM29" s="5">
        <f t="shared" si="15"/>
        <v>0.17142367360932542</v>
      </c>
      <c r="AN29" s="5">
        <f t="shared" si="16"/>
        <v>0.3499912502187445</v>
      </c>
      <c r="AO29" s="1"/>
      <c r="AP29" s="2">
        <f t="shared" si="17"/>
        <v>2</v>
      </c>
      <c r="AQ29" s="2">
        <f t="shared" si="17"/>
        <v>0</v>
      </c>
      <c r="AR29" s="2">
        <f t="shared" si="17"/>
        <v>0</v>
      </c>
      <c r="AS29" s="2">
        <f t="shared" si="17"/>
        <v>0</v>
      </c>
      <c r="AT29" s="2">
        <f t="shared" si="17"/>
        <v>1</v>
      </c>
      <c r="AU29" s="1"/>
      <c r="AV29" s="2" t="str">
        <f t="shared" si="18"/>
        <v>Att</v>
      </c>
      <c r="AW29" s="2" t="str">
        <f t="shared" si="18"/>
        <v>Not</v>
      </c>
      <c r="AX29" s="2" t="str">
        <f t="shared" si="3"/>
        <v>Not</v>
      </c>
      <c r="AY29" s="2" t="str">
        <f t="shared" si="3"/>
        <v>Not</v>
      </c>
      <c r="AZ29" s="2" t="str">
        <f t="shared" si="3"/>
        <v>Weak</v>
      </c>
    </row>
    <row r="30" spans="1:52" x14ac:dyDescent="0.35">
      <c r="A30" s="53">
        <v>1903610201781</v>
      </c>
      <c r="B30" s="6" t="s">
        <v>101</v>
      </c>
      <c r="C30" s="6" t="s">
        <v>147</v>
      </c>
      <c r="D30" s="6" t="s">
        <v>147</v>
      </c>
      <c r="E30" s="6" t="s">
        <v>147</v>
      </c>
      <c r="F30" s="6" t="s">
        <v>147</v>
      </c>
      <c r="G30" s="6" t="s">
        <v>147</v>
      </c>
      <c r="H30" s="6" t="s">
        <v>147</v>
      </c>
      <c r="I30" s="6" t="s">
        <v>147</v>
      </c>
      <c r="J30" s="6" t="s">
        <v>147</v>
      </c>
      <c r="K30" s="6" t="s">
        <v>147</v>
      </c>
      <c r="L30" s="6" t="s">
        <v>147</v>
      </c>
      <c r="M30" s="6" t="s">
        <v>147</v>
      </c>
      <c r="N30" s="6" t="s">
        <v>147</v>
      </c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44" t="s">
        <v>39</v>
      </c>
      <c r="AB30" s="6">
        <f t="shared" si="6"/>
        <v>0</v>
      </c>
      <c r="AD30" s="2">
        <f t="shared" si="7"/>
        <v>0</v>
      </c>
      <c r="AE30" s="2">
        <f t="shared" si="8"/>
        <v>0</v>
      </c>
      <c r="AF30" s="2">
        <f t="shared" si="9"/>
        <v>0</v>
      </c>
      <c r="AG30" s="2">
        <f t="shared" si="10"/>
        <v>0</v>
      </c>
      <c r="AH30" s="2">
        <f t="shared" si="11"/>
        <v>0</v>
      </c>
      <c r="AI30" s="1"/>
      <c r="AJ30" s="5">
        <f t="shared" si="12"/>
        <v>0</v>
      </c>
      <c r="AK30" s="5">
        <f t="shared" si="13"/>
        <v>0</v>
      </c>
      <c r="AL30" s="5">
        <f t="shared" si="14"/>
        <v>0</v>
      </c>
      <c r="AM30" s="5">
        <f t="shared" si="15"/>
        <v>0</v>
      </c>
      <c r="AN30" s="5">
        <f t="shared" si="16"/>
        <v>0</v>
      </c>
      <c r="AO30" s="1"/>
      <c r="AP30" s="2">
        <f t="shared" si="17"/>
        <v>0</v>
      </c>
      <c r="AQ30" s="2">
        <f t="shared" si="17"/>
        <v>0</v>
      </c>
      <c r="AR30" s="2">
        <f t="shared" si="17"/>
        <v>0</v>
      </c>
      <c r="AS30" s="2">
        <f t="shared" si="17"/>
        <v>0</v>
      </c>
      <c r="AT30" s="2">
        <f t="shared" si="17"/>
        <v>0</v>
      </c>
      <c r="AU30" s="1"/>
      <c r="AV30" s="2" t="str">
        <f t="shared" si="18"/>
        <v>Not</v>
      </c>
      <c r="AW30" s="2" t="str">
        <f t="shared" si="18"/>
        <v>Not</v>
      </c>
      <c r="AX30" s="2" t="str">
        <f t="shared" si="3"/>
        <v>Not</v>
      </c>
      <c r="AY30" s="2" t="str">
        <f t="shared" si="3"/>
        <v>Not</v>
      </c>
      <c r="AZ30" s="2" t="str">
        <f t="shared" si="3"/>
        <v>Not</v>
      </c>
    </row>
    <row r="31" spans="1:52" x14ac:dyDescent="0.35">
      <c r="A31" s="53">
        <v>1903610201788</v>
      </c>
      <c r="B31" s="6" t="s">
        <v>75</v>
      </c>
      <c r="C31" s="6" t="s">
        <v>147</v>
      </c>
      <c r="D31" s="6" t="s">
        <v>147</v>
      </c>
      <c r="E31" s="6" t="s">
        <v>147</v>
      </c>
      <c r="F31" s="6" t="s">
        <v>147</v>
      </c>
      <c r="G31" s="6" t="s">
        <v>147</v>
      </c>
      <c r="H31" s="6" t="s">
        <v>147</v>
      </c>
      <c r="I31" s="6" t="s">
        <v>147</v>
      </c>
      <c r="J31" s="6" t="s">
        <v>147</v>
      </c>
      <c r="K31" s="6" t="s">
        <v>147</v>
      </c>
      <c r="L31" s="6" t="s">
        <v>147</v>
      </c>
      <c r="M31" s="6" t="s">
        <v>147</v>
      </c>
      <c r="N31" s="6" t="s">
        <v>147</v>
      </c>
      <c r="O31" s="6">
        <v>1</v>
      </c>
      <c r="P31" s="6">
        <v>0</v>
      </c>
      <c r="Q31" s="6"/>
      <c r="R31" s="6"/>
      <c r="S31" s="6">
        <v>2</v>
      </c>
      <c r="T31" s="6"/>
      <c r="U31" s="6">
        <v>1</v>
      </c>
      <c r="V31" s="6"/>
      <c r="W31" s="6">
        <v>4</v>
      </c>
      <c r="X31" s="6">
        <v>2</v>
      </c>
      <c r="Y31" s="6"/>
      <c r="Z31" s="6"/>
      <c r="AA31" s="44">
        <f t="shared" si="5"/>
        <v>10</v>
      </c>
      <c r="AB31" s="6">
        <f t="shared" si="6"/>
        <v>10</v>
      </c>
      <c r="AD31" s="2">
        <f t="shared" si="7"/>
        <v>1</v>
      </c>
      <c r="AE31" s="2">
        <f t="shared" si="8"/>
        <v>0</v>
      </c>
      <c r="AF31" s="2">
        <f t="shared" si="9"/>
        <v>3</v>
      </c>
      <c r="AG31" s="2">
        <f t="shared" si="10"/>
        <v>2</v>
      </c>
      <c r="AH31" s="2">
        <f t="shared" si="11"/>
        <v>4</v>
      </c>
      <c r="AI31" s="1"/>
      <c r="AJ31" s="5">
        <f t="shared" si="12"/>
        <v>5.9998800023999516E-2</v>
      </c>
      <c r="AK31" s="5">
        <f t="shared" si="13"/>
        <v>0</v>
      </c>
      <c r="AL31" s="5">
        <f t="shared" si="14"/>
        <v>0.1124985937675779</v>
      </c>
      <c r="AM31" s="5">
        <f t="shared" si="15"/>
        <v>8.5711836804662711E-2</v>
      </c>
      <c r="AN31" s="5">
        <f t="shared" si="16"/>
        <v>0.19999500012499685</v>
      </c>
      <c r="AO31" s="1"/>
      <c r="AP31" s="2">
        <f t="shared" si="17"/>
        <v>0</v>
      </c>
      <c r="AQ31" s="2">
        <f t="shared" si="17"/>
        <v>0</v>
      </c>
      <c r="AR31" s="2">
        <f t="shared" si="17"/>
        <v>0</v>
      </c>
      <c r="AS31" s="2">
        <f t="shared" si="17"/>
        <v>0</v>
      </c>
      <c r="AT31" s="2">
        <f t="shared" si="17"/>
        <v>0</v>
      </c>
      <c r="AU31" s="1"/>
      <c r="AV31" s="2" t="str">
        <f t="shared" si="18"/>
        <v>Not</v>
      </c>
      <c r="AW31" s="2" t="str">
        <f t="shared" si="18"/>
        <v>Not</v>
      </c>
      <c r="AX31" s="2" t="str">
        <f t="shared" si="3"/>
        <v>Not</v>
      </c>
      <c r="AY31" s="2" t="str">
        <f t="shared" si="3"/>
        <v>Not</v>
      </c>
      <c r="AZ31" s="2" t="str">
        <f t="shared" si="3"/>
        <v>Not</v>
      </c>
    </row>
    <row r="32" spans="1:52" x14ac:dyDescent="0.35">
      <c r="A32" s="53">
        <v>1903710201947</v>
      </c>
      <c r="B32" s="6" t="s">
        <v>76</v>
      </c>
      <c r="C32" s="6">
        <v>2</v>
      </c>
      <c r="D32" s="6">
        <v>5</v>
      </c>
      <c r="E32" s="6">
        <v>10</v>
      </c>
      <c r="F32" s="6">
        <f>SUM(LARGE(C32:E32,{1,2}))</f>
        <v>15</v>
      </c>
      <c r="G32" s="6">
        <v>9</v>
      </c>
      <c r="H32" s="6">
        <v>5</v>
      </c>
      <c r="I32" s="6">
        <v>0</v>
      </c>
      <c r="J32" s="6">
        <v>0</v>
      </c>
      <c r="K32" s="6">
        <v>2</v>
      </c>
      <c r="L32" s="6"/>
      <c r="M32" s="6"/>
      <c r="N32" s="6">
        <f t="shared" si="4"/>
        <v>7</v>
      </c>
      <c r="O32" s="6"/>
      <c r="P32" s="6"/>
      <c r="Q32" s="6"/>
      <c r="R32" s="6">
        <v>3</v>
      </c>
      <c r="S32" s="6">
        <v>0</v>
      </c>
      <c r="T32" s="6">
        <v>0</v>
      </c>
      <c r="U32" s="6">
        <v>0</v>
      </c>
      <c r="V32" s="6">
        <v>1</v>
      </c>
      <c r="W32" s="6">
        <v>4</v>
      </c>
      <c r="X32" s="6">
        <v>2</v>
      </c>
      <c r="Y32" s="6"/>
      <c r="Z32" s="6"/>
      <c r="AA32" s="44">
        <f t="shared" si="5"/>
        <v>10</v>
      </c>
      <c r="AB32" s="6">
        <f t="shared" si="6"/>
        <v>41</v>
      </c>
      <c r="AD32" s="2">
        <f t="shared" si="7"/>
        <v>10</v>
      </c>
      <c r="AE32" s="2">
        <f t="shared" si="8"/>
        <v>13</v>
      </c>
      <c r="AF32" s="2">
        <f t="shared" si="9"/>
        <v>0</v>
      </c>
      <c r="AG32" s="2">
        <f t="shared" si="10"/>
        <v>7</v>
      </c>
      <c r="AH32" s="2">
        <f t="shared" si="11"/>
        <v>8</v>
      </c>
      <c r="AI32" s="1"/>
      <c r="AJ32" s="5">
        <f t="shared" si="12"/>
        <v>0.5999880002399951</v>
      </c>
      <c r="AK32" s="5">
        <f t="shared" si="13"/>
        <v>0.5571388775794458</v>
      </c>
      <c r="AL32" s="5">
        <f t="shared" si="14"/>
        <v>0</v>
      </c>
      <c r="AM32" s="5">
        <f t="shared" si="15"/>
        <v>0.29999142881631952</v>
      </c>
      <c r="AN32" s="5">
        <f t="shared" si="16"/>
        <v>0.3999900002499937</v>
      </c>
      <c r="AO32" s="1"/>
      <c r="AP32" s="2">
        <f t="shared" si="17"/>
        <v>2</v>
      </c>
      <c r="AQ32" s="2">
        <f t="shared" si="17"/>
        <v>2</v>
      </c>
      <c r="AR32" s="2">
        <f t="shared" si="17"/>
        <v>0</v>
      </c>
      <c r="AS32" s="2">
        <f t="shared" si="17"/>
        <v>1</v>
      </c>
      <c r="AT32" s="2">
        <f t="shared" si="17"/>
        <v>1</v>
      </c>
      <c r="AU32" s="1"/>
      <c r="AV32" s="2" t="str">
        <f t="shared" si="18"/>
        <v>Att</v>
      </c>
      <c r="AW32" s="2" t="str">
        <f t="shared" si="18"/>
        <v>Att</v>
      </c>
      <c r="AX32" s="2" t="str">
        <f t="shared" si="3"/>
        <v>Not</v>
      </c>
      <c r="AY32" s="2" t="str">
        <f t="shared" si="3"/>
        <v>Weak</v>
      </c>
      <c r="AZ32" s="2" t="str">
        <f t="shared" si="3"/>
        <v>Weak</v>
      </c>
    </row>
    <row r="33" spans="1:52" x14ac:dyDescent="0.35">
      <c r="A33" s="53">
        <v>1903710201950</v>
      </c>
      <c r="B33" s="6" t="s">
        <v>77</v>
      </c>
      <c r="C33" s="6">
        <v>0</v>
      </c>
      <c r="D33" s="6">
        <v>2</v>
      </c>
      <c r="E33" s="6">
        <v>10</v>
      </c>
      <c r="F33" s="6">
        <f>SUM(LARGE(C33:E33,{1,2}))</f>
        <v>12</v>
      </c>
      <c r="G33" s="6">
        <v>9</v>
      </c>
      <c r="H33" s="6"/>
      <c r="I33" s="6"/>
      <c r="J33" s="6">
        <v>4</v>
      </c>
      <c r="K33" s="6">
        <v>0</v>
      </c>
      <c r="L33" s="6">
        <v>0</v>
      </c>
      <c r="M33" s="6">
        <v>2</v>
      </c>
      <c r="N33" s="6">
        <f t="shared" si="4"/>
        <v>6</v>
      </c>
      <c r="O33" s="6">
        <v>2</v>
      </c>
      <c r="P33" s="6">
        <v>5</v>
      </c>
      <c r="Q33" s="6">
        <v>4</v>
      </c>
      <c r="R33" s="6">
        <v>2.5</v>
      </c>
      <c r="S33" s="6">
        <v>2.5</v>
      </c>
      <c r="T33" s="6">
        <v>1</v>
      </c>
      <c r="U33" s="6"/>
      <c r="V33" s="6"/>
      <c r="W33" s="6">
        <v>4</v>
      </c>
      <c r="X33" s="6"/>
      <c r="Y33" s="6"/>
      <c r="Z33" s="6"/>
      <c r="AA33" s="44">
        <f t="shared" si="5"/>
        <v>21</v>
      </c>
      <c r="AB33" s="6">
        <f t="shared" si="6"/>
        <v>48</v>
      </c>
      <c r="AD33" s="2">
        <f t="shared" si="7"/>
        <v>17</v>
      </c>
      <c r="AE33" s="2">
        <f t="shared" si="8"/>
        <v>11</v>
      </c>
      <c r="AF33" s="2">
        <f t="shared" si="9"/>
        <v>3.5</v>
      </c>
      <c r="AG33" s="2">
        <f t="shared" si="10"/>
        <v>6</v>
      </c>
      <c r="AH33" s="2">
        <f t="shared" si="11"/>
        <v>6.5</v>
      </c>
      <c r="AI33" s="1"/>
      <c r="AJ33" s="5">
        <f t="shared" si="12"/>
        <v>1.0199796004079917</v>
      </c>
      <c r="AK33" s="5">
        <f t="shared" si="13"/>
        <v>0.47142520410568495</v>
      </c>
      <c r="AL33" s="5">
        <f t="shared" si="14"/>
        <v>0.13124835939550755</v>
      </c>
      <c r="AM33" s="5">
        <f t="shared" si="15"/>
        <v>0.25713551041398813</v>
      </c>
      <c r="AN33" s="5">
        <f t="shared" si="16"/>
        <v>0.3249918752031199</v>
      </c>
      <c r="AO33" s="1"/>
      <c r="AP33" s="2">
        <f t="shared" si="17"/>
        <v>2</v>
      </c>
      <c r="AQ33" s="2">
        <f t="shared" si="17"/>
        <v>1</v>
      </c>
      <c r="AR33" s="2">
        <f t="shared" si="17"/>
        <v>0</v>
      </c>
      <c r="AS33" s="2">
        <f t="shared" si="17"/>
        <v>1</v>
      </c>
      <c r="AT33" s="2">
        <f t="shared" si="17"/>
        <v>1</v>
      </c>
      <c r="AU33" s="1"/>
      <c r="AV33" s="2" t="str">
        <f t="shared" si="18"/>
        <v>Att</v>
      </c>
      <c r="AW33" s="2" t="str">
        <f t="shared" si="18"/>
        <v>Weak</v>
      </c>
      <c r="AX33" s="2" t="str">
        <f t="shared" si="18"/>
        <v>Not</v>
      </c>
      <c r="AY33" s="2" t="str">
        <f t="shared" si="18"/>
        <v>Weak</v>
      </c>
      <c r="AZ33" s="2" t="str">
        <f t="shared" si="18"/>
        <v>Weak</v>
      </c>
    </row>
    <row r="34" spans="1:52" x14ac:dyDescent="0.35">
      <c r="A34" s="53">
        <v>1903710201960</v>
      </c>
      <c r="B34" s="6" t="s">
        <v>78</v>
      </c>
      <c r="C34" s="6" t="s">
        <v>147</v>
      </c>
      <c r="D34" s="6" t="s">
        <v>147</v>
      </c>
      <c r="E34" s="6" t="s">
        <v>147</v>
      </c>
      <c r="F34" s="6" t="s">
        <v>147</v>
      </c>
      <c r="G34" s="6" t="s">
        <v>147</v>
      </c>
      <c r="H34" s="6" t="s">
        <v>147</v>
      </c>
      <c r="I34" s="6" t="s">
        <v>147</v>
      </c>
      <c r="J34" s="6" t="s">
        <v>147</v>
      </c>
      <c r="K34" s="6" t="s">
        <v>147</v>
      </c>
      <c r="L34" s="6" t="s">
        <v>147</v>
      </c>
      <c r="M34" s="6" t="s">
        <v>147</v>
      </c>
      <c r="N34" s="6" t="s">
        <v>147</v>
      </c>
      <c r="O34" s="6">
        <v>3</v>
      </c>
      <c r="P34" s="6">
        <v>2</v>
      </c>
      <c r="Q34" s="6">
        <v>4</v>
      </c>
      <c r="R34" s="6">
        <v>2</v>
      </c>
      <c r="S34" s="6">
        <v>2</v>
      </c>
      <c r="T34" s="6">
        <v>3</v>
      </c>
      <c r="U34" s="6"/>
      <c r="V34" s="6"/>
      <c r="W34" s="6">
        <v>3</v>
      </c>
      <c r="X34" s="6">
        <v>1</v>
      </c>
      <c r="Y34" s="6"/>
      <c r="Z34" s="6"/>
      <c r="AA34" s="44">
        <f t="shared" si="5"/>
        <v>20</v>
      </c>
      <c r="AB34" s="6">
        <f t="shared" si="6"/>
        <v>20</v>
      </c>
      <c r="AD34" s="2">
        <f t="shared" si="7"/>
        <v>5</v>
      </c>
      <c r="AE34" s="2">
        <f t="shared" si="8"/>
        <v>0</v>
      </c>
      <c r="AF34" s="2">
        <f t="shared" si="9"/>
        <v>5</v>
      </c>
      <c r="AG34" s="2">
        <f t="shared" si="10"/>
        <v>5</v>
      </c>
      <c r="AH34" s="2">
        <f t="shared" si="11"/>
        <v>5</v>
      </c>
      <c r="AI34" s="1"/>
      <c r="AJ34" s="5">
        <f t="shared" si="12"/>
        <v>0.29999400011999755</v>
      </c>
      <c r="AK34" s="5">
        <f t="shared" si="13"/>
        <v>0</v>
      </c>
      <c r="AL34" s="5">
        <f t="shared" si="14"/>
        <v>0.18749765627929649</v>
      </c>
      <c r="AM34" s="5">
        <f t="shared" si="15"/>
        <v>0.21427959201165678</v>
      </c>
      <c r="AN34" s="5">
        <f t="shared" si="16"/>
        <v>0.24999375015624606</v>
      </c>
      <c r="AO34" s="1"/>
      <c r="AP34" s="2">
        <f t="shared" si="17"/>
        <v>1</v>
      </c>
      <c r="AQ34" s="2">
        <f t="shared" si="17"/>
        <v>0</v>
      </c>
      <c r="AR34" s="2">
        <f t="shared" si="17"/>
        <v>0</v>
      </c>
      <c r="AS34" s="2">
        <f t="shared" si="17"/>
        <v>0</v>
      </c>
      <c r="AT34" s="2">
        <f t="shared" si="17"/>
        <v>0</v>
      </c>
      <c r="AU34" s="1"/>
      <c r="AV34" s="2" t="str">
        <f t="shared" si="18"/>
        <v>Weak</v>
      </c>
      <c r="AW34" s="2" t="str">
        <f t="shared" si="18"/>
        <v>Not</v>
      </c>
      <c r="AX34" s="2" t="str">
        <f t="shared" si="18"/>
        <v>Not</v>
      </c>
      <c r="AY34" s="2" t="str">
        <f t="shared" si="18"/>
        <v>Not</v>
      </c>
      <c r="AZ34" s="2" t="str">
        <f t="shared" si="18"/>
        <v>Not</v>
      </c>
    </row>
    <row r="35" spans="1:52" x14ac:dyDescent="0.35">
      <c r="A35" s="53">
        <v>1903710202029</v>
      </c>
      <c r="B35" s="6" t="s">
        <v>79</v>
      </c>
      <c r="C35" s="6" t="s">
        <v>147</v>
      </c>
      <c r="D35" s="6" t="s">
        <v>147</v>
      </c>
      <c r="E35" s="6" t="s">
        <v>147</v>
      </c>
      <c r="F35" s="6" t="s">
        <v>147</v>
      </c>
      <c r="G35" s="6" t="s">
        <v>147</v>
      </c>
      <c r="H35" s="6" t="s">
        <v>147</v>
      </c>
      <c r="I35" s="6" t="s">
        <v>147</v>
      </c>
      <c r="J35" s="6" t="s">
        <v>147</v>
      </c>
      <c r="K35" s="6" t="s">
        <v>147</v>
      </c>
      <c r="L35" s="6" t="s">
        <v>147</v>
      </c>
      <c r="M35" s="6" t="s">
        <v>147</v>
      </c>
      <c r="N35" s="6" t="s">
        <v>147</v>
      </c>
      <c r="O35" s="6">
        <v>3</v>
      </c>
      <c r="P35" s="6">
        <v>4</v>
      </c>
      <c r="Q35" s="6">
        <v>1</v>
      </c>
      <c r="R35" s="6">
        <v>0</v>
      </c>
      <c r="S35" s="6"/>
      <c r="T35" s="6">
        <v>0</v>
      </c>
      <c r="U35" s="6"/>
      <c r="V35" s="6"/>
      <c r="W35" s="6">
        <v>5</v>
      </c>
      <c r="X35" s="6"/>
      <c r="Y35" s="6"/>
      <c r="Z35" s="6"/>
      <c r="AA35" s="44">
        <f t="shared" si="5"/>
        <v>13</v>
      </c>
      <c r="AB35" s="6">
        <f t="shared" si="6"/>
        <v>13</v>
      </c>
      <c r="AD35" s="2">
        <f t="shared" si="7"/>
        <v>7</v>
      </c>
      <c r="AE35" s="2">
        <f t="shared" si="8"/>
        <v>0</v>
      </c>
      <c r="AF35" s="2">
        <f t="shared" si="9"/>
        <v>0</v>
      </c>
      <c r="AG35" s="2">
        <f t="shared" si="10"/>
        <v>1</v>
      </c>
      <c r="AH35" s="2">
        <f t="shared" si="11"/>
        <v>5</v>
      </c>
      <c r="AI35" s="1"/>
      <c r="AJ35" s="5">
        <f t="shared" si="12"/>
        <v>0.41999160016799658</v>
      </c>
      <c r="AK35" s="5">
        <f t="shared" si="13"/>
        <v>0</v>
      </c>
      <c r="AL35" s="5">
        <f t="shared" si="14"/>
        <v>0</v>
      </c>
      <c r="AM35" s="5">
        <f t="shared" si="15"/>
        <v>4.2855918402331356E-2</v>
      </c>
      <c r="AN35" s="5">
        <f t="shared" si="16"/>
        <v>0.24999375015624606</v>
      </c>
      <c r="AO35" s="1"/>
      <c r="AP35" s="2">
        <f t="shared" si="17"/>
        <v>1</v>
      </c>
      <c r="AQ35" s="2">
        <f t="shared" si="17"/>
        <v>0</v>
      </c>
      <c r="AR35" s="2">
        <f t="shared" si="17"/>
        <v>0</v>
      </c>
      <c r="AS35" s="2">
        <f t="shared" si="17"/>
        <v>0</v>
      </c>
      <c r="AT35" s="2">
        <f t="shared" si="17"/>
        <v>0</v>
      </c>
      <c r="AU35" s="1"/>
      <c r="AV35" s="2" t="str">
        <f t="shared" si="18"/>
        <v>Weak</v>
      </c>
      <c r="AW35" s="2" t="str">
        <f t="shared" si="18"/>
        <v>Not</v>
      </c>
      <c r="AX35" s="2" t="str">
        <f t="shared" si="18"/>
        <v>Not</v>
      </c>
      <c r="AY35" s="2" t="str">
        <f t="shared" si="18"/>
        <v>Not</v>
      </c>
      <c r="AZ35" s="2" t="str">
        <f t="shared" si="18"/>
        <v>Not</v>
      </c>
    </row>
    <row r="36" spans="1:52" x14ac:dyDescent="0.35">
      <c r="A36" s="53">
        <v>2103910202102</v>
      </c>
      <c r="B36" s="6" t="s">
        <v>80</v>
      </c>
      <c r="C36" s="6">
        <v>2</v>
      </c>
      <c r="D36" s="6">
        <v>6</v>
      </c>
      <c r="E36" s="6">
        <v>9</v>
      </c>
      <c r="F36" s="6">
        <f>SUM(LARGE(C36:E36,{1,2}))</f>
        <v>15</v>
      </c>
      <c r="G36" s="6">
        <v>9</v>
      </c>
      <c r="H36" s="6">
        <v>2</v>
      </c>
      <c r="I36" s="6">
        <v>3</v>
      </c>
      <c r="J36" s="6"/>
      <c r="K36" s="6"/>
      <c r="L36" s="6">
        <v>3</v>
      </c>
      <c r="M36" s="6">
        <v>3</v>
      </c>
      <c r="N36" s="6">
        <f t="shared" si="4"/>
        <v>11</v>
      </c>
      <c r="O36" s="6">
        <v>0</v>
      </c>
      <c r="P36" s="6">
        <v>0</v>
      </c>
      <c r="Q36" s="6">
        <v>2</v>
      </c>
      <c r="R36" s="6">
        <v>1</v>
      </c>
      <c r="S36" s="6">
        <v>2</v>
      </c>
      <c r="T36" s="6">
        <v>0</v>
      </c>
      <c r="U36" s="6"/>
      <c r="V36" s="6"/>
      <c r="W36" s="6">
        <v>4</v>
      </c>
      <c r="X36" s="6">
        <v>2</v>
      </c>
      <c r="Y36" s="6"/>
      <c r="Z36" s="6"/>
      <c r="AA36" s="44">
        <f t="shared" si="5"/>
        <v>11</v>
      </c>
      <c r="AB36" s="6">
        <f t="shared" si="6"/>
        <v>46</v>
      </c>
      <c r="AD36" s="2">
        <f t="shared" si="7"/>
        <v>12</v>
      </c>
      <c r="AE36" s="2">
        <f t="shared" si="8"/>
        <v>14</v>
      </c>
      <c r="AF36" s="2">
        <f t="shared" si="9"/>
        <v>2</v>
      </c>
      <c r="AG36" s="2">
        <f t="shared" si="10"/>
        <v>10</v>
      </c>
      <c r="AH36" s="2">
        <f t="shared" si="11"/>
        <v>5</v>
      </c>
      <c r="AI36" s="1"/>
      <c r="AJ36" s="5">
        <f t="shared" si="12"/>
        <v>0.71998560028799419</v>
      </c>
      <c r="AK36" s="5">
        <f t="shared" si="13"/>
        <v>0.59999571431632626</v>
      </c>
      <c r="AL36" s="5">
        <f t="shared" si="14"/>
        <v>7.4999062511718603E-2</v>
      </c>
      <c r="AM36" s="5">
        <f t="shared" si="15"/>
        <v>0.42855918402331356</v>
      </c>
      <c r="AN36" s="5">
        <f t="shared" si="16"/>
        <v>0.24999375015624606</v>
      </c>
      <c r="AO36" s="1"/>
      <c r="AP36" s="2">
        <f t="shared" si="17"/>
        <v>2</v>
      </c>
      <c r="AQ36" s="2">
        <f t="shared" si="17"/>
        <v>2</v>
      </c>
      <c r="AR36" s="2">
        <f t="shared" si="17"/>
        <v>0</v>
      </c>
      <c r="AS36" s="2">
        <f t="shared" si="17"/>
        <v>1</v>
      </c>
      <c r="AT36" s="2">
        <f t="shared" si="17"/>
        <v>0</v>
      </c>
      <c r="AU36" s="1"/>
      <c r="AV36" s="2" t="str">
        <f t="shared" si="18"/>
        <v>Att</v>
      </c>
      <c r="AW36" s="2" t="str">
        <f t="shared" si="18"/>
        <v>Att</v>
      </c>
      <c r="AX36" s="2" t="str">
        <f t="shared" si="18"/>
        <v>Not</v>
      </c>
      <c r="AY36" s="2" t="str">
        <f t="shared" si="18"/>
        <v>Weak</v>
      </c>
      <c r="AZ36" s="2" t="str">
        <f t="shared" si="18"/>
        <v>Not</v>
      </c>
    </row>
    <row r="37" spans="1:52" x14ac:dyDescent="0.35">
      <c r="A37" s="53">
        <v>2104010202153</v>
      </c>
      <c r="B37" s="6" t="s">
        <v>81</v>
      </c>
      <c r="C37" s="6">
        <v>10</v>
      </c>
      <c r="D37" s="6">
        <v>4</v>
      </c>
      <c r="E37" s="6">
        <v>10</v>
      </c>
      <c r="F37" s="6">
        <f>SUM(LARGE(C37:E37,{1,2}))</f>
        <v>20</v>
      </c>
      <c r="G37" s="6">
        <v>9</v>
      </c>
      <c r="H37" s="6">
        <v>5</v>
      </c>
      <c r="I37" s="6">
        <v>5</v>
      </c>
      <c r="J37" s="6">
        <v>5</v>
      </c>
      <c r="K37" s="6">
        <v>5</v>
      </c>
      <c r="L37" s="6"/>
      <c r="M37" s="6"/>
      <c r="N37" s="6">
        <f t="shared" si="4"/>
        <v>20</v>
      </c>
      <c r="O37" s="6">
        <v>5</v>
      </c>
      <c r="P37" s="6">
        <v>5</v>
      </c>
      <c r="Q37" s="6">
        <v>5</v>
      </c>
      <c r="R37" s="6">
        <v>4</v>
      </c>
      <c r="S37" s="6">
        <v>4</v>
      </c>
      <c r="T37" s="6">
        <v>4</v>
      </c>
      <c r="U37" s="6">
        <v>4</v>
      </c>
      <c r="V37" s="6">
        <v>5</v>
      </c>
      <c r="W37" s="6"/>
      <c r="X37" s="6"/>
      <c r="Y37" s="6"/>
      <c r="Z37" s="6"/>
      <c r="AA37" s="44">
        <f t="shared" si="5"/>
        <v>36</v>
      </c>
      <c r="AB37" s="6">
        <f t="shared" si="6"/>
        <v>85</v>
      </c>
      <c r="AD37" s="2">
        <f t="shared" si="7"/>
        <v>25</v>
      </c>
      <c r="AE37" s="2">
        <f t="shared" si="8"/>
        <v>24</v>
      </c>
      <c r="AF37" s="2">
        <f t="shared" si="9"/>
        <v>12</v>
      </c>
      <c r="AG37" s="2">
        <f t="shared" si="10"/>
        <v>9</v>
      </c>
      <c r="AH37" s="2">
        <f t="shared" si="11"/>
        <v>9</v>
      </c>
      <c r="AI37" s="1"/>
      <c r="AJ37" s="5">
        <f t="shared" si="12"/>
        <v>1.4999700005999879</v>
      </c>
      <c r="AK37" s="5">
        <f t="shared" si="13"/>
        <v>1.0285640816851307</v>
      </c>
      <c r="AL37" s="5">
        <f t="shared" si="14"/>
        <v>0.44999437507031159</v>
      </c>
      <c r="AM37" s="5">
        <f t="shared" si="15"/>
        <v>0.38570326562098223</v>
      </c>
      <c r="AN37" s="5">
        <f t="shared" si="16"/>
        <v>0.44998875028124291</v>
      </c>
      <c r="AO37" s="1"/>
      <c r="AP37" s="2">
        <f t="shared" si="17"/>
        <v>2</v>
      </c>
      <c r="AQ37" s="2">
        <f t="shared" si="17"/>
        <v>2</v>
      </c>
      <c r="AR37" s="2">
        <f t="shared" si="17"/>
        <v>1</v>
      </c>
      <c r="AS37" s="2">
        <f t="shared" si="17"/>
        <v>1</v>
      </c>
      <c r="AT37" s="2">
        <f t="shared" si="17"/>
        <v>1</v>
      </c>
      <c r="AU37" s="1"/>
      <c r="AV37" s="2" t="str">
        <f t="shared" si="18"/>
        <v>Att</v>
      </c>
      <c r="AW37" s="2" t="str">
        <f t="shared" si="18"/>
        <v>Att</v>
      </c>
      <c r="AX37" s="2" t="str">
        <f t="shared" si="18"/>
        <v>Weak</v>
      </c>
      <c r="AY37" s="2" t="str">
        <f t="shared" si="18"/>
        <v>Weak</v>
      </c>
      <c r="AZ37" s="2" t="str">
        <f t="shared" si="18"/>
        <v>Weak</v>
      </c>
    </row>
    <row r="38" spans="1:52" x14ac:dyDescent="0.35">
      <c r="A38" s="53">
        <v>2104010202157</v>
      </c>
      <c r="B38" s="6" t="s">
        <v>82</v>
      </c>
      <c r="C38" s="6">
        <v>5</v>
      </c>
      <c r="D38" s="6">
        <v>3</v>
      </c>
      <c r="E38" s="6">
        <v>10</v>
      </c>
      <c r="F38" s="6">
        <f>SUM(LARGE(C38:E38,{1,2}))</f>
        <v>15</v>
      </c>
      <c r="G38" s="6">
        <v>9</v>
      </c>
      <c r="H38" s="6">
        <v>5</v>
      </c>
      <c r="I38" s="6">
        <v>3</v>
      </c>
      <c r="J38" s="6"/>
      <c r="K38" s="6">
        <v>4</v>
      </c>
      <c r="L38" s="6"/>
      <c r="M38" s="6"/>
      <c r="N38" s="6">
        <f t="shared" si="4"/>
        <v>12</v>
      </c>
      <c r="O38" s="6"/>
      <c r="P38" s="6"/>
      <c r="Q38" s="6">
        <v>4</v>
      </c>
      <c r="R38" s="6">
        <v>0</v>
      </c>
      <c r="S38" s="6">
        <v>2</v>
      </c>
      <c r="T38" s="6">
        <v>1</v>
      </c>
      <c r="U38" s="6">
        <v>0</v>
      </c>
      <c r="V38" s="6">
        <v>2</v>
      </c>
      <c r="W38" s="6"/>
      <c r="X38" s="6"/>
      <c r="Y38" s="6"/>
      <c r="Z38" s="6"/>
      <c r="AA38" s="44">
        <f t="shared" si="5"/>
        <v>9</v>
      </c>
      <c r="AB38" s="6">
        <f t="shared" si="6"/>
        <v>45</v>
      </c>
      <c r="AD38" s="2">
        <f t="shared" si="7"/>
        <v>13</v>
      </c>
      <c r="AE38" s="2">
        <f t="shared" si="8"/>
        <v>18</v>
      </c>
      <c r="AF38" s="2">
        <f t="shared" si="9"/>
        <v>3</v>
      </c>
      <c r="AG38" s="2">
        <f t="shared" si="10"/>
        <v>7</v>
      </c>
      <c r="AH38" s="2">
        <f t="shared" si="11"/>
        <v>2</v>
      </c>
      <c r="AI38" s="1"/>
      <c r="AJ38" s="5">
        <f t="shared" si="12"/>
        <v>0.77998440031199368</v>
      </c>
      <c r="AK38" s="5">
        <f t="shared" si="13"/>
        <v>0.77142306126384808</v>
      </c>
      <c r="AL38" s="5">
        <f t="shared" si="14"/>
        <v>0.1124985937675779</v>
      </c>
      <c r="AM38" s="5">
        <f t="shared" si="15"/>
        <v>0.29999142881631952</v>
      </c>
      <c r="AN38" s="5">
        <f t="shared" si="16"/>
        <v>9.9997500062498426E-2</v>
      </c>
      <c r="AO38" s="1"/>
      <c r="AP38" s="2">
        <f t="shared" si="17"/>
        <v>2</v>
      </c>
      <c r="AQ38" s="2">
        <f t="shared" si="17"/>
        <v>2</v>
      </c>
      <c r="AR38" s="2">
        <f t="shared" si="17"/>
        <v>0</v>
      </c>
      <c r="AS38" s="2">
        <f t="shared" si="17"/>
        <v>1</v>
      </c>
      <c r="AT38" s="2">
        <f t="shared" si="17"/>
        <v>0</v>
      </c>
      <c r="AU38" s="1"/>
      <c r="AV38" s="2" t="str">
        <f t="shared" si="18"/>
        <v>Att</v>
      </c>
      <c r="AW38" s="2" t="str">
        <f t="shared" si="18"/>
        <v>Att</v>
      </c>
      <c r="AX38" s="2" t="str">
        <f t="shared" si="18"/>
        <v>Not</v>
      </c>
      <c r="AY38" s="2" t="str">
        <f t="shared" si="18"/>
        <v>Weak</v>
      </c>
      <c r="AZ38" s="2" t="str">
        <f t="shared" si="18"/>
        <v>Not</v>
      </c>
    </row>
    <row r="39" spans="1:52" x14ac:dyDescent="0.35">
      <c r="A39" s="53">
        <v>2104010202158</v>
      </c>
      <c r="B39" s="6" t="s">
        <v>83</v>
      </c>
      <c r="C39" s="6">
        <v>0</v>
      </c>
      <c r="D39" s="6">
        <v>9</v>
      </c>
      <c r="E39" s="6">
        <v>9</v>
      </c>
      <c r="F39" s="6">
        <f>SUM(LARGE(C39:E39,{1,2}))</f>
        <v>18</v>
      </c>
      <c r="G39" s="6">
        <v>9</v>
      </c>
      <c r="H39" s="6">
        <v>4.5</v>
      </c>
      <c r="I39" s="6"/>
      <c r="J39" s="6">
        <v>2.5</v>
      </c>
      <c r="K39" s="6">
        <v>1</v>
      </c>
      <c r="L39" s="6"/>
      <c r="M39" s="6"/>
      <c r="N39" s="6">
        <f t="shared" si="4"/>
        <v>8</v>
      </c>
      <c r="O39" s="6">
        <v>0</v>
      </c>
      <c r="P39" s="6">
        <v>5</v>
      </c>
      <c r="Q39" s="6">
        <v>4</v>
      </c>
      <c r="R39" s="6">
        <v>1</v>
      </c>
      <c r="S39" s="6">
        <v>3</v>
      </c>
      <c r="T39" s="6"/>
      <c r="U39" s="6"/>
      <c r="V39" s="6"/>
      <c r="W39" s="6"/>
      <c r="X39" s="6"/>
      <c r="Y39" s="6"/>
      <c r="Z39" s="6">
        <v>2</v>
      </c>
      <c r="AA39" s="44">
        <f t="shared" si="5"/>
        <v>15</v>
      </c>
      <c r="AB39" s="6">
        <f t="shared" si="6"/>
        <v>50</v>
      </c>
      <c r="AD39" s="2">
        <f t="shared" si="7"/>
        <v>14</v>
      </c>
      <c r="AE39" s="2">
        <f t="shared" si="8"/>
        <v>10</v>
      </c>
      <c r="AF39" s="2">
        <f t="shared" si="9"/>
        <v>3</v>
      </c>
      <c r="AG39" s="2">
        <f t="shared" si="10"/>
        <v>13</v>
      </c>
      <c r="AH39" s="2">
        <f t="shared" si="11"/>
        <v>3</v>
      </c>
      <c r="AI39" s="1"/>
      <c r="AJ39" s="5">
        <f t="shared" si="12"/>
        <v>0.83998320033599316</v>
      </c>
      <c r="AK39" s="5">
        <f t="shared" si="13"/>
        <v>0.42856836736880449</v>
      </c>
      <c r="AL39" s="5">
        <f t="shared" si="14"/>
        <v>0.1124985937675779</v>
      </c>
      <c r="AM39" s="5">
        <f t="shared" si="15"/>
        <v>0.55712693923030765</v>
      </c>
      <c r="AN39" s="5">
        <f t="shared" si="16"/>
        <v>0.14999625009374765</v>
      </c>
      <c r="AO39" s="1"/>
      <c r="AP39" s="2">
        <f t="shared" si="17"/>
        <v>2</v>
      </c>
      <c r="AQ39" s="2">
        <f t="shared" si="17"/>
        <v>1</v>
      </c>
      <c r="AR39" s="2">
        <f t="shared" si="17"/>
        <v>0</v>
      </c>
      <c r="AS39" s="2">
        <f t="shared" si="17"/>
        <v>2</v>
      </c>
      <c r="AT39" s="2">
        <f t="shared" si="17"/>
        <v>0</v>
      </c>
      <c r="AU39" s="1"/>
      <c r="AV39" s="2" t="str">
        <f t="shared" si="18"/>
        <v>Att</v>
      </c>
      <c r="AW39" s="2" t="str">
        <f t="shared" si="18"/>
        <v>Weak</v>
      </c>
      <c r="AX39" s="2" t="str">
        <f t="shared" si="18"/>
        <v>Not</v>
      </c>
      <c r="AY39" s="2" t="str">
        <f t="shared" si="18"/>
        <v>Att</v>
      </c>
      <c r="AZ39" s="2" t="str">
        <f t="shared" si="18"/>
        <v>Not</v>
      </c>
    </row>
    <row r="40" spans="1:52" x14ac:dyDescent="0.35">
      <c r="A40" s="53">
        <v>2104010202160</v>
      </c>
      <c r="B40" s="6" t="s">
        <v>84</v>
      </c>
      <c r="C40" s="6">
        <v>0</v>
      </c>
      <c r="D40" s="6">
        <v>7</v>
      </c>
      <c r="E40" s="6">
        <v>10</v>
      </c>
      <c r="F40" s="6">
        <f>SUM(LARGE(C40:E40,{1,2}))</f>
        <v>17</v>
      </c>
      <c r="G40" s="6">
        <v>9</v>
      </c>
      <c r="H40" s="6">
        <v>5</v>
      </c>
      <c r="I40" s="6"/>
      <c r="J40" s="6">
        <v>2</v>
      </c>
      <c r="K40" s="6"/>
      <c r="L40" s="6"/>
      <c r="M40" s="6"/>
      <c r="N40" s="6">
        <f t="shared" si="4"/>
        <v>7</v>
      </c>
      <c r="O40" s="6">
        <v>1</v>
      </c>
      <c r="P40" s="6">
        <v>5</v>
      </c>
      <c r="Q40" s="6">
        <v>4</v>
      </c>
      <c r="R40" s="6">
        <v>3</v>
      </c>
      <c r="S40" s="6">
        <v>4</v>
      </c>
      <c r="T40" s="6">
        <v>1</v>
      </c>
      <c r="U40" s="6">
        <v>4</v>
      </c>
      <c r="V40" s="6">
        <v>3</v>
      </c>
      <c r="W40" s="6"/>
      <c r="X40" s="6"/>
      <c r="Y40" s="6"/>
      <c r="Z40" s="6"/>
      <c r="AA40" s="44">
        <f t="shared" si="5"/>
        <v>25</v>
      </c>
      <c r="AB40" s="6">
        <f t="shared" si="6"/>
        <v>58</v>
      </c>
      <c r="AD40" s="2">
        <f t="shared" si="7"/>
        <v>16</v>
      </c>
      <c r="AE40" s="2">
        <f t="shared" si="8"/>
        <v>9</v>
      </c>
      <c r="AF40" s="2">
        <f t="shared" si="9"/>
        <v>9</v>
      </c>
      <c r="AG40" s="2">
        <f t="shared" si="10"/>
        <v>11</v>
      </c>
      <c r="AH40" s="2">
        <f t="shared" si="11"/>
        <v>6</v>
      </c>
      <c r="AI40" s="1"/>
      <c r="AJ40" s="5">
        <f t="shared" si="12"/>
        <v>0.95998080038399225</v>
      </c>
      <c r="AK40" s="5">
        <f t="shared" si="13"/>
        <v>0.38571153063192404</v>
      </c>
      <c r="AL40" s="5">
        <f t="shared" si="14"/>
        <v>0.33749578130273372</v>
      </c>
      <c r="AM40" s="5">
        <f t="shared" si="15"/>
        <v>0.47141510242564494</v>
      </c>
      <c r="AN40" s="5">
        <f t="shared" si="16"/>
        <v>0.29999250018749529</v>
      </c>
      <c r="AO40" s="1"/>
      <c r="AP40" s="2">
        <f t="shared" si="17"/>
        <v>2</v>
      </c>
      <c r="AQ40" s="2">
        <f t="shared" si="17"/>
        <v>1</v>
      </c>
      <c r="AR40" s="2">
        <f t="shared" si="17"/>
        <v>1</v>
      </c>
      <c r="AS40" s="2">
        <f t="shared" si="17"/>
        <v>1</v>
      </c>
      <c r="AT40" s="2">
        <f t="shared" si="17"/>
        <v>1</v>
      </c>
      <c r="AU40" s="1"/>
      <c r="AV40" s="2" t="str">
        <f t="shared" si="18"/>
        <v>Att</v>
      </c>
      <c r="AW40" s="2" t="str">
        <f t="shared" si="18"/>
        <v>Weak</v>
      </c>
      <c r="AX40" s="2" t="str">
        <f t="shared" si="18"/>
        <v>Weak</v>
      </c>
      <c r="AY40" s="2" t="str">
        <f t="shared" si="18"/>
        <v>Weak</v>
      </c>
      <c r="AZ40" s="2" t="str">
        <f t="shared" si="18"/>
        <v>Weak</v>
      </c>
    </row>
    <row r="41" spans="1:52" x14ac:dyDescent="0.35">
      <c r="A41" s="53">
        <v>2104010202161</v>
      </c>
      <c r="B41" s="6" t="s">
        <v>85</v>
      </c>
      <c r="C41" s="6">
        <v>2</v>
      </c>
      <c r="D41" s="6">
        <v>2</v>
      </c>
      <c r="E41" s="6">
        <v>9</v>
      </c>
      <c r="F41" s="6">
        <f>SUM(LARGE(C41:E41,{1,2}))</f>
        <v>11</v>
      </c>
      <c r="G41" s="6">
        <v>8</v>
      </c>
      <c r="H41" s="6"/>
      <c r="I41" s="6"/>
      <c r="J41" s="6"/>
      <c r="K41" s="6">
        <v>2</v>
      </c>
      <c r="L41" s="6">
        <v>4</v>
      </c>
      <c r="M41" s="6">
        <v>2</v>
      </c>
      <c r="N41" s="6">
        <f t="shared" si="4"/>
        <v>8</v>
      </c>
      <c r="O41" s="6">
        <v>2</v>
      </c>
      <c r="P41" s="6">
        <v>0</v>
      </c>
      <c r="Q41" s="6"/>
      <c r="R41" s="6"/>
      <c r="S41" s="6">
        <v>0</v>
      </c>
      <c r="T41" s="6">
        <v>0</v>
      </c>
      <c r="U41" s="6">
        <v>0</v>
      </c>
      <c r="V41" s="6">
        <v>1</v>
      </c>
      <c r="W41" s="6">
        <v>0</v>
      </c>
      <c r="X41" s="6">
        <v>0</v>
      </c>
      <c r="Y41" s="6"/>
      <c r="Z41" s="6"/>
      <c r="AA41" s="44">
        <f t="shared" si="5"/>
        <v>3</v>
      </c>
      <c r="AB41" s="6">
        <f t="shared" si="6"/>
        <v>30</v>
      </c>
      <c r="AD41" s="2">
        <f t="shared" si="7"/>
        <v>11</v>
      </c>
      <c r="AE41" s="2">
        <f t="shared" si="8"/>
        <v>14</v>
      </c>
      <c r="AF41" s="2">
        <f t="shared" si="9"/>
        <v>0</v>
      </c>
      <c r="AG41" s="2">
        <f t="shared" si="10"/>
        <v>2</v>
      </c>
      <c r="AH41" s="2">
        <f t="shared" si="11"/>
        <v>1</v>
      </c>
      <c r="AI41" s="1"/>
      <c r="AJ41" s="5">
        <f t="shared" si="12"/>
        <v>0.6599868002639947</v>
      </c>
      <c r="AK41" s="5">
        <f t="shared" si="13"/>
        <v>0.59999571431632626</v>
      </c>
      <c r="AL41" s="5">
        <f t="shared" si="14"/>
        <v>0</v>
      </c>
      <c r="AM41" s="5">
        <f t="shared" si="15"/>
        <v>8.5711836804662711E-2</v>
      </c>
      <c r="AN41" s="5">
        <f t="shared" si="16"/>
        <v>4.9998750031249213E-2</v>
      </c>
      <c r="AO41" s="1"/>
      <c r="AP41" s="2">
        <f t="shared" si="17"/>
        <v>2</v>
      </c>
      <c r="AQ41" s="2">
        <f t="shared" si="17"/>
        <v>2</v>
      </c>
      <c r="AR41" s="2">
        <f t="shared" si="17"/>
        <v>0</v>
      </c>
      <c r="AS41" s="2">
        <f t="shared" si="17"/>
        <v>0</v>
      </c>
      <c r="AT41" s="2">
        <f t="shared" si="17"/>
        <v>0</v>
      </c>
      <c r="AU41" s="1"/>
      <c r="AV41" s="2" t="str">
        <f t="shared" si="18"/>
        <v>Att</v>
      </c>
      <c r="AW41" s="2" t="str">
        <f t="shared" si="18"/>
        <v>Att</v>
      </c>
      <c r="AX41" s="2" t="str">
        <f t="shared" si="18"/>
        <v>Not</v>
      </c>
      <c r="AY41" s="2" t="str">
        <f t="shared" si="18"/>
        <v>Not</v>
      </c>
      <c r="AZ41" s="2" t="str">
        <f t="shared" si="18"/>
        <v>Not</v>
      </c>
    </row>
    <row r="42" spans="1:52" x14ac:dyDescent="0.35">
      <c r="A42" s="53">
        <v>2104010202162</v>
      </c>
      <c r="B42" s="6" t="s">
        <v>102</v>
      </c>
      <c r="C42" s="6">
        <v>8</v>
      </c>
      <c r="D42" s="6">
        <v>2</v>
      </c>
      <c r="E42" s="6">
        <v>10</v>
      </c>
      <c r="F42" s="6">
        <f>SUM(LARGE(C42:E42,{1,2}))</f>
        <v>18</v>
      </c>
      <c r="G42" s="6">
        <v>9</v>
      </c>
      <c r="H42" s="6"/>
      <c r="I42" s="6"/>
      <c r="J42" s="6">
        <v>5</v>
      </c>
      <c r="K42" s="6">
        <v>4</v>
      </c>
      <c r="L42" s="6">
        <v>3</v>
      </c>
      <c r="M42" s="6">
        <v>3</v>
      </c>
      <c r="N42" s="6">
        <f t="shared" si="4"/>
        <v>15</v>
      </c>
      <c r="O42" s="6">
        <v>3</v>
      </c>
      <c r="P42" s="6">
        <v>5</v>
      </c>
      <c r="Q42" s="6">
        <v>3</v>
      </c>
      <c r="R42" s="6">
        <v>3</v>
      </c>
      <c r="S42" s="6">
        <v>4</v>
      </c>
      <c r="T42" s="6">
        <v>2</v>
      </c>
      <c r="U42" s="6">
        <v>4</v>
      </c>
      <c r="V42" s="6">
        <v>2</v>
      </c>
      <c r="W42" s="6"/>
      <c r="X42" s="6"/>
      <c r="Y42" s="6"/>
      <c r="Z42" s="6"/>
      <c r="AA42" s="44">
        <f t="shared" si="5"/>
        <v>26</v>
      </c>
      <c r="AB42" s="6">
        <f t="shared" si="6"/>
        <v>68</v>
      </c>
      <c r="AD42" s="2">
        <f t="shared" si="7"/>
        <v>18</v>
      </c>
      <c r="AE42" s="2">
        <f t="shared" si="8"/>
        <v>24</v>
      </c>
      <c r="AF42" s="2">
        <f t="shared" si="9"/>
        <v>10</v>
      </c>
      <c r="AG42" s="2">
        <f t="shared" si="10"/>
        <v>5</v>
      </c>
      <c r="AH42" s="2">
        <f t="shared" si="11"/>
        <v>5</v>
      </c>
      <c r="AI42" s="1"/>
      <c r="AJ42" s="5">
        <f t="shared" si="12"/>
        <v>1.0799784004319912</v>
      </c>
      <c r="AK42" s="5">
        <f t="shared" si="13"/>
        <v>1.0285640816851307</v>
      </c>
      <c r="AL42" s="5">
        <f t="shared" si="14"/>
        <v>0.37499531255859297</v>
      </c>
      <c r="AM42" s="5">
        <f t="shared" si="15"/>
        <v>0.21427959201165678</v>
      </c>
      <c r="AN42" s="5">
        <f t="shared" si="16"/>
        <v>0.24999375015624606</v>
      </c>
      <c r="AO42" s="1"/>
      <c r="AP42" s="2">
        <f t="shared" si="17"/>
        <v>2</v>
      </c>
      <c r="AQ42" s="2">
        <f t="shared" si="17"/>
        <v>2</v>
      </c>
      <c r="AR42" s="2">
        <f t="shared" si="17"/>
        <v>1</v>
      </c>
      <c r="AS42" s="2">
        <f t="shared" si="17"/>
        <v>0</v>
      </c>
      <c r="AT42" s="2">
        <f t="shared" si="17"/>
        <v>0</v>
      </c>
      <c r="AU42" s="1"/>
      <c r="AV42" s="2" t="str">
        <f t="shared" si="18"/>
        <v>Att</v>
      </c>
      <c r="AW42" s="2" t="str">
        <f t="shared" si="18"/>
        <v>Att</v>
      </c>
      <c r="AX42" s="2" t="str">
        <f t="shared" si="18"/>
        <v>Weak</v>
      </c>
      <c r="AY42" s="2" t="str">
        <f t="shared" si="18"/>
        <v>Not</v>
      </c>
      <c r="AZ42" s="2" t="str">
        <f t="shared" si="18"/>
        <v>Not</v>
      </c>
    </row>
    <row r="43" spans="1:52" x14ac:dyDescent="0.35">
      <c r="A43" s="53">
        <v>2104010202163</v>
      </c>
      <c r="B43" s="6" t="s">
        <v>86</v>
      </c>
      <c r="C43" s="6">
        <v>7</v>
      </c>
      <c r="D43" s="6">
        <v>9</v>
      </c>
      <c r="E43" s="6">
        <v>10</v>
      </c>
      <c r="F43" s="6">
        <f>SUM(LARGE(C43:E43,{1,2}))</f>
        <v>19</v>
      </c>
      <c r="G43" s="6">
        <v>9</v>
      </c>
      <c r="H43" s="6"/>
      <c r="I43" s="6"/>
      <c r="J43" s="6">
        <v>4</v>
      </c>
      <c r="K43" s="6">
        <v>2</v>
      </c>
      <c r="L43" s="6">
        <v>5</v>
      </c>
      <c r="M43" s="6">
        <v>1</v>
      </c>
      <c r="N43" s="6">
        <f t="shared" si="4"/>
        <v>12</v>
      </c>
      <c r="O43" s="6">
        <v>4</v>
      </c>
      <c r="P43" s="6">
        <v>4</v>
      </c>
      <c r="Q43" s="6">
        <v>5</v>
      </c>
      <c r="R43" s="6">
        <v>5</v>
      </c>
      <c r="S43" s="6"/>
      <c r="T43" s="6"/>
      <c r="U43" s="6"/>
      <c r="V43" s="6">
        <v>4</v>
      </c>
      <c r="W43" s="6">
        <v>5</v>
      </c>
      <c r="X43" s="6">
        <v>2</v>
      </c>
      <c r="Y43" s="6"/>
      <c r="Z43" s="6"/>
      <c r="AA43" s="44">
        <f t="shared" si="5"/>
        <v>29</v>
      </c>
      <c r="AB43" s="6">
        <f t="shared" si="6"/>
        <v>69</v>
      </c>
      <c r="AD43" s="2">
        <f t="shared" si="7"/>
        <v>18</v>
      </c>
      <c r="AE43" s="2">
        <f t="shared" si="8"/>
        <v>19</v>
      </c>
      <c r="AF43" s="2">
        <f t="shared" si="9"/>
        <v>0</v>
      </c>
      <c r="AG43" s="2">
        <f t="shared" si="10"/>
        <v>16</v>
      </c>
      <c r="AH43" s="2">
        <f t="shared" si="11"/>
        <v>14</v>
      </c>
      <c r="AI43" s="1"/>
      <c r="AJ43" s="5">
        <f t="shared" si="12"/>
        <v>1.0799784004319912</v>
      </c>
      <c r="AK43" s="5">
        <f t="shared" si="13"/>
        <v>0.81427989800072853</v>
      </c>
      <c r="AL43" s="5">
        <f t="shared" si="14"/>
        <v>0</v>
      </c>
      <c r="AM43" s="5">
        <f t="shared" si="15"/>
        <v>0.68569469443730169</v>
      </c>
      <c r="AN43" s="5">
        <f t="shared" si="16"/>
        <v>0.699982500437489</v>
      </c>
      <c r="AO43" s="1"/>
      <c r="AP43" s="2">
        <f t="shared" si="17"/>
        <v>2</v>
      </c>
      <c r="AQ43" s="2">
        <f t="shared" si="17"/>
        <v>2</v>
      </c>
      <c r="AR43" s="2">
        <f t="shared" si="17"/>
        <v>0</v>
      </c>
      <c r="AS43" s="2">
        <f t="shared" si="17"/>
        <v>2</v>
      </c>
      <c r="AT43" s="2">
        <f t="shared" si="17"/>
        <v>2</v>
      </c>
      <c r="AU43" s="1"/>
      <c r="AV43" s="2" t="str">
        <f t="shared" si="18"/>
        <v>Att</v>
      </c>
      <c r="AW43" s="2" t="str">
        <f t="shared" si="18"/>
        <v>Att</v>
      </c>
      <c r="AX43" s="2" t="str">
        <f t="shared" si="18"/>
        <v>Not</v>
      </c>
      <c r="AY43" s="2" t="str">
        <f t="shared" si="18"/>
        <v>Att</v>
      </c>
      <c r="AZ43" s="2" t="str">
        <f t="shared" si="18"/>
        <v>Att</v>
      </c>
    </row>
    <row r="44" spans="1:52" x14ac:dyDescent="0.35">
      <c r="A44" s="53">
        <v>2104010202164</v>
      </c>
      <c r="B44" s="6" t="s">
        <v>87</v>
      </c>
      <c r="C44" s="6" t="s">
        <v>39</v>
      </c>
      <c r="D44" s="6">
        <v>0</v>
      </c>
      <c r="E44" s="6">
        <v>9</v>
      </c>
      <c r="F44" s="6">
        <f>SUM(LARGE(C44:E44,{1,2}))</f>
        <v>9</v>
      </c>
      <c r="G44" s="6">
        <v>9</v>
      </c>
      <c r="H44" s="6">
        <v>4</v>
      </c>
      <c r="I44" s="6">
        <v>5</v>
      </c>
      <c r="J44" s="6">
        <v>0</v>
      </c>
      <c r="K44" s="6">
        <v>3</v>
      </c>
      <c r="L44" s="6"/>
      <c r="M44" s="6"/>
      <c r="N44" s="6">
        <f t="shared" si="4"/>
        <v>12</v>
      </c>
      <c r="O44" s="6">
        <v>2</v>
      </c>
      <c r="P44" s="6">
        <v>0</v>
      </c>
      <c r="Q44" s="6">
        <v>2</v>
      </c>
      <c r="R44" s="6">
        <v>2</v>
      </c>
      <c r="S44" s="6"/>
      <c r="T44" s="6"/>
      <c r="U44" s="6"/>
      <c r="V44" s="6"/>
      <c r="W44" s="6">
        <v>3</v>
      </c>
      <c r="X44" s="6">
        <v>3</v>
      </c>
      <c r="Y44" s="6">
        <v>4</v>
      </c>
      <c r="Z44" s="6">
        <v>3</v>
      </c>
      <c r="AA44" s="44">
        <f t="shared" si="5"/>
        <v>19</v>
      </c>
      <c r="AB44" s="6">
        <f t="shared" si="6"/>
        <v>49</v>
      </c>
      <c r="AD44" s="2">
        <f t="shared" si="7"/>
        <v>16</v>
      </c>
      <c r="AE44" s="2">
        <f t="shared" si="8"/>
        <v>12</v>
      </c>
      <c r="AF44" s="2">
        <f t="shared" si="9"/>
        <v>0</v>
      </c>
      <c r="AG44" s="2">
        <f t="shared" si="10"/>
        <v>9</v>
      </c>
      <c r="AH44" s="2">
        <f t="shared" si="11"/>
        <v>8</v>
      </c>
      <c r="AI44" s="1"/>
      <c r="AJ44" s="5">
        <f t="shared" si="12"/>
        <v>0.95998080038399225</v>
      </c>
      <c r="AK44" s="5">
        <f t="shared" si="13"/>
        <v>0.51428204084256535</v>
      </c>
      <c r="AL44" s="5">
        <f t="shared" si="14"/>
        <v>0</v>
      </c>
      <c r="AM44" s="5">
        <f t="shared" si="15"/>
        <v>0.38570326562098223</v>
      </c>
      <c r="AN44" s="5">
        <f t="shared" si="16"/>
        <v>0.3999900002499937</v>
      </c>
      <c r="AO44" s="1"/>
      <c r="AP44" s="2">
        <f t="shared" si="17"/>
        <v>2</v>
      </c>
      <c r="AQ44" s="2">
        <f t="shared" si="17"/>
        <v>2</v>
      </c>
      <c r="AR44" s="2">
        <f t="shared" si="17"/>
        <v>0</v>
      </c>
      <c r="AS44" s="2">
        <f t="shared" si="17"/>
        <v>1</v>
      </c>
      <c r="AT44" s="2">
        <f t="shared" si="17"/>
        <v>1</v>
      </c>
      <c r="AU44" s="1"/>
      <c r="AV44" s="2" t="str">
        <f t="shared" si="18"/>
        <v>Att</v>
      </c>
      <c r="AW44" s="2" t="str">
        <f>IF(AQ44=2,"Att", (IF(AQ44=0,"Not","Weak")))</f>
        <v>Att</v>
      </c>
      <c r="AX44" s="2" t="str">
        <f t="shared" si="18"/>
        <v>Not</v>
      </c>
      <c r="AY44" s="2" t="str">
        <f t="shared" si="18"/>
        <v>Weak</v>
      </c>
      <c r="AZ44" s="2" t="str">
        <f t="shared" si="18"/>
        <v>Weak</v>
      </c>
    </row>
    <row r="45" spans="1:52" x14ac:dyDescent="0.35">
      <c r="A45" s="53">
        <v>2104010202165</v>
      </c>
      <c r="B45" s="6" t="s">
        <v>88</v>
      </c>
      <c r="C45" s="6" t="s">
        <v>39</v>
      </c>
      <c r="D45" s="6">
        <v>9</v>
      </c>
      <c r="E45" s="6">
        <v>10</v>
      </c>
      <c r="F45" s="6">
        <f>SUM(LARGE(C45:E45,{1,2}))</f>
        <v>19</v>
      </c>
      <c r="G45" s="6">
        <v>9</v>
      </c>
      <c r="H45" s="6"/>
      <c r="I45" s="6"/>
      <c r="J45" s="6">
        <v>3</v>
      </c>
      <c r="K45" s="6">
        <v>3</v>
      </c>
      <c r="L45" s="6">
        <v>4.5</v>
      </c>
      <c r="M45" s="6">
        <v>3.5</v>
      </c>
      <c r="N45" s="6">
        <f t="shared" si="4"/>
        <v>14</v>
      </c>
      <c r="O45" s="6">
        <v>4</v>
      </c>
      <c r="P45" s="6">
        <v>5</v>
      </c>
      <c r="Q45" s="6">
        <v>5</v>
      </c>
      <c r="R45" s="6">
        <v>5</v>
      </c>
      <c r="S45" s="6">
        <v>4</v>
      </c>
      <c r="T45" s="6">
        <v>4</v>
      </c>
      <c r="U45" s="6">
        <v>4</v>
      </c>
      <c r="V45" s="6">
        <v>4</v>
      </c>
      <c r="W45" s="6"/>
      <c r="X45" s="6"/>
      <c r="Y45" s="6"/>
      <c r="Z45" s="6"/>
      <c r="AA45" s="44">
        <f t="shared" si="5"/>
        <v>35</v>
      </c>
      <c r="AB45" s="6">
        <f t="shared" si="6"/>
        <v>77</v>
      </c>
      <c r="AD45" s="2">
        <f t="shared" si="7"/>
        <v>19</v>
      </c>
      <c r="AE45" s="2">
        <f t="shared" si="8"/>
        <v>15.5</v>
      </c>
      <c r="AF45" s="2">
        <f t="shared" si="9"/>
        <v>12</v>
      </c>
      <c r="AG45" s="2">
        <f t="shared" si="10"/>
        <v>14</v>
      </c>
      <c r="AH45" s="2">
        <f t="shared" si="11"/>
        <v>9</v>
      </c>
      <c r="AI45" s="1"/>
      <c r="AJ45" s="5">
        <f t="shared" si="12"/>
        <v>1.1399772004559907</v>
      </c>
      <c r="AK45" s="5">
        <f t="shared" si="13"/>
        <v>0.66428096942164694</v>
      </c>
      <c r="AL45" s="5">
        <f t="shared" si="14"/>
        <v>0.44999437507031159</v>
      </c>
      <c r="AM45" s="5">
        <f t="shared" si="15"/>
        <v>0.59998285763263903</v>
      </c>
      <c r="AN45" s="5">
        <f t="shared" si="16"/>
        <v>0.44998875028124291</v>
      </c>
      <c r="AO45" s="1"/>
      <c r="AP45" s="2">
        <f t="shared" si="17"/>
        <v>2</v>
      </c>
      <c r="AQ45" s="2">
        <f t="shared" si="17"/>
        <v>2</v>
      </c>
      <c r="AR45" s="2">
        <f t="shared" si="17"/>
        <v>1</v>
      </c>
      <c r="AS45" s="2">
        <f t="shared" si="17"/>
        <v>2</v>
      </c>
      <c r="AT45" s="2">
        <f t="shared" si="17"/>
        <v>1</v>
      </c>
      <c r="AU45" s="1"/>
      <c r="AV45" s="2" t="str">
        <f t="shared" si="18"/>
        <v>Att</v>
      </c>
      <c r="AW45" s="2" t="str">
        <f t="shared" si="18"/>
        <v>Att</v>
      </c>
      <c r="AX45" s="2" t="str">
        <f t="shared" si="18"/>
        <v>Weak</v>
      </c>
      <c r="AY45" s="2" t="str">
        <f t="shared" si="18"/>
        <v>Att</v>
      </c>
      <c r="AZ45" s="2" t="str">
        <f t="shared" si="18"/>
        <v>Weak</v>
      </c>
    </row>
    <row r="46" spans="1:52" x14ac:dyDescent="0.35">
      <c r="A46" s="53">
        <v>2104010202166</v>
      </c>
      <c r="B46" s="6" t="s">
        <v>89</v>
      </c>
      <c r="C46" s="6">
        <v>0</v>
      </c>
      <c r="D46" s="6">
        <v>7</v>
      </c>
      <c r="E46" s="6">
        <v>10</v>
      </c>
      <c r="F46" s="6">
        <f>SUM(LARGE(C46:E46,{1,2}))</f>
        <v>17</v>
      </c>
      <c r="G46" s="6">
        <v>9</v>
      </c>
      <c r="H46" s="6">
        <v>4</v>
      </c>
      <c r="I46" s="6">
        <v>2.5</v>
      </c>
      <c r="J46" s="6"/>
      <c r="K46" s="6"/>
      <c r="L46" s="6">
        <v>1.5</v>
      </c>
      <c r="M46" s="6">
        <v>2</v>
      </c>
      <c r="N46" s="6">
        <f t="shared" si="4"/>
        <v>10</v>
      </c>
      <c r="O46" s="6">
        <v>2</v>
      </c>
      <c r="P46" s="6">
        <v>5</v>
      </c>
      <c r="Q46" s="6">
        <v>3</v>
      </c>
      <c r="R46" s="6">
        <v>2</v>
      </c>
      <c r="S46" s="6">
        <v>0</v>
      </c>
      <c r="T46" s="6"/>
      <c r="U46" s="6"/>
      <c r="V46" s="6"/>
      <c r="W46" s="6">
        <v>5</v>
      </c>
      <c r="X46" s="6">
        <v>1</v>
      </c>
      <c r="Y46" s="6"/>
      <c r="Z46" s="6"/>
      <c r="AA46" s="44">
        <f t="shared" si="5"/>
        <v>18</v>
      </c>
      <c r="AB46" s="6">
        <f t="shared" si="6"/>
        <v>54</v>
      </c>
      <c r="AD46" s="2">
        <f t="shared" si="7"/>
        <v>19.5</v>
      </c>
      <c r="AE46" s="2">
        <f t="shared" si="8"/>
        <v>11</v>
      </c>
      <c r="AF46" s="2">
        <f t="shared" si="9"/>
        <v>0</v>
      </c>
      <c r="AG46" s="2">
        <f t="shared" si="10"/>
        <v>11</v>
      </c>
      <c r="AH46" s="2">
        <f t="shared" si="11"/>
        <v>7</v>
      </c>
      <c r="AI46" s="1"/>
      <c r="AJ46" s="5">
        <f t="shared" si="12"/>
        <v>1.1699766004679906</v>
      </c>
      <c r="AK46" s="5">
        <f t="shared" si="13"/>
        <v>0.47142520410568495</v>
      </c>
      <c r="AL46" s="5">
        <f t="shared" si="14"/>
        <v>0</v>
      </c>
      <c r="AM46" s="5">
        <f t="shared" si="15"/>
        <v>0.47141510242564494</v>
      </c>
      <c r="AN46" s="5">
        <f t="shared" si="16"/>
        <v>0.3499912502187445</v>
      </c>
      <c r="AO46" s="1"/>
      <c r="AP46" s="2">
        <f t="shared" si="17"/>
        <v>2</v>
      </c>
      <c r="AQ46" s="2">
        <f t="shared" si="17"/>
        <v>1</v>
      </c>
      <c r="AR46" s="2">
        <f t="shared" si="17"/>
        <v>0</v>
      </c>
      <c r="AS46" s="2">
        <f t="shared" si="17"/>
        <v>1</v>
      </c>
      <c r="AT46" s="2">
        <f t="shared" si="17"/>
        <v>1</v>
      </c>
      <c r="AU46" s="1"/>
      <c r="AV46" s="2" t="str">
        <f t="shared" si="18"/>
        <v>Att</v>
      </c>
      <c r="AW46" s="2" t="str">
        <f t="shared" si="18"/>
        <v>Weak</v>
      </c>
      <c r="AX46" s="2" t="str">
        <f t="shared" si="18"/>
        <v>Not</v>
      </c>
      <c r="AY46" s="2" t="str">
        <f t="shared" si="18"/>
        <v>Weak</v>
      </c>
      <c r="AZ46" s="2" t="str">
        <f t="shared" si="18"/>
        <v>Weak</v>
      </c>
    </row>
    <row r="47" spans="1:52" x14ac:dyDescent="0.35">
      <c r="A47" s="53">
        <v>2104010202167</v>
      </c>
      <c r="B47" s="6" t="s">
        <v>90</v>
      </c>
      <c r="C47" s="6">
        <v>2</v>
      </c>
      <c r="D47" s="6">
        <v>0</v>
      </c>
      <c r="E47" s="6">
        <v>8</v>
      </c>
      <c r="F47" s="6">
        <f>SUM(LARGE(C47:E47,{1,2}))</f>
        <v>10</v>
      </c>
      <c r="G47" s="6">
        <v>7</v>
      </c>
      <c r="H47" s="6">
        <v>5</v>
      </c>
      <c r="I47" s="6"/>
      <c r="J47" s="6">
        <v>1</v>
      </c>
      <c r="K47" s="6">
        <v>4</v>
      </c>
      <c r="L47" s="6"/>
      <c r="M47" s="6"/>
      <c r="N47" s="6">
        <f t="shared" si="4"/>
        <v>10</v>
      </c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44" t="s">
        <v>39</v>
      </c>
      <c r="AB47" s="6">
        <f t="shared" si="6"/>
        <v>27</v>
      </c>
      <c r="AD47" s="2">
        <f t="shared" si="7"/>
        <v>8</v>
      </c>
      <c r="AE47" s="2">
        <f t="shared" si="8"/>
        <v>13</v>
      </c>
      <c r="AF47" s="2">
        <f t="shared" si="9"/>
        <v>0</v>
      </c>
      <c r="AG47" s="2">
        <f t="shared" si="10"/>
        <v>0</v>
      </c>
      <c r="AH47" s="2">
        <f t="shared" si="11"/>
        <v>0</v>
      </c>
      <c r="AI47" s="1"/>
      <c r="AJ47" s="5">
        <f t="shared" si="12"/>
        <v>0.47999040019199612</v>
      </c>
      <c r="AK47" s="5">
        <f t="shared" si="13"/>
        <v>0.5571388775794458</v>
      </c>
      <c r="AL47" s="5">
        <f t="shared" si="14"/>
        <v>0</v>
      </c>
      <c r="AM47" s="5">
        <f t="shared" si="15"/>
        <v>0</v>
      </c>
      <c r="AN47" s="5">
        <f t="shared" si="16"/>
        <v>0</v>
      </c>
      <c r="AO47" s="1"/>
      <c r="AP47" s="2">
        <f t="shared" si="17"/>
        <v>1</v>
      </c>
      <c r="AQ47" s="2">
        <f t="shared" si="17"/>
        <v>2</v>
      </c>
      <c r="AR47" s="2">
        <f t="shared" si="17"/>
        <v>0</v>
      </c>
      <c r="AS47" s="2">
        <f t="shared" si="17"/>
        <v>0</v>
      </c>
      <c r="AT47" s="2">
        <f t="shared" si="17"/>
        <v>0</v>
      </c>
      <c r="AU47" s="1"/>
      <c r="AV47" s="2" t="str">
        <f t="shared" si="18"/>
        <v>Weak</v>
      </c>
      <c r="AW47" s="2" t="str">
        <f t="shared" si="18"/>
        <v>Att</v>
      </c>
      <c r="AX47" s="2" t="str">
        <f t="shared" si="18"/>
        <v>Not</v>
      </c>
      <c r="AY47" s="2" t="str">
        <f t="shared" si="18"/>
        <v>Not</v>
      </c>
      <c r="AZ47" s="2" t="str">
        <f t="shared" si="18"/>
        <v>Not</v>
      </c>
    </row>
    <row r="48" spans="1:52" x14ac:dyDescent="0.35">
      <c r="A48" s="53">
        <v>2104010202168</v>
      </c>
      <c r="B48" s="6" t="s">
        <v>91</v>
      </c>
      <c r="C48" s="6">
        <v>5</v>
      </c>
      <c r="D48" s="6">
        <v>0</v>
      </c>
      <c r="E48" s="6">
        <v>9</v>
      </c>
      <c r="F48" s="6">
        <f>SUM(LARGE(C48:E48,{1,2}))</f>
        <v>14</v>
      </c>
      <c r="G48" s="6">
        <v>9</v>
      </c>
      <c r="H48" s="6"/>
      <c r="I48" s="6"/>
      <c r="J48" s="6">
        <v>0.5</v>
      </c>
      <c r="K48" s="6">
        <v>3</v>
      </c>
      <c r="L48" s="6">
        <v>3.5</v>
      </c>
      <c r="M48" s="6">
        <v>0</v>
      </c>
      <c r="N48" s="6">
        <f t="shared" si="4"/>
        <v>7</v>
      </c>
      <c r="O48" s="6">
        <v>3</v>
      </c>
      <c r="P48" s="6">
        <v>0</v>
      </c>
      <c r="Q48" s="6">
        <v>0</v>
      </c>
      <c r="R48" s="6"/>
      <c r="S48" s="6"/>
      <c r="T48" s="6">
        <v>0</v>
      </c>
      <c r="U48" s="6"/>
      <c r="V48" s="6"/>
      <c r="W48" s="6">
        <v>4</v>
      </c>
      <c r="X48" s="6">
        <v>0</v>
      </c>
      <c r="Y48" s="6"/>
      <c r="Z48" s="6"/>
      <c r="AA48" s="44">
        <v>7</v>
      </c>
      <c r="AB48" s="6">
        <f t="shared" si="6"/>
        <v>37</v>
      </c>
      <c r="AD48" s="2">
        <f t="shared" si="7"/>
        <v>12</v>
      </c>
      <c r="AE48" s="2">
        <f t="shared" si="8"/>
        <v>17</v>
      </c>
      <c r="AF48" s="2">
        <f t="shared" si="9"/>
        <v>0</v>
      </c>
      <c r="AG48" s="2">
        <f t="shared" si="10"/>
        <v>0</v>
      </c>
      <c r="AH48" s="2">
        <f t="shared" si="11"/>
        <v>4</v>
      </c>
      <c r="AI48" s="1"/>
      <c r="AJ48" s="5">
        <f t="shared" si="12"/>
        <v>0.71998560028799419</v>
      </c>
      <c r="AK48" s="5">
        <f t="shared" si="13"/>
        <v>0.72856622452696762</v>
      </c>
      <c r="AL48" s="5">
        <f t="shared" si="14"/>
        <v>0</v>
      </c>
      <c r="AM48" s="5">
        <f t="shared" si="15"/>
        <v>0</v>
      </c>
      <c r="AN48" s="5">
        <f t="shared" si="16"/>
        <v>0.19999500012499685</v>
      </c>
      <c r="AO48" s="1"/>
      <c r="AP48" s="2">
        <f t="shared" si="17"/>
        <v>2</v>
      </c>
      <c r="AQ48" s="2">
        <f t="shared" si="17"/>
        <v>2</v>
      </c>
      <c r="AR48" s="2">
        <f t="shared" si="17"/>
        <v>0</v>
      </c>
      <c r="AS48" s="2">
        <f t="shared" si="17"/>
        <v>0</v>
      </c>
      <c r="AT48" s="2">
        <f t="shared" si="17"/>
        <v>0</v>
      </c>
      <c r="AU48" s="1"/>
      <c r="AV48" s="2" t="str">
        <f t="shared" si="18"/>
        <v>Att</v>
      </c>
      <c r="AW48" s="2" t="str">
        <f t="shared" si="18"/>
        <v>Att</v>
      </c>
      <c r="AX48" s="2" t="str">
        <f t="shared" si="18"/>
        <v>Not</v>
      </c>
      <c r="AY48" s="2" t="str">
        <f t="shared" si="18"/>
        <v>Not</v>
      </c>
      <c r="AZ48" s="2" t="str">
        <f t="shared" si="18"/>
        <v>Not</v>
      </c>
    </row>
    <row r="49" spans="1:52" x14ac:dyDescent="0.35">
      <c r="A49" s="53">
        <v>2104010202169</v>
      </c>
      <c r="B49" s="6" t="s">
        <v>92</v>
      </c>
      <c r="C49" s="6">
        <v>4</v>
      </c>
      <c r="D49" s="6">
        <v>5</v>
      </c>
      <c r="E49" s="6">
        <v>10</v>
      </c>
      <c r="F49" s="6">
        <f>SUM(LARGE(C49:E49,{1,2}))</f>
        <v>15</v>
      </c>
      <c r="G49" s="6">
        <v>9</v>
      </c>
      <c r="H49" s="6">
        <v>5</v>
      </c>
      <c r="I49" s="6">
        <v>4</v>
      </c>
      <c r="J49" s="6"/>
      <c r="K49" s="6"/>
      <c r="L49" s="6">
        <v>4</v>
      </c>
      <c r="M49" s="6">
        <v>0</v>
      </c>
      <c r="N49" s="6">
        <f t="shared" si="4"/>
        <v>13</v>
      </c>
      <c r="O49" s="6">
        <v>4</v>
      </c>
      <c r="P49" s="6">
        <v>0</v>
      </c>
      <c r="Q49" s="6">
        <v>3</v>
      </c>
      <c r="R49" s="6">
        <v>4</v>
      </c>
      <c r="S49" s="6">
        <v>4</v>
      </c>
      <c r="T49" s="6">
        <v>4</v>
      </c>
      <c r="U49" s="6"/>
      <c r="V49" s="6"/>
      <c r="W49" s="6">
        <v>4</v>
      </c>
      <c r="X49" s="6">
        <v>1</v>
      </c>
      <c r="Y49" s="6"/>
      <c r="Z49" s="6"/>
      <c r="AA49" s="44">
        <f t="shared" si="5"/>
        <v>24</v>
      </c>
      <c r="AB49" s="6">
        <f t="shared" si="6"/>
        <v>61</v>
      </c>
      <c r="AD49" s="2">
        <f t="shared" si="7"/>
        <v>18</v>
      </c>
      <c r="AE49" s="2">
        <f t="shared" si="8"/>
        <v>13</v>
      </c>
      <c r="AF49" s="2">
        <f t="shared" si="9"/>
        <v>8</v>
      </c>
      <c r="AG49" s="2">
        <f t="shared" si="10"/>
        <v>9</v>
      </c>
      <c r="AH49" s="2">
        <f t="shared" si="11"/>
        <v>8</v>
      </c>
      <c r="AI49" s="1"/>
      <c r="AJ49" s="5">
        <f t="shared" si="12"/>
        <v>1.0799784004319912</v>
      </c>
      <c r="AK49" s="5">
        <f t="shared" si="13"/>
        <v>0.5571388775794458</v>
      </c>
      <c r="AL49" s="5">
        <f t="shared" si="14"/>
        <v>0.29999625004687441</v>
      </c>
      <c r="AM49" s="5">
        <f t="shared" si="15"/>
        <v>0.38570326562098223</v>
      </c>
      <c r="AN49" s="5">
        <f t="shared" si="16"/>
        <v>0.3999900002499937</v>
      </c>
      <c r="AO49" s="1"/>
      <c r="AP49" s="2">
        <f t="shared" si="17"/>
        <v>2</v>
      </c>
      <c r="AQ49" s="2">
        <f t="shared" si="17"/>
        <v>2</v>
      </c>
      <c r="AR49" s="2">
        <f t="shared" si="17"/>
        <v>1</v>
      </c>
      <c r="AS49" s="2">
        <f t="shared" si="17"/>
        <v>1</v>
      </c>
      <c r="AT49" s="2">
        <f t="shared" si="17"/>
        <v>1</v>
      </c>
      <c r="AU49" s="1"/>
      <c r="AV49" s="2" t="str">
        <f t="shared" si="18"/>
        <v>Att</v>
      </c>
      <c r="AW49" s="2" t="str">
        <f t="shared" si="18"/>
        <v>Att</v>
      </c>
      <c r="AX49" s="2" t="str">
        <f t="shared" si="18"/>
        <v>Weak</v>
      </c>
      <c r="AY49" s="2" t="str">
        <f t="shared" si="18"/>
        <v>Weak</v>
      </c>
      <c r="AZ49" s="2" t="str">
        <f t="shared" si="18"/>
        <v>Weak</v>
      </c>
    </row>
    <row r="50" spans="1:52" x14ac:dyDescent="0.35">
      <c r="A50" s="53">
        <v>2104010202170</v>
      </c>
      <c r="B50" s="6" t="s">
        <v>93</v>
      </c>
      <c r="C50" s="6">
        <v>6</v>
      </c>
      <c r="D50" s="6">
        <v>5</v>
      </c>
      <c r="E50" s="6">
        <v>10</v>
      </c>
      <c r="F50" s="6">
        <f>SUM(LARGE(C50:E50,{1,2}))</f>
        <v>16</v>
      </c>
      <c r="G50" s="6">
        <v>9</v>
      </c>
      <c r="H50" s="6">
        <v>5</v>
      </c>
      <c r="I50" s="6">
        <v>5</v>
      </c>
      <c r="J50" s="6">
        <v>2</v>
      </c>
      <c r="K50" s="6">
        <v>5</v>
      </c>
      <c r="L50" s="6"/>
      <c r="M50" s="6"/>
      <c r="N50" s="6">
        <f t="shared" si="4"/>
        <v>17</v>
      </c>
      <c r="O50" s="6">
        <v>4</v>
      </c>
      <c r="P50" s="6">
        <v>4</v>
      </c>
      <c r="Q50" s="6">
        <v>3</v>
      </c>
      <c r="R50" s="6">
        <v>4</v>
      </c>
      <c r="S50" s="6"/>
      <c r="T50" s="6"/>
      <c r="U50" s="6">
        <v>4</v>
      </c>
      <c r="V50" s="6">
        <v>2</v>
      </c>
      <c r="W50" s="6">
        <v>5</v>
      </c>
      <c r="X50" s="6">
        <v>1</v>
      </c>
      <c r="Y50" s="6"/>
      <c r="Z50" s="6"/>
      <c r="AA50" s="44">
        <f t="shared" si="5"/>
        <v>27</v>
      </c>
      <c r="AB50" s="6">
        <f t="shared" si="6"/>
        <v>69</v>
      </c>
      <c r="AD50" s="2">
        <f t="shared" si="7"/>
        <v>23</v>
      </c>
      <c r="AE50" s="2">
        <f t="shared" si="8"/>
        <v>20</v>
      </c>
      <c r="AF50" s="2">
        <f t="shared" si="9"/>
        <v>4</v>
      </c>
      <c r="AG50" s="2">
        <f t="shared" si="10"/>
        <v>9</v>
      </c>
      <c r="AH50" s="2">
        <f t="shared" si="11"/>
        <v>11</v>
      </c>
      <c r="AI50" s="1"/>
      <c r="AJ50" s="5">
        <f t="shared" si="12"/>
        <v>1.3799724005519889</v>
      </c>
      <c r="AK50" s="5">
        <f t="shared" si="13"/>
        <v>0.85713673473760899</v>
      </c>
      <c r="AL50" s="5">
        <f t="shared" si="14"/>
        <v>0.14999812502343721</v>
      </c>
      <c r="AM50" s="5">
        <f t="shared" si="15"/>
        <v>0.38570326562098223</v>
      </c>
      <c r="AN50" s="5">
        <f t="shared" si="16"/>
        <v>0.54998625034374138</v>
      </c>
      <c r="AO50" s="1"/>
      <c r="AP50" s="2">
        <f t="shared" si="17"/>
        <v>2</v>
      </c>
      <c r="AQ50" s="2">
        <f t="shared" si="17"/>
        <v>2</v>
      </c>
      <c r="AR50" s="2">
        <f t="shared" si="17"/>
        <v>0</v>
      </c>
      <c r="AS50" s="2">
        <f t="shared" si="17"/>
        <v>1</v>
      </c>
      <c r="AT50" s="2">
        <f t="shared" si="17"/>
        <v>2</v>
      </c>
      <c r="AU50" s="1"/>
      <c r="AV50" s="2" t="str">
        <f t="shared" si="18"/>
        <v>Att</v>
      </c>
      <c r="AW50" s="2" t="str">
        <f t="shared" si="18"/>
        <v>Att</v>
      </c>
      <c r="AX50" s="2" t="str">
        <f t="shared" si="18"/>
        <v>Not</v>
      </c>
      <c r="AY50" s="2" t="str">
        <f t="shared" si="18"/>
        <v>Weak</v>
      </c>
      <c r="AZ50" s="2" t="str">
        <f t="shared" si="18"/>
        <v>Att</v>
      </c>
    </row>
    <row r="51" spans="1:52" x14ac:dyDescent="0.35">
      <c r="A51" s="53">
        <v>2104010202173</v>
      </c>
      <c r="B51" s="6" t="s">
        <v>94</v>
      </c>
      <c r="C51" s="6">
        <v>4</v>
      </c>
      <c r="D51" s="6">
        <v>2</v>
      </c>
      <c r="E51" s="6">
        <v>10</v>
      </c>
      <c r="F51" s="6">
        <f>SUM(LARGE(C51:E51,{1,2}))</f>
        <v>14</v>
      </c>
      <c r="G51" s="6">
        <v>9</v>
      </c>
      <c r="H51" s="6"/>
      <c r="I51" s="6"/>
      <c r="J51" s="6">
        <v>5</v>
      </c>
      <c r="K51" s="6">
        <v>5</v>
      </c>
      <c r="L51" s="6">
        <v>1</v>
      </c>
      <c r="M51" s="6">
        <v>5</v>
      </c>
      <c r="N51" s="6">
        <f t="shared" si="4"/>
        <v>16</v>
      </c>
      <c r="O51" s="6">
        <v>4</v>
      </c>
      <c r="P51" s="6">
        <v>4</v>
      </c>
      <c r="Q51" s="6">
        <v>4</v>
      </c>
      <c r="R51" s="6">
        <v>5</v>
      </c>
      <c r="S51" s="6"/>
      <c r="T51" s="6"/>
      <c r="U51" s="6">
        <v>5</v>
      </c>
      <c r="V51" s="6">
        <v>4</v>
      </c>
      <c r="W51" s="6">
        <v>5</v>
      </c>
      <c r="X51" s="6">
        <v>4</v>
      </c>
      <c r="Y51" s="6"/>
      <c r="Z51" s="6"/>
      <c r="AA51" s="44">
        <f t="shared" si="5"/>
        <v>35</v>
      </c>
      <c r="AB51" s="6">
        <f t="shared" si="6"/>
        <v>74</v>
      </c>
      <c r="AD51" s="2">
        <f t="shared" si="7"/>
        <v>18</v>
      </c>
      <c r="AE51" s="2">
        <f t="shared" si="8"/>
        <v>23</v>
      </c>
      <c r="AF51" s="2">
        <f t="shared" si="9"/>
        <v>5</v>
      </c>
      <c r="AG51" s="2">
        <f t="shared" si="10"/>
        <v>10</v>
      </c>
      <c r="AH51" s="2">
        <f t="shared" si="11"/>
        <v>14</v>
      </c>
      <c r="AI51" s="1"/>
      <c r="AJ51" s="5">
        <f t="shared" si="12"/>
        <v>1.0799784004319912</v>
      </c>
      <c r="AK51" s="5">
        <f t="shared" si="13"/>
        <v>0.98570724494825035</v>
      </c>
      <c r="AL51" s="5">
        <f t="shared" si="14"/>
        <v>0.18749765627929649</v>
      </c>
      <c r="AM51" s="5">
        <f t="shared" si="15"/>
        <v>0.42855918402331356</v>
      </c>
      <c r="AN51" s="5">
        <f t="shared" si="16"/>
        <v>0.699982500437489</v>
      </c>
      <c r="AO51" s="1"/>
      <c r="AP51" s="2">
        <f t="shared" si="17"/>
        <v>2</v>
      </c>
      <c r="AQ51" s="2">
        <f t="shared" si="17"/>
        <v>2</v>
      </c>
      <c r="AR51" s="2">
        <f t="shared" si="17"/>
        <v>0</v>
      </c>
      <c r="AS51" s="2">
        <f t="shared" si="17"/>
        <v>1</v>
      </c>
      <c r="AT51" s="2">
        <f t="shared" si="17"/>
        <v>2</v>
      </c>
      <c r="AU51" s="1"/>
      <c r="AV51" s="2" t="str">
        <f t="shared" si="18"/>
        <v>Att</v>
      </c>
      <c r="AW51" s="2" t="str">
        <f t="shared" si="18"/>
        <v>Att</v>
      </c>
      <c r="AX51" s="2" t="str">
        <f t="shared" si="18"/>
        <v>Not</v>
      </c>
      <c r="AY51" s="2" t="str">
        <f t="shared" si="18"/>
        <v>Weak</v>
      </c>
      <c r="AZ51" s="2" t="str">
        <f t="shared" si="18"/>
        <v>Att</v>
      </c>
    </row>
    <row r="52" spans="1:52" x14ac:dyDescent="0.35">
      <c r="A52" s="53">
        <v>2104010202174</v>
      </c>
      <c r="B52" s="6" t="s">
        <v>95</v>
      </c>
      <c r="C52" s="6">
        <v>2</v>
      </c>
      <c r="D52" s="6">
        <v>5</v>
      </c>
      <c r="E52" s="6">
        <v>9</v>
      </c>
      <c r="F52" s="6">
        <f>SUM(LARGE(C52:E52,{1,2}))</f>
        <v>14</v>
      </c>
      <c r="G52" s="6">
        <v>9</v>
      </c>
      <c r="H52" s="6">
        <v>4</v>
      </c>
      <c r="I52" s="6">
        <v>2</v>
      </c>
      <c r="J52" s="6">
        <v>4</v>
      </c>
      <c r="K52" s="6">
        <v>3</v>
      </c>
      <c r="L52" s="6"/>
      <c r="M52" s="6"/>
      <c r="N52" s="6">
        <f t="shared" si="4"/>
        <v>13</v>
      </c>
      <c r="O52" s="6">
        <v>3</v>
      </c>
      <c r="P52" s="6">
        <v>4</v>
      </c>
      <c r="Q52" s="6">
        <v>4</v>
      </c>
      <c r="R52" s="6">
        <v>2</v>
      </c>
      <c r="S52" s="6">
        <v>3</v>
      </c>
      <c r="T52" s="6">
        <v>0</v>
      </c>
      <c r="U52" s="6"/>
      <c r="V52" s="6"/>
      <c r="W52" s="6">
        <v>2</v>
      </c>
      <c r="X52" s="6">
        <v>0</v>
      </c>
      <c r="Y52" s="6"/>
      <c r="Z52" s="6"/>
      <c r="AA52" s="44">
        <f t="shared" si="5"/>
        <v>18</v>
      </c>
      <c r="AB52" s="6">
        <f t="shared" si="6"/>
        <v>54</v>
      </c>
      <c r="AD52" s="2">
        <f t="shared" si="7"/>
        <v>18</v>
      </c>
      <c r="AE52" s="2">
        <f t="shared" si="8"/>
        <v>14</v>
      </c>
      <c r="AF52" s="2">
        <f t="shared" si="9"/>
        <v>3</v>
      </c>
      <c r="AG52" s="2">
        <f t="shared" si="10"/>
        <v>9</v>
      </c>
      <c r="AH52" s="2">
        <f t="shared" si="11"/>
        <v>4</v>
      </c>
      <c r="AI52" s="1"/>
      <c r="AJ52" s="5">
        <f t="shared" si="12"/>
        <v>1.0799784004319912</v>
      </c>
      <c r="AK52" s="5">
        <f t="shared" si="13"/>
        <v>0.59999571431632626</v>
      </c>
      <c r="AL52" s="5">
        <f t="shared" si="14"/>
        <v>0.1124985937675779</v>
      </c>
      <c r="AM52" s="5">
        <f t="shared" si="15"/>
        <v>0.38570326562098223</v>
      </c>
      <c r="AN52" s="5">
        <f t="shared" si="16"/>
        <v>0.19999500012499685</v>
      </c>
      <c r="AO52" s="1"/>
      <c r="AP52" s="2">
        <f t="shared" si="17"/>
        <v>2</v>
      </c>
      <c r="AQ52" s="2">
        <f t="shared" si="17"/>
        <v>2</v>
      </c>
      <c r="AR52" s="2">
        <f t="shared" si="17"/>
        <v>0</v>
      </c>
      <c r="AS52" s="2">
        <f t="shared" si="17"/>
        <v>1</v>
      </c>
      <c r="AT52" s="2">
        <f t="shared" si="17"/>
        <v>0</v>
      </c>
      <c r="AU52" s="1"/>
      <c r="AV52" s="2" t="str">
        <f t="shared" si="18"/>
        <v>Att</v>
      </c>
      <c r="AW52" s="2" t="str">
        <f t="shared" si="18"/>
        <v>Att</v>
      </c>
      <c r="AX52" s="2" t="str">
        <f t="shared" si="18"/>
        <v>Not</v>
      </c>
      <c r="AY52" s="2" t="str">
        <f t="shared" si="18"/>
        <v>Weak</v>
      </c>
      <c r="AZ52" s="2" t="str">
        <f t="shared" si="18"/>
        <v>Not</v>
      </c>
    </row>
    <row r="53" spans="1:52" x14ac:dyDescent="0.35">
      <c r="A53" s="4">
        <v>2104010202176</v>
      </c>
      <c r="B53" s="59" t="s">
        <v>96</v>
      </c>
      <c r="C53" s="2">
        <v>5</v>
      </c>
      <c r="D53" s="2">
        <v>10</v>
      </c>
      <c r="E53" s="2">
        <v>10</v>
      </c>
      <c r="F53" s="6">
        <f>SUM(LARGE(C53:E53,{1,2}))</f>
        <v>20</v>
      </c>
      <c r="G53" s="6">
        <v>9</v>
      </c>
      <c r="H53" s="2">
        <v>5</v>
      </c>
      <c r="I53" s="2">
        <v>2</v>
      </c>
      <c r="J53" s="2">
        <v>5</v>
      </c>
      <c r="K53" s="2">
        <v>4</v>
      </c>
      <c r="L53" s="2"/>
      <c r="M53" s="2"/>
      <c r="N53" s="6">
        <f t="shared" si="4"/>
        <v>16</v>
      </c>
      <c r="O53" s="2">
        <v>5</v>
      </c>
      <c r="P53" s="2">
        <v>5</v>
      </c>
      <c r="Q53" s="2">
        <v>4</v>
      </c>
      <c r="R53" s="2">
        <v>4</v>
      </c>
      <c r="S53" s="2">
        <v>4</v>
      </c>
      <c r="T53" s="2">
        <v>3</v>
      </c>
      <c r="U53" s="2"/>
      <c r="V53" s="2"/>
      <c r="W53" s="2">
        <v>5</v>
      </c>
      <c r="X53" s="2">
        <v>4</v>
      </c>
      <c r="Y53" s="2"/>
      <c r="Z53" s="2"/>
      <c r="AA53" s="44">
        <f t="shared" si="5"/>
        <v>34</v>
      </c>
      <c r="AB53" s="6">
        <f t="shared" si="6"/>
        <v>79</v>
      </c>
      <c r="AD53" s="2">
        <f t="shared" ref="AD53:AD58" si="19">SUM(E53,I53,O53,P53)</f>
        <v>22</v>
      </c>
      <c r="AE53" s="2">
        <f t="shared" ref="AE53:AE58" si="20">SUM(C53,G53,K53,M53)</f>
        <v>18</v>
      </c>
      <c r="AF53" s="2">
        <f t="shared" ref="AF53:AF58" si="21">SUM(S53,T53,U53)</f>
        <v>7</v>
      </c>
      <c r="AG53" s="2">
        <f t="shared" ref="AG53:AG58" si="22">SUM(D53,Q53,X53,Y53)</f>
        <v>18</v>
      </c>
      <c r="AH53" s="2">
        <f t="shared" ref="AH53:AH58" si="23">SUM(Z53,W53,V53,R53)</f>
        <v>9</v>
      </c>
      <c r="AJ53" s="5">
        <f t="shared" ref="AJ53:AJ58" si="24">AD53/AJ$17</f>
        <v>1.3199736005279894</v>
      </c>
      <c r="AK53" s="5">
        <f t="shared" ref="AK53:AK58" si="25">AE53/AK$17</f>
        <v>0.77142306126384808</v>
      </c>
      <c r="AL53" s="5">
        <f t="shared" ref="AL53:AL58" si="26">AF53/AL$17</f>
        <v>0.2624967187910151</v>
      </c>
      <c r="AM53" s="5">
        <f t="shared" ref="AM53:AM58" si="27">AG53/AM$17</f>
        <v>0.77140653124196445</v>
      </c>
      <c r="AN53" s="5">
        <f t="shared" ref="AN53:AN58" si="28">AH53/AN$17</f>
        <v>0.44998875028124291</v>
      </c>
      <c r="AP53" s="2">
        <f t="shared" ref="AP53:AP58" si="29">IF((AJ53)&gt;=50%, 2, (IF((AJ53)&lt;25%, 0, 1)))</f>
        <v>2</v>
      </c>
      <c r="AQ53" s="2">
        <f t="shared" ref="AQ53:AQ58" si="30">IF((AK53)&gt;=50%, 2, (IF((AK53)&lt;25%, 0, 1)))</f>
        <v>2</v>
      </c>
      <c r="AR53" s="2">
        <f t="shared" ref="AR53:AR58" si="31">IF((AL53)&gt;=50%, 2, (IF((AL53)&lt;25%, 0, 1)))</f>
        <v>1</v>
      </c>
      <c r="AS53" s="2">
        <f t="shared" ref="AS53:AS58" si="32">IF((AM53)&gt;=50%, 2, (IF((AM53)&lt;25%, 0, 1)))</f>
        <v>2</v>
      </c>
      <c r="AT53" s="2">
        <f t="shared" ref="AT53:AT58" si="33">IF((AN53)&gt;=50%, 2, (IF((AN53)&lt;25%, 0, 1)))</f>
        <v>1</v>
      </c>
      <c r="AV53" s="2" t="str">
        <f t="shared" ref="AV53:AV58" si="34">IF(AP53=2,"Att", (IF(AP53=0,"Not","Weak")))</f>
        <v>Att</v>
      </c>
      <c r="AW53" s="2" t="str">
        <f t="shared" ref="AW53:AW58" si="35">IF(AQ53=2,"Att", (IF(AQ53=0,"Not","Weak")))</f>
        <v>Att</v>
      </c>
      <c r="AX53" s="2" t="str">
        <f t="shared" ref="AX53:AX58" si="36">IF(AR53=2,"Att", (IF(AR53=0,"Not","Weak")))</f>
        <v>Weak</v>
      </c>
      <c r="AY53" s="2" t="str">
        <f t="shared" ref="AY53:AY58" si="37">IF(AS53=2,"Att", (IF(AS53=0,"Not","Weak")))</f>
        <v>Att</v>
      </c>
      <c r="AZ53" s="2" t="str">
        <f t="shared" ref="AZ53:AZ58" si="38">IF(AT53=2,"Att", (IF(AT53=0,"Not","Weak")))</f>
        <v>Weak</v>
      </c>
    </row>
    <row r="54" spans="1:52" x14ac:dyDescent="0.35">
      <c r="A54" s="4">
        <v>2104010202177</v>
      </c>
      <c r="B54" s="59" t="s">
        <v>97</v>
      </c>
      <c r="C54" s="2">
        <v>5</v>
      </c>
      <c r="D54" s="2">
        <v>2</v>
      </c>
      <c r="E54" s="2">
        <v>10</v>
      </c>
      <c r="F54" s="6">
        <f>SUM(LARGE(C54:E54,{1,2}))</f>
        <v>15</v>
      </c>
      <c r="G54" s="6">
        <v>9</v>
      </c>
      <c r="H54" s="2">
        <v>5</v>
      </c>
      <c r="I54" s="2">
        <v>4</v>
      </c>
      <c r="J54" s="2">
        <v>1</v>
      </c>
      <c r="K54" s="2">
        <v>5</v>
      </c>
      <c r="L54" s="2"/>
      <c r="M54" s="2"/>
      <c r="N54" s="6">
        <f t="shared" si="4"/>
        <v>15</v>
      </c>
      <c r="O54" s="2">
        <v>3</v>
      </c>
      <c r="P54" s="2">
        <v>5</v>
      </c>
      <c r="Q54" s="2">
        <v>4</v>
      </c>
      <c r="R54" s="2">
        <v>4</v>
      </c>
      <c r="S54" s="2">
        <v>4</v>
      </c>
      <c r="T54" s="2">
        <v>3</v>
      </c>
      <c r="U54" s="2"/>
      <c r="V54" s="2"/>
      <c r="W54" s="2">
        <v>5</v>
      </c>
      <c r="X54" s="2">
        <v>3</v>
      </c>
      <c r="Y54" s="2"/>
      <c r="Z54" s="2"/>
      <c r="AA54" s="44">
        <f t="shared" si="5"/>
        <v>31</v>
      </c>
      <c r="AB54" s="6">
        <f t="shared" si="6"/>
        <v>70</v>
      </c>
      <c r="AD54" s="2">
        <f t="shared" si="19"/>
        <v>22</v>
      </c>
      <c r="AE54" s="2">
        <f t="shared" si="20"/>
        <v>19</v>
      </c>
      <c r="AF54" s="2">
        <f t="shared" si="21"/>
        <v>7</v>
      </c>
      <c r="AG54" s="2">
        <f t="shared" si="22"/>
        <v>9</v>
      </c>
      <c r="AH54" s="2">
        <f t="shared" si="23"/>
        <v>9</v>
      </c>
      <c r="AJ54" s="5">
        <f t="shared" si="24"/>
        <v>1.3199736005279894</v>
      </c>
      <c r="AK54" s="5">
        <f t="shared" si="25"/>
        <v>0.81427989800072853</v>
      </c>
      <c r="AL54" s="5">
        <f t="shared" si="26"/>
        <v>0.2624967187910151</v>
      </c>
      <c r="AM54" s="5">
        <f t="shared" si="27"/>
        <v>0.38570326562098223</v>
      </c>
      <c r="AN54" s="5">
        <f t="shared" si="28"/>
        <v>0.44998875028124291</v>
      </c>
      <c r="AP54" s="2">
        <f t="shared" si="29"/>
        <v>2</v>
      </c>
      <c r="AQ54" s="2">
        <f t="shared" si="30"/>
        <v>2</v>
      </c>
      <c r="AR54" s="2">
        <f t="shared" si="31"/>
        <v>1</v>
      </c>
      <c r="AS54" s="2">
        <f t="shared" si="32"/>
        <v>1</v>
      </c>
      <c r="AT54" s="2">
        <f t="shared" si="33"/>
        <v>1</v>
      </c>
      <c r="AV54" s="2" t="str">
        <f t="shared" si="34"/>
        <v>Att</v>
      </c>
      <c r="AW54" s="2" t="str">
        <f t="shared" si="35"/>
        <v>Att</v>
      </c>
      <c r="AX54" s="2" t="str">
        <f t="shared" si="36"/>
        <v>Weak</v>
      </c>
      <c r="AY54" s="2" t="str">
        <f t="shared" si="37"/>
        <v>Weak</v>
      </c>
      <c r="AZ54" s="2" t="str">
        <f t="shared" si="38"/>
        <v>Weak</v>
      </c>
    </row>
    <row r="55" spans="1:52" x14ac:dyDescent="0.35">
      <c r="A55" s="4">
        <v>2104010202180</v>
      </c>
      <c r="B55" s="59" t="s">
        <v>98</v>
      </c>
      <c r="C55" s="2">
        <v>4</v>
      </c>
      <c r="D55" s="2">
        <v>10</v>
      </c>
      <c r="E55" s="2">
        <v>10</v>
      </c>
      <c r="F55" s="6">
        <f>SUM(LARGE(C55:E55,{1,2}))</f>
        <v>20</v>
      </c>
      <c r="G55" s="6">
        <v>9</v>
      </c>
      <c r="H55" s="2">
        <v>5</v>
      </c>
      <c r="I55" s="2">
        <v>0</v>
      </c>
      <c r="J55" s="2">
        <v>3</v>
      </c>
      <c r="K55" s="2">
        <v>4</v>
      </c>
      <c r="L55" s="2"/>
      <c r="M55" s="2"/>
      <c r="N55" s="6">
        <f t="shared" si="4"/>
        <v>12</v>
      </c>
      <c r="O55" s="2">
        <v>2</v>
      </c>
      <c r="P55" s="2">
        <v>0</v>
      </c>
      <c r="Q55" s="2"/>
      <c r="R55" s="2"/>
      <c r="S55" s="2">
        <v>1</v>
      </c>
      <c r="T55" s="2">
        <v>0</v>
      </c>
      <c r="U55" s="2">
        <v>4</v>
      </c>
      <c r="V55" s="2">
        <v>2</v>
      </c>
      <c r="W55" s="2">
        <v>5</v>
      </c>
      <c r="X55" s="2">
        <v>4</v>
      </c>
      <c r="Y55" s="2"/>
      <c r="Z55" s="2"/>
      <c r="AA55" s="44">
        <f t="shared" si="5"/>
        <v>18</v>
      </c>
      <c r="AB55" s="6">
        <f t="shared" si="6"/>
        <v>59</v>
      </c>
      <c r="AD55" s="2">
        <f t="shared" si="19"/>
        <v>12</v>
      </c>
      <c r="AE55" s="2">
        <f t="shared" si="20"/>
        <v>17</v>
      </c>
      <c r="AF55" s="2">
        <f t="shared" si="21"/>
        <v>5</v>
      </c>
      <c r="AG55" s="2">
        <f t="shared" si="22"/>
        <v>14</v>
      </c>
      <c r="AH55" s="2">
        <f t="shared" si="23"/>
        <v>7</v>
      </c>
      <c r="AJ55" s="5">
        <f t="shared" si="24"/>
        <v>0.71998560028799419</v>
      </c>
      <c r="AK55" s="5">
        <f t="shared" si="25"/>
        <v>0.72856622452696762</v>
      </c>
      <c r="AL55" s="5">
        <f t="shared" si="26"/>
        <v>0.18749765627929649</v>
      </c>
      <c r="AM55" s="5">
        <f t="shared" si="27"/>
        <v>0.59998285763263903</v>
      </c>
      <c r="AN55" s="5">
        <f t="shared" si="28"/>
        <v>0.3499912502187445</v>
      </c>
      <c r="AP55" s="2">
        <f t="shared" si="29"/>
        <v>2</v>
      </c>
      <c r="AQ55" s="2">
        <f t="shared" si="30"/>
        <v>2</v>
      </c>
      <c r="AR55" s="2">
        <f t="shared" si="31"/>
        <v>0</v>
      </c>
      <c r="AS55" s="2">
        <f t="shared" si="32"/>
        <v>2</v>
      </c>
      <c r="AT55" s="2">
        <f t="shared" si="33"/>
        <v>1</v>
      </c>
      <c r="AV55" s="2" t="str">
        <f t="shared" si="34"/>
        <v>Att</v>
      </c>
      <c r="AW55" s="2" t="str">
        <f t="shared" si="35"/>
        <v>Att</v>
      </c>
      <c r="AX55" s="2" t="str">
        <f t="shared" si="36"/>
        <v>Not</v>
      </c>
      <c r="AY55" s="2" t="str">
        <f t="shared" si="37"/>
        <v>Att</v>
      </c>
      <c r="AZ55" s="2" t="str">
        <f t="shared" si="38"/>
        <v>Weak</v>
      </c>
    </row>
    <row r="56" spans="1:52" x14ac:dyDescent="0.35">
      <c r="A56" s="4">
        <v>2104010202181</v>
      </c>
      <c r="B56" s="59" t="s">
        <v>99</v>
      </c>
      <c r="C56" s="2">
        <v>3</v>
      </c>
      <c r="D56" s="2">
        <v>4</v>
      </c>
      <c r="E56" s="2">
        <v>10</v>
      </c>
      <c r="F56" s="6">
        <f>SUM(LARGE(C56:E56,{1,2}))</f>
        <v>14</v>
      </c>
      <c r="G56" s="6">
        <v>9</v>
      </c>
      <c r="H56" s="2">
        <v>5</v>
      </c>
      <c r="I56" s="2"/>
      <c r="J56" s="2">
        <v>0</v>
      </c>
      <c r="K56" s="2">
        <v>5</v>
      </c>
      <c r="L56" s="2"/>
      <c r="M56" s="2"/>
      <c r="N56" s="6">
        <f t="shared" si="4"/>
        <v>10</v>
      </c>
      <c r="O56" s="2">
        <v>3</v>
      </c>
      <c r="P56" s="2">
        <v>5</v>
      </c>
      <c r="Q56" s="2">
        <v>4</v>
      </c>
      <c r="R56" s="2">
        <v>4</v>
      </c>
      <c r="S56" s="2">
        <v>4</v>
      </c>
      <c r="T56" s="2">
        <v>4</v>
      </c>
      <c r="U56" s="2"/>
      <c r="V56" s="2"/>
      <c r="W56" s="2">
        <v>5</v>
      </c>
      <c r="X56" s="2">
        <v>4</v>
      </c>
      <c r="Y56" s="2"/>
      <c r="Z56" s="2"/>
      <c r="AA56" s="44">
        <f t="shared" si="5"/>
        <v>33</v>
      </c>
      <c r="AB56" s="6">
        <f t="shared" si="6"/>
        <v>66</v>
      </c>
      <c r="AD56" s="2">
        <f t="shared" si="19"/>
        <v>18</v>
      </c>
      <c r="AE56" s="2">
        <f t="shared" si="20"/>
        <v>17</v>
      </c>
      <c r="AF56" s="2">
        <f t="shared" si="21"/>
        <v>8</v>
      </c>
      <c r="AG56" s="2">
        <f t="shared" si="22"/>
        <v>12</v>
      </c>
      <c r="AH56" s="2">
        <f t="shared" si="23"/>
        <v>9</v>
      </c>
      <c r="AJ56" s="5">
        <f t="shared" si="24"/>
        <v>1.0799784004319912</v>
      </c>
      <c r="AK56" s="5">
        <f t="shared" si="25"/>
        <v>0.72856622452696762</v>
      </c>
      <c r="AL56" s="5">
        <f t="shared" si="26"/>
        <v>0.29999625004687441</v>
      </c>
      <c r="AM56" s="5">
        <f t="shared" si="27"/>
        <v>0.51427102082797627</v>
      </c>
      <c r="AN56" s="5">
        <f t="shared" si="28"/>
        <v>0.44998875028124291</v>
      </c>
      <c r="AP56" s="2">
        <f t="shared" si="29"/>
        <v>2</v>
      </c>
      <c r="AQ56" s="2">
        <f t="shared" si="30"/>
        <v>2</v>
      </c>
      <c r="AR56" s="2">
        <f t="shared" si="31"/>
        <v>1</v>
      </c>
      <c r="AS56" s="2">
        <f t="shared" si="32"/>
        <v>2</v>
      </c>
      <c r="AT56" s="2">
        <f t="shared" si="33"/>
        <v>1</v>
      </c>
      <c r="AV56" s="2" t="str">
        <f t="shared" si="34"/>
        <v>Att</v>
      </c>
      <c r="AW56" s="2" t="str">
        <f t="shared" si="35"/>
        <v>Att</v>
      </c>
      <c r="AX56" s="2" t="str">
        <f t="shared" si="36"/>
        <v>Weak</v>
      </c>
      <c r="AY56" s="2" t="str">
        <f t="shared" si="37"/>
        <v>Att</v>
      </c>
      <c r="AZ56" s="2" t="str">
        <f t="shared" si="38"/>
        <v>Weak</v>
      </c>
    </row>
    <row r="57" spans="1:52" x14ac:dyDescent="0.35">
      <c r="A57" s="4">
        <v>2104010202182</v>
      </c>
      <c r="B57" s="59" t="s">
        <v>103</v>
      </c>
      <c r="C57" s="2">
        <v>2</v>
      </c>
      <c r="D57" s="2">
        <v>2</v>
      </c>
      <c r="E57" s="2">
        <v>10</v>
      </c>
      <c r="F57" s="6">
        <f>SUM(LARGE(C57:E57,{1,2}))</f>
        <v>12</v>
      </c>
      <c r="G57" s="6">
        <v>9</v>
      </c>
      <c r="H57" s="2">
        <v>4</v>
      </c>
      <c r="I57" s="2">
        <v>0</v>
      </c>
      <c r="J57" s="2">
        <v>1</v>
      </c>
      <c r="K57" s="2">
        <v>5</v>
      </c>
      <c r="L57" s="2"/>
      <c r="M57" s="2"/>
      <c r="N57" s="6">
        <f t="shared" si="4"/>
        <v>10</v>
      </c>
      <c r="O57" s="2">
        <v>2</v>
      </c>
      <c r="P57" s="2">
        <v>5</v>
      </c>
      <c r="Q57" s="2">
        <v>5</v>
      </c>
      <c r="R57" s="2">
        <v>3</v>
      </c>
      <c r="S57" s="2"/>
      <c r="T57" s="2"/>
      <c r="U57" s="2">
        <v>4</v>
      </c>
      <c r="V57" s="2">
        <v>3</v>
      </c>
      <c r="W57" s="2">
        <v>5</v>
      </c>
      <c r="X57" s="2">
        <v>4</v>
      </c>
      <c r="Y57" s="2"/>
      <c r="Z57" s="2"/>
      <c r="AA57" s="44">
        <f t="shared" si="5"/>
        <v>31</v>
      </c>
      <c r="AB57" s="6">
        <f t="shared" si="6"/>
        <v>62</v>
      </c>
      <c r="AD57" s="2">
        <f t="shared" si="19"/>
        <v>17</v>
      </c>
      <c r="AE57" s="2">
        <f t="shared" si="20"/>
        <v>16</v>
      </c>
      <c r="AF57" s="2">
        <f t="shared" si="21"/>
        <v>4</v>
      </c>
      <c r="AG57" s="2">
        <f t="shared" si="22"/>
        <v>11</v>
      </c>
      <c r="AH57" s="2">
        <f t="shared" si="23"/>
        <v>11</v>
      </c>
      <c r="AJ57" s="5">
        <f t="shared" si="24"/>
        <v>1.0199796004079917</v>
      </c>
      <c r="AK57" s="5">
        <f t="shared" si="25"/>
        <v>0.68570938779008717</v>
      </c>
      <c r="AL57" s="5">
        <f t="shared" si="26"/>
        <v>0.14999812502343721</v>
      </c>
      <c r="AM57" s="5">
        <f t="shared" si="27"/>
        <v>0.47141510242564494</v>
      </c>
      <c r="AN57" s="5">
        <f t="shared" si="28"/>
        <v>0.54998625034374138</v>
      </c>
      <c r="AP57" s="2">
        <f t="shared" si="29"/>
        <v>2</v>
      </c>
      <c r="AQ57" s="2">
        <f t="shared" si="30"/>
        <v>2</v>
      </c>
      <c r="AR57" s="2">
        <f t="shared" si="31"/>
        <v>0</v>
      </c>
      <c r="AS57" s="2">
        <f t="shared" si="32"/>
        <v>1</v>
      </c>
      <c r="AT57" s="2">
        <f t="shared" si="33"/>
        <v>2</v>
      </c>
      <c r="AV57" s="2" t="str">
        <f t="shared" si="34"/>
        <v>Att</v>
      </c>
      <c r="AW57" s="2" t="str">
        <f t="shared" si="35"/>
        <v>Att</v>
      </c>
      <c r="AX57" s="2" t="str">
        <f t="shared" si="36"/>
        <v>Not</v>
      </c>
      <c r="AY57" s="2" t="str">
        <f t="shared" si="37"/>
        <v>Weak</v>
      </c>
      <c r="AZ57" s="2" t="str">
        <f t="shared" si="38"/>
        <v>Att</v>
      </c>
    </row>
    <row r="58" spans="1:52" x14ac:dyDescent="0.35">
      <c r="A58" s="4">
        <v>2104010202185</v>
      </c>
      <c r="B58" s="59" t="s">
        <v>100</v>
      </c>
      <c r="C58" s="2">
        <v>2</v>
      </c>
      <c r="D58" s="2">
        <v>2</v>
      </c>
      <c r="E58" s="2">
        <v>7</v>
      </c>
      <c r="F58" s="6">
        <f>SUM(LARGE(C58:E58,{1,2}))</f>
        <v>9</v>
      </c>
      <c r="G58" s="6">
        <v>9</v>
      </c>
      <c r="H58" s="2"/>
      <c r="I58" s="2"/>
      <c r="J58" s="2">
        <v>0</v>
      </c>
      <c r="K58" s="2">
        <v>4</v>
      </c>
      <c r="L58" s="2"/>
      <c r="M58" s="2">
        <v>3</v>
      </c>
      <c r="N58" s="6">
        <f t="shared" si="4"/>
        <v>7</v>
      </c>
      <c r="O58" s="2">
        <v>4</v>
      </c>
      <c r="P58" s="2"/>
      <c r="Q58" s="2"/>
      <c r="R58" s="2"/>
      <c r="S58" s="2">
        <v>3</v>
      </c>
      <c r="T58" s="2">
        <v>1</v>
      </c>
      <c r="U58" s="2">
        <v>4</v>
      </c>
      <c r="V58" s="2"/>
      <c r="W58" s="2">
        <v>4</v>
      </c>
      <c r="X58" s="2"/>
      <c r="Y58" s="2"/>
      <c r="Z58" s="2"/>
      <c r="AA58" s="44">
        <f t="shared" si="5"/>
        <v>16</v>
      </c>
      <c r="AB58" s="6">
        <f t="shared" si="6"/>
        <v>41</v>
      </c>
      <c r="AD58" s="2">
        <f t="shared" si="19"/>
        <v>11</v>
      </c>
      <c r="AE58" s="2">
        <f t="shared" si="20"/>
        <v>18</v>
      </c>
      <c r="AF58" s="2">
        <f t="shared" si="21"/>
        <v>8</v>
      </c>
      <c r="AG58" s="2">
        <f t="shared" si="22"/>
        <v>2</v>
      </c>
      <c r="AH58" s="2">
        <f t="shared" si="23"/>
        <v>4</v>
      </c>
      <c r="AJ58" s="5">
        <f t="shared" si="24"/>
        <v>0.6599868002639947</v>
      </c>
      <c r="AK58" s="5">
        <f t="shared" si="25"/>
        <v>0.77142306126384808</v>
      </c>
      <c r="AL58" s="5">
        <f t="shared" si="26"/>
        <v>0.29999625004687441</v>
      </c>
      <c r="AM58" s="5">
        <f t="shared" si="27"/>
        <v>8.5711836804662711E-2</v>
      </c>
      <c r="AN58" s="5">
        <f t="shared" si="28"/>
        <v>0.19999500012499685</v>
      </c>
      <c r="AP58" s="2">
        <f t="shared" si="29"/>
        <v>2</v>
      </c>
      <c r="AQ58" s="2">
        <f t="shared" si="30"/>
        <v>2</v>
      </c>
      <c r="AR58" s="2">
        <f t="shared" si="31"/>
        <v>1</v>
      </c>
      <c r="AS58" s="2">
        <f t="shared" si="32"/>
        <v>0</v>
      </c>
      <c r="AT58" s="2">
        <f t="shared" si="33"/>
        <v>0</v>
      </c>
      <c r="AV58" s="2" t="str">
        <f t="shared" si="34"/>
        <v>Att</v>
      </c>
      <c r="AW58" s="2" t="str">
        <f t="shared" si="35"/>
        <v>Att</v>
      </c>
      <c r="AX58" s="2" t="str">
        <f t="shared" si="36"/>
        <v>Weak</v>
      </c>
      <c r="AY58" s="2" t="str">
        <f t="shared" si="37"/>
        <v>Not</v>
      </c>
      <c r="AZ58" s="2" t="str">
        <f t="shared" si="38"/>
        <v>Not</v>
      </c>
    </row>
    <row r="60" spans="1:52" x14ac:dyDescent="0.35">
      <c r="AC60" s="66" t="s">
        <v>44</v>
      </c>
      <c r="AD60" s="66"/>
      <c r="AE60" s="66"/>
      <c r="AF60" s="66"/>
      <c r="AG60" s="66"/>
      <c r="AH60" s="66"/>
      <c r="AI60" s="66"/>
      <c r="AJ60" s="2">
        <f>COUNT(AJ18:AJ52)</f>
        <v>35</v>
      </c>
      <c r="AK60" s="2">
        <f>COUNT(AK18:AK52)</f>
        <v>35</v>
      </c>
      <c r="AL60" s="2">
        <f>COUNT(AL18:AL52)</f>
        <v>35</v>
      </c>
      <c r="AM60" s="2">
        <f>COUNT(AM18:AM52)</f>
        <v>35</v>
      </c>
      <c r="AN60" s="2">
        <f>COUNT(AN18:AN52)</f>
        <v>35</v>
      </c>
    </row>
    <row r="61" spans="1:52" x14ac:dyDescent="0.35">
      <c r="AC61" s="66" t="s">
        <v>45</v>
      </c>
      <c r="AD61" s="66"/>
      <c r="AE61" s="66"/>
      <c r="AF61" s="66"/>
      <c r="AG61" s="66"/>
      <c r="AH61" s="66"/>
      <c r="AI61" s="66"/>
      <c r="AJ61" s="2">
        <f>COUNTIF(AJ5:AJ52,"&gt;=25%")</f>
        <v>32</v>
      </c>
      <c r="AK61" s="2">
        <f>COUNTIF(AK5:AK52,"&gt;=25%")</f>
        <v>26</v>
      </c>
      <c r="AL61" s="2">
        <f>COUNTIF(AL5:AL52,"&gt;=25%")</f>
        <v>6</v>
      </c>
      <c r="AM61" s="2">
        <f>COUNTIF(AM5:AM52,"&gt;=25%")</f>
        <v>22</v>
      </c>
      <c r="AN61" s="2">
        <f>COUNTIF(AN5:AN52,"&gt;=25%")</f>
        <v>19</v>
      </c>
    </row>
    <row r="62" spans="1:52" x14ac:dyDescent="0.35">
      <c r="AC62" s="66" t="s">
        <v>46</v>
      </c>
      <c r="AD62" s="66"/>
      <c r="AE62" s="66"/>
      <c r="AF62" s="66"/>
      <c r="AG62" s="66"/>
      <c r="AH62" s="66"/>
      <c r="AI62" s="66"/>
      <c r="AJ62" s="5">
        <f>AJ61/AJ60</f>
        <v>0.91428571428571426</v>
      </c>
      <c r="AK62" s="5">
        <f t="shared" ref="AK62:AN62" si="39">AK61/AK60</f>
        <v>0.74285714285714288</v>
      </c>
      <c r="AL62" s="5">
        <f t="shared" si="39"/>
        <v>0.17142857142857143</v>
      </c>
      <c r="AM62" s="5">
        <f t="shared" si="39"/>
        <v>0.62857142857142856</v>
      </c>
      <c r="AN62" s="5">
        <f t="shared" si="39"/>
        <v>0.54285714285714282</v>
      </c>
    </row>
  </sheetData>
  <mergeCells count="22">
    <mergeCell ref="A13:A16"/>
    <mergeCell ref="B13:B16"/>
    <mergeCell ref="O13:AA13"/>
    <mergeCell ref="AD13:AH13"/>
    <mergeCell ref="O14:P14"/>
    <mergeCell ref="Q14:R14"/>
    <mergeCell ref="S14:T14"/>
    <mergeCell ref="U14:V14"/>
    <mergeCell ref="W14:X14"/>
    <mergeCell ref="Y14:Z14"/>
    <mergeCell ref="H14:I14"/>
    <mergeCell ref="AJ1:AV1"/>
    <mergeCell ref="AP13:AT13"/>
    <mergeCell ref="AV13:AZ13"/>
    <mergeCell ref="H13:N13"/>
    <mergeCell ref="J14:K14"/>
    <mergeCell ref="L14:M14"/>
    <mergeCell ref="AC60:AI60"/>
    <mergeCell ref="AC61:AI61"/>
    <mergeCell ref="AC62:AI62"/>
    <mergeCell ref="I2:O2"/>
    <mergeCell ref="AJ13:AN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FC3B-B46B-4F90-A289-42920C65BA1F}">
  <dimension ref="A1:AZ67"/>
  <sheetViews>
    <sheetView tabSelected="1" topLeftCell="AE57" zoomScale="80" zoomScaleNormal="80" workbookViewId="0">
      <selection activeCell="Y6" sqref="Y6"/>
    </sheetView>
  </sheetViews>
  <sheetFormatPr defaultRowHeight="16.5" x14ac:dyDescent="0.35"/>
  <cols>
    <col min="1" max="1" width="14.44140625" customWidth="1"/>
    <col min="2" max="2" width="24.88671875" customWidth="1"/>
    <col min="3" max="3" width="5.109375" customWidth="1"/>
    <col min="4" max="4" width="4.5546875" customWidth="1"/>
    <col min="5" max="5" width="4.44140625" customWidth="1"/>
    <col min="6" max="6" width="8.6640625" style="61" customWidth="1"/>
    <col min="7" max="7" width="9.21875" style="61" customWidth="1"/>
    <col min="8" max="8" width="6.5546875" style="61" customWidth="1"/>
    <col min="9" max="9" width="6.33203125" customWidth="1"/>
    <col min="10" max="10" width="5.21875" customWidth="1"/>
    <col min="11" max="11" width="5.109375" customWidth="1"/>
    <col min="12" max="12" width="4.6640625" customWidth="1"/>
    <col min="13" max="13" width="4.44140625" customWidth="1"/>
    <col min="14" max="14" width="5.88671875" style="61" customWidth="1"/>
    <col min="15" max="15" width="4" customWidth="1"/>
    <col min="16" max="16" width="5.6640625" customWidth="1"/>
    <col min="17" max="17" width="4.21875" customWidth="1"/>
    <col min="18" max="18" width="4.44140625" customWidth="1"/>
    <col min="19" max="19" width="6.44140625" customWidth="1"/>
    <col min="20" max="20" width="5.5546875" customWidth="1"/>
    <col min="21" max="21" width="4.88671875" customWidth="1"/>
    <col min="22" max="22" width="4.33203125" customWidth="1"/>
    <col min="23" max="23" width="4.21875" customWidth="1"/>
    <col min="24" max="24" width="4.109375" customWidth="1"/>
    <col min="25" max="25" width="4.33203125" customWidth="1"/>
    <col min="26" max="26" width="3.88671875" customWidth="1"/>
    <col min="27" max="27" width="5.109375" customWidth="1"/>
    <col min="28" max="28" width="6.6640625" customWidth="1"/>
    <col min="30" max="30" width="7.44140625" customWidth="1"/>
    <col min="31" max="31" width="6.88671875" customWidth="1"/>
    <col min="32" max="32" width="7" customWidth="1"/>
    <col min="33" max="33" width="6.33203125" customWidth="1"/>
    <col min="34" max="34" width="6.6640625" customWidth="1"/>
    <col min="36" max="36" width="7.21875" customWidth="1"/>
    <col min="37" max="37" width="6.5546875" customWidth="1"/>
    <col min="38" max="38" width="6.88671875" customWidth="1"/>
    <col min="39" max="39" width="6.21875" customWidth="1"/>
    <col min="40" max="40" width="6.44140625" customWidth="1"/>
    <col min="42" max="42" width="6" customWidth="1"/>
    <col min="43" max="43" width="6.21875" customWidth="1"/>
    <col min="44" max="44" width="6.33203125" customWidth="1"/>
    <col min="45" max="45" width="6.5546875" customWidth="1"/>
    <col min="46" max="46" width="6.33203125" customWidth="1"/>
    <col min="48" max="48" width="7.33203125" customWidth="1"/>
    <col min="49" max="49" width="6" customWidth="1"/>
    <col min="50" max="50" width="6.33203125" customWidth="1"/>
    <col min="51" max="51" width="6.5546875" customWidth="1"/>
    <col min="52" max="52" width="6.44140625" customWidth="1"/>
  </cols>
  <sheetData>
    <row r="1" spans="1:52" ht="18" thickBot="1" x14ac:dyDescent="0.4">
      <c r="A1" s="8" t="s">
        <v>26</v>
      </c>
      <c r="B1" s="9" t="s">
        <v>61</v>
      </c>
      <c r="C1" s="7"/>
      <c r="D1" s="7"/>
      <c r="E1" s="7"/>
      <c r="F1" s="60"/>
      <c r="G1" s="60"/>
      <c r="H1" s="60"/>
      <c r="I1" s="7"/>
      <c r="J1" s="67" t="s">
        <v>27</v>
      </c>
      <c r="K1" s="68"/>
      <c r="L1" s="68"/>
      <c r="M1" s="68"/>
      <c r="N1" s="68"/>
      <c r="O1" s="68"/>
      <c r="P1" s="69"/>
      <c r="Q1" s="10"/>
      <c r="R1" s="10"/>
      <c r="S1" s="7"/>
      <c r="V1" s="7"/>
      <c r="AF1" s="73" t="s">
        <v>47</v>
      </c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5"/>
    </row>
    <row r="2" spans="1:52" ht="64.5" customHeight="1" thickBot="1" x14ac:dyDescent="0.4">
      <c r="A2" s="8" t="s">
        <v>28</v>
      </c>
      <c r="B2" s="9" t="s">
        <v>62</v>
      </c>
      <c r="C2" s="7"/>
      <c r="D2" s="7"/>
      <c r="E2" s="7"/>
      <c r="F2" s="60"/>
      <c r="G2" s="60"/>
      <c r="H2" s="60"/>
      <c r="I2" s="7"/>
      <c r="J2" s="18"/>
      <c r="K2" s="45" t="s">
        <v>29</v>
      </c>
      <c r="L2" s="46" t="s">
        <v>25</v>
      </c>
      <c r="M2" s="45" t="s">
        <v>31</v>
      </c>
      <c r="N2" s="65" t="s">
        <v>32</v>
      </c>
      <c r="O2" s="45" t="s">
        <v>8</v>
      </c>
      <c r="P2" s="18" t="s">
        <v>33</v>
      </c>
      <c r="Q2" s="12"/>
      <c r="R2" s="46" t="s">
        <v>34</v>
      </c>
      <c r="S2" s="45" t="s">
        <v>8</v>
      </c>
      <c r="V2" s="7"/>
      <c r="AF2" s="55"/>
      <c r="AG2" s="56" t="s">
        <v>48</v>
      </c>
      <c r="AH2" s="56" t="s">
        <v>49</v>
      </c>
      <c r="AI2" s="56" t="s">
        <v>50</v>
      </c>
      <c r="AJ2" s="56" t="s">
        <v>51</v>
      </c>
      <c r="AK2" s="56" t="s">
        <v>52</v>
      </c>
      <c r="AL2" s="56" t="s">
        <v>53</v>
      </c>
      <c r="AM2" s="56" t="s">
        <v>54</v>
      </c>
      <c r="AN2" s="56" t="s">
        <v>55</v>
      </c>
      <c r="AO2" s="56" t="s">
        <v>56</v>
      </c>
      <c r="AP2" s="56" t="s">
        <v>57</v>
      </c>
      <c r="AQ2" s="56" t="s">
        <v>58</v>
      </c>
      <c r="AR2" s="56" t="s">
        <v>59</v>
      </c>
    </row>
    <row r="3" spans="1:52" ht="17.25" thickBot="1" x14ac:dyDescent="0.4">
      <c r="A3" s="8" t="s">
        <v>35</v>
      </c>
      <c r="B3" s="8" t="s">
        <v>36</v>
      </c>
      <c r="C3" s="7"/>
      <c r="D3" s="7"/>
      <c r="E3" s="7"/>
      <c r="F3" s="60"/>
      <c r="G3" s="60"/>
      <c r="H3" s="60"/>
      <c r="I3" s="7"/>
      <c r="J3" s="18" t="s">
        <v>17</v>
      </c>
      <c r="K3" s="11"/>
      <c r="L3" s="11"/>
      <c r="M3" s="11">
        <v>10</v>
      </c>
      <c r="N3" s="11">
        <v>10</v>
      </c>
      <c r="O3" s="17">
        <f>SUM(K3:N3)</f>
        <v>20</v>
      </c>
      <c r="P3" s="13">
        <f>O3/$O8</f>
        <v>0.15384615384615385</v>
      </c>
      <c r="Q3" s="12"/>
      <c r="R3" s="48">
        <f>(N3*66.67)/100</f>
        <v>6.6670000000000007</v>
      </c>
      <c r="S3" s="48">
        <f>SUM(R3,K3:M3)</f>
        <v>16.667000000000002</v>
      </c>
      <c r="V3" s="7"/>
      <c r="AF3" s="57" t="s">
        <v>17</v>
      </c>
      <c r="AG3" s="56" t="s">
        <v>60</v>
      </c>
      <c r="AH3" s="56" t="s">
        <v>60</v>
      </c>
      <c r="AI3" s="58"/>
      <c r="AJ3" s="58"/>
      <c r="AK3" s="58"/>
      <c r="AL3" s="58"/>
      <c r="AM3" s="58"/>
      <c r="AN3" s="58"/>
      <c r="AO3" s="58"/>
      <c r="AP3" s="58"/>
      <c r="AQ3" s="58"/>
      <c r="AR3" s="58"/>
    </row>
    <row r="4" spans="1:52" ht="17.25" thickBot="1" x14ac:dyDescent="0.4">
      <c r="A4" s="8" t="s">
        <v>37</v>
      </c>
      <c r="B4" s="8" t="s">
        <v>63</v>
      </c>
      <c r="C4" s="14"/>
      <c r="D4" s="7"/>
      <c r="E4" s="7"/>
      <c r="F4" s="60"/>
      <c r="G4" s="60"/>
      <c r="H4" s="60"/>
      <c r="I4" s="7"/>
      <c r="J4" s="18" t="s">
        <v>18</v>
      </c>
      <c r="K4" s="11">
        <v>10</v>
      </c>
      <c r="L4" s="11"/>
      <c r="M4" s="11">
        <v>10</v>
      </c>
      <c r="N4" s="11">
        <v>5</v>
      </c>
      <c r="O4" s="17">
        <f t="shared" ref="O4:O7" si="0">SUM(K4:N4)</f>
        <v>25</v>
      </c>
      <c r="P4" s="13">
        <f>O4/$O8</f>
        <v>0.19230769230769232</v>
      </c>
      <c r="Q4" s="12"/>
      <c r="R4" s="48">
        <f t="shared" ref="R4:R7" si="1">(N4*66.67)/100</f>
        <v>3.3335000000000004</v>
      </c>
      <c r="S4" s="48">
        <f t="shared" ref="S4:S7" si="2">SUM(R4,K4:M4)</f>
        <v>23.333500000000001</v>
      </c>
      <c r="V4" s="7"/>
      <c r="AF4" s="57" t="s">
        <v>18</v>
      </c>
      <c r="AG4" s="56" t="s">
        <v>60</v>
      </c>
      <c r="AH4" s="56" t="s">
        <v>60</v>
      </c>
      <c r="AI4" s="56" t="s">
        <v>60</v>
      </c>
      <c r="AJ4" s="56" t="s">
        <v>60</v>
      </c>
      <c r="AK4" s="58"/>
      <c r="AL4" s="58"/>
      <c r="AM4" s="58"/>
      <c r="AN4" s="58"/>
      <c r="AO4" s="58"/>
      <c r="AP4" s="58"/>
      <c r="AQ4" s="58"/>
      <c r="AR4" s="58"/>
    </row>
    <row r="5" spans="1:52" ht="17.25" thickBot="1" x14ac:dyDescent="0.4">
      <c r="A5" s="8" t="s">
        <v>38</v>
      </c>
      <c r="B5" s="16">
        <v>46</v>
      </c>
      <c r="C5" s="15"/>
      <c r="D5" s="7"/>
      <c r="E5" s="7"/>
      <c r="F5" s="60"/>
      <c r="G5" s="60"/>
      <c r="H5" s="60"/>
      <c r="I5" s="7"/>
      <c r="J5" s="18" t="s">
        <v>19</v>
      </c>
      <c r="K5" s="11"/>
      <c r="L5" s="11">
        <v>10</v>
      </c>
      <c r="M5" s="11">
        <v>10</v>
      </c>
      <c r="N5" s="11">
        <v>10</v>
      </c>
      <c r="O5" s="17">
        <f t="shared" si="0"/>
        <v>30</v>
      </c>
      <c r="P5" s="13">
        <f>O5/O8</f>
        <v>0.23076923076923078</v>
      </c>
      <c r="Q5" s="12"/>
      <c r="R5" s="48">
        <f t="shared" si="1"/>
        <v>6.6670000000000007</v>
      </c>
      <c r="S5" s="48">
        <f t="shared" si="2"/>
        <v>26.667000000000002</v>
      </c>
      <c r="V5" s="7"/>
      <c r="AF5" s="57" t="s">
        <v>19</v>
      </c>
      <c r="AG5" s="56"/>
      <c r="AH5" s="56" t="s">
        <v>60</v>
      </c>
      <c r="AI5" s="56" t="s">
        <v>60</v>
      </c>
      <c r="AJ5" s="56" t="s">
        <v>60</v>
      </c>
      <c r="AK5" s="56" t="s">
        <v>60</v>
      </c>
      <c r="AL5" s="58"/>
      <c r="AM5" s="58"/>
      <c r="AN5" s="58"/>
      <c r="AO5" s="58"/>
      <c r="AP5" s="58"/>
      <c r="AQ5" s="56" t="s">
        <v>60</v>
      </c>
      <c r="AR5" s="58"/>
    </row>
    <row r="6" spans="1:52" ht="17.25" thickBot="1" x14ac:dyDescent="0.4">
      <c r="A6" s="7"/>
      <c r="B6" s="15"/>
      <c r="C6" s="15"/>
      <c r="D6" s="7"/>
      <c r="E6" s="7"/>
      <c r="F6" s="60"/>
      <c r="G6" s="60"/>
      <c r="H6" s="60"/>
      <c r="I6" s="7"/>
      <c r="J6" s="18" t="s">
        <v>20</v>
      </c>
      <c r="K6" s="11">
        <v>10</v>
      </c>
      <c r="L6" s="11"/>
      <c r="M6" s="11"/>
      <c r="N6" s="11">
        <v>20</v>
      </c>
      <c r="O6" s="17">
        <f t="shared" si="0"/>
        <v>30</v>
      </c>
      <c r="P6" s="13">
        <f>O6/O8</f>
        <v>0.23076923076923078</v>
      </c>
      <c r="Q6" s="12"/>
      <c r="R6" s="49">
        <f t="shared" si="1"/>
        <v>13.334000000000001</v>
      </c>
      <c r="S6" s="49">
        <f t="shared" si="2"/>
        <v>23.334000000000003</v>
      </c>
      <c r="V6" s="7"/>
      <c r="AF6" s="57" t="s">
        <v>20</v>
      </c>
      <c r="AG6" s="56"/>
      <c r="AH6" s="56"/>
      <c r="AI6" s="56" t="s">
        <v>60</v>
      </c>
      <c r="AJ6" s="56" t="s">
        <v>60</v>
      </c>
      <c r="AK6" s="56" t="s">
        <v>60</v>
      </c>
      <c r="AL6" s="58"/>
      <c r="AM6" s="58"/>
      <c r="AN6" s="58"/>
      <c r="AO6" s="56" t="s">
        <v>60</v>
      </c>
      <c r="AP6" s="56" t="s">
        <v>60</v>
      </c>
      <c r="AQ6" s="58"/>
      <c r="AR6" s="58"/>
    </row>
    <row r="7" spans="1:52" ht="17.25" thickBot="1" x14ac:dyDescent="0.4">
      <c r="A7" s="7"/>
      <c r="B7" s="15"/>
      <c r="C7" s="15"/>
      <c r="D7" s="7"/>
      <c r="E7" s="7"/>
      <c r="F7" s="60"/>
      <c r="G7" s="60"/>
      <c r="H7" s="60"/>
      <c r="I7" s="7"/>
      <c r="J7" s="18" t="s">
        <v>21</v>
      </c>
      <c r="K7" s="11">
        <v>10</v>
      </c>
      <c r="L7" s="11"/>
      <c r="M7" s="11"/>
      <c r="N7" s="11">
        <v>15</v>
      </c>
      <c r="O7" s="17">
        <f t="shared" si="0"/>
        <v>25</v>
      </c>
      <c r="P7" s="13">
        <f>O7/O8</f>
        <v>0.19230769230769232</v>
      </c>
      <c r="Q7" s="12"/>
      <c r="R7" s="50">
        <f t="shared" si="1"/>
        <v>10.000500000000001</v>
      </c>
      <c r="S7" s="50">
        <f t="shared" si="2"/>
        <v>20.000500000000002</v>
      </c>
      <c r="V7" s="7"/>
      <c r="AF7" s="57" t="s">
        <v>21</v>
      </c>
      <c r="AG7" s="56" t="s">
        <v>60</v>
      </c>
      <c r="AH7" s="56"/>
      <c r="AI7" s="56" t="s">
        <v>60</v>
      </c>
      <c r="AJ7" s="56" t="s">
        <v>60</v>
      </c>
      <c r="AK7" s="56" t="s">
        <v>60</v>
      </c>
      <c r="AL7" s="58"/>
      <c r="AM7" s="58"/>
      <c r="AN7" s="58"/>
      <c r="AO7" s="58"/>
      <c r="AP7" s="58"/>
      <c r="AQ7" s="58"/>
      <c r="AR7" s="56" t="s">
        <v>60</v>
      </c>
    </row>
    <row r="8" spans="1:52" x14ac:dyDescent="0.35">
      <c r="A8" s="7"/>
      <c r="B8" s="7"/>
      <c r="C8" s="7"/>
      <c r="D8" s="7"/>
      <c r="E8" s="7"/>
      <c r="F8" s="60"/>
      <c r="G8" s="60"/>
      <c r="H8" s="60"/>
      <c r="I8" s="7"/>
      <c r="J8" s="11"/>
      <c r="K8" s="11"/>
      <c r="L8" s="11"/>
      <c r="M8" s="11"/>
      <c r="N8" s="64"/>
      <c r="O8" s="11">
        <f>SUM(O3:O7)</f>
        <v>130</v>
      </c>
      <c r="P8" s="13">
        <f>SUM(P3:P7)</f>
        <v>1</v>
      </c>
      <c r="Q8" s="12"/>
      <c r="R8" s="47"/>
      <c r="S8" s="47"/>
      <c r="V8" s="7"/>
    </row>
    <row r="12" spans="1:52" ht="17.25" thickBot="1" x14ac:dyDescent="0.4"/>
    <row r="13" spans="1:52" ht="18" thickBot="1" x14ac:dyDescent="0.4">
      <c r="A13" s="94" t="s">
        <v>0</v>
      </c>
      <c r="B13" s="97" t="s">
        <v>1</v>
      </c>
      <c r="C13" s="22" t="s">
        <v>2</v>
      </c>
      <c r="D13" s="23" t="s">
        <v>3</v>
      </c>
      <c r="E13" s="24" t="s">
        <v>4</v>
      </c>
      <c r="F13" s="24" t="s">
        <v>5</v>
      </c>
      <c r="G13" s="24" t="s">
        <v>25</v>
      </c>
      <c r="H13" s="76" t="s">
        <v>6</v>
      </c>
      <c r="I13" s="77"/>
      <c r="J13" s="77"/>
      <c r="K13" s="77"/>
      <c r="L13" s="77"/>
      <c r="M13" s="77"/>
      <c r="N13" s="78"/>
      <c r="O13" s="87" t="s">
        <v>7</v>
      </c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25" t="s">
        <v>8</v>
      </c>
      <c r="AD13" s="70" t="s">
        <v>9</v>
      </c>
      <c r="AE13" s="71"/>
      <c r="AF13" s="71"/>
      <c r="AG13" s="71"/>
      <c r="AH13" s="72"/>
      <c r="AI13" s="1"/>
      <c r="AJ13" s="70" t="s">
        <v>9</v>
      </c>
      <c r="AK13" s="71"/>
      <c r="AL13" s="71"/>
      <c r="AM13" s="71"/>
      <c r="AN13" s="72"/>
      <c r="AO13" s="1"/>
      <c r="AP13" s="91" t="s">
        <v>9</v>
      </c>
      <c r="AQ13" s="92"/>
      <c r="AR13" s="92"/>
      <c r="AS13" s="92"/>
      <c r="AT13" s="93"/>
      <c r="AU13" s="1"/>
      <c r="AV13" s="91" t="s">
        <v>9</v>
      </c>
      <c r="AW13" s="92"/>
      <c r="AX13" s="92"/>
      <c r="AY13" s="92"/>
      <c r="AZ13" s="93"/>
    </row>
    <row r="14" spans="1:52" ht="17.25" x14ac:dyDescent="0.35">
      <c r="A14" s="95"/>
      <c r="B14" s="98"/>
      <c r="C14" s="26" t="s">
        <v>10</v>
      </c>
      <c r="D14" s="26" t="s">
        <v>10</v>
      </c>
      <c r="E14" s="26" t="s">
        <v>10</v>
      </c>
      <c r="F14" s="27" t="s">
        <v>12</v>
      </c>
      <c r="G14" s="26" t="s">
        <v>10</v>
      </c>
      <c r="H14" s="79" t="s">
        <v>10</v>
      </c>
      <c r="I14" s="80"/>
      <c r="J14" s="79" t="s">
        <v>11</v>
      </c>
      <c r="K14" s="80"/>
      <c r="L14" s="79" t="s">
        <v>13</v>
      </c>
      <c r="M14" s="80"/>
      <c r="N14" s="28" t="s">
        <v>8</v>
      </c>
      <c r="O14" s="88" t="s">
        <v>10</v>
      </c>
      <c r="P14" s="89"/>
      <c r="Q14" s="90" t="s">
        <v>11</v>
      </c>
      <c r="R14" s="89"/>
      <c r="S14" s="90" t="s">
        <v>13</v>
      </c>
      <c r="T14" s="89"/>
      <c r="U14" s="90" t="s">
        <v>14</v>
      </c>
      <c r="V14" s="89"/>
      <c r="W14" s="90" t="s">
        <v>15</v>
      </c>
      <c r="X14" s="89"/>
      <c r="Y14" s="90" t="s">
        <v>16</v>
      </c>
      <c r="Z14" s="89"/>
      <c r="AA14" s="29" t="s">
        <v>8</v>
      </c>
      <c r="AB14" s="30"/>
      <c r="AD14" s="51" t="s">
        <v>17</v>
      </c>
      <c r="AE14" s="51" t="s">
        <v>18</v>
      </c>
      <c r="AF14" s="51" t="s">
        <v>19</v>
      </c>
      <c r="AG14" s="51" t="s">
        <v>20</v>
      </c>
      <c r="AH14" s="51" t="s">
        <v>21</v>
      </c>
      <c r="AI14" s="1"/>
      <c r="AJ14" s="51" t="s">
        <v>17</v>
      </c>
      <c r="AK14" s="51" t="s">
        <v>18</v>
      </c>
      <c r="AL14" s="51" t="s">
        <v>19</v>
      </c>
      <c r="AM14" s="51" t="s">
        <v>20</v>
      </c>
      <c r="AN14" s="51" t="s">
        <v>21</v>
      </c>
      <c r="AO14" s="1"/>
      <c r="AP14" s="2" t="s">
        <v>17</v>
      </c>
      <c r="AQ14" s="2" t="s">
        <v>18</v>
      </c>
      <c r="AR14" s="2" t="s">
        <v>19</v>
      </c>
      <c r="AS14" s="2" t="s">
        <v>20</v>
      </c>
      <c r="AT14" s="2" t="s">
        <v>21</v>
      </c>
      <c r="AU14" s="1"/>
      <c r="AV14" s="2" t="s">
        <v>17</v>
      </c>
      <c r="AW14" s="2" t="s">
        <v>18</v>
      </c>
      <c r="AX14" s="2" t="s">
        <v>19</v>
      </c>
      <c r="AY14" s="2" t="s">
        <v>20</v>
      </c>
      <c r="AZ14" s="2" t="s">
        <v>21</v>
      </c>
    </row>
    <row r="15" spans="1:52" ht="17.25" x14ac:dyDescent="0.35">
      <c r="A15" s="95"/>
      <c r="B15" s="98"/>
      <c r="C15" s="31" t="s">
        <v>22</v>
      </c>
      <c r="D15" s="31" t="s">
        <v>22</v>
      </c>
      <c r="E15" s="32" t="s">
        <v>22</v>
      </c>
      <c r="F15" s="27" t="s">
        <v>23</v>
      </c>
      <c r="G15" s="32" t="s">
        <v>22</v>
      </c>
      <c r="H15" s="32" t="s">
        <v>22</v>
      </c>
      <c r="I15" s="31" t="s">
        <v>24</v>
      </c>
      <c r="J15" s="31" t="s">
        <v>22</v>
      </c>
      <c r="K15" s="31" t="s">
        <v>24</v>
      </c>
      <c r="L15" s="31" t="s">
        <v>22</v>
      </c>
      <c r="M15" s="31" t="s">
        <v>24</v>
      </c>
      <c r="N15" s="33"/>
      <c r="O15" s="34" t="s">
        <v>22</v>
      </c>
      <c r="P15" s="31" t="s">
        <v>24</v>
      </c>
      <c r="Q15" s="31" t="s">
        <v>22</v>
      </c>
      <c r="R15" s="31" t="s">
        <v>24</v>
      </c>
      <c r="S15" s="31" t="s">
        <v>22</v>
      </c>
      <c r="T15" s="31" t="s">
        <v>24</v>
      </c>
      <c r="U15" s="31" t="s">
        <v>22</v>
      </c>
      <c r="V15" s="31" t="s">
        <v>24</v>
      </c>
      <c r="W15" s="31" t="s">
        <v>22</v>
      </c>
      <c r="X15" s="31" t="s">
        <v>24</v>
      </c>
      <c r="Y15" s="31" t="s">
        <v>22</v>
      </c>
      <c r="Z15" s="31" t="s">
        <v>24</v>
      </c>
      <c r="AA15" s="35"/>
      <c r="AB15" s="36"/>
      <c r="AD15" s="2"/>
      <c r="AE15" s="2"/>
      <c r="AF15" s="2"/>
      <c r="AG15" s="2"/>
      <c r="AH15" s="2"/>
      <c r="AI15" s="1"/>
      <c r="AJ15" s="2"/>
      <c r="AK15" s="2"/>
      <c r="AL15" s="2"/>
      <c r="AM15" s="2"/>
      <c r="AN15" s="2"/>
      <c r="AO15" s="1"/>
      <c r="AP15" s="2"/>
      <c r="AQ15" s="2"/>
      <c r="AR15" s="2"/>
      <c r="AS15" s="2"/>
      <c r="AT15" s="2"/>
      <c r="AU15" s="1"/>
      <c r="AV15" s="2"/>
      <c r="AW15" s="2"/>
      <c r="AX15" s="2"/>
      <c r="AY15" s="2"/>
      <c r="AZ15" s="2"/>
    </row>
    <row r="16" spans="1:52" ht="18" thickBot="1" x14ac:dyDescent="0.4">
      <c r="A16" s="96"/>
      <c r="B16" s="99"/>
      <c r="C16" s="37" t="s">
        <v>18</v>
      </c>
      <c r="D16" s="37" t="s">
        <v>20</v>
      </c>
      <c r="E16" s="38" t="s">
        <v>21</v>
      </c>
      <c r="F16" s="36"/>
      <c r="G16" s="38" t="s">
        <v>19</v>
      </c>
      <c r="H16" s="38" t="s">
        <v>17</v>
      </c>
      <c r="I16" s="38" t="s">
        <v>18</v>
      </c>
      <c r="J16" s="38" t="s">
        <v>19</v>
      </c>
      <c r="K16" s="38" t="s">
        <v>18</v>
      </c>
      <c r="L16" s="38" t="s">
        <v>17</v>
      </c>
      <c r="M16" s="38" t="s">
        <v>19</v>
      </c>
      <c r="N16" s="33"/>
      <c r="O16" s="39" t="s">
        <v>20</v>
      </c>
      <c r="P16" s="38" t="s">
        <v>20</v>
      </c>
      <c r="Q16" s="38" t="s">
        <v>18</v>
      </c>
      <c r="R16" s="38" t="s">
        <v>20</v>
      </c>
      <c r="S16" s="38" t="s">
        <v>17</v>
      </c>
      <c r="T16" s="38" t="s">
        <v>20</v>
      </c>
      <c r="U16" s="38" t="s">
        <v>19</v>
      </c>
      <c r="V16" s="38" t="s">
        <v>17</v>
      </c>
      <c r="W16" s="38" t="s">
        <v>21</v>
      </c>
      <c r="X16" s="38" t="s">
        <v>19</v>
      </c>
      <c r="Y16" s="38" t="s">
        <v>21</v>
      </c>
      <c r="Z16" s="38" t="s">
        <v>21</v>
      </c>
      <c r="AA16" s="35"/>
      <c r="AB16" s="36"/>
      <c r="AD16" s="2"/>
      <c r="AE16" s="2"/>
      <c r="AF16" s="2"/>
      <c r="AG16" s="2"/>
      <c r="AH16" s="2"/>
      <c r="AI16" s="1"/>
      <c r="AJ16" s="2"/>
      <c r="AK16" s="2"/>
      <c r="AL16" s="2"/>
      <c r="AM16" s="2"/>
      <c r="AN16" s="2"/>
      <c r="AO16" s="1"/>
      <c r="AP16" s="2"/>
      <c r="AQ16" s="2"/>
      <c r="AR16" s="2"/>
      <c r="AS16" s="2"/>
      <c r="AT16" s="2"/>
      <c r="AU16" s="1"/>
      <c r="AV16" s="2"/>
      <c r="AW16" s="2"/>
      <c r="AX16" s="2"/>
      <c r="AY16" s="2"/>
      <c r="AZ16" s="2"/>
    </row>
    <row r="17" spans="1:52" ht="18" thickBot="1" x14ac:dyDescent="0.4">
      <c r="A17" s="20"/>
      <c r="B17" s="21"/>
      <c r="C17" s="40">
        <v>10</v>
      </c>
      <c r="D17" s="40">
        <v>10</v>
      </c>
      <c r="E17" s="38">
        <v>10</v>
      </c>
      <c r="F17" s="38">
        <v>20</v>
      </c>
      <c r="G17" s="38">
        <v>10</v>
      </c>
      <c r="H17" s="38">
        <v>5</v>
      </c>
      <c r="I17" s="38">
        <v>5</v>
      </c>
      <c r="J17" s="38">
        <v>5</v>
      </c>
      <c r="K17" s="38">
        <v>5</v>
      </c>
      <c r="L17" s="38">
        <v>5</v>
      </c>
      <c r="M17" s="38">
        <v>5</v>
      </c>
      <c r="N17" s="41">
        <v>20</v>
      </c>
      <c r="O17" s="42">
        <v>5</v>
      </c>
      <c r="P17" s="42">
        <v>5</v>
      </c>
      <c r="Q17" s="42">
        <v>5</v>
      </c>
      <c r="R17" s="42">
        <v>5</v>
      </c>
      <c r="S17" s="42">
        <v>5</v>
      </c>
      <c r="T17" s="42">
        <v>5</v>
      </c>
      <c r="U17" s="42">
        <v>5</v>
      </c>
      <c r="V17" s="42">
        <v>5</v>
      </c>
      <c r="W17" s="42">
        <v>5</v>
      </c>
      <c r="X17" s="42">
        <v>5</v>
      </c>
      <c r="Y17" s="42">
        <v>5</v>
      </c>
      <c r="Z17" s="42">
        <v>5</v>
      </c>
      <c r="AA17" s="43">
        <v>40</v>
      </c>
      <c r="AB17" s="31">
        <f>SUM(F17,G17,N17,AA17)</f>
        <v>90</v>
      </c>
      <c r="AD17" s="52">
        <f>S3</f>
        <v>16.667000000000002</v>
      </c>
      <c r="AE17" s="52">
        <f>S4</f>
        <v>23.333500000000001</v>
      </c>
      <c r="AF17" s="52">
        <f>S5</f>
        <v>26.667000000000002</v>
      </c>
      <c r="AG17" s="52">
        <f>S6</f>
        <v>23.334000000000003</v>
      </c>
      <c r="AH17" s="52">
        <f>S7</f>
        <v>20.000500000000002</v>
      </c>
      <c r="AI17" s="1"/>
      <c r="AJ17" s="52">
        <f>S3</f>
        <v>16.667000000000002</v>
      </c>
      <c r="AK17" s="52">
        <f>S4</f>
        <v>23.333500000000001</v>
      </c>
      <c r="AL17" s="52">
        <f>S5</f>
        <v>26.667000000000002</v>
      </c>
      <c r="AM17" s="52">
        <f>S6</f>
        <v>23.334000000000003</v>
      </c>
      <c r="AN17" s="52">
        <f>S7</f>
        <v>20.000500000000002</v>
      </c>
      <c r="AO17" s="1"/>
      <c r="AP17" s="3">
        <f>AJ17</f>
        <v>16.667000000000002</v>
      </c>
      <c r="AQ17" s="3">
        <f>AK17</f>
        <v>23.333500000000001</v>
      </c>
      <c r="AR17" s="3">
        <f>AL17</f>
        <v>26.667000000000002</v>
      </c>
      <c r="AS17" s="3">
        <f>AM17</f>
        <v>23.334000000000003</v>
      </c>
      <c r="AT17" s="3">
        <f>AN17</f>
        <v>20.000500000000002</v>
      </c>
      <c r="AU17" s="1"/>
      <c r="AV17" s="3">
        <f>AD17</f>
        <v>16.667000000000002</v>
      </c>
      <c r="AW17" s="3">
        <f>AE17</f>
        <v>23.333500000000001</v>
      </c>
      <c r="AX17" s="3">
        <f>AF17</f>
        <v>26.667000000000002</v>
      </c>
      <c r="AY17" s="3">
        <f>AG17</f>
        <v>23.334000000000003</v>
      </c>
      <c r="AZ17" s="3">
        <f>AH17</f>
        <v>20.000500000000002</v>
      </c>
    </row>
    <row r="18" spans="1:52" x14ac:dyDescent="0.35">
      <c r="A18" s="4">
        <v>1603110201181</v>
      </c>
      <c r="B18" s="2" t="s">
        <v>104</v>
      </c>
      <c r="C18" s="2">
        <v>6</v>
      </c>
      <c r="D18" s="2">
        <v>2</v>
      </c>
      <c r="E18" s="2">
        <v>10</v>
      </c>
      <c r="F18" s="6">
        <f>SUM(LARGE(C18:E18,{1,2}))</f>
        <v>16</v>
      </c>
      <c r="G18" s="6">
        <v>8</v>
      </c>
      <c r="H18" s="6">
        <v>2</v>
      </c>
      <c r="I18" s="2">
        <v>1</v>
      </c>
      <c r="J18" s="2">
        <v>2</v>
      </c>
      <c r="K18" s="2">
        <v>0</v>
      </c>
      <c r="L18" s="2"/>
      <c r="M18" s="2"/>
      <c r="N18" s="6">
        <f>SUM(H18:M18)</f>
        <v>5</v>
      </c>
      <c r="O18" s="6">
        <v>3</v>
      </c>
      <c r="P18" s="6">
        <v>0</v>
      </c>
      <c r="Q18" s="6">
        <v>1</v>
      </c>
      <c r="R18" s="6"/>
      <c r="S18" s="6">
        <v>3</v>
      </c>
      <c r="T18" s="6">
        <v>0</v>
      </c>
      <c r="U18" s="6"/>
      <c r="V18" s="6"/>
      <c r="W18" s="6">
        <v>5</v>
      </c>
      <c r="X18" s="6">
        <v>3</v>
      </c>
      <c r="Y18" s="6"/>
      <c r="Z18" s="6"/>
      <c r="AA18" s="44">
        <f>SUM(O18:Z18)</f>
        <v>15</v>
      </c>
      <c r="AB18" s="6">
        <f>SUM(F18,G18,N18,AA18)</f>
        <v>44</v>
      </c>
      <c r="AD18" s="2">
        <f>SUM(E18,I18,O18,P18)</f>
        <v>14</v>
      </c>
      <c r="AE18" s="2">
        <f>SUM(C18,G18,K18,M18)</f>
        <v>14</v>
      </c>
      <c r="AF18" s="2">
        <f>SUM(S18,T18,U18)</f>
        <v>3</v>
      </c>
      <c r="AG18" s="2">
        <f>SUM(D18,Q18,X18,Y18)</f>
        <v>6</v>
      </c>
      <c r="AH18" s="2">
        <f>SUM(Z18,W18,V18,R18)</f>
        <v>5</v>
      </c>
      <c r="AI18" s="1"/>
      <c r="AJ18" s="5">
        <f>AD18/AJ$17</f>
        <v>0.83998320033599316</v>
      </c>
      <c r="AK18" s="5">
        <f>AE18/AK$17</f>
        <v>0.59999571431632626</v>
      </c>
      <c r="AL18" s="5">
        <f>AF18/AL$17</f>
        <v>0.1124985937675779</v>
      </c>
      <c r="AM18" s="5">
        <f>AG18/AM$17</f>
        <v>0.25713551041398813</v>
      </c>
      <c r="AN18" s="5">
        <f>AH18/AN$17</f>
        <v>0.24999375015624606</v>
      </c>
      <c r="AO18" s="1"/>
      <c r="AP18" s="2">
        <f>IF((AJ18)&gt;=50%, 2, (IF((AJ18)&lt;25%, 0, 1)))</f>
        <v>2</v>
      </c>
      <c r="AQ18" s="2">
        <f>IF((AK18)&gt;=50%, 2, (IF((AK18)&lt;25%, 0, 1)))</f>
        <v>2</v>
      </c>
      <c r="AR18" s="2">
        <f>IF((AL18)&gt;=50%, 2, (IF((AL18)&lt;25%, 0, 1)))</f>
        <v>0</v>
      </c>
      <c r="AS18" s="2">
        <f>IF((AM18)&gt;=50%, 2, (IF((AM18)&lt;25%, 0, 1)))</f>
        <v>1</v>
      </c>
      <c r="AT18" s="2">
        <f>IF((AN18)&gt;=50%, 2, (IF((AN18)&lt;25%, 0, 1)))</f>
        <v>0</v>
      </c>
      <c r="AU18" s="1"/>
      <c r="AV18" s="2" t="str">
        <f>IF(AP18=2,"Att", (IF(AP18=0,"Not","Weak")))</f>
        <v>Att</v>
      </c>
      <c r="AW18" s="2" t="str">
        <f>IF(AQ18=2,"Att", (IF(AQ18=0,"Not","Weak")))</f>
        <v>Att</v>
      </c>
      <c r="AX18" s="2" t="str">
        <f t="shared" ref="AX18:AZ33" si="3">IF(AR18=2,"Att", (IF(AR18=0,"Not","Weak")))</f>
        <v>Not</v>
      </c>
      <c r="AY18" s="2" t="str">
        <f t="shared" si="3"/>
        <v>Weak</v>
      </c>
      <c r="AZ18" s="2" t="str">
        <f t="shared" si="3"/>
        <v>Not</v>
      </c>
    </row>
    <row r="19" spans="1:52" x14ac:dyDescent="0.35">
      <c r="A19" s="4">
        <v>1803510201662</v>
      </c>
      <c r="B19" s="2" t="s">
        <v>105</v>
      </c>
      <c r="C19" s="2" t="s">
        <v>147</v>
      </c>
      <c r="D19" s="2" t="s">
        <v>147</v>
      </c>
      <c r="E19" s="2" t="s">
        <v>147</v>
      </c>
      <c r="F19" s="6" t="s">
        <v>147</v>
      </c>
      <c r="G19" s="6" t="s">
        <v>147</v>
      </c>
      <c r="H19" s="6" t="s">
        <v>147</v>
      </c>
      <c r="I19" s="2" t="s">
        <v>147</v>
      </c>
      <c r="J19" s="2" t="s">
        <v>147</v>
      </c>
      <c r="K19" s="2" t="s">
        <v>147</v>
      </c>
      <c r="L19" s="2" t="s">
        <v>147</v>
      </c>
      <c r="M19" s="2" t="s">
        <v>147</v>
      </c>
      <c r="N19" s="6" t="s">
        <v>147</v>
      </c>
      <c r="O19" s="6">
        <v>2</v>
      </c>
      <c r="P19" s="6">
        <v>5</v>
      </c>
      <c r="Q19" s="6">
        <v>4</v>
      </c>
      <c r="R19" s="6">
        <v>4</v>
      </c>
      <c r="S19" s="6">
        <v>3</v>
      </c>
      <c r="T19" s="6">
        <v>2</v>
      </c>
      <c r="U19" s="6"/>
      <c r="V19" s="6"/>
      <c r="W19" s="6">
        <v>5</v>
      </c>
      <c r="X19" s="6">
        <v>3</v>
      </c>
      <c r="Y19" s="6"/>
      <c r="Z19" s="6"/>
      <c r="AA19" s="44">
        <f t="shared" ref="AA19:AA63" si="4">SUM(O19:Z19)</f>
        <v>28</v>
      </c>
      <c r="AB19" s="6">
        <f t="shared" ref="AB19:AB63" si="5">SUM(F19,G19,N19,AA19)</f>
        <v>28</v>
      </c>
      <c r="AD19" s="2">
        <f t="shared" ref="AD19:AD63" si="6">SUM(E19,I19,O19,P19)</f>
        <v>7</v>
      </c>
      <c r="AE19" s="2">
        <f t="shared" ref="AE19:AE63" si="7">SUM(C19,G19,K19,M19)</f>
        <v>0</v>
      </c>
      <c r="AF19" s="2">
        <f t="shared" ref="AF19:AF63" si="8">SUM(S19,T19,U19)</f>
        <v>5</v>
      </c>
      <c r="AG19" s="2">
        <f t="shared" ref="AG19:AG63" si="9">SUM(D19,Q19,X19,Y19)</f>
        <v>7</v>
      </c>
      <c r="AH19" s="2">
        <f t="shared" ref="AH19:AH63" si="10">SUM(Z19,W19,V19,R19)</f>
        <v>9</v>
      </c>
      <c r="AI19" s="1"/>
      <c r="AJ19" s="5">
        <f t="shared" ref="AJ19:AJ63" si="11">AD19/AJ$17</f>
        <v>0.41999160016799658</v>
      </c>
      <c r="AK19" s="5">
        <f t="shared" ref="AK19:AK63" si="12">AE19/AK$17</f>
        <v>0</v>
      </c>
      <c r="AL19" s="5">
        <f t="shared" ref="AL19:AL63" si="13">AF19/AL$17</f>
        <v>0.18749765627929649</v>
      </c>
      <c r="AM19" s="5">
        <f t="shared" ref="AM19:AM63" si="14">AG19/AM$17</f>
        <v>0.29999142881631952</v>
      </c>
      <c r="AN19" s="5">
        <f t="shared" ref="AN19:AN63" si="15">AH19/AN$17</f>
        <v>0.44998875028124291</v>
      </c>
      <c r="AO19" s="1"/>
      <c r="AP19" s="2">
        <f t="shared" ref="AP19:AT63" si="16">IF((AJ19)&gt;=50%, 2, (IF((AJ19)&lt;25%, 0, 1)))</f>
        <v>1</v>
      </c>
      <c r="AQ19" s="2">
        <f t="shared" si="16"/>
        <v>0</v>
      </c>
      <c r="AR19" s="2">
        <f t="shared" si="16"/>
        <v>0</v>
      </c>
      <c r="AS19" s="2">
        <f t="shared" si="16"/>
        <v>1</v>
      </c>
      <c r="AT19" s="2">
        <f t="shared" si="16"/>
        <v>1</v>
      </c>
      <c r="AU19" s="1"/>
      <c r="AV19" s="2" t="str">
        <f t="shared" ref="AV19:AZ63" si="17">IF(AP19=2,"Att", (IF(AP19=0,"Not","Weak")))</f>
        <v>Weak</v>
      </c>
      <c r="AW19" s="2" t="str">
        <f t="shared" si="17"/>
        <v>Not</v>
      </c>
      <c r="AX19" s="2" t="str">
        <f t="shared" si="3"/>
        <v>Not</v>
      </c>
      <c r="AY19" s="2" t="str">
        <f t="shared" si="3"/>
        <v>Weak</v>
      </c>
      <c r="AZ19" s="2" t="str">
        <f t="shared" si="3"/>
        <v>Weak</v>
      </c>
    </row>
    <row r="20" spans="1:52" x14ac:dyDescent="0.35">
      <c r="A20" s="4">
        <v>1803510201664</v>
      </c>
      <c r="B20" s="2" t="s">
        <v>106</v>
      </c>
      <c r="C20" s="2">
        <v>6.5</v>
      </c>
      <c r="D20" s="2">
        <v>4</v>
      </c>
      <c r="E20" s="2" t="s">
        <v>39</v>
      </c>
      <c r="F20" s="6">
        <f>SUM(LARGE(C20:E20,{1,2}))</f>
        <v>10.5</v>
      </c>
      <c r="G20" s="6">
        <v>9</v>
      </c>
      <c r="H20" s="6">
        <v>5</v>
      </c>
      <c r="I20" s="2">
        <v>4</v>
      </c>
      <c r="J20" s="2"/>
      <c r="K20" s="2"/>
      <c r="L20" s="2">
        <v>3</v>
      </c>
      <c r="M20" s="2">
        <v>5</v>
      </c>
      <c r="N20" s="6">
        <f t="shared" ref="N20:N63" si="18">SUM(H20:M20)</f>
        <v>17</v>
      </c>
      <c r="O20" s="6">
        <v>5</v>
      </c>
      <c r="P20" s="6">
        <v>5</v>
      </c>
      <c r="Q20" s="6">
        <v>4</v>
      </c>
      <c r="R20" s="6">
        <v>5</v>
      </c>
      <c r="S20" s="6">
        <v>4</v>
      </c>
      <c r="T20" s="6">
        <v>4</v>
      </c>
      <c r="U20" s="6"/>
      <c r="V20" s="6"/>
      <c r="W20" s="6">
        <v>5</v>
      </c>
      <c r="X20" s="6">
        <v>5</v>
      </c>
      <c r="Y20" s="6"/>
      <c r="Z20" s="6"/>
      <c r="AA20" s="44">
        <f t="shared" si="4"/>
        <v>37</v>
      </c>
      <c r="AB20" s="6">
        <f t="shared" si="5"/>
        <v>73.5</v>
      </c>
      <c r="AD20" s="2">
        <f t="shared" si="6"/>
        <v>14</v>
      </c>
      <c r="AE20" s="2">
        <f t="shared" si="7"/>
        <v>20.5</v>
      </c>
      <c r="AF20" s="2">
        <f t="shared" si="8"/>
        <v>8</v>
      </c>
      <c r="AG20" s="2">
        <f t="shared" si="9"/>
        <v>13</v>
      </c>
      <c r="AH20" s="2">
        <f t="shared" si="10"/>
        <v>10</v>
      </c>
      <c r="AI20" s="1"/>
      <c r="AJ20" s="5">
        <f t="shared" si="11"/>
        <v>0.83998320033599316</v>
      </c>
      <c r="AK20" s="5">
        <f t="shared" si="12"/>
        <v>0.87856515310604921</v>
      </c>
      <c r="AL20" s="5">
        <f t="shared" si="13"/>
        <v>0.29999625004687441</v>
      </c>
      <c r="AM20" s="5">
        <f t="shared" si="14"/>
        <v>0.55712693923030765</v>
      </c>
      <c r="AN20" s="5">
        <f t="shared" si="15"/>
        <v>0.49998750031249212</v>
      </c>
      <c r="AO20" s="1"/>
      <c r="AP20" s="2">
        <f t="shared" si="16"/>
        <v>2</v>
      </c>
      <c r="AQ20" s="2">
        <f t="shared" si="16"/>
        <v>2</v>
      </c>
      <c r="AR20" s="2">
        <f t="shared" si="16"/>
        <v>1</v>
      </c>
      <c r="AS20" s="2">
        <f t="shared" si="16"/>
        <v>2</v>
      </c>
      <c r="AT20" s="2">
        <f t="shared" si="16"/>
        <v>1</v>
      </c>
      <c r="AU20" s="1"/>
      <c r="AV20" s="2" t="str">
        <f t="shared" si="17"/>
        <v>Att</v>
      </c>
      <c r="AW20" s="2" t="str">
        <f t="shared" si="17"/>
        <v>Att</v>
      </c>
      <c r="AX20" s="2" t="str">
        <f t="shared" si="3"/>
        <v>Weak</v>
      </c>
      <c r="AY20" s="2" t="str">
        <f t="shared" si="3"/>
        <v>Att</v>
      </c>
      <c r="AZ20" s="2" t="str">
        <f t="shared" si="3"/>
        <v>Weak</v>
      </c>
    </row>
    <row r="21" spans="1:52" x14ac:dyDescent="0.35">
      <c r="A21" s="4">
        <v>1903610201773</v>
      </c>
      <c r="B21" s="2" t="s">
        <v>146</v>
      </c>
      <c r="C21" s="2" t="s">
        <v>39</v>
      </c>
      <c r="D21" s="2">
        <v>8</v>
      </c>
      <c r="E21" s="2">
        <v>8</v>
      </c>
      <c r="F21" s="6">
        <f>SUM(LARGE(C21:E21,{1,2}))</f>
        <v>16</v>
      </c>
      <c r="G21" s="6">
        <v>8</v>
      </c>
      <c r="H21" s="6">
        <v>4</v>
      </c>
      <c r="I21" s="2"/>
      <c r="J21" s="2">
        <v>1</v>
      </c>
      <c r="K21" s="2">
        <v>1</v>
      </c>
      <c r="L21" s="2"/>
      <c r="M21" s="2"/>
      <c r="N21" s="6">
        <f t="shared" si="18"/>
        <v>6</v>
      </c>
      <c r="O21" s="6">
        <v>3</v>
      </c>
      <c r="P21" s="6">
        <v>5</v>
      </c>
      <c r="Q21" s="6">
        <v>3</v>
      </c>
      <c r="R21" s="6">
        <v>3</v>
      </c>
      <c r="S21" s="6">
        <v>3</v>
      </c>
      <c r="T21" s="6">
        <v>1</v>
      </c>
      <c r="U21" s="6"/>
      <c r="V21" s="6"/>
      <c r="W21" s="6">
        <v>4</v>
      </c>
      <c r="X21" s="6">
        <v>0</v>
      </c>
      <c r="Y21" s="6"/>
      <c r="Z21" s="6"/>
      <c r="AA21" s="44">
        <f t="shared" si="4"/>
        <v>22</v>
      </c>
      <c r="AB21" s="6">
        <f t="shared" si="5"/>
        <v>52</v>
      </c>
      <c r="AD21" s="2">
        <f t="shared" si="6"/>
        <v>16</v>
      </c>
      <c r="AE21" s="2">
        <f t="shared" si="7"/>
        <v>9</v>
      </c>
      <c r="AF21" s="2">
        <f t="shared" si="8"/>
        <v>4</v>
      </c>
      <c r="AG21" s="2">
        <f t="shared" si="9"/>
        <v>11</v>
      </c>
      <c r="AH21" s="2">
        <f t="shared" si="10"/>
        <v>7</v>
      </c>
      <c r="AI21" s="1"/>
      <c r="AJ21" s="5">
        <f t="shared" si="11"/>
        <v>0.95998080038399225</v>
      </c>
      <c r="AK21" s="5">
        <f t="shared" si="12"/>
        <v>0.38571153063192404</v>
      </c>
      <c r="AL21" s="5">
        <f t="shared" si="13"/>
        <v>0.14999812502343721</v>
      </c>
      <c r="AM21" s="5">
        <f t="shared" si="14"/>
        <v>0.47141510242564494</v>
      </c>
      <c r="AN21" s="5">
        <f t="shared" si="15"/>
        <v>0.3499912502187445</v>
      </c>
      <c r="AO21" s="1"/>
      <c r="AP21" s="2">
        <f t="shared" si="16"/>
        <v>2</v>
      </c>
      <c r="AQ21" s="2">
        <f t="shared" si="16"/>
        <v>1</v>
      </c>
      <c r="AR21" s="2">
        <f t="shared" si="16"/>
        <v>0</v>
      </c>
      <c r="AS21" s="2">
        <f t="shared" si="16"/>
        <v>1</v>
      </c>
      <c r="AT21" s="2">
        <f t="shared" si="16"/>
        <v>1</v>
      </c>
      <c r="AU21" s="1"/>
      <c r="AV21" s="2" t="str">
        <f t="shared" si="17"/>
        <v>Att</v>
      </c>
      <c r="AW21" s="2" t="str">
        <f t="shared" si="17"/>
        <v>Weak</v>
      </c>
      <c r="AX21" s="2" t="str">
        <f t="shared" si="3"/>
        <v>Not</v>
      </c>
      <c r="AY21" s="2" t="str">
        <f t="shared" si="3"/>
        <v>Weak</v>
      </c>
      <c r="AZ21" s="2" t="str">
        <f t="shared" si="3"/>
        <v>Weak</v>
      </c>
    </row>
    <row r="22" spans="1:52" x14ac:dyDescent="0.35">
      <c r="A22" s="4">
        <v>1903610201777</v>
      </c>
      <c r="B22" s="2" t="s">
        <v>107</v>
      </c>
      <c r="C22" s="2" t="s">
        <v>147</v>
      </c>
      <c r="D22" s="2" t="s">
        <v>147</v>
      </c>
      <c r="E22" s="2" t="s">
        <v>147</v>
      </c>
      <c r="F22" s="6" t="s">
        <v>147</v>
      </c>
      <c r="G22" s="6" t="s">
        <v>147</v>
      </c>
      <c r="H22" s="6" t="s">
        <v>147</v>
      </c>
      <c r="I22" s="2" t="s">
        <v>147</v>
      </c>
      <c r="J22" s="2" t="s">
        <v>147</v>
      </c>
      <c r="K22" s="2" t="s">
        <v>147</v>
      </c>
      <c r="L22" s="2" t="s">
        <v>147</v>
      </c>
      <c r="M22" s="2" t="s">
        <v>147</v>
      </c>
      <c r="N22" s="6" t="s">
        <v>147</v>
      </c>
      <c r="O22" s="6">
        <v>3</v>
      </c>
      <c r="P22" s="6">
        <v>5</v>
      </c>
      <c r="Q22" s="6">
        <v>4</v>
      </c>
      <c r="R22" s="6">
        <v>4</v>
      </c>
      <c r="S22" s="6">
        <v>3</v>
      </c>
      <c r="T22" s="6">
        <v>3</v>
      </c>
      <c r="U22" s="6"/>
      <c r="V22" s="6"/>
      <c r="W22" s="6">
        <v>5</v>
      </c>
      <c r="X22" s="6">
        <v>4</v>
      </c>
      <c r="Y22" s="6"/>
      <c r="Z22" s="6"/>
      <c r="AA22" s="44">
        <f t="shared" si="4"/>
        <v>31</v>
      </c>
      <c r="AB22" s="6">
        <f t="shared" si="5"/>
        <v>31</v>
      </c>
      <c r="AD22" s="2">
        <f t="shared" si="6"/>
        <v>8</v>
      </c>
      <c r="AE22" s="2">
        <f t="shared" si="7"/>
        <v>0</v>
      </c>
      <c r="AF22" s="2">
        <f t="shared" si="8"/>
        <v>6</v>
      </c>
      <c r="AG22" s="2">
        <f t="shared" si="9"/>
        <v>8</v>
      </c>
      <c r="AH22" s="2">
        <f t="shared" si="10"/>
        <v>9</v>
      </c>
      <c r="AI22" s="1"/>
      <c r="AJ22" s="5">
        <f t="shared" si="11"/>
        <v>0.47999040019199612</v>
      </c>
      <c r="AK22" s="5">
        <f t="shared" si="12"/>
        <v>0</v>
      </c>
      <c r="AL22" s="5">
        <f t="shared" si="13"/>
        <v>0.2249971875351558</v>
      </c>
      <c r="AM22" s="5">
        <f t="shared" si="14"/>
        <v>0.34284734721865084</v>
      </c>
      <c r="AN22" s="5">
        <f t="shared" si="15"/>
        <v>0.44998875028124291</v>
      </c>
      <c r="AO22" s="1"/>
      <c r="AP22" s="2">
        <f t="shared" si="16"/>
        <v>1</v>
      </c>
      <c r="AQ22" s="2">
        <f t="shared" si="16"/>
        <v>0</v>
      </c>
      <c r="AR22" s="2">
        <f t="shared" si="16"/>
        <v>0</v>
      </c>
      <c r="AS22" s="2">
        <f t="shared" si="16"/>
        <v>1</v>
      </c>
      <c r="AT22" s="2">
        <f t="shared" si="16"/>
        <v>1</v>
      </c>
      <c r="AU22" s="1"/>
      <c r="AV22" s="2" t="str">
        <f t="shared" si="17"/>
        <v>Weak</v>
      </c>
      <c r="AW22" s="2" t="str">
        <f t="shared" si="17"/>
        <v>Not</v>
      </c>
      <c r="AX22" s="2" t="str">
        <f t="shared" si="3"/>
        <v>Not</v>
      </c>
      <c r="AY22" s="2" t="str">
        <f t="shared" si="3"/>
        <v>Weak</v>
      </c>
      <c r="AZ22" s="2" t="str">
        <f t="shared" si="3"/>
        <v>Weak</v>
      </c>
    </row>
    <row r="23" spans="1:52" x14ac:dyDescent="0.35">
      <c r="A23" s="4">
        <v>1903610201814</v>
      </c>
      <c r="B23" s="2" t="s">
        <v>108</v>
      </c>
      <c r="C23" s="2" t="s">
        <v>147</v>
      </c>
      <c r="D23" s="2" t="s">
        <v>147</v>
      </c>
      <c r="E23" s="2" t="s">
        <v>147</v>
      </c>
      <c r="F23" s="6" t="s">
        <v>147</v>
      </c>
      <c r="G23" s="6" t="s">
        <v>147</v>
      </c>
      <c r="H23" s="6" t="s">
        <v>147</v>
      </c>
      <c r="I23" s="2" t="s">
        <v>147</v>
      </c>
      <c r="J23" s="2" t="s">
        <v>147</v>
      </c>
      <c r="K23" s="2" t="s">
        <v>147</v>
      </c>
      <c r="L23" s="2" t="s">
        <v>147</v>
      </c>
      <c r="M23" s="2" t="s">
        <v>147</v>
      </c>
      <c r="N23" s="6" t="s">
        <v>147</v>
      </c>
      <c r="O23" s="6"/>
      <c r="P23" s="6"/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2</v>
      </c>
      <c r="Y23" s="6"/>
      <c r="Z23" s="6"/>
      <c r="AA23" s="44">
        <f t="shared" si="4"/>
        <v>2</v>
      </c>
      <c r="AB23" s="6">
        <f t="shared" si="5"/>
        <v>2</v>
      </c>
      <c r="AD23" s="2">
        <f t="shared" si="6"/>
        <v>0</v>
      </c>
      <c r="AE23" s="2">
        <f t="shared" si="7"/>
        <v>0</v>
      </c>
      <c r="AF23" s="2">
        <f t="shared" si="8"/>
        <v>0</v>
      </c>
      <c r="AG23" s="2">
        <f t="shared" si="9"/>
        <v>2</v>
      </c>
      <c r="AH23" s="2">
        <f t="shared" si="10"/>
        <v>0</v>
      </c>
      <c r="AI23" s="1"/>
      <c r="AJ23" s="5">
        <f t="shared" si="11"/>
        <v>0</v>
      </c>
      <c r="AK23" s="5">
        <f t="shared" si="12"/>
        <v>0</v>
      </c>
      <c r="AL23" s="5">
        <f t="shared" si="13"/>
        <v>0</v>
      </c>
      <c r="AM23" s="5">
        <f t="shared" si="14"/>
        <v>8.5711836804662711E-2</v>
      </c>
      <c r="AN23" s="5">
        <f t="shared" si="15"/>
        <v>0</v>
      </c>
      <c r="AO23" s="1"/>
      <c r="AP23" s="2">
        <f t="shared" si="16"/>
        <v>0</v>
      </c>
      <c r="AQ23" s="2">
        <f t="shared" si="16"/>
        <v>0</v>
      </c>
      <c r="AR23" s="2">
        <f t="shared" si="16"/>
        <v>0</v>
      </c>
      <c r="AS23" s="2">
        <f t="shared" si="16"/>
        <v>0</v>
      </c>
      <c r="AT23" s="2">
        <f t="shared" si="16"/>
        <v>0</v>
      </c>
      <c r="AU23" s="1"/>
      <c r="AV23" s="2" t="str">
        <f t="shared" si="17"/>
        <v>Not</v>
      </c>
      <c r="AW23" s="2" t="str">
        <f t="shared" si="17"/>
        <v>Not</v>
      </c>
      <c r="AX23" s="2" t="str">
        <f t="shared" si="3"/>
        <v>Not</v>
      </c>
      <c r="AY23" s="2" t="str">
        <f t="shared" si="3"/>
        <v>Not</v>
      </c>
      <c r="AZ23" s="2" t="str">
        <f t="shared" si="3"/>
        <v>Not</v>
      </c>
    </row>
    <row r="24" spans="1:52" x14ac:dyDescent="0.35">
      <c r="A24" s="4">
        <v>1903710201871</v>
      </c>
      <c r="B24" s="2" t="s">
        <v>109</v>
      </c>
      <c r="C24" s="2" t="s">
        <v>147</v>
      </c>
      <c r="D24" s="2" t="s">
        <v>147</v>
      </c>
      <c r="E24" s="2" t="s">
        <v>147</v>
      </c>
      <c r="F24" s="6" t="s">
        <v>147</v>
      </c>
      <c r="G24" s="6" t="s">
        <v>147</v>
      </c>
      <c r="H24" s="6" t="s">
        <v>147</v>
      </c>
      <c r="I24" s="2" t="s">
        <v>147</v>
      </c>
      <c r="J24" s="2" t="s">
        <v>147</v>
      </c>
      <c r="K24" s="2" t="s">
        <v>147</v>
      </c>
      <c r="L24" s="2" t="s">
        <v>147</v>
      </c>
      <c r="M24" s="2" t="s">
        <v>147</v>
      </c>
      <c r="N24" s="6" t="s">
        <v>147</v>
      </c>
      <c r="O24" s="6">
        <v>3</v>
      </c>
      <c r="P24" s="6">
        <v>4</v>
      </c>
      <c r="Q24" s="6">
        <v>3</v>
      </c>
      <c r="R24" s="6">
        <v>2</v>
      </c>
      <c r="S24" s="6">
        <v>0</v>
      </c>
      <c r="T24" s="6">
        <v>0</v>
      </c>
      <c r="U24" s="6"/>
      <c r="V24" s="6"/>
      <c r="W24" s="6">
        <v>2</v>
      </c>
      <c r="X24" s="6">
        <v>1</v>
      </c>
      <c r="Y24" s="6"/>
      <c r="Z24" s="6"/>
      <c r="AA24" s="44">
        <f t="shared" si="4"/>
        <v>15</v>
      </c>
      <c r="AB24" s="6">
        <f t="shared" si="5"/>
        <v>15</v>
      </c>
      <c r="AD24" s="2">
        <f t="shared" si="6"/>
        <v>7</v>
      </c>
      <c r="AE24" s="2">
        <f t="shared" si="7"/>
        <v>0</v>
      </c>
      <c r="AF24" s="2">
        <f t="shared" si="8"/>
        <v>0</v>
      </c>
      <c r="AG24" s="2">
        <f t="shared" si="9"/>
        <v>4</v>
      </c>
      <c r="AH24" s="2">
        <f t="shared" si="10"/>
        <v>4</v>
      </c>
      <c r="AI24" s="1"/>
      <c r="AJ24" s="5">
        <f t="shared" si="11"/>
        <v>0.41999160016799658</v>
      </c>
      <c r="AK24" s="5">
        <f t="shared" si="12"/>
        <v>0</v>
      </c>
      <c r="AL24" s="5">
        <f t="shared" si="13"/>
        <v>0</v>
      </c>
      <c r="AM24" s="5">
        <f t="shared" si="14"/>
        <v>0.17142367360932542</v>
      </c>
      <c r="AN24" s="5">
        <f t="shared" si="15"/>
        <v>0.19999500012499685</v>
      </c>
      <c r="AO24" s="1"/>
      <c r="AP24" s="2">
        <f t="shared" si="16"/>
        <v>1</v>
      </c>
      <c r="AQ24" s="2">
        <f t="shared" si="16"/>
        <v>0</v>
      </c>
      <c r="AR24" s="2">
        <f t="shared" si="16"/>
        <v>0</v>
      </c>
      <c r="AS24" s="2">
        <f t="shared" si="16"/>
        <v>0</v>
      </c>
      <c r="AT24" s="2">
        <f t="shared" si="16"/>
        <v>0</v>
      </c>
      <c r="AU24" s="1"/>
      <c r="AV24" s="2" t="str">
        <f t="shared" si="17"/>
        <v>Weak</v>
      </c>
      <c r="AW24" s="2" t="str">
        <f t="shared" si="17"/>
        <v>Not</v>
      </c>
      <c r="AX24" s="2" t="str">
        <f t="shared" si="3"/>
        <v>Not</v>
      </c>
      <c r="AY24" s="2" t="str">
        <f t="shared" si="3"/>
        <v>Not</v>
      </c>
      <c r="AZ24" s="2" t="str">
        <f t="shared" si="3"/>
        <v>Not</v>
      </c>
    </row>
    <row r="25" spans="1:52" x14ac:dyDescent="0.35">
      <c r="A25" s="4">
        <v>1903710201909</v>
      </c>
      <c r="B25" s="2" t="s">
        <v>110</v>
      </c>
      <c r="C25" s="2">
        <v>7.5</v>
      </c>
      <c r="D25" s="2">
        <v>9</v>
      </c>
      <c r="E25" s="2">
        <v>7</v>
      </c>
      <c r="F25" s="6">
        <f>SUM(LARGE(C25:E25,{1,2}))</f>
        <v>16.5</v>
      </c>
      <c r="G25" s="6">
        <v>9</v>
      </c>
      <c r="H25" s="6">
        <v>5</v>
      </c>
      <c r="I25" s="2">
        <v>4</v>
      </c>
      <c r="J25" s="2"/>
      <c r="K25" s="2"/>
      <c r="L25" s="2">
        <v>3</v>
      </c>
      <c r="M25" s="2">
        <v>4</v>
      </c>
      <c r="N25" s="6">
        <f t="shared" si="18"/>
        <v>16</v>
      </c>
      <c r="O25" s="6">
        <v>4</v>
      </c>
      <c r="P25" s="6">
        <v>5</v>
      </c>
      <c r="Q25" s="6">
        <v>4</v>
      </c>
      <c r="R25" s="6">
        <v>5</v>
      </c>
      <c r="S25" s="6">
        <v>3</v>
      </c>
      <c r="T25" s="6">
        <v>4</v>
      </c>
      <c r="U25" s="6">
        <v>4</v>
      </c>
      <c r="V25" s="6">
        <v>3</v>
      </c>
      <c r="W25" s="6"/>
      <c r="X25" s="6"/>
      <c r="Y25" s="6"/>
      <c r="Z25" s="6"/>
      <c r="AA25" s="44">
        <f t="shared" si="4"/>
        <v>32</v>
      </c>
      <c r="AB25" s="6">
        <f t="shared" si="5"/>
        <v>73.5</v>
      </c>
      <c r="AD25" s="2">
        <f t="shared" si="6"/>
        <v>20</v>
      </c>
      <c r="AE25" s="2">
        <f t="shared" si="7"/>
        <v>20.5</v>
      </c>
      <c r="AF25" s="2">
        <f t="shared" si="8"/>
        <v>11</v>
      </c>
      <c r="AG25" s="2">
        <f t="shared" si="9"/>
        <v>13</v>
      </c>
      <c r="AH25" s="2">
        <f t="shared" si="10"/>
        <v>8</v>
      </c>
      <c r="AI25" s="1"/>
      <c r="AJ25" s="5">
        <f t="shared" si="11"/>
        <v>1.1999760004799902</v>
      </c>
      <c r="AK25" s="5">
        <f t="shared" si="12"/>
        <v>0.87856515310604921</v>
      </c>
      <c r="AL25" s="5">
        <f t="shared" si="13"/>
        <v>0.41249484381445228</v>
      </c>
      <c r="AM25" s="5">
        <f t="shared" si="14"/>
        <v>0.55712693923030765</v>
      </c>
      <c r="AN25" s="5">
        <f t="shared" si="15"/>
        <v>0.3999900002499937</v>
      </c>
      <c r="AO25" s="1"/>
      <c r="AP25" s="2">
        <f t="shared" si="16"/>
        <v>2</v>
      </c>
      <c r="AQ25" s="2">
        <f t="shared" si="16"/>
        <v>2</v>
      </c>
      <c r="AR25" s="2">
        <f t="shared" si="16"/>
        <v>1</v>
      </c>
      <c r="AS25" s="2">
        <f t="shared" si="16"/>
        <v>2</v>
      </c>
      <c r="AT25" s="2">
        <f t="shared" si="16"/>
        <v>1</v>
      </c>
      <c r="AU25" s="1"/>
      <c r="AV25" s="2" t="str">
        <f t="shared" si="17"/>
        <v>Att</v>
      </c>
      <c r="AW25" s="2" t="str">
        <f t="shared" si="17"/>
        <v>Att</v>
      </c>
      <c r="AX25" s="2" t="str">
        <f t="shared" si="3"/>
        <v>Weak</v>
      </c>
      <c r="AY25" s="2" t="str">
        <f t="shared" si="3"/>
        <v>Att</v>
      </c>
      <c r="AZ25" s="2" t="str">
        <f t="shared" si="3"/>
        <v>Weak</v>
      </c>
    </row>
    <row r="26" spans="1:52" x14ac:dyDescent="0.35">
      <c r="A26" s="4">
        <v>1903710201952</v>
      </c>
      <c r="B26" s="2" t="s">
        <v>145</v>
      </c>
      <c r="C26" s="2" t="s">
        <v>147</v>
      </c>
      <c r="D26" s="2" t="s">
        <v>147</v>
      </c>
      <c r="E26" s="2" t="s">
        <v>147</v>
      </c>
      <c r="F26" s="6" t="s">
        <v>147</v>
      </c>
      <c r="G26" s="6" t="s">
        <v>147</v>
      </c>
      <c r="H26" s="6" t="s">
        <v>147</v>
      </c>
      <c r="I26" s="2" t="s">
        <v>147</v>
      </c>
      <c r="J26" s="2" t="s">
        <v>147</v>
      </c>
      <c r="K26" s="2" t="s">
        <v>147</v>
      </c>
      <c r="L26" s="2" t="s">
        <v>147</v>
      </c>
      <c r="M26" s="2" t="s">
        <v>147</v>
      </c>
      <c r="N26" s="6" t="s">
        <v>147</v>
      </c>
      <c r="O26" s="6">
        <v>4</v>
      </c>
      <c r="P26" s="6">
        <v>5</v>
      </c>
      <c r="Q26" s="6">
        <v>4</v>
      </c>
      <c r="R26" s="6">
        <v>5</v>
      </c>
      <c r="S26" s="6"/>
      <c r="T26" s="6"/>
      <c r="U26" s="6">
        <v>0</v>
      </c>
      <c r="V26" s="6">
        <v>3</v>
      </c>
      <c r="W26" s="6">
        <v>4</v>
      </c>
      <c r="X26" s="6">
        <v>1</v>
      </c>
      <c r="Y26" s="6"/>
      <c r="Z26" s="6"/>
      <c r="AA26" s="44">
        <f t="shared" si="4"/>
        <v>26</v>
      </c>
      <c r="AB26" s="6">
        <f t="shared" si="5"/>
        <v>26</v>
      </c>
      <c r="AD26" s="2">
        <f t="shared" si="6"/>
        <v>9</v>
      </c>
      <c r="AE26" s="2">
        <f t="shared" si="7"/>
        <v>0</v>
      </c>
      <c r="AF26" s="2">
        <f t="shared" si="8"/>
        <v>0</v>
      </c>
      <c r="AG26" s="2">
        <f t="shared" si="9"/>
        <v>5</v>
      </c>
      <c r="AH26" s="2">
        <f t="shared" si="10"/>
        <v>12</v>
      </c>
      <c r="AI26" s="1"/>
      <c r="AJ26" s="5">
        <f t="shared" si="11"/>
        <v>0.53998920021599561</v>
      </c>
      <c r="AK26" s="5">
        <f t="shared" si="12"/>
        <v>0</v>
      </c>
      <c r="AL26" s="5">
        <f t="shared" si="13"/>
        <v>0</v>
      </c>
      <c r="AM26" s="5">
        <f t="shared" si="14"/>
        <v>0.21427959201165678</v>
      </c>
      <c r="AN26" s="5">
        <f t="shared" si="15"/>
        <v>0.59998500037499058</v>
      </c>
      <c r="AO26" s="1"/>
      <c r="AP26" s="2">
        <f t="shared" si="16"/>
        <v>2</v>
      </c>
      <c r="AQ26" s="2">
        <f t="shared" si="16"/>
        <v>0</v>
      </c>
      <c r="AR26" s="2">
        <f t="shared" si="16"/>
        <v>0</v>
      </c>
      <c r="AS26" s="2">
        <f t="shared" si="16"/>
        <v>0</v>
      </c>
      <c r="AT26" s="2">
        <f t="shared" si="16"/>
        <v>2</v>
      </c>
      <c r="AU26" s="1"/>
      <c r="AV26" s="2" t="str">
        <f t="shared" si="17"/>
        <v>Att</v>
      </c>
      <c r="AW26" s="2" t="str">
        <f t="shared" si="17"/>
        <v>Not</v>
      </c>
      <c r="AX26" s="2" t="str">
        <f t="shared" si="3"/>
        <v>Not</v>
      </c>
      <c r="AY26" s="2" t="str">
        <f t="shared" si="3"/>
        <v>Not</v>
      </c>
      <c r="AZ26" s="2" t="str">
        <f t="shared" si="3"/>
        <v>Att</v>
      </c>
    </row>
    <row r="27" spans="1:52" x14ac:dyDescent="0.35">
      <c r="A27" s="4">
        <v>1903710202018</v>
      </c>
      <c r="B27" s="2" t="s">
        <v>111</v>
      </c>
      <c r="C27" s="2" t="s">
        <v>147</v>
      </c>
      <c r="D27" s="2" t="s">
        <v>147</v>
      </c>
      <c r="E27" s="2" t="s">
        <v>147</v>
      </c>
      <c r="F27" s="6" t="s">
        <v>147</v>
      </c>
      <c r="G27" s="6" t="s">
        <v>147</v>
      </c>
      <c r="H27" s="6" t="s">
        <v>147</v>
      </c>
      <c r="I27" s="2" t="s">
        <v>147</v>
      </c>
      <c r="J27" s="2" t="s">
        <v>147</v>
      </c>
      <c r="K27" s="2" t="s">
        <v>147</v>
      </c>
      <c r="L27" s="2" t="s">
        <v>147</v>
      </c>
      <c r="M27" s="2" t="s">
        <v>147</v>
      </c>
      <c r="N27" s="6" t="s">
        <v>147</v>
      </c>
      <c r="O27" s="6">
        <v>2</v>
      </c>
      <c r="P27" s="6">
        <v>0</v>
      </c>
      <c r="Q27" s="6">
        <v>3</v>
      </c>
      <c r="R27" s="6">
        <v>2</v>
      </c>
      <c r="S27" s="6"/>
      <c r="T27" s="6"/>
      <c r="U27" s="6">
        <v>4</v>
      </c>
      <c r="V27" s="6">
        <v>1</v>
      </c>
      <c r="W27" s="6">
        <v>5</v>
      </c>
      <c r="X27" s="6">
        <v>3</v>
      </c>
      <c r="Y27" s="6"/>
      <c r="Z27" s="6"/>
      <c r="AA27" s="44">
        <f t="shared" si="4"/>
        <v>20</v>
      </c>
      <c r="AB27" s="6">
        <f t="shared" si="5"/>
        <v>20</v>
      </c>
      <c r="AD27" s="2">
        <f t="shared" si="6"/>
        <v>2</v>
      </c>
      <c r="AE27" s="2">
        <f t="shared" si="7"/>
        <v>0</v>
      </c>
      <c r="AF27" s="2">
        <f t="shared" si="8"/>
        <v>4</v>
      </c>
      <c r="AG27" s="2">
        <f t="shared" si="9"/>
        <v>6</v>
      </c>
      <c r="AH27" s="2">
        <f t="shared" si="10"/>
        <v>8</v>
      </c>
      <c r="AI27" s="1"/>
      <c r="AJ27" s="5">
        <f t="shared" si="11"/>
        <v>0.11999760004799903</v>
      </c>
      <c r="AK27" s="5">
        <f t="shared" si="12"/>
        <v>0</v>
      </c>
      <c r="AL27" s="5">
        <f t="shared" si="13"/>
        <v>0.14999812502343721</v>
      </c>
      <c r="AM27" s="5">
        <f t="shared" si="14"/>
        <v>0.25713551041398813</v>
      </c>
      <c r="AN27" s="5">
        <f t="shared" si="15"/>
        <v>0.3999900002499937</v>
      </c>
      <c r="AO27" s="1"/>
      <c r="AP27" s="2">
        <f t="shared" si="16"/>
        <v>0</v>
      </c>
      <c r="AQ27" s="2">
        <f t="shared" si="16"/>
        <v>0</v>
      </c>
      <c r="AR27" s="2">
        <f t="shared" si="16"/>
        <v>0</v>
      </c>
      <c r="AS27" s="2">
        <f t="shared" si="16"/>
        <v>1</v>
      </c>
      <c r="AT27" s="2">
        <f t="shared" si="16"/>
        <v>1</v>
      </c>
      <c r="AU27" s="1"/>
      <c r="AV27" s="2" t="str">
        <f t="shared" si="17"/>
        <v>Not</v>
      </c>
      <c r="AW27" s="2" t="str">
        <f t="shared" si="17"/>
        <v>Not</v>
      </c>
      <c r="AX27" s="2" t="str">
        <f t="shared" si="3"/>
        <v>Not</v>
      </c>
      <c r="AY27" s="2" t="str">
        <f t="shared" si="3"/>
        <v>Weak</v>
      </c>
      <c r="AZ27" s="2" t="str">
        <f t="shared" si="3"/>
        <v>Weak</v>
      </c>
    </row>
    <row r="28" spans="1:52" x14ac:dyDescent="0.35">
      <c r="A28" s="4">
        <v>1903710202038</v>
      </c>
      <c r="B28" s="2" t="s">
        <v>41</v>
      </c>
      <c r="C28" s="2">
        <v>8</v>
      </c>
      <c r="D28" s="2">
        <v>2</v>
      </c>
      <c r="E28" s="2">
        <v>10</v>
      </c>
      <c r="F28" s="6">
        <f>SUM(LARGE(C28:E28,{1,2}))</f>
        <v>18</v>
      </c>
      <c r="G28" s="6">
        <v>9</v>
      </c>
      <c r="H28" s="6">
        <v>5</v>
      </c>
      <c r="I28" s="2">
        <v>3</v>
      </c>
      <c r="J28" s="2"/>
      <c r="K28" s="2"/>
      <c r="L28" s="2">
        <v>3</v>
      </c>
      <c r="M28" s="2">
        <v>5</v>
      </c>
      <c r="N28" s="6">
        <f t="shared" si="18"/>
        <v>16</v>
      </c>
      <c r="O28" s="6">
        <v>4</v>
      </c>
      <c r="P28" s="6">
        <v>3</v>
      </c>
      <c r="Q28" s="6">
        <v>5</v>
      </c>
      <c r="R28" s="6">
        <v>4</v>
      </c>
      <c r="S28" s="6">
        <v>4</v>
      </c>
      <c r="T28" s="6">
        <v>4</v>
      </c>
      <c r="U28" s="6"/>
      <c r="V28" s="6"/>
      <c r="W28" s="6">
        <v>5</v>
      </c>
      <c r="X28" s="6">
        <v>4</v>
      </c>
      <c r="Y28" s="6"/>
      <c r="Z28" s="6"/>
      <c r="AA28" s="44">
        <f t="shared" si="4"/>
        <v>33</v>
      </c>
      <c r="AB28" s="6">
        <f t="shared" si="5"/>
        <v>76</v>
      </c>
      <c r="AD28" s="2">
        <f t="shared" si="6"/>
        <v>20</v>
      </c>
      <c r="AE28" s="2">
        <f t="shared" si="7"/>
        <v>22</v>
      </c>
      <c r="AF28" s="2">
        <f t="shared" si="8"/>
        <v>8</v>
      </c>
      <c r="AG28" s="2">
        <f t="shared" si="9"/>
        <v>11</v>
      </c>
      <c r="AH28" s="2">
        <f t="shared" si="10"/>
        <v>9</v>
      </c>
      <c r="AI28" s="1"/>
      <c r="AJ28" s="5">
        <f t="shared" si="11"/>
        <v>1.1999760004799902</v>
      </c>
      <c r="AK28" s="5">
        <f t="shared" si="12"/>
        <v>0.94285040821136989</v>
      </c>
      <c r="AL28" s="5">
        <f t="shared" si="13"/>
        <v>0.29999625004687441</v>
      </c>
      <c r="AM28" s="5">
        <f t="shared" si="14"/>
        <v>0.47141510242564494</v>
      </c>
      <c r="AN28" s="5">
        <f t="shared" si="15"/>
        <v>0.44998875028124291</v>
      </c>
      <c r="AO28" s="1"/>
      <c r="AP28" s="2">
        <f t="shared" si="16"/>
        <v>2</v>
      </c>
      <c r="AQ28" s="2">
        <f t="shared" si="16"/>
        <v>2</v>
      </c>
      <c r="AR28" s="2">
        <f t="shared" si="16"/>
        <v>1</v>
      </c>
      <c r="AS28" s="2">
        <f t="shared" si="16"/>
        <v>1</v>
      </c>
      <c r="AT28" s="2">
        <f t="shared" si="16"/>
        <v>1</v>
      </c>
      <c r="AU28" s="1"/>
      <c r="AV28" s="2" t="str">
        <f t="shared" si="17"/>
        <v>Att</v>
      </c>
      <c r="AW28" s="2" t="str">
        <f t="shared" si="17"/>
        <v>Att</v>
      </c>
      <c r="AX28" s="2" t="str">
        <f t="shared" si="3"/>
        <v>Weak</v>
      </c>
      <c r="AY28" s="2" t="str">
        <f t="shared" si="3"/>
        <v>Weak</v>
      </c>
      <c r="AZ28" s="2" t="str">
        <f t="shared" si="3"/>
        <v>Weak</v>
      </c>
    </row>
    <row r="29" spans="1:52" x14ac:dyDescent="0.35">
      <c r="A29" s="4">
        <v>1903710202050</v>
      </c>
      <c r="B29" s="2" t="s">
        <v>42</v>
      </c>
      <c r="C29" s="2">
        <v>7.5</v>
      </c>
      <c r="D29" s="2">
        <v>2</v>
      </c>
      <c r="E29" s="2">
        <v>10</v>
      </c>
      <c r="F29" s="6">
        <f>SUM(LARGE(C29:E29,{1,2}))</f>
        <v>17.5</v>
      </c>
      <c r="G29" s="6">
        <v>9</v>
      </c>
      <c r="H29" s="6">
        <v>5</v>
      </c>
      <c r="I29" s="2">
        <v>3</v>
      </c>
      <c r="J29" s="2"/>
      <c r="K29" s="2"/>
      <c r="L29" s="2">
        <v>3</v>
      </c>
      <c r="M29" s="2">
        <v>5</v>
      </c>
      <c r="N29" s="6">
        <f t="shared" si="18"/>
        <v>16</v>
      </c>
      <c r="O29" s="6">
        <v>4</v>
      </c>
      <c r="P29" s="6">
        <v>5</v>
      </c>
      <c r="Q29" s="6">
        <v>4</v>
      </c>
      <c r="R29" s="6">
        <v>2</v>
      </c>
      <c r="S29" s="6">
        <v>4</v>
      </c>
      <c r="T29" s="6">
        <v>0</v>
      </c>
      <c r="U29" s="6"/>
      <c r="V29" s="6"/>
      <c r="W29" s="6">
        <v>5</v>
      </c>
      <c r="X29" s="6">
        <v>3</v>
      </c>
      <c r="Y29" s="6"/>
      <c r="Z29" s="6"/>
      <c r="AA29" s="44">
        <f t="shared" si="4"/>
        <v>27</v>
      </c>
      <c r="AB29" s="6">
        <f t="shared" si="5"/>
        <v>69.5</v>
      </c>
      <c r="AD29" s="2">
        <f t="shared" si="6"/>
        <v>22</v>
      </c>
      <c r="AE29" s="2">
        <f t="shared" si="7"/>
        <v>21.5</v>
      </c>
      <c r="AF29" s="2">
        <f t="shared" si="8"/>
        <v>4</v>
      </c>
      <c r="AG29" s="2">
        <f t="shared" si="9"/>
        <v>9</v>
      </c>
      <c r="AH29" s="2">
        <f t="shared" si="10"/>
        <v>7</v>
      </c>
      <c r="AI29" s="1"/>
      <c r="AJ29" s="5">
        <f t="shared" si="11"/>
        <v>1.3199736005279894</v>
      </c>
      <c r="AK29" s="5">
        <f t="shared" si="12"/>
        <v>0.92142198984292967</v>
      </c>
      <c r="AL29" s="5">
        <f t="shared" si="13"/>
        <v>0.14999812502343721</v>
      </c>
      <c r="AM29" s="5">
        <f t="shared" si="14"/>
        <v>0.38570326562098223</v>
      </c>
      <c r="AN29" s="5">
        <f t="shared" si="15"/>
        <v>0.3499912502187445</v>
      </c>
      <c r="AO29" s="1"/>
      <c r="AP29" s="2">
        <f t="shared" si="16"/>
        <v>2</v>
      </c>
      <c r="AQ29" s="2">
        <f t="shared" si="16"/>
        <v>2</v>
      </c>
      <c r="AR29" s="2">
        <f t="shared" si="16"/>
        <v>0</v>
      </c>
      <c r="AS29" s="2">
        <f t="shared" si="16"/>
        <v>1</v>
      </c>
      <c r="AT29" s="2">
        <f t="shared" si="16"/>
        <v>1</v>
      </c>
      <c r="AU29" s="1"/>
      <c r="AV29" s="2" t="str">
        <f t="shared" si="17"/>
        <v>Att</v>
      </c>
      <c r="AW29" s="2" t="str">
        <f t="shared" si="17"/>
        <v>Att</v>
      </c>
      <c r="AX29" s="2" t="str">
        <f t="shared" si="3"/>
        <v>Not</v>
      </c>
      <c r="AY29" s="2" t="str">
        <f t="shared" si="3"/>
        <v>Weak</v>
      </c>
      <c r="AZ29" s="2" t="str">
        <f t="shared" si="3"/>
        <v>Weak</v>
      </c>
    </row>
    <row r="30" spans="1:52" x14ac:dyDescent="0.35">
      <c r="A30" s="4">
        <v>1903710202064</v>
      </c>
      <c r="B30" s="2" t="s">
        <v>43</v>
      </c>
      <c r="C30" s="2">
        <v>7</v>
      </c>
      <c r="D30" s="2">
        <v>3</v>
      </c>
      <c r="E30" s="2">
        <v>10</v>
      </c>
      <c r="F30" s="6">
        <f>SUM(LARGE(C30:E30,{1,2}))</f>
        <v>17</v>
      </c>
      <c r="G30" s="6">
        <v>9</v>
      </c>
      <c r="H30" s="6">
        <v>5</v>
      </c>
      <c r="I30" s="2"/>
      <c r="J30" s="2">
        <v>2</v>
      </c>
      <c r="K30" s="2">
        <v>2</v>
      </c>
      <c r="L30" s="2"/>
      <c r="M30" s="2"/>
      <c r="N30" s="6">
        <f t="shared" si="18"/>
        <v>9</v>
      </c>
      <c r="O30" s="6">
        <v>4</v>
      </c>
      <c r="P30" s="6">
        <v>5</v>
      </c>
      <c r="Q30" s="6">
        <v>4</v>
      </c>
      <c r="R30" s="6">
        <v>3</v>
      </c>
      <c r="S30" s="6">
        <v>4</v>
      </c>
      <c r="T30" s="6">
        <v>2</v>
      </c>
      <c r="U30" s="6"/>
      <c r="V30" s="6"/>
      <c r="W30" s="6">
        <v>5</v>
      </c>
      <c r="X30" s="6">
        <v>3</v>
      </c>
      <c r="Y30" s="6"/>
      <c r="Z30" s="6"/>
      <c r="AA30" s="44">
        <f t="shared" si="4"/>
        <v>30</v>
      </c>
      <c r="AB30" s="6">
        <f t="shared" si="5"/>
        <v>65</v>
      </c>
      <c r="AD30" s="2">
        <f t="shared" si="6"/>
        <v>19</v>
      </c>
      <c r="AE30" s="2">
        <f t="shared" si="7"/>
        <v>18</v>
      </c>
      <c r="AF30" s="2">
        <f t="shared" si="8"/>
        <v>6</v>
      </c>
      <c r="AG30" s="2">
        <f t="shared" si="9"/>
        <v>10</v>
      </c>
      <c r="AH30" s="2">
        <f t="shared" si="10"/>
        <v>8</v>
      </c>
      <c r="AI30" s="1"/>
      <c r="AJ30" s="5">
        <f t="shared" si="11"/>
        <v>1.1399772004559907</v>
      </c>
      <c r="AK30" s="5">
        <f t="shared" si="12"/>
        <v>0.77142306126384808</v>
      </c>
      <c r="AL30" s="5">
        <f t="shared" si="13"/>
        <v>0.2249971875351558</v>
      </c>
      <c r="AM30" s="5">
        <f t="shared" si="14"/>
        <v>0.42855918402331356</v>
      </c>
      <c r="AN30" s="5">
        <f t="shared" si="15"/>
        <v>0.3999900002499937</v>
      </c>
      <c r="AO30" s="1"/>
      <c r="AP30" s="2">
        <f t="shared" si="16"/>
        <v>2</v>
      </c>
      <c r="AQ30" s="2">
        <f t="shared" si="16"/>
        <v>2</v>
      </c>
      <c r="AR30" s="2">
        <f t="shared" si="16"/>
        <v>0</v>
      </c>
      <c r="AS30" s="2">
        <f t="shared" si="16"/>
        <v>1</v>
      </c>
      <c r="AT30" s="2">
        <f t="shared" si="16"/>
        <v>1</v>
      </c>
      <c r="AU30" s="1"/>
      <c r="AV30" s="2" t="str">
        <f t="shared" si="17"/>
        <v>Att</v>
      </c>
      <c r="AW30" s="2" t="str">
        <f t="shared" si="17"/>
        <v>Att</v>
      </c>
      <c r="AX30" s="2" t="str">
        <f t="shared" si="3"/>
        <v>Not</v>
      </c>
      <c r="AY30" s="2" t="str">
        <f t="shared" si="3"/>
        <v>Weak</v>
      </c>
      <c r="AZ30" s="2" t="str">
        <f t="shared" si="3"/>
        <v>Weak</v>
      </c>
    </row>
    <row r="31" spans="1:52" x14ac:dyDescent="0.35">
      <c r="A31" s="4">
        <v>2003810202081</v>
      </c>
      <c r="B31" s="2" t="s">
        <v>112</v>
      </c>
      <c r="C31" s="2" t="s">
        <v>147</v>
      </c>
      <c r="D31" s="2" t="s">
        <v>147</v>
      </c>
      <c r="E31" s="2" t="s">
        <v>147</v>
      </c>
      <c r="F31" s="6" t="s">
        <v>147</v>
      </c>
      <c r="G31" s="6" t="s">
        <v>147</v>
      </c>
      <c r="H31" s="6" t="s">
        <v>147</v>
      </c>
      <c r="I31" s="2" t="s">
        <v>147</v>
      </c>
      <c r="J31" s="2" t="s">
        <v>147</v>
      </c>
      <c r="K31" s="2" t="s">
        <v>147</v>
      </c>
      <c r="L31" s="2" t="s">
        <v>147</v>
      </c>
      <c r="M31" s="2" t="s">
        <v>147</v>
      </c>
      <c r="N31" s="6" t="s">
        <v>147</v>
      </c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44" t="s">
        <v>39</v>
      </c>
      <c r="AB31" s="6">
        <f t="shared" si="5"/>
        <v>0</v>
      </c>
      <c r="AD31" s="2">
        <f t="shared" si="6"/>
        <v>0</v>
      </c>
      <c r="AE31" s="2">
        <f t="shared" si="7"/>
        <v>0</v>
      </c>
      <c r="AF31" s="2">
        <f t="shared" si="8"/>
        <v>0</v>
      </c>
      <c r="AG31" s="2">
        <f t="shared" si="9"/>
        <v>0</v>
      </c>
      <c r="AH31" s="2">
        <f t="shared" si="10"/>
        <v>0</v>
      </c>
      <c r="AI31" s="1"/>
      <c r="AJ31" s="5">
        <f t="shared" si="11"/>
        <v>0</v>
      </c>
      <c r="AK31" s="5">
        <f t="shared" si="12"/>
        <v>0</v>
      </c>
      <c r="AL31" s="5">
        <f t="shared" si="13"/>
        <v>0</v>
      </c>
      <c r="AM31" s="5">
        <f t="shared" si="14"/>
        <v>0</v>
      </c>
      <c r="AN31" s="5">
        <f t="shared" si="15"/>
        <v>0</v>
      </c>
      <c r="AO31" s="1"/>
      <c r="AP31" s="2">
        <f t="shared" si="16"/>
        <v>0</v>
      </c>
      <c r="AQ31" s="2">
        <f t="shared" si="16"/>
        <v>0</v>
      </c>
      <c r="AR31" s="2">
        <f t="shared" si="16"/>
        <v>0</v>
      </c>
      <c r="AS31" s="2">
        <f t="shared" si="16"/>
        <v>0</v>
      </c>
      <c r="AT31" s="2">
        <f t="shared" si="16"/>
        <v>0</v>
      </c>
      <c r="AU31" s="1"/>
      <c r="AV31" s="2" t="str">
        <f t="shared" si="17"/>
        <v>Not</v>
      </c>
      <c r="AW31" s="2" t="str">
        <f t="shared" si="17"/>
        <v>Not</v>
      </c>
      <c r="AX31" s="2" t="str">
        <f t="shared" si="3"/>
        <v>Not</v>
      </c>
      <c r="AY31" s="2" t="str">
        <f t="shared" si="3"/>
        <v>Not</v>
      </c>
      <c r="AZ31" s="2" t="str">
        <f t="shared" si="3"/>
        <v>Not</v>
      </c>
    </row>
    <row r="32" spans="1:52" x14ac:dyDescent="0.35">
      <c r="A32" s="4">
        <v>2104010202186</v>
      </c>
      <c r="B32" s="2" t="s">
        <v>113</v>
      </c>
      <c r="C32" s="2">
        <v>5</v>
      </c>
      <c r="D32" s="2">
        <v>4</v>
      </c>
      <c r="E32" s="2">
        <v>9</v>
      </c>
      <c r="F32" s="6">
        <f>SUM(LARGE(C32:E32,{1,2}))</f>
        <v>14</v>
      </c>
      <c r="G32" s="6">
        <v>9</v>
      </c>
      <c r="H32" s="6"/>
      <c r="I32" s="2"/>
      <c r="J32" s="2">
        <v>5</v>
      </c>
      <c r="K32" s="2">
        <v>4</v>
      </c>
      <c r="L32" s="2"/>
      <c r="M32" s="2">
        <v>5</v>
      </c>
      <c r="N32" s="6">
        <f t="shared" si="18"/>
        <v>14</v>
      </c>
      <c r="O32" s="6">
        <v>5</v>
      </c>
      <c r="P32" s="6">
        <v>5</v>
      </c>
      <c r="Q32" s="6">
        <v>4</v>
      </c>
      <c r="R32" s="6">
        <v>5</v>
      </c>
      <c r="S32" s="6">
        <v>4</v>
      </c>
      <c r="T32" s="6">
        <v>3</v>
      </c>
      <c r="U32" s="6">
        <v>5</v>
      </c>
      <c r="V32" s="6">
        <v>3</v>
      </c>
      <c r="W32" s="6"/>
      <c r="X32" s="6"/>
      <c r="Y32" s="6"/>
      <c r="Z32" s="6"/>
      <c r="AA32" s="44">
        <f t="shared" si="4"/>
        <v>34</v>
      </c>
      <c r="AB32" s="6">
        <f t="shared" si="5"/>
        <v>71</v>
      </c>
      <c r="AD32" s="2">
        <f t="shared" si="6"/>
        <v>19</v>
      </c>
      <c r="AE32" s="2">
        <f t="shared" si="7"/>
        <v>23</v>
      </c>
      <c r="AF32" s="2">
        <f t="shared" si="8"/>
        <v>12</v>
      </c>
      <c r="AG32" s="2">
        <f t="shared" si="9"/>
        <v>8</v>
      </c>
      <c r="AH32" s="2">
        <f t="shared" si="10"/>
        <v>8</v>
      </c>
      <c r="AI32" s="1"/>
      <c r="AJ32" s="5">
        <f t="shared" si="11"/>
        <v>1.1399772004559907</v>
      </c>
      <c r="AK32" s="5">
        <f t="shared" si="12"/>
        <v>0.98570724494825035</v>
      </c>
      <c r="AL32" s="5">
        <f t="shared" si="13"/>
        <v>0.44999437507031159</v>
      </c>
      <c r="AM32" s="5">
        <f t="shared" si="14"/>
        <v>0.34284734721865084</v>
      </c>
      <c r="AN32" s="5">
        <f t="shared" si="15"/>
        <v>0.3999900002499937</v>
      </c>
      <c r="AO32" s="1"/>
      <c r="AP32" s="2">
        <f t="shared" si="16"/>
        <v>2</v>
      </c>
      <c r="AQ32" s="2">
        <f t="shared" si="16"/>
        <v>2</v>
      </c>
      <c r="AR32" s="2">
        <f t="shared" si="16"/>
        <v>1</v>
      </c>
      <c r="AS32" s="2">
        <f t="shared" si="16"/>
        <v>1</v>
      </c>
      <c r="AT32" s="2">
        <f t="shared" si="16"/>
        <v>1</v>
      </c>
      <c r="AU32" s="1"/>
      <c r="AV32" s="2" t="str">
        <f t="shared" si="17"/>
        <v>Att</v>
      </c>
      <c r="AW32" s="2" t="str">
        <f t="shared" si="17"/>
        <v>Att</v>
      </c>
      <c r="AX32" s="2" t="str">
        <f t="shared" si="3"/>
        <v>Weak</v>
      </c>
      <c r="AY32" s="2" t="str">
        <f t="shared" si="3"/>
        <v>Weak</v>
      </c>
      <c r="AZ32" s="2" t="str">
        <f t="shared" si="3"/>
        <v>Weak</v>
      </c>
    </row>
    <row r="33" spans="1:52" x14ac:dyDescent="0.35">
      <c r="A33" s="4">
        <v>2104010202187</v>
      </c>
      <c r="B33" s="2" t="s">
        <v>114</v>
      </c>
      <c r="C33" s="2">
        <v>6</v>
      </c>
      <c r="D33" s="2">
        <v>7</v>
      </c>
      <c r="E33" s="2">
        <v>8</v>
      </c>
      <c r="F33" s="6">
        <f>SUM(LARGE(C33:E33,{1,2}))</f>
        <v>15</v>
      </c>
      <c r="G33" s="6">
        <v>9</v>
      </c>
      <c r="H33" s="6">
        <v>5</v>
      </c>
      <c r="I33" s="2">
        <v>1</v>
      </c>
      <c r="J33" s="2"/>
      <c r="K33" s="2"/>
      <c r="L33" s="2">
        <v>4</v>
      </c>
      <c r="M33" s="2">
        <v>1</v>
      </c>
      <c r="N33" s="6">
        <f t="shared" si="18"/>
        <v>11</v>
      </c>
      <c r="O33" s="6">
        <v>3</v>
      </c>
      <c r="P33" s="6">
        <v>5</v>
      </c>
      <c r="Q33" s="6">
        <v>4</v>
      </c>
      <c r="R33" s="6">
        <v>1</v>
      </c>
      <c r="S33" s="6"/>
      <c r="T33" s="6"/>
      <c r="U33" s="6"/>
      <c r="V33" s="6">
        <v>4</v>
      </c>
      <c r="W33" s="6">
        <v>4</v>
      </c>
      <c r="X33" s="6">
        <v>4</v>
      </c>
      <c r="Y33" s="6"/>
      <c r="Z33" s="6"/>
      <c r="AA33" s="44">
        <f t="shared" si="4"/>
        <v>25</v>
      </c>
      <c r="AB33" s="6">
        <f t="shared" si="5"/>
        <v>60</v>
      </c>
      <c r="AD33" s="2">
        <f t="shared" si="6"/>
        <v>17</v>
      </c>
      <c r="AE33" s="2">
        <f t="shared" si="7"/>
        <v>16</v>
      </c>
      <c r="AF33" s="2">
        <f t="shared" si="8"/>
        <v>0</v>
      </c>
      <c r="AG33" s="2">
        <f t="shared" si="9"/>
        <v>15</v>
      </c>
      <c r="AH33" s="2">
        <f t="shared" si="10"/>
        <v>9</v>
      </c>
      <c r="AI33" s="1"/>
      <c r="AJ33" s="5">
        <f t="shared" si="11"/>
        <v>1.0199796004079917</v>
      </c>
      <c r="AK33" s="5">
        <f t="shared" si="12"/>
        <v>0.68570938779008717</v>
      </c>
      <c r="AL33" s="5">
        <f t="shared" si="13"/>
        <v>0</v>
      </c>
      <c r="AM33" s="5">
        <f t="shared" si="14"/>
        <v>0.64283877603497031</v>
      </c>
      <c r="AN33" s="5">
        <f t="shared" si="15"/>
        <v>0.44998875028124291</v>
      </c>
      <c r="AO33" s="1"/>
      <c r="AP33" s="2">
        <f t="shared" si="16"/>
        <v>2</v>
      </c>
      <c r="AQ33" s="2">
        <f t="shared" si="16"/>
        <v>2</v>
      </c>
      <c r="AR33" s="2">
        <f t="shared" si="16"/>
        <v>0</v>
      </c>
      <c r="AS33" s="2">
        <f t="shared" si="16"/>
        <v>2</v>
      </c>
      <c r="AT33" s="2">
        <f t="shared" si="16"/>
        <v>1</v>
      </c>
      <c r="AU33" s="1"/>
      <c r="AV33" s="2" t="str">
        <f t="shared" si="17"/>
        <v>Att</v>
      </c>
      <c r="AW33" s="2" t="str">
        <f t="shared" si="17"/>
        <v>Att</v>
      </c>
      <c r="AX33" s="2" t="str">
        <f t="shared" si="3"/>
        <v>Not</v>
      </c>
      <c r="AY33" s="2" t="str">
        <f t="shared" si="3"/>
        <v>Att</v>
      </c>
      <c r="AZ33" s="2" t="str">
        <f t="shared" si="3"/>
        <v>Weak</v>
      </c>
    </row>
    <row r="34" spans="1:52" x14ac:dyDescent="0.35">
      <c r="A34" s="4">
        <v>2104010202188</v>
      </c>
      <c r="B34" s="2" t="s">
        <v>115</v>
      </c>
      <c r="C34" s="2">
        <v>7</v>
      </c>
      <c r="D34" s="2">
        <v>8</v>
      </c>
      <c r="E34" s="2">
        <v>10</v>
      </c>
      <c r="F34" s="6">
        <f>SUM(LARGE(C34:E34,{1,2}))</f>
        <v>18</v>
      </c>
      <c r="G34" s="6">
        <v>9</v>
      </c>
      <c r="H34" s="6">
        <v>4</v>
      </c>
      <c r="I34" s="2">
        <v>2</v>
      </c>
      <c r="J34" s="2">
        <v>4</v>
      </c>
      <c r="K34" s="2">
        <v>5</v>
      </c>
      <c r="L34" s="2"/>
      <c r="M34" s="2"/>
      <c r="N34" s="6">
        <f t="shared" si="18"/>
        <v>15</v>
      </c>
      <c r="O34" s="6">
        <v>4</v>
      </c>
      <c r="P34" s="6">
        <v>5</v>
      </c>
      <c r="Q34" s="6">
        <v>4</v>
      </c>
      <c r="R34" s="6">
        <v>4</v>
      </c>
      <c r="S34" s="6">
        <v>4</v>
      </c>
      <c r="T34" s="6">
        <v>3</v>
      </c>
      <c r="U34" s="6"/>
      <c r="V34" s="6"/>
      <c r="W34" s="6">
        <v>5</v>
      </c>
      <c r="X34" s="6">
        <v>4</v>
      </c>
      <c r="Y34" s="6"/>
      <c r="Z34" s="6"/>
      <c r="AA34" s="44">
        <f t="shared" si="4"/>
        <v>33</v>
      </c>
      <c r="AB34" s="6">
        <f t="shared" si="5"/>
        <v>75</v>
      </c>
      <c r="AD34" s="2">
        <f t="shared" si="6"/>
        <v>21</v>
      </c>
      <c r="AE34" s="2">
        <f t="shared" si="7"/>
        <v>21</v>
      </c>
      <c r="AF34" s="2">
        <f t="shared" si="8"/>
        <v>7</v>
      </c>
      <c r="AG34" s="2">
        <f t="shared" si="9"/>
        <v>16</v>
      </c>
      <c r="AH34" s="2">
        <f t="shared" si="10"/>
        <v>9</v>
      </c>
      <c r="AI34" s="1"/>
      <c r="AJ34" s="5">
        <f t="shared" si="11"/>
        <v>1.2599748005039897</v>
      </c>
      <c r="AK34" s="5">
        <f t="shared" si="12"/>
        <v>0.89999357147448944</v>
      </c>
      <c r="AL34" s="5">
        <f t="shared" si="13"/>
        <v>0.2624967187910151</v>
      </c>
      <c r="AM34" s="5">
        <f t="shared" si="14"/>
        <v>0.68569469443730169</v>
      </c>
      <c r="AN34" s="5">
        <f t="shared" si="15"/>
        <v>0.44998875028124291</v>
      </c>
      <c r="AO34" s="1"/>
      <c r="AP34" s="2">
        <f t="shared" si="16"/>
        <v>2</v>
      </c>
      <c r="AQ34" s="2">
        <f t="shared" si="16"/>
        <v>2</v>
      </c>
      <c r="AR34" s="2">
        <f t="shared" si="16"/>
        <v>1</v>
      </c>
      <c r="AS34" s="2">
        <f t="shared" si="16"/>
        <v>2</v>
      </c>
      <c r="AT34" s="2">
        <f t="shared" si="16"/>
        <v>1</v>
      </c>
      <c r="AU34" s="1"/>
      <c r="AV34" s="2" t="str">
        <f t="shared" si="17"/>
        <v>Att</v>
      </c>
      <c r="AW34" s="2" t="str">
        <f t="shared" si="17"/>
        <v>Att</v>
      </c>
      <c r="AX34" s="2" t="str">
        <f t="shared" si="17"/>
        <v>Weak</v>
      </c>
      <c r="AY34" s="2" t="str">
        <f t="shared" si="17"/>
        <v>Att</v>
      </c>
      <c r="AZ34" s="2" t="str">
        <f t="shared" si="17"/>
        <v>Weak</v>
      </c>
    </row>
    <row r="35" spans="1:52" x14ac:dyDescent="0.35">
      <c r="A35" s="4">
        <v>2104010202191</v>
      </c>
      <c r="B35" s="2" t="s">
        <v>116</v>
      </c>
      <c r="C35" s="2">
        <v>7</v>
      </c>
      <c r="D35" s="2">
        <v>0</v>
      </c>
      <c r="E35" s="6" t="s">
        <v>39</v>
      </c>
      <c r="F35" s="6">
        <f>SUM(LARGE(C35:E35,{1,2}))</f>
        <v>7</v>
      </c>
      <c r="G35" s="6">
        <v>9</v>
      </c>
      <c r="H35" s="6">
        <v>5</v>
      </c>
      <c r="I35" s="2">
        <v>5</v>
      </c>
      <c r="J35" s="2"/>
      <c r="K35" s="2"/>
      <c r="L35" s="2">
        <v>5</v>
      </c>
      <c r="M35" s="2">
        <v>3</v>
      </c>
      <c r="N35" s="6">
        <f t="shared" si="18"/>
        <v>18</v>
      </c>
      <c r="O35" s="6">
        <v>2</v>
      </c>
      <c r="P35" s="6">
        <v>0</v>
      </c>
      <c r="Q35" s="6">
        <v>3</v>
      </c>
      <c r="R35" s="6">
        <v>2</v>
      </c>
      <c r="S35" s="6">
        <v>2</v>
      </c>
      <c r="T35" s="6">
        <v>2</v>
      </c>
      <c r="U35" s="6">
        <v>0</v>
      </c>
      <c r="V35" s="6">
        <v>3</v>
      </c>
      <c r="W35" s="6"/>
      <c r="X35" s="6"/>
      <c r="Y35" s="6"/>
      <c r="Z35" s="6"/>
      <c r="AA35" s="44">
        <f t="shared" si="4"/>
        <v>14</v>
      </c>
      <c r="AB35" s="6">
        <f t="shared" si="5"/>
        <v>48</v>
      </c>
      <c r="AD35" s="2">
        <f t="shared" si="6"/>
        <v>7</v>
      </c>
      <c r="AE35" s="2">
        <f t="shared" si="7"/>
        <v>19</v>
      </c>
      <c r="AF35" s="2">
        <f t="shared" si="8"/>
        <v>4</v>
      </c>
      <c r="AG35" s="2">
        <f t="shared" si="9"/>
        <v>3</v>
      </c>
      <c r="AH35" s="2">
        <f t="shared" si="10"/>
        <v>5</v>
      </c>
      <c r="AI35" s="1"/>
      <c r="AJ35" s="5">
        <f t="shared" si="11"/>
        <v>0.41999160016799658</v>
      </c>
      <c r="AK35" s="5">
        <f t="shared" si="12"/>
        <v>0.81427989800072853</v>
      </c>
      <c r="AL35" s="5">
        <f t="shared" si="13"/>
        <v>0.14999812502343721</v>
      </c>
      <c r="AM35" s="5">
        <f t="shared" si="14"/>
        <v>0.12856775520699407</v>
      </c>
      <c r="AN35" s="5">
        <f t="shared" si="15"/>
        <v>0.24999375015624606</v>
      </c>
      <c r="AO35" s="1"/>
      <c r="AP35" s="2">
        <f t="shared" si="16"/>
        <v>1</v>
      </c>
      <c r="AQ35" s="2">
        <f t="shared" si="16"/>
        <v>2</v>
      </c>
      <c r="AR35" s="2">
        <f t="shared" si="16"/>
        <v>0</v>
      </c>
      <c r="AS35" s="2">
        <f t="shared" si="16"/>
        <v>0</v>
      </c>
      <c r="AT35" s="2">
        <f t="shared" si="16"/>
        <v>0</v>
      </c>
      <c r="AU35" s="1"/>
      <c r="AV35" s="2" t="str">
        <f t="shared" si="17"/>
        <v>Weak</v>
      </c>
      <c r="AW35" s="2" t="str">
        <f t="shared" si="17"/>
        <v>Att</v>
      </c>
      <c r="AX35" s="2" t="str">
        <f t="shared" si="17"/>
        <v>Not</v>
      </c>
      <c r="AY35" s="2" t="str">
        <f t="shared" si="17"/>
        <v>Not</v>
      </c>
      <c r="AZ35" s="2" t="str">
        <f t="shared" si="17"/>
        <v>Not</v>
      </c>
    </row>
    <row r="36" spans="1:52" x14ac:dyDescent="0.35">
      <c r="A36" s="4">
        <v>2104010202192</v>
      </c>
      <c r="B36" s="2" t="s">
        <v>117</v>
      </c>
      <c r="C36" s="2">
        <v>6.5</v>
      </c>
      <c r="D36" s="2">
        <v>4</v>
      </c>
      <c r="E36" s="2">
        <v>10</v>
      </c>
      <c r="F36" s="6">
        <f>SUM(LARGE(C36:E36,{1,2}))</f>
        <v>16.5</v>
      </c>
      <c r="G36" s="6">
        <v>9</v>
      </c>
      <c r="H36" s="6">
        <v>5</v>
      </c>
      <c r="I36" s="2">
        <v>3</v>
      </c>
      <c r="J36" s="2">
        <v>3</v>
      </c>
      <c r="K36" s="2">
        <v>4</v>
      </c>
      <c r="L36" s="2"/>
      <c r="M36" s="2"/>
      <c r="N36" s="6">
        <f t="shared" si="18"/>
        <v>15</v>
      </c>
      <c r="O36" s="6">
        <v>4</v>
      </c>
      <c r="P36" s="6">
        <v>5</v>
      </c>
      <c r="Q36" s="6">
        <v>4</v>
      </c>
      <c r="R36" s="6">
        <v>4</v>
      </c>
      <c r="S36" s="6">
        <v>3</v>
      </c>
      <c r="T36" s="6">
        <v>3</v>
      </c>
      <c r="U36" s="6">
        <v>5</v>
      </c>
      <c r="V36" s="6">
        <v>4</v>
      </c>
      <c r="W36" s="6"/>
      <c r="X36" s="6"/>
      <c r="Y36" s="6"/>
      <c r="Z36" s="6"/>
      <c r="AA36" s="44">
        <f t="shared" si="4"/>
        <v>32</v>
      </c>
      <c r="AB36" s="6">
        <f t="shared" si="5"/>
        <v>72.5</v>
      </c>
      <c r="AD36" s="2">
        <f t="shared" si="6"/>
        <v>22</v>
      </c>
      <c r="AE36" s="2">
        <f t="shared" si="7"/>
        <v>19.5</v>
      </c>
      <c r="AF36" s="2">
        <f t="shared" si="8"/>
        <v>11</v>
      </c>
      <c r="AG36" s="2">
        <f t="shared" si="9"/>
        <v>8</v>
      </c>
      <c r="AH36" s="2">
        <f t="shared" si="10"/>
        <v>8</v>
      </c>
      <c r="AI36" s="1"/>
      <c r="AJ36" s="5">
        <f t="shared" si="11"/>
        <v>1.3199736005279894</v>
      </c>
      <c r="AK36" s="5">
        <f t="shared" si="12"/>
        <v>0.83570831636916876</v>
      </c>
      <c r="AL36" s="5">
        <f t="shared" si="13"/>
        <v>0.41249484381445228</v>
      </c>
      <c r="AM36" s="5">
        <f t="shared" si="14"/>
        <v>0.34284734721865084</v>
      </c>
      <c r="AN36" s="5">
        <f t="shared" si="15"/>
        <v>0.3999900002499937</v>
      </c>
      <c r="AO36" s="1"/>
      <c r="AP36" s="2">
        <f t="shared" si="16"/>
        <v>2</v>
      </c>
      <c r="AQ36" s="2">
        <f t="shared" si="16"/>
        <v>2</v>
      </c>
      <c r="AR36" s="2">
        <f t="shared" si="16"/>
        <v>1</v>
      </c>
      <c r="AS36" s="2">
        <f t="shared" si="16"/>
        <v>1</v>
      </c>
      <c r="AT36" s="2">
        <f t="shared" si="16"/>
        <v>1</v>
      </c>
      <c r="AU36" s="1"/>
      <c r="AV36" s="2" t="str">
        <f t="shared" si="17"/>
        <v>Att</v>
      </c>
      <c r="AW36" s="2" t="str">
        <f t="shared" si="17"/>
        <v>Att</v>
      </c>
      <c r="AX36" s="2" t="str">
        <f t="shared" si="17"/>
        <v>Weak</v>
      </c>
      <c r="AY36" s="2" t="str">
        <f t="shared" si="17"/>
        <v>Weak</v>
      </c>
      <c r="AZ36" s="2" t="str">
        <f t="shared" si="17"/>
        <v>Weak</v>
      </c>
    </row>
    <row r="37" spans="1:52" x14ac:dyDescent="0.35">
      <c r="A37" s="4">
        <v>2104010202195</v>
      </c>
      <c r="B37" s="2" t="s">
        <v>118</v>
      </c>
      <c r="C37" s="2">
        <v>5</v>
      </c>
      <c r="D37" s="2">
        <v>0</v>
      </c>
      <c r="E37" s="2">
        <v>8</v>
      </c>
      <c r="F37" s="6">
        <f>SUM(LARGE(C37:E37,{1,2}))</f>
        <v>13</v>
      </c>
      <c r="G37" s="6">
        <v>9</v>
      </c>
      <c r="H37" s="6">
        <v>5</v>
      </c>
      <c r="I37" s="2">
        <v>4</v>
      </c>
      <c r="J37" s="2">
        <v>3</v>
      </c>
      <c r="K37" s="2">
        <v>5</v>
      </c>
      <c r="L37" s="2"/>
      <c r="M37" s="2"/>
      <c r="N37" s="6">
        <f t="shared" si="18"/>
        <v>17</v>
      </c>
      <c r="O37" s="6">
        <v>3</v>
      </c>
      <c r="P37" s="6">
        <v>0</v>
      </c>
      <c r="Q37" s="6">
        <v>2</v>
      </c>
      <c r="R37" s="6">
        <v>3</v>
      </c>
      <c r="S37" s="6">
        <v>3</v>
      </c>
      <c r="T37" s="6">
        <v>2</v>
      </c>
      <c r="U37" s="6"/>
      <c r="V37" s="6"/>
      <c r="W37" s="6">
        <v>5</v>
      </c>
      <c r="X37" s="6">
        <v>1</v>
      </c>
      <c r="Y37" s="6"/>
      <c r="Z37" s="6"/>
      <c r="AA37" s="44">
        <f t="shared" si="4"/>
        <v>19</v>
      </c>
      <c r="AB37" s="6">
        <f t="shared" si="5"/>
        <v>58</v>
      </c>
      <c r="AD37" s="2">
        <f t="shared" si="6"/>
        <v>15</v>
      </c>
      <c r="AE37" s="2">
        <f t="shared" si="7"/>
        <v>19</v>
      </c>
      <c r="AF37" s="2">
        <f t="shared" si="8"/>
        <v>5</v>
      </c>
      <c r="AG37" s="2">
        <f t="shared" si="9"/>
        <v>3</v>
      </c>
      <c r="AH37" s="2">
        <f t="shared" si="10"/>
        <v>8</v>
      </c>
      <c r="AI37" s="1"/>
      <c r="AJ37" s="5">
        <f t="shared" si="11"/>
        <v>0.89998200035999276</v>
      </c>
      <c r="AK37" s="5">
        <f t="shared" si="12"/>
        <v>0.81427989800072853</v>
      </c>
      <c r="AL37" s="5">
        <f t="shared" si="13"/>
        <v>0.18749765627929649</v>
      </c>
      <c r="AM37" s="5">
        <f t="shared" si="14"/>
        <v>0.12856775520699407</v>
      </c>
      <c r="AN37" s="5">
        <f t="shared" si="15"/>
        <v>0.3999900002499937</v>
      </c>
      <c r="AO37" s="1"/>
      <c r="AP37" s="2">
        <f t="shared" si="16"/>
        <v>2</v>
      </c>
      <c r="AQ37" s="2">
        <f t="shared" si="16"/>
        <v>2</v>
      </c>
      <c r="AR37" s="2">
        <f t="shared" si="16"/>
        <v>0</v>
      </c>
      <c r="AS37" s="2">
        <f t="shared" si="16"/>
        <v>0</v>
      </c>
      <c r="AT37" s="2">
        <f t="shared" si="16"/>
        <v>1</v>
      </c>
      <c r="AU37" s="1"/>
      <c r="AV37" s="2" t="str">
        <f t="shared" si="17"/>
        <v>Att</v>
      </c>
      <c r="AW37" s="2" t="str">
        <f t="shared" si="17"/>
        <v>Att</v>
      </c>
      <c r="AX37" s="2" t="str">
        <f t="shared" si="17"/>
        <v>Not</v>
      </c>
      <c r="AY37" s="2" t="str">
        <f t="shared" si="17"/>
        <v>Not</v>
      </c>
      <c r="AZ37" s="2" t="str">
        <f t="shared" si="17"/>
        <v>Weak</v>
      </c>
    </row>
    <row r="38" spans="1:52" x14ac:dyDescent="0.35">
      <c r="A38" s="4">
        <v>2104010202196</v>
      </c>
      <c r="B38" s="2" t="s">
        <v>119</v>
      </c>
      <c r="C38" s="2">
        <v>4</v>
      </c>
      <c r="D38" s="2">
        <v>10</v>
      </c>
      <c r="E38" s="2">
        <v>9</v>
      </c>
      <c r="F38" s="6">
        <f>SUM(LARGE(C38:E38,{1,2}))</f>
        <v>19</v>
      </c>
      <c r="G38" s="6">
        <v>9</v>
      </c>
      <c r="H38" s="6">
        <v>5</v>
      </c>
      <c r="I38" s="2"/>
      <c r="J38" s="2">
        <v>4</v>
      </c>
      <c r="K38" s="2">
        <v>5</v>
      </c>
      <c r="L38" s="2"/>
      <c r="M38" s="2"/>
      <c r="N38" s="6">
        <f t="shared" si="18"/>
        <v>14</v>
      </c>
      <c r="O38" s="6">
        <v>4</v>
      </c>
      <c r="P38" s="6">
        <v>5</v>
      </c>
      <c r="Q38" s="6">
        <v>3</v>
      </c>
      <c r="R38" s="6">
        <v>4</v>
      </c>
      <c r="S38" s="6">
        <v>4</v>
      </c>
      <c r="T38" s="6">
        <v>3</v>
      </c>
      <c r="U38" s="6"/>
      <c r="V38" s="6"/>
      <c r="W38" s="6">
        <v>5</v>
      </c>
      <c r="X38" s="6">
        <v>1</v>
      </c>
      <c r="Y38" s="6"/>
      <c r="Z38" s="6"/>
      <c r="AA38" s="44">
        <f t="shared" si="4"/>
        <v>29</v>
      </c>
      <c r="AB38" s="6">
        <f t="shared" si="5"/>
        <v>71</v>
      </c>
      <c r="AD38" s="2">
        <f t="shared" si="6"/>
        <v>18</v>
      </c>
      <c r="AE38" s="2">
        <f t="shared" si="7"/>
        <v>18</v>
      </c>
      <c r="AF38" s="2">
        <f t="shared" si="8"/>
        <v>7</v>
      </c>
      <c r="AG38" s="2">
        <f t="shared" si="9"/>
        <v>14</v>
      </c>
      <c r="AH38" s="2">
        <f t="shared" si="10"/>
        <v>9</v>
      </c>
      <c r="AI38" s="1"/>
      <c r="AJ38" s="5">
        <f t="shared" si="11"/>
        <v>1.0799784004319912</v>
      </c>
      <c r="AK38" s="5">
        <f t="shared" si="12"/>
        <v>0.77142306126384808</v>
      </c>
      <c r="AL38" s="5">
        <f t="shared" si="13"/>
        <v>0.2624967187910151</v>
      </c>
      <c r="AM38" s="5">
        <f t="shared" si="14"/>
        <v>0.59998285763263903</v>
      </c>
      <c r="AN38" s="5">
        <f t="shared" si="15"/>
        <v>0.44998875028124291</v>
      </c>
      <c r="AO38" s="1"/>
      <c r="AP38" s="2">
        <f t="shared" si="16"/>
        <v>2</v>
      </c>
      <c r="AQ38" s="2">
        <f t="shared" si="16"/>
        <v>2</v>
      </c>
      <c r="AR38" s="2">
        <f t="shared" si="16"/>
        <v>1</v>
      </c>
      <c r="AS38" s="2">
        <f t="shared" si="16"/>
        <v>2</v>
      </c>
      <c r="AT38" s="2">
        <f t="shared" si="16"/>
        <v>1</v>
      </c>
      <c r="AU38" s="1"/>
      <c r="AV38" s="2" t="str">
        <f t="shared" si="17"/>
        <v>Att</v>
      </c>
      <c r="AW38" s="2" t="str">
        <f t="shared" si="17"/>
        <v>Att</v>
      </c>
      <c r="AX38" s="2" t="str">
        <f t="shared" si="17"/>
        <v>Weak</v>
      </c>
      <c r="AY38" s="2" t="str">
        <f t="shared" si="17"/>
        <v>Att</v>
      </c>
      <c r="AZ38" s="2" t="str">
        <f t="shared" si="17"/>
        <v>Weak</v>
      </c>
    </row>
    <row r="39" spans="1:52" x14ac:dyDescent="0.35">
      <c r="A39" s="4">
        <v>2104010202199</v>
      </c>
      <c r="B39" s="2" t="s">
        <v>120</v>
      </c>
      <c r="C39" s="2">
        <v>7</v>
      </c>
      <c r="D39" s="2">
        <v>9</v>
      </c>
      <c r="E39" s="2">
        <v>10</v>
      </c>
      <c r="F39" s="6">
        <f>SUM(LARGE(C39:E39,{1,2}))</f>
        <v>19</v>
      </c>
      <c r="G39" s="6">
        <v>9</v>
      </c>
      <c r="H39" s="6">
        <v>5</v>
      </c>
      <c r="I39" s="2">
        <v>4</v>
      </c>
      <c r="J39" s="2">
        <v>4</v>
      </c>
      <c r="K39" s="2">
        <v>5</v>
      </c>
      <c r="L39" s="2"/>
      <c r="M39" s="2"/>
      <c r="N39" s="6">
        <f t="shared" si="18"/>
        <v>18</v>
      </c>
      <c r="O39" s="6">
        <v>5</v>
      </c>
      <c r="P39" s="6">
        <v>5</v>
      </c>
      <c r="Q39" s="6">
        <v>5</v>
      </c>
      <c r="R39" s="6">
        <v>5</v>
      </c>
      <c r="S39" s="6">
        <v>4</v>
      </c>
      <c r="T39" s="6">
        <v>4</v>
      </c>
      <c r="U39" s="6"/>
      <c r="V39" s="6"/>
      <c r="W39" s="6">
        <v>5</v>
      </c>
      <c r="X39" s="6">
        <v>4</v>
      </c>
      <c r="Y39" s="6"/>
      <c r="Z39" s="6"/>
      <c r="AA39" s="44">
        <f t="shared" si="4"/>
        <v>37</v>
      </c>
      <c r="AB39" s="6">
        <f t="shared" si="5"/>
        <v>83</v>
      </c>
      <c r="AD39" s="2">
        <f t="shared" si="6"/>
        <v>24</v>
      </c>
      <c r="AE39" s="2">
        <f t="shared" si="7"/>
        <v>21</v>
      </c>
      <c r="AF39" s="2">
        <f t="shared" si="8"/>
        <v>8</v>
      </c>
      <c r="AG39" s="2">
        <f t="shared" si="9"/>
        <v>18</v>
      </c>
      <c r="AH39" s="2">
        <f t="shared" si="10"/>
        <v>10</v>
      </c>
      <c r="AI39" s="1"/>
      <c r="AJ39" s="5">
        <f t="shared" si="11"/>
        <v>1.4399712005759884</v>
      </c>
      <c r="AK39" s="5">
        <f t="shared" si="12"/>
        <v>0.89999357147448944</v>
      </c>
      <c r="AL39" s="5">
        <f t="shared" si="13"/>
        <v>0.29999625004687441</v>
      </c>
      <c r="AM39" s="5">
        <f t="shared" si="14"/>
        <v>0.77140653124196445</v>
      </c>
      <c r="AN39" s="5">
        <f t="shared" si="15"/>
        <v>0.49998750031249212</v>
      </c>
      <c r="AO39" s="1"/>
      <c r="AP39" s="2">
        <f t="shared" si="16"/>
        <v>2</v>
      </c>
      <c r="AQ39" s="2">
        <f t="shared" si="16"/>
        <v>2</v>
      </c>
      <c r="AR39" s="2">
        <f t="shared" si="16"/>
        <v>1</v>
      </c>
      <c r="AS39" s="2">
        <f t="shared" si="16"/>
        <v>2</v>
      </c>
      <c r="AT39" s="2">
        <f t="shared" si="16"/>
        <v>1</v>
      </c>
      <c r="AU39" s="1"/>
      <c r="AV39" s="2" t="str">
        <f t="shared" si="17"/>
        <v>Att</v>
      </c>
      <c r="AW39" s="2" t="str">
        <f t="shared" si="17"/>
        <v>Att</v>
      </c>
      <c r="AX39" s="2" t="str">
        <f t="shared" si="17"/>
        <v>Weak</v>
      </c>
      <c r="AY39" s="2" t="str">
        <f t="shared" si="17"/>
        <v>Att</v>
      </c>
      <c r="AZ39" s="2" t="str">
        <f t="shared" si="17"/>
        <v>Weak</v>
      </c>
    </row>
    <row r="40" spans="1:52" x14ac:dyDescent="0.35">
      <c r="A40" s="4">
        <v>2104010202201</v>
      </c>
      <c r="B40" s="2" t="s">
        <v>121</v>
      </c>
      <c r="C40" s="2">
        <v>4</v>
      </c>
      <c r="D40" s="2">
        <v>1</v>
      </c>
      <c r="E40" s="2" t="s">
        <v>39</v>
      </c>
      <c r="F40" s="6">
        <f>SUM(LARGE(C40:E40,{1,2}))</f>
        <v>5</v>
      </c>
      <c r="G40" s="6">
        <v>7</v>
      </c>
      <c r="H40" s="6"/>
      <c r="I40" s="2"/>
      <c r="J40" s="2">
        <v>0</v>
      </c>
      <c r="K40" s="2">
        <v>0</v>
      </c>
      <c r="L40" s="2"/>
      <c r="M40" s="2"/>
      <c r="N40" s="6">
        <f t="shared" si="18"/>
        <v>0</v>
      </c>
      <c r="O40" s="6">
        <v>0</v>
      </c>
      <c r="P40" s="6">
        <v>0</v>
      </c>
      <c r="Q40" s="6">
        <v>0</v>
      </c>
      <c r="R40" s="6">
        <v>1</v>
      </c>
      <c r="S40" s="6">
        <v>0</v>
      </c>
      <c r="T40" s="6"/>
      <c r="U40" s="6"/>
      <c r="V40" s="6"/>
      <c r="W40" s="6">
        <v>0</v>
      </c>
      <c r="X40" s="6">
        <v>0</v>
      </c>
      <c r="Y40" s="6"/>
      <c r="Z40" s="6"/>
      <c r="AA40" s="44">
        <f t="shared" si="4"/>
        <v>1</v>
      </c>
      <c r="AB40" s="6">
        <f t="shared" si="5"/>
        <v>13</v>
      </c>
      <c r="AD40" s="2">
        <f t="shared" si="6"/>
        <v>0</v>
      </c>
      <c r="AE40" s="2">
        <f t="shared" si="7"/>
        <v>11</v>
      </c>
      <c r="AF40" s="2">
        <f t="shared" si="8"/>
        <v>0</v>
      </c>
      <c r="AG40" s="2">
        <f t="shared" si="9"/>
        <v>1</v>
      </c>
      <c r="AH40" s="2">
        <f t="shared" si="10"/>
        <v>1</v>
      </c>
      <c r="AI40" s="1"/>
      <c r="AJ40" s="5">
        <f t="shared" si="11"/>
        <v>0</v>
      </c>
      <c r="AK40" s="5">
        <f t="shared" si="12"/>
        <v>0.47142520410568495</v>
      </c>
      <c r="AL40" s="5">
        <f t="shared" si="13"/>
        <v>0</v>
      </c>
      <c r="AM40" s="5">
        <f t="shared" si="14"/>
        <v>4.2855918402331356E-2</v>
      </c>
      <c r="AN40" s="5">
        <f t="shared" si="15"/>
        <v>4.9998750031249213E-2</v>
      </c>
      <c r="AO40" s="1"/>
      <c r="AP40" s="2">
        <f t="shared" si="16"/>
        <v>0</v>
      </c>
      <c r="AQ40" s="2">
        <f t="shared" si="16"/>
        <v>1</v>
      </c>
      <c r="AR40" s="2">
        <f t="shared" si="16"/>
        <v>0</v>
      </c>
      <c r="AS40" s="2">
        <f t="shared" si="16"/>
        <v>0</v>
      </c>
      <c r="AT40" s="2">
        <f t="shared" si="16"/>
        <v>0</v>
      </c>
      <c r="AU40" s="1"/>
      <c r="AV40" s="2" t="str">
        <f t="shared" si="17"/>
        <v>Not</v>
      </c>
      <c r="AW40" s="2" t="str">
        <f t="shared" si="17"/>
        <v>Weak</v>
      </c>
      <c r="AX40" s="2" t="str">
        <f t="shared" si="17"/>
        <v>Not</v>
      </c>
      <c r="AY40" s="2" t="str">
        <f t="shared" si="17"/>
        <v>Not</v>
      </c>
      <c r="AZ40" s="2" t="str">
        <f t="shared" si="17"/>
        <v>Not</v>
      </c>
    </row>
    <row r="41" spans="1:52" x14ac:dyDescent="0.35">
      <c r="A41" s="4">
        <v>2104010202202</v>
      </c>
      <c r="B41" s="2" t="s">
        <v>122</v>
      </c>
      <c r="C41" s="2" t="s">
        <v>39</v>
      </c>
      <c r="D41" s="2">
        <v>3</v>
      </c>
      <c r="E41" s="2" t="s">
        <v>39</v>
      </c>
      <c r="F41" s="6">
        <v>3</v>
      </c>
      <c r="G41" s="6">
        <v>9</v>
      </c>
      <c r="H41" s="6">
        <v>4</v>
      </c>
      <c r="I41" s="2"/>
      <c r="J41" s="2">
        <v>2</v>
      </c>
      <c r="K41" s="2">
        <v>4</v>
      </c>
      <c r="L41" s="2"/>
      <c r="M41" s="2"/>
      <c r="N41" s="6">
        <f t="shared" si="18"/>
        <v>10</v>
      </c>
      <c r="O41" s="6">
        <v>3</v>
      </c>
      <c r="P41" s="6">
        <v>5</v>
      </c>
      <c r="Q41" s="6">
        <v>3</v>
      </c>
      <c r="R41" s="6">
        <v>3</v>
      </c>
      <c r="S41" s="6">
        <v>3</v>
      </c>
      <c r="T41" s="6">
        <v>3</v>
      </c>
      <c r="U41" s="6">
        <v>4</v>
      </c>
      <c r="V41" s="6">
        <v>3</v>
      </c>
      <c r="W41" s="6"/>
      <c r="X41" s="6"/>
      <c r="Y41" s="6"/>
      <c r="Z41" s="6"/>
      <c r="AA41" s="44">
        <f t="shared" si="4"/>
        <v>27</v>
      </c>
      <c r="AB41" s="6">
        <f t="shared" si="5"/>
        <v>49</v>
      </c>
      <c r="AD41" s="2">
        <f t="shared" si="6"/>
        <v>8</v>
      </c>
      <c r="AE41" s="2">
        <f t="shared" si="7"/>
        <v>13</v>
      </c>
      <c r="AF41" s="2">
        <f t="shared" si="8"/>
        <v>10</v>
      </c>
      <c r="AG41" s="2">
        <f t="shared" si="9"/>
        <v>6</v>
      </c>
      <c r="AH41" s="2">
        <f t="shared" si="10"/>
        <v>6</v>
      </c>
      <c r="AI41" s="1"/>
      <c r="AJ41" s="5">
        <f t="shared" si="11"/>
        <v>0.47999040019199612</v>
      </c>
      <c r="AK41" s="5">
        <f t="shared" si="12"/>
        <v>0.5571388775794458</v>
      </c>
      <c r="AL41" s="5">
        <f t="shared" si="13"/>
        <v>0.37499531255859297</v>
      </c>
      <c r="AM41" s="5">
        <f t="shared" si="14"/>
        <v>0.25713551041398813</v>
      </c>
      <c r="AN41" s="5">
        <f t="shared" si="15"/>
        <v>0.29999250018749529</v>
      </c>
      <c r="AO41" s="1"/>
      <c r="AP41" s="2">
        <f t="shared" si="16"/>
        <v>1</v>
      </c>
      <c r="AQ41" s="2">
        <f t="shared" si="16"/>
        <v>2</v>
      </c>
      <c r="AR41" s="2">
        <f t="shared" si="16"/>
        <v>1</v>
      </c>
      <c r="AS41" s="2">
        <f t="shared" si="16"/>
        <v>1</v>
      </c>
      <c r="AT41" s="2">
        <f t="shared" si="16"/>
        <v>1</v>
      </c>
      <c r="AU41" s="1"/>
      <c r="AV41" s="2" t="str">
        <f t="shared" si="17"/>
        <v>Weak</v>
      </c>
      <c r="AW41" s="2" t="str">
        <f t="shared" si="17"/>
        <v>Att</v>
      </c>
      <c r="AX41" s="2" t="str">
        <f t="shared" si="17"/>
        <v>Weak</v>
      </c>
      <c r="AY41" s="2" t="str">
        <f t="shared" si="17"/>
        <v>Weak</v>
      </c>
      <c r="AZ41" s="2" t="str">
        <f t="shared" si="17"/>
        <v>Weak</v>
      </c>
    </row>
    <row r="42" spans="1:52" x14ac:dyDescent="0.35">
      <c r="A42" s="4">
        <v>2104010202203</v>
      </c>
      <c r="B42" s="2" t="s">
        <v>123</v>
      </c>
      <c r="C42" s="2">
        <v>3</v>
      </c>
      <c r="D42" s="2">
        <v>6</v>
      </c>
      <c r="E42" s="2">
        <v>9</v>
      </c>
      <c r="F42" s="6">
        <f>SUM(LARGE(C42:E42,{1,2}))</f>
        <v>15</v>
      </c>
      <c r="G42" s="6">
        <v>9</v>
      </c>
      <c r="H42" s="6"/>
      <c r="I42" s="2"/>
      <c r="J42" s="2">
        <v>4.5</v>
      </c>
      <c r="K42" s="2">
        <v>3</v>
      </c>
      <c r="L42" s="2"/>
      <c r="M42" s="2">
        <v>4.5</v>
      </c>
      <c r="N42" s="6">
        <f t="shared" si="18"/>
        <v>12</v>
      </c>
      <c r="O42" s="6">
        <v>3</v>
      </c>
      <c r="P42" s="6">
        <v>4</v>
      </c>
      <c r="Q42" s="6">
        <v>3</v>
      </c>
      <c r="R42" s="6">
        <v>4</v>
      </c>
      <c r="S42" s="6">
        <v>4</v>
      </c>
      <c r="T42" s="6">
        <v>2</v>
      </c>
      <c r="U42" s="6">
        <v>4</v>
      </c>
      <c r="V42" s="6">
        <v>2</v>
      </c>
      <c r="W42" s="6"/>
      <c r="X42" s="6"/>
      <c r="Y42" s="6"/>
      <c r="Z42" s="6"/>
      <c r="AA42" s="44">
        <f t="shared" si="4"/>
        <v>26</v>
      </c>
      <c r="AB42" s="6">
        <f t="shared" si="5"/>
        <v>62</v>
      </c>
      <c r="AD42" s="2">
        <f t="shared" si="6"/>
        <v>16</v>
      </c>
      <c r="AE42" s="2">
        <f t="shared" si="7"/>
        <v>19.5</v>
      </c>
      <c r="AF42" s="2">
        <f t="shared" si="8"/>
        <v>10</v>
      </c>
      <c r="AG42" s="2">
        <f t="shared" si="9"/>
        <v>9</v>
      </c>
      <c r="AH42" s="2">
        <f t="shared" si="10"/>
        <v>6</v>
      </c>
      <c r="AI42" s="1"/>
      <c r="AJ42" s="5">
        <f t="shared" si="11"/>
        <v>0.95998080038399225</v>
      </c>
      <c r="AK42" s="5">
        <f t="shared" si="12"/>
        <v>0.83570831636916876</v>
      </c>
      <c r="AL42" s="5">
        <f t="shared" si="13"/>
        <v>0.37499531255859297</v>
      </c>
      <c r="AM42" s="5">
        <f t="shared" si="14"/>
        <v>0.38570326562098223</v>
      </c>
      <c r="AN42" s="5">
        <f t="shared" si="15"/>
        <v>0.29999250018749529</v>
      </c>
      <c r="AO42" s="1"/>
      <c r="AP42" s="2">
        <f t="shared" si="16"/>
        <v>2</v>
      </c>
      <c r="AQ42" s="2">
        <f t="shared" si="16"/>
        <v>2</v>
      </c>
      <c r="AR42" s="2">
        <f t="shared" si="16"/>
        <v>1</v>
      </c>
      <c r="AS42" s="2">
        <f t="shared" si="16"/>
        <v>1</v>
      </c>
      <c r="AT42" s="2">
        <f t="shared" si="16"/>
        <v>1</v>
      </c>
      <c r="AU42" s="1"/>
      <c r="AV42" s="2" t="str">
        <f t="shared" si="17"/>
        <v>Att</v>
      </c>
      <c r="AW42" s="2" t="str">
        <f t="shared" si="17"/>
        <v>Att</v>
      </c>
      <c r="AX42" s="2" t="str">
        <f t="shared" si="17"/>
        <v>Weak</v>
      </c>
      <c r="AY42" s="2" t="str">
        <f t="shared" si="17"/>
        <v>Weak</v>
      </c>
      <c r="AZ42" s="2" t="str">
        <f t="shared" si="17"/>
        <v>Weak</v>
      </c>
    </row>
    <row r="43" spans="1:52" x14ac:dyDescent="0.35">
      <c r="A43" s="4">
        <v>2104010202204</v>
      </c>
      <c r="B43" s="2" t="s">
        <v>124</v>
      </c>
      <c r="C43" s="2">
        <v>7</v>
      </c>
      <c r="D43" s="2">
        <v>5</v>
      </c>
      <c r="E43" s="6">
        <v>10</v>
      </c>
      <c r="F43" s="6">
        <f>SUM(LARGE(C43:E43,{1,2}))</f>
        <v>17</v>
      </c>
      <c r="G43" s="6">
        <v>9</v>
      </c>
      <c r="H43" s="6">
        <v>5</v>
      </c>
      <c r="I43" s="2">
        <v>5</v>
      </c>
      <c r="J43" s="2">
        <v>4</v>
      </c>
      <c r="K43" s="2">
        <v>2</v>
      </c>
      <c r="L43" s="2"/>
      <c r="M43" s="2"/>
      <c r="N43" s="6">
        <f t="shared" si="18"/>
        <v>16</v>
      </c>
      <c r="O43" s="6">
        <v>5</v>
      </c>
      <c r="P43" s="6">
        <v>5</v>
      </c>
      <c r="Q43" s="6">
        <v>5</v>
      </c>
      <c r="R43" s="6">
        <v>5</v>
      </c>
      <c r="S43" s="6">
        <v>4</v>
      </c>
      <c r="T43" s="6">
        <v>5</v>
      </c>
      <c r="U43" s="6"/>
      <c r="V43" s="6"/>
      <c r="W43" s="6">
        <v>5</v>
      </c>
      <c r="X43" s="6">
        <v>3</v>
      </c>
      <c r="Y43" s="6"/>
      <c r="Z43" s="6"/>
      <c r="AA43" s="44">
        <f t="shared" si="4"/>
        <v>37</v>
      </c>
      <c r="AB43" s="6">
        <f t="shared" si="5"/>
        <v>79</v>
      </c>
      <c r="AD43" s="2">
        <f t="shared" si="6"/>
        <v>25</v>
      </c>
      <c r="AE43" s="2">
        <f t="shared" si="7"/>
        <v>18</v>
      </c>
      <c r="AF43" s="2">
        <f t="shared" si="8"/>
        <v>9</v>
      </c>
      <c r="AG43" s="2">
        <f t="shared" si="9"/>
        <v>13</v>
      </c>
      <c r="AH43" s="2">
        <f t="shared" si="10"/>
        <v>10</v>
      </c>
      <c r="AI43" s="1"/>
      <c r="AJ43" s="5">
        <f t="shared" si="11"/>
        <v>1.4999700005999879</v>
      </c>
      <c r="AK43" s="5">
        <f t="shared" si="12"/>
        <v>0.77142306126384808</v>
      </c>
      <c r="AL43" s="5">
        <f t="shared" si="13"/>
        <v>0.33749578130273372</v>
      </c>
      <c r="AM43" s="5">
        <f t="shared" si="14"/>
        <v>0.55712693923030765</v>
      </c>
      <c r="AN43" s="5">
        <f t="shared" si="15"/>
        <v>0.49998750031249212</v>
      </c>
      <c r="AO43" s="1"/>
      <c r="AP43" s="2">
        <f t="shared" si="16"/>
        <v>2</v>
      </c>
      <c r="AQ43" s="2">
        <f t="shared" si="16"/>
        <v>2</v>
      </c>
      <c r="AR43" s="2">
        <f t="shared" si="16"/>
        <v>1</v>
      </c>
      <c r="AS43" s="2">
        <f t="shared" si="16"/>
        <v>2</v>
      </c>
      <c r="AT43" s="2">
        <f t="shared" si="16"/>
        <v>1</v>
      </c>
      <c r="AU43" s="1"/>
      <c r="AV43" s="2" t="str">
        <f t="shared" si="17"/>
        <v>Att</v>
      </c>
      <c r="AW43" s="2" t="str">
        <f t="shared" si="17"/>
        <v>Att</v>
      </c>
      <c r="AX43" s="2" t="str">
        <f t="shared" si="17"/>
        <v>Weak</v>
      </c>
      <c r="AY43" s="2" t="str">
        <f t="shared" si="17"/>
        <v>Att</v>
      </c>
      <c r="AZ43" s="2" t="str">
        <f t="shared" si="17"/>
        <v>Weak</v>
      </c>
    </row>
    <row r="44" spans="1:52" x14ac:dyDescent="0.35">
      <c r="A44" s="4">
        <v>2104010202207</v>
      </c>
      <c r="B44" s="2" t="s">
        <v>125</v>
      </c>
      <c r="C44" s="2">
        <v>5</v>
      </c>
      <c r="D44" s="2">
        <v>5</v>
      </c>
      <c r="E44" s="2">
        <v>8</v>
      </c>
      <c r="F44" s="6">
        <f>SUM(LARGE(C44:E44,{1,2}))</f>
        <v>13</v>
      </c>
      <c r="G44" s="6">
        <v>9</v>
      </c>
      <c r="H44" s="6">
        <v>3.5</v>
      </c>
      <c r="I44" s="2">
        <v>3</v>
      </c>
      <c r="J44" s="2">
        <v>4.5</v>
      </c>
      <c r="K44" s="2">
        <v>2</v>
      </c>
      <c r="L44" s="2"/>
      <c r="M44" s="2"/>
      <c r="N44" s="6">
        <f t="shared" si="18"/>
        <v>13</v>
      </c>
      <c r="O44" s="6">
        <v>3</v>
      </c>
      <c r="P44" s="6">
        <v>5</v>
      </c>
      <c r="Q44" s="6"/>
      <c r="R44" s="6"/>
      <c r="S44" s="6">
        <v>2</v>
      </c>
      <c r="T44" s="6">
        <v>2</v>
      </c>
      <c r="U44" s="6">
        <v>0</v>
      </c>
      <c r="V44" s="6">
        <v>2</v>
      </c>
      <c r="W44" s="6"/>
      <c r="X44" s="6"/>
      <c r="Y44" s="6"/>
      <c r="Z44" s="6">
        <v>2</v>
      </c>
      <c r="AA44" s="44">
        <f t="shared" si="4"/>
        <v>16</v>
      </c>
      <c r="AB44" s="6">
        <f t="shared" si="5"/>
        <v>51</v>
      </c>
      <c r="AD44" s="2">
        <f t="shared" si="6"/>
        <v>19</v>
      </c>
      <c r="AE44" s="2">
        <f t="shared" si="7"/>
        <v>16</v>
      </c>
      <c r="AF44" s="2">
        <f t="shared" si="8"/>
        <v>4</v>
      </c>
      <c r="AG44" s="2">
        <f t="shared" si="9"/>
        <v>5</v>
      </c>
      <c r="AH44" s="2">
        <f t="shared" si="10"/>
        <v>4</v>
      </c>
      <c r="AI44" s="1"/>
      <c r="AJ44" s="5">
        <f t="shared" si="11"/>
        <v>1.1399772004559907</v>
      </c>
      <c r="AK44" s="5">
        <f t="shared" si="12"/>
        <v>0.68570938779008717</v>
      </c>
      <c r="AL44" s="5">
        <f t="shared" si="13"/>
        <v>0.14999812502343721</v>
      </c>
      <c r="AM44" s="5">
        <f t="shared" si="14"/>
        <v>0.21427959201165678</v>
      </c>
      <c r="AN44" s="5">
        <f t="shared" si="15"/>
        <v>0.19999500012499685</v>
      </c>
      <c r="AO44" s="1"/>
      <c r="AP44" s="2">
        <f t="shared" si="16"/>
        <v>2</v>
      </c>
      <c r="AQ44" s="2">
        <f t="shared" si="16"/>
        <v>2</v>
      </c>
      <c r="AR44" s="2">
        <f t="shared" si="16"/>
        <v>0</v>
      </c>
      <c r="AS44" s="2">
        <f t="shared" si="16"/>
        <v>0</v>
      </c>
      <c r="AT44" s="2">
        <f t="shared" si="16"/>
        <v>0</v>
      </c>
      <c r="AU44" s="1"/>
      <c r="AV44" s="2" t="str">
        <f t="shared" si="17"/>
        <v>Att</v>
      </c>
      <c r="AW44" s="2" t="str">
        <f t="shared" si="17"/>
        <v>Att</v>
      </c>
      <c r="AX44" s="2" t="str">
        <f t="shared" si="17"/>
        <v>Not</v>
      </c>
      <c r="AY44" s="2" t="str">
        <f t="shared" si="17"/>
        <v>Not</v>
      </c>
      <c r="AZ44" s="2" t="str">
        <f t="shared" si="17"/>
        <v>Not</v>
      </c>
    </row>
    <row r="45" spans="1:52" x14ac:dyDescent="0.35">
      <c r="A45" s="4">
        <v>2104010202208</v>
      </c>
      <c r="B45" s="2" t="s">
        <v>126</v>
      </c>
      <c r="C45" s="2">
        <v>5</v>
      </c>
      <c r="D45" s="2">
        <v>2</v>
      </c>
      <c r="E45" s="2">
        <v>10</v>
      </c>
      <c r="F45" s="6">
        <f>SUM(LARGE(C45:E45,{1,2}))</f>
        <v>15</v>
      </c>
      <c r="G45" s="6">
        <v>9</v>
      </c>
      <c r="H45" s="6">
        <v>4</v>
      </c>
      <c r="I45" s="2">
        <v>3</v>
      </c>
      <c r="J45" s="2">
        <v>2</v>
      </c>
      <c r="K45" s="2">
        <v>3</v>
      </c>
      <c r="L45" s="2"/>
      <c r="M45" s="2"/>
      <c r="N45" s="6">
        <f t="shared" si="18"/>
        <v>12</v>
      </c>
      <c r="O45" s="6">
        <v>4</v>
      </c>
      <c r="P45" s="6">
        <v>5</v>
      </c>
      <c r="Q45" s="6">
        <v>3</v>
      </c>
      <c r="R45" s="6">
        <v>3</v>
      </c>
      <c r="S45" s="6">
        <v>3</v>
      </c>
      <c r="T45" s="6">
        <v>2</v>
      </c>
      <c r="U45" s="6"/>
      <c r="V45" s="6"/>
      <c r="W45" s="6">
        <v>3</v>
      </c>
      <c r="X45" s="6">
        <v>3</v>
      </c>
      <c r="Y45" s="6"/>
      <c r="Z45" s="6"/>
      <c r="AA45" s="44">
        <f t="shared" si="4"/>
        <v>26</v>
      </c>
      <c r="AB45" s="6">
        <f t="shared" si="5"/>
        <v>62</v>
      </c>
      <c r="AD45" s="2">
        <f t="shared" si="6"/>
        <v>22</v>
      </c>
      <c r="AE45" s="2">
        <f t="shared" si="7"/>
        <v>17</v>
      </c>
      <c r="AF45" s="2">
        <f t="shared" si="8"/>
        <v>5</v>
      </c>
      <c r="AG45" s="2">
        <f t="shared" si="9"/>
        <v>8</v>
      </c>
      <c r="AH45" s="2">
        <f t="shared" si="10"/>
        <v>6</v>
      </c>
      <c r="AI45" s="1"/>
      <c r="AJ45" s="5">
        <f t="shared" si="11"/>
        <v>1.3199736005279894</v>
      </c>
      <c r="AK45" s="5">
        <f t="shared" si="12"/>
        <v>0.72856622452696762</v>
      </c>
      <c r="AL45" s="5">
        <f t="shared" si="13"/>
        <v>0.18749765627929649</v>
      </c>
      <c r="AM45" s="5">
        <f t="shared" si="14"/>
        <v>0.34284734721865084</v>
      </c>
      <c r="AN45" s="5">
        <f t="shared" si="15"/>
        <v>0.29999250018749529</v>
      </c>
      <c r="AO45" s="1"/>
      <c r="AP45" s="2">
        <f t="shared" si="16"/>
        <v>2</v>
      </c>
      <c r="AQ45" s="2">
        <f t="shared" si="16"/>
        <v>2</v>
      </c>
      <c r="AR45" s="2">
        <f t="shared" si="16"/>
        <v>0</v>
      </c>
      <c r="AS45" s="2">
        <f t="shared" si="16"/>
        <v>1</v>
      </c>
      <c r="AT45" s="2">
        <f t="shared" si="16"/>
        <v>1</v>
      </c>
      <c r="AU45" s="1"/>
      <c r="AV45" s="2" t="str">
        <f t="shared" si="17"/>
        <v>Att</v>
      </c>
      <c r="AW45" s="2" t="str">
        <f>IF(AQ45=2,"Att", (IF(AQ45=0,"Not","Weak")))</f>
        <v>Att</v>
      </c>
      <c r="AX45" s="2" t="str">
        <f t="shared" si="17"/>
        <v>Not</v>
      </c>
      <c r="AY45" s="2" t="str">
        <f t="shared" si="17"/>
        <v>Weak</v>
      </c>
      <c r="AZ45" s="2" t="str">
        <f t="shared" si="17"/>
        <v>Weak</v>
      </c>
    </row>
    <row r="46" spans="1:52" x14ac:dyDescent="0.35">
      <c r="A46" s="4">
        <v>2104010202209</v>
      </c>
      <c r="B46" s="2" t="s">
        <v>127</v>
      </c>
      <c r="C46" s="2">
        <v>4</v>
      </c>
      <c r="D46" s="2">
        <v>4</v>
      </c>
      <c r="E46" s="2">
        <v>9</v>
      </c>
      <c r="F46" s="6">
        <f>SUM(LARGE(C46:E46,{1,2}))</f>
        <v>13</v>
      </c>
      <c r="G46" s="6">
        <v>9</v>
      </c>
      <c r="H46" s="6">
        <v>5</v>
      </c>
      <c r="I46" s="2">
        <v>2.5</v>
      </c>
      <c r="J46" s="2">
        <v>4.5</v>
      </c>
      <c r="K46" s="2">
        <v>4</v>
      </c>
      <c r="L46" s="2"/>
      <c r="M46" s="2"/>
      <c r="N46" s="6">
        <f t="shared" si="18"/>
        <v>16</v>
      </c>
      <c r="O46" s="6">
        <v>3</v>
      </c>
      <c r="P46" s="6">
        <v>5</v>
      </c>
      <c r="Q46" s="6">
        <v>3</v>
      </c>
      <c r="R46" s="6">
        <v>4</v>
      </c>
      <c r="S46" s="6">
        <v>3</v>
      </c>
      <c r="T46" s="6">
        <v>2</v>
      </c>
      <c r="U46" s="6">
        <v>4</v>
      </c>
      <c r="V46" s="6">
        <v>3</v>
      </c>
      <c r="W46" s="6"/>
      <c r="X46" s="6"/>
      <c r="Y46" s="6"/>
      <c r="Z46" s="6"/>
      <c r="AA46" s="44">
        <f t="shared" si="4"/>
        <v>27</v>
      </c>
      <c r="AB46" s="6">
        <f t="shared" si="5"/>
        <v>65</v>
      </c>
      <c r="AD46" s="2">
        <f t="shared" si="6"/>
        <v>19.5</v>
      </c>
      <c r="AE46" s="2">
        <f t="shared" si="7"/>
        <v>17</v>
      </c>
      <c r="AF46" s="2">
        <f t="shared" si="8"/>
        <v>9</v>
      </c>
      <c r="AG46" s="2">
        <f t="shared" si="9"/>
        <v>7</v>
      </c>
      <c r="AH46" s="2">
        <f t="shared" si="10"/>
        <v>7</v>
      </c>
      <c r="AI46" s="1"/>
      <c r="AJ46" s="5">
        <f t="shared" si="11"/>
        <v>1.1699766004679906</v>
      </c>
      <c r="AK46" s="5">
        <f t="shared" si="12"/>
        <v>0.72856622452696762</v>
      </c>
      <c r="AL46" s="5">
        <f t="shared" si="13"/>
        <v>0.33749578130273372</v>
      </c>
      <c r="AM46" s="5">
        <f t="shared" si="14"/>
        <v>0.29999142881631952</v>
      </c>
      <c r="AN46" s="5">
        <f t="shared" si="15"/>
        <v>0.3499912502187445</v>
      </c>
      <c r="AO46" s="1"/>
      <c r="AP46" s="2">
        <f t="shared" si="16"/>
        <v>2</v>
      </c>
      <c r="AQ46" s="2">
        <f t="shared" si="16"/>
        <v>2</v>
      </c>
      <c r="AR46" s="2">
        <f t="shared" si="16"/>
        <v>1</v>
      </c>
      <c r="AS46" s="2">
        <f t="shared" si="16"/>
        <v>1</v>
      </c>
      <c r="AT46" s="2">
        <f t="shared" si="16"/>
        <v>1</v>
      </c>
      <c r="AU46" s="1"/>
      <c r="AV46" s="2" t="str">
        <f t="shared" si="17"/>
        <v>Att</v>
      </c>
      <c r="AW46" s="2" t="str">
        <f t="shared" si="17"/>
        <v>Att</v>
      </c>
      <c r="AX46" s="2" t="str">
        <f t="shared" si="17"/>
        <v>Weak</v>
      </c>
      <c r="AY46" s="2" t="str">
        <f t="shared" si="17"/>
        <v>Weak</v>
      </c>
      <c r="AZ46" s="2" t="str">
        <f t="shared" si="17"/>
        <v>Weak</v>
      </c>
    </row>
    <row r="47" spans="1:52" x14ac:dyDescent="0.35">
      <c r="A47" s="4">
        <v>2104010202210</v>
      </c>
      <c r="B47" s="2" t="s">
        <v>128</v>
      </c>
      <c r="C47" s="2">
        <v>5</v>
      </c>
      <c r="D47" s="6">
        <v>8</v>
      </c>
      <c r="E47" s="2">
        <v>10</v>
      </c>
      <c r="F47" s="6">
        <f>SUM(LARGE(C47:E47,{1,2}))</f>
        <v>18</v>
      </c>
      <c r="G47" s="6">
        <v>9</v>
      </c>
      <c r="H47" s="6">
        <v>4</v>
      </c>
      <c r="I47" s="2">
        <v>1</v>
      </c>
      <c r="J47" s="2">
        <v>3</v>
      </c>
      <c r="K47" s="2">
        <v>2</v>
      </c>
      <c r="L47" s="2"/>
      <c r="M47" s="2"/>
      <c r="N47" s="6">
        <f t="shared" si="18"/>
        <v>10</v>
      </c>
      <c r="O47" s="6">
        <v>4</v>
      </c>
      <c r="P47" s="6">
        <v>4</v>
      </c>
      <c r="Q47" s="6">
        <v>4</v>
      </c>
      <c r="R47" s="6">
        <v>4</v>
      </c>
      <c r="S47" s="6">
        <v>3</v>
      </c>
      <c r="T47" s="6">
        <v>3</v>
      </c>
      <c r="U47" s="6"/>
      <c r="V47" s="6"/>
      <c r="W47" s="6">
        <v>5</v>
      </c>
      <c r="X47" s="6">
        <v>4</v>
      </c>
      <c r="Y47" s="6"/>
      <c r="Z47" s="6"/>
      <c r="AA47" s="44">
        <f t="shared" si="4"/>
        <v>31</v>
      </c>
      <c r="AB47" s="6">
        <f t="shared" si="5"/>
        <v>68</v>
      </c>
      <c r="AD47" s="2">
        <f t="shared" si="6"/>
        <v>19</v>
      </c>
      <c r="AE47" s="2">
        <f t="shared" si="7"/>
        <v>16</v>
      </c>
      <c r="AF47" s="2">
        <f t="shared" si="8"/>
        <v>6</v>
      </c>
      <c r="AG47" s="2">
        <f t="shared" si="9"/>
        <v>16</v>
      </c>
      <c r="AH47" s="2">
        <f t="shared" si="10"/>
        <v>9</v>
      </c>
      <c r="AI47" s="1"/>
      <c r="AJ47" s="5">
        <f t="shared" si="11"/>
        <v>1.1399772004559907</v>
      </c>
      <c r="AK47" s="5">
        <f t="shared" si="12"/>
        <v>0.68570938779008717</v>
      </c>
      <c r="AL47" s="5">
        <f t="shared" si="13"/>
        <v>0.2249971875351558</v>
      </c>
      <c r="AM47" s="5">
        <f t="shared" si="14"/>
        <v>0.68569469443730169</v>
      </c>
      <c r="AN47" s="5">
        <f t="shared" si="15"/>
        <v>0.44998875028124291</v>
      </c>
      <c r="AO47" s="1"/>
      <c r="AP47" s="2">
        <f t="shared" si="16"/>
        <v>2</v>
      </c>
      <c r="AQ47" s="2">
        <f t="shared" si="16"/>
        <v>2</v>
      </c>
      <c r="AR47" s="2">
        <f t="shared" si="16"/>
        <v>0</v>
      </c>
      <c r="AS47" s="2">
        <f t="shared" si="16"/>
        <v>2</v>
      </c>
      <c r="AT47" s="2">
        <f t="shared" si="16"/>
        <v>1</v>
      </c>
      <c r="AU47" s="1"/>
      <c r="AV47" s="2" t="str">
        <f t="shared" si="17"/>
        <v>Att</v>
      </c>
      <c r="AW47" s="2" t="str">
        <f t="shared" si="17"/>
        <v>Att</v>
      </c>
      <c r="AX47" s="2" t="str">
        <f t="shared" si="17"/>
        <v>Not</v>
      </c>
      <c r="AY47" s="2" t="str">
        <f t="shared" si="17"/>
        <v>Att</v>
      </c>
      <c r="AZ47" s="2" t="str">
        <f t="shared" si="17"/>
        <v>Weak</v>
      </c>
    </row>
    <row r="48" spans="1:52" x14ac:dyDescent="0.35">
      <c r="A48" s="4">
        <v>2104010202211</v>
      </c>
      <c r="B48" s="2" t="s">
        <v>129</v>
      </c>
      <c r="C48" s="2">
        <v>5</v>
      </c>
      <c r="D48" s="2">
        <v>10</v>
      </c>
      <c r="E48" s="2">
        <v>9</v>
      </c>
      <c r="F48" s="6">
        <f>SUM(LARGE(C48:E48,{1,2}))</f>
        <v>19</v>
      </c>
      <c r="G48" s="6">
        <v>9</v>
      </c>
      <c r="H48" s="6">
        <v>4.5</v>
      </c>
      <c r="I48" s="2">
        <v>1.5</v>
      </c>
      <c r="J48" s="2">
        <v>2</v>
      </c>
      <c r="K48" s="2">
        <v>4</v>
      </c>
      <c r="L48" s="2"/>
      <c r="M48" s="2"/>
      <c r="N48" s="6">
        <f t="shared" si="18"/>
        <v>12</v>
      </c>
      <c r="O48" s="6">
        <v>4</v>
      </c>
      <c r="P48" s="6">
        <v>5</v>
      </c>
      <c r="Q48" s="6">
        <v>4</v>
      </c>
      <c r="R48" s="6">
        <v>4</v>
      </c>
      <c r="S48" s="6">
        <v>3</v>
      </c>
      <c r="T48" s="6">
        <v>2</v>
      </c>
      <c r="U48" s="6">
        <v>4</v>
      </c>
      <c r="V48" s="6">
        <v>3</v>
      </c>
      <c r="W48" s="6"/>
      <c r="X48" s="6"/>
      <c r="Y48" s="6"/>
      <c r="Z48" s="6"/>
      <c r="AA48" s="44">
        <f t="shared" si="4"/>
        <v>29</v>
      </c>
      <c r="AB48" s="6">
        <f t="shared" si="5"/>
        <v>69</v>
      </c>
      <c r="AD48" s="2">
        <f t="shared" si="6"/>
        <v>19.5</v>
      </c>
      <c r="AE48" s="2">
        <f t="shared" si="7"/>
        <v>18</v>
      </c>
      <c r="AF48" s="2">
        <f t="shared" si="8"/>
        <v>9</v>
      </c>
      <c r="AG48" s="2">
        <f t="shared" si="9"/>
        <v>14</v>
      </c>
      <c r="AH48" s="2">
        <f t="shared" si="10"/>
        <v>7</v>
      </c>
      <c r="AI48" s="1"/>
      <c r="AJ48" s="5">
        <f t="shared" si="11"/>
        <v>1.1699766004679906</v>
      </c>
      <c r="AK48" s="5">
        <f t="shared" si="12"/>
        <v>0.77142306126384808</v>
      </c>
      <c r="AL48" s="5">
        <f t="shared" si="13"/>
        <v>0.33749578130273372</v>
      </c>
      <c r="AM48" s="5">
        <f t="shared" si="14"/>
        <v>0.59998285763263903</v>
      </c>
      <c r="AN48" s="5">
        <f t="shared" si="15"/>
        <v>0.3499912502187445</v>
      </c>
      <c r="AO48" s="1"/>
      <c r="AP48" s="2">
        <f t="shared" si="16"/>
        <v>2</v>
      </c>
      <c r="AQ48" s="2">
        <f t="shared" si="16"/>
        <v>2</v>
      </c>
      <c r="AR48" s="2">
        <f t="shared" si="16"/>
        <v>1</v>
      </c>
      <c r="AS48" s="2">
        <f t="shared" si="16"/>
        <v>2</v>
      </c>
      <c r="AT48" s="2">
        <f t="shared" si="16"/>
        <v>1</v>
      </c>
      <c r="AU48" s="1"/>
      <c r="AV48" s="2" t="str">
        <f t="shared" si="17"/>
        <v>Att</v>
      </c>
      <c r="AW48" s="2" t="str">
        <f t="shared" si="17"/>
        <v>Att</v>
      </c>
      <c r="AX48" s="2" t="str">
        <f t="shared" si="17"/>
        <v>Weak</v>
      </c>
      <c r="AY48" s="2" t="str">
        <f t="shared" si="17"/>
        <v>Att</v>
      </c>
      <c r="AZ48" s="2" t="str">
        <f t="shared" si="17"/>
        <v>Weak</v>
      </c>
    </row>
    <row r="49" spans="1:52" x14ac:dyDescent="0.35">
      <c r="A49" s="4">
        <v>2104010202212</v>
      </c>
      <c r="B49" s="2" t="s">
        <v>130</v>
      </c>
      <c r="C49" s="2">
        <v>10</v>
      </c>
      <c r="D49" s="2">
        <v>3</v>
      </c>
      <c r="E49" s="2">
        <v>10</v>
      </c>
      <c r="F49" s="6">
        <f>SUM(LARGE(C49:E49,{1,2}))</f>
        <v>20</v>
      </c>
      <c r="G49" s="6">
        <v>9</v>
      </c>
      <c r="H49" s="6">
        <v>5</v>
      </c>
      <c r="I49" s="2">
        <v>5</v>
      </c>
      <c r="J49" s="2">
        <v>5</v>
      </c>
      <c r="K49" s="2">
        <v>4</v>
      </c>
      <c r="L49" s="2"/>
      <c r="M49" s="2"/>
      <c r="N49" s="6">
        <f t="shared" si="18"/>
        <v>19</v>
      </c>
      <c r="O49" s="6">
        <v>5</v>
      </c>
      <c r="P49" s="6">
        <v>5</v>
      </c>
      <c r="Q49" s="6">
        <v>4</v>
      </c>
      <c r="R49" s="6">
        <v>3</v>
      </c>
      <c r="S49" s="6">
        <v>3</v>
      </c>
      <c r="T49" s="6">
        <v>4</v>
      </c>
      <c r="U49" s="6">
        <v>0</v>
      </c>
      <c r="V49" s="6">
        <v>4</v>
      </c>
      <c r="W49" s="6"/>
      <c r="X49" s="6"/>
      <c r="Y49" s="6"/>
      <c r="Z49" s="6"/>
      <c r="AA49" s="44">
        <f t="shared" si="4"/>
        <v>28</v>
      </c>
      <c r="AB49" s="6">
        <f t="shared" si="5"/>
        <v>76</v>
      </c>
      <c r="AD49" s="2">
        <f t="shared" si="6"/>
        <v>25</v>
      </c>
      <c r="AE49" s="2">
        <f t="shared" si="7"/>
        <v>23</v>
      </c>
      <c r="AF49" s="2">
        <f t="shared" si="8"/>
        <v>7</v>
      </c>
      <c r="AG49" s="2">
        <f t="shared" si="9"/>
        <v>7</v>
      </c>
      <c r="AH49" s="2">
        <f t="shared" si="10"/>
        <v>7</v>
      </c>
      <c r="AI49" s="1"/>
      <c r="AJ49" s="5">
        <f t="shared" si="11"/>
        <v>1.4999700005999879</v>
      </c>
      <c r="AK49" s="5">
        <f t="shared" si="12"/>
        <v>0.98570724494825035</v>
      </c>
      <c r="AL49" s="5">
        <f t="shared" si="13"/>
        <v>0.2624967187910151</v>
      </c>
      <c r="AM49" s="5">
        <f t="shared" si="14"/>
        <v>0.29999142881631952</v>
      </c>
      <c r="AN49" s="5">
        <f t="shared" si="15"/>
        <v>0.3499912502187445</v>
      </c>
      <c r="AO49" s="1"/>
      <c r="AP49" s="2">
        <f t="shared" si="16"/>
        <v>2</v>
      </c>
      <c r="AQ49" s="2">
        <f t="shared" si="16"/>
        <v>2</v>
      </c>
      <c r="AR49" s="2">
        <f t="shared" si="16"/>
        <v>1</v>
      </c>
      <c r="AS49" s="2">
        <f t="shared" si="16"/>
        <v>1</v>
      </c>
      <c r="AT49" s="2">
        <f t="shared" si="16"/>
        <v>1</v>
      </c>
      <c r="AU49" s="1"/>
      <c r="AV49" s="2" t="str">
        <f t="shared" si="17"/>
        <v>Att</v>
      </c>
      <c r="AW49" s="2" t="str">
        <f t="shared" si="17"/>
        <v>Att</v>
      </c>
      <c r="AX49" s="2" t="str">
        <f t="shared" si="17"/>
        <v>Weak</v>
      </c>
      <c r="AY49" s="2" t="str">
        <f t="shared" si="17"/>
        <v>Weak</v>
      </c>
      <c r="AZ49" s="2" t="str">
        <f t="shared" si="17"/>
        <v>Weak</v>
      </c>
    </row>
    <row r="50" spans="1:52" x14ac:dyDescent="0.35">
      <c r="A50" s="4">
        <v>2104010202213</v>
      </c>
      <c r="B50" s="2" t="s">
        <v>131</v>
      </c>
      <c r="C50" s="2">
        <v>5</v>
      </c>
      <c r="D50" s="2">
        <v>3</v>
      </c>
      <c r="E50" s="2">
        <v>9</v>
      </c>
      <c r="F50" s="6">
        <f>SUM(LARGE(C50:E50,{1,2}))</f>
        <v>14</v>
      </c>
      <c r="G50" s="6">
        <v>9</v>
      </c>
      <c r="H50" s="6"/>
      <c r="I50" s="2"/>
      <c r="J50" s="2">
        <v>4</v>
      </c>
      <c r="K50" s="2">
        <v>0</v>
      </c>
      <c r="L50" s="2">
        <v>1</v>
      </c>
      <c r="M50" s="2">
        <v>3</v>
      </c>
      <c r="N50" s="6">
        <f t="shared" si="18"/>
        <v>8</v>
      </c>
      <c r="O50" s="6">
        <v>3</v>
      </c>
      <c r="P50" s="6">
        <v>0</v>
      </c>
      <c r="Q50" s="6">
        <v>3</v>
      </c>
      <c r="R50" s="6">
        <v>2</v>
      </c>
      <c r="S50" s="6">
        <v>3</v>
      </c>
      <c r="T50" s="6">
        <v>2</v>
      </c>
      <c r="U50" s="6"/>
      <c r="V50" s="6"/>
      <c r="W50" s="6">
        <v>0</v>
      </c>
      <c r="X50" s="6">
        <v>0</v>
      </c>
      <c r="Y50" s="6"/>
      <c r="Z50" s="6"/>
      <c r="AA50" s="44">
        <f t="shared" si="4"/>
        <v>13</v>
      </c>
      <c r="AB50" s="6">
        <f t="shared" si="5"/>
        <v>44</v>
      </c>
      <c r="AD50" s="2">
        <f t="shared" si="6"/>
        <v>12</v>
      </c>
      <c r="AE50" s="2">
        <f t="shared" si="7"/>
        <v>17</v>
      </c>
      <c r="AF50" s="2">
        <f t="shared" si="8"/>
        <v>5</v>
      </c>
      <c r="AG50" s="2">
        <f t="shared" si="9"/>
        <v>6</v>
      </c>
      <c r="AH50" s="2">
        <f t="shared" si="10"/>
        <v>2</v>
      </c>
      <c r="AI50" s="1"/>
      <c r="AJ50" s="5">
        <f t="shared" si="11"/>
        <v>0.71998560028799419</v>
      </c>
      <c r="AK50" s="5">
        <f t="shared" si="12"/>
        <v>0.72856622452696762</v>
      </c>
      <c r="AL50" s="5">
        <f t="shared" si="13"/>
        <v>0.18749765627929649</v>
      </c>
      <c r="AM50" s="5">
        <f t="shared" si="14"/>
        <v>0.25713551041398813</v>
      </c>
      <c r="AN50" s="5">
        <f t="shared" si="15"/>
        <v>9.9997500062498426E-2</v>
      </c>
      <c r="AO50" s="1"/>
      <c r="AP50" s="2">
        <f t="shared" si="16"/>
        <v>2</v>
      </c>
      <c r="AQ50" s="2">
        <f t="shared" si="16"/>
        <v>2</v>
      </c>
      <c r="AR50" s="2">
        <f t="shared" si="16"/>
        <v>0</v>
      </c>
      <c r="AS50" s="2">
        <f t="shared" si="16"/>
        <v>1</v>
      </c>
      <c r="AT50" s="2">
        <f t="shared" si="16"/>
        <v>0</v>
      </c>
      <c r="AU50" s="1"/>
      <c r="AV50" s="2" t="str">
        <f t="shared" si="17"/>
        <v>Att</v>
      </c>
      <c r="AW50" s="2" t="str">
        <f t="shared" si="17"/>
        <v>Att</v>
      </c>
      <c r="AX50" s="2" t="str">
        <f t="shared" si="17"/>
        <v>Not</v>
      </c>
      <c r="AY50" s="2" t="str">
        <f t="shared" si="17"/>
        <v>Weak</v>
      </c>
      <c r="AZ50" s="2" t="str">
        <f t="shared" si="17"/>
        <v>Not</v>
      </c>
    </row>
    <row r="51" spans="1:52" x14ac:dyDescent="0.35">
      <c r="A51" s="4">
        <v>2104010202214</v>
      </c>
      <c r="B51" s="2" t="s">
        <v>132</v>
      </c>
      <c r="C51" s="2">
        <v>2</v>
      </c>
      <c r="D51" s="2">
        <v>8</v>
      </c>
      <c r="E51" s="2">
        <v>9</v>
      </c>
      <c r="F51" s="6">
        <f>SUM(LARGE(C51:E51,{1,2}))</f>
        <v>17</v>
      </c>
      <c r="G51" s="6">
        <v>9</v>
      </c>
      <c r="H51" s="6">
        <v>5</v>
      </c>
      <c r="I51" s="2">
        <v>1</v>
      </c>
      <c r="J51" s="2">
        <v>2</v>
      </c>
      <c r="K51" s="2">
        <v>2</v>
      </c>
      <c r="L51" s="2"/>
      <c r="M51" s="2"/>
      <c r="N51" s="6">
        <f t="shared" si="18"/>
        <v>10</v>
      </c>
      <c r="O51" s="6">
        <v>4</v>
      </c>
      <c r="P51" s="6">
        <v>5</v>
      </c>
      <c r="Q51" s="6">
        <v>4</v>
      </c>
      <c r="R51" s="6">
        <v>5</v>
      </c>
      <c r="S51" s="6">
        <v>1</v>
      </c>
      <c r="T51" s="6">
        <v>1</v>
      </c>
      <c r="U51" s="6"/>
      <c r="V51" s="6"/>
      <c r="W51" s="6">
        <v>5</v>
      </c>
      <c r="X51" s="6">
        <v>4</v>
      </c>
      <c r="Y51" s="6"/>
      <c r="Z51" s="6"/>
      <c r="AA51" s="44">
        <f t="shared" si="4"/>
        <v>29</v>
      </c>
      <c r="AB51" s="6">
        <f t="shared" si="5"/>
        <v>65</v>
      </c>
      <c r="AD51" s="2">
        <f t="shared" si="6"/>
        <v>19</v>
      </c>
      <c r="AE51" s="2">
        <f t="shared" si="7"/>
        <v>13</v>
      </c>
      <c r="AF51" s="2">
        <f t="shared" si="8"/>
        <v>2</v>
      </c>
      <c r="AG51" s="2">
        <f t="shared" si="9"/>
        <v>16</v>
      </c>
      <c r="AH51" s="2">
        <f t="shared" si="10"/>
        <v>10</v>
      </c>
      <c r="AI51" s="1"/>
      <c r="AJ51" s="5">
        <f t="shared" si="11"/>
        <v>1.1399772004559907</v>
      </c>
      <c r="AK51" s="5">
        <f t="shared" si="12"/>
        <v>0.5571388775794458</v>
      </c>
      <c r="AL51" s="5">
        <f t="shared" si="13"/>
        <v>7.4999062511718603E-2</v>
      </c>
      <c r="AM51" s="5">
        <f t="shared" si="14"/>
        <v>0.68569469443730169</v>
      </c>
      <c r="AN51" s="5">
        <f t="shared" si="15"/>
        <v>0.49998750031249212</v>
      </c>
      <c r="AO51" s="1"/>
      <c r="AP51" s="2">
        <f t="shared" si="16"/>
        <v>2</v>
      </c>
      <c r="AQ51" s="2">
        <f t="shared" si="16"/>
        <v>2</v>
      </c>
      <c r="AR51" s="2">
        <f t="shared" si="16"/>
        <v>0</v>
      </c>
      <c r="AS51" s="2">
        <f t="shared" si="16"/>
        <v>2</v>
      </c>
      <c r="AT51" s="2">
        <f t="shared" si="16"/>
        <v>1</v>
      </c>
      <c r="AU51" s="1"/>
      <c r="AV51" s="2" t="str">
        <f t="shared" si="17"/>
        <v>Att</v>
      </c>
      <c r="AW51" s="2" t="str">
        <f t="shared" si="17"/>
        <v>Att</v>
      </c>
      <c r="AX51" s="2" t="str">
        <f t="shared" si="17"/>
        <v>Not</v>
      </c>
      <c r="AY51" s="2" t="str">
        <f t="shared" si="17"/>
        <v>Att</v>
      </c>
      <c r="AZ51" s="2" t="str">
        <f t="shared" si="17"/>
        <v>Weak</v>
      </c>
    </row>
    <row r="52" spans="1:52" x14ac:dyDescent="0.35">
      <c r="A52" s="4">
        <v>2104010202215</v>
      </c>
      <c r="B52" s="2" t="s">
        <v>133</v>
      </c>
      <c r="C52" s="2">
        <v>4</v>
      </c>
      <c r="D52" s="2">
        <v>8</v>
      </c>
      <c r="E52" s="2">
        <v>9</v>
      </c>
      <c r="F52" s="6">
        <f>SUM(LARGE(C52:E52,{1,2}))</f>
        <v>17</v>
      </c>
      <c r="G52" s="6">
        <v>9</v>
      </c>
      <c r="H52" s="6">
        <v>4</v>
      </c>
      <c r="I52" s="2"/>
      <c r="J52" s="2">
        <v>0</v>
      </c>
      <c r="K52" s="2">
        <v>4</v>
      </c>
      <c r="L52" s="2"/>
      <c r="M52" s="2"/>
      <c r="N52" s="6">
        <f t="shared" si="18"/>
        <v>8</v>
      </c>
      <c r="O52" s="6">
        <v>3</v>
      </c>
      <c r="P52" s="6">
        <v>5</v>
      </c>
      <c r="Q52" s="6">
        <v>4</v>
      </c>
      <c r="R52" s="6">
        <v>4</v>
      </c>
      <c r="S52" s="6"/>
      <c r="T52" s="6"/>
      <c r="U52" s="6">
        <v>3</v>
      </c>
      <c r="V52" s="6">
        <v>2</v>
      </c>
      <c r="W52" s="6">
        <v>5</v>
      </c>
      <c r="X52" s="6">
        <v>4</v>
      </c>
      <c r="Y52" s="6"/>
      <c r="Z52" s="6"/>
      <c r="AA52" s="44">
        <f t="shared" si="4"/>
        <v>30</v>
      </c>
      <c r="AB52" s="6">
        <f t="shared" si="5"/>
        <v>64</v>
      </c>
      <c r="AD52" s="2">
        <f t="shared" si="6"/>
        <v>17</v>
      </c>
      <c r="AE52" s="2">
        <f t="shared" si="7"/>
        <v>17</v>
      </c>
      <c r="AF52" s="2">
        <f t="shared" si="8"/>
        <v>3</v>
      </c>
      <c r="AG52" s="2">
        <f t="shared" si="9"/>
        <v>16</v>
      </c>
      <c r="AH52" s="2">
        <f t="shared" si="10"/>
        <v>11</v>
      </c>
      <c r="AI52" s="1"/>
      <c r="AJ52" s="5">
        <f t="shared" si="11"/>
        <v>1.0199796004079917</v>
      </c>
      <c r="AK52" s="5">
        <f t="shared" si="12"/>
        <v>0.72856622452696762</v>
      </c>
      <c r="AL52" s="5">
        <f t="shared" si="13"/>
        <v>0.1124985937675779</v>
      </c>
      <c r="AM52" s="5">
        <f t="shared" si="14"/>
        <v>0.68569469443730169</v>
      </c>
      <c r="AN52" s="5">
        <f t="shared" si="15"/>
        <v>0.54998625034374138</v>
      </c>
      <c r="AO52" s="1"/>
      <c r="AP52" s="2">
        <f t="shared" si="16"/>
        <v>2</v>
      </c>
      <c r="AQ52" s="2">
        <f t="shared" si="16"/>
        <v>2</v>
      </c>
      <c r="AR52" s="2">
        <f t="shared" si="16"/>
        <v>0</v>
      </c>
      <c r="AS52" s="2">
        <f t="shared" si="16"/>
        <v>2</v>
      </c>
      <c r="AT52" s="2">
        <f t="shared" si="16"/>
        <v>2</v>
      </c>
      <c r="AU52" s="1"/>
      <c r="AV52" s="2" t="str">
        <f t="shared" si="17"/>
        <v>Att</v>
      </c>
      <c r="AW52" s="2" t="str">
        <f t="shared" si="17"/>
        <v>Att</v>
      </c>
      <c r="AX52" s="2" t="str">
        <f t="shared" si="17"/>
        <v>Not</v>
      </c>
      <c r="AY52" s="2" t="str">
        <f t="shared" si="17"/>
        <v>Att</v>
      </c>
      <c r="AZ52" s="2" t="str">
        <f t="shared" si="17"/>
        <v>Att</v>
      </c>
    </row>
    <row r="53" spans="1:52" x14ac:dyDescent="0.35">
      <c r="A53" s="4">
        <v>2104010202216</v>
      </c>
      <c r="B53" s="2" t="s">
        <v>134</v>
      </c>
      <c r="C53" s="2">
        <v>4</v>
      </c>
      <c r="D53" s="2">
        <v>7</v>
      </c>
      <c r="E53" s="2">
        <v>9</v>
      </c>
      <c r="F53" s="6">
        <f>SUM(LARGE(C53:E53,{1,2}))</f>
        <v>16</v>
      </c>
      <c r="G53" s="6">
        <v>9</v>
      </c>
      <c r="H53" s="6">
        <v>5</v>
      </c>
      <c r="I53" s="2"/>
      <c r="J53" s="2">
        <v>3</v>
      </c>
      <c r="K53" s="2">
        <v>4</v>
      </c>
      <c r="L53" s="2"/>
      <c r="M53" s="2"/>
      <c r="N53" s="6">
        <f t="shared" si="18"/>
        <v>12</v>
      </c>
      <c r="O53" s="6">
        <v>3</v>
      </c>
      <c r="P53" s="6">
        <v>3</v>
      </c>
      <c r="Q53" s="6">
        <v>3</v>
      </c>
      <c r="R53" s="6">
        <v>3</v>
      </c>
      <c r="S53" s="6">
        <v>3</v>
      </c>
      <c r="T53" s="6">
        <v>2</v>
      </c>
      <c r="U53" s="6"/>
      <c r="V53" s="6"/>
      <c r="W53" s="6">
        <v>5</v>
      </c>
      <c r="X53" s="6">
        <v>0</v>
      </c>
      <c r="Y53" s="6"/>
      <c r="Z53" s="6"/>
      <c r="AA53" s="44">
        <f t="shared" si="4"/>
        <v>22</v>
      </c>
      <c r="AB53" s="6">
        <f t="shared" si="5"/>
        <v>59</v>
      </c>
      <c r="AD53" s="2">
        <f t="shared" si="6"/>
        <v>15</v>
      </c>
      <c r="AE53" s="2">
        <f t="shared" si="7"/>
        <v>17</v>
      </c>
      <c r="AF53" s="2">
        <f t="shared" si="8"/>
        <v>5</v>
      </c>
      <c r="AG53" s="2">
        <f t="shared" si="9"/>
        <v>10</v>
      </c>
      <c r="AH53" s="2">
        <f t="shared" si="10"/>
        <v>8</v>
      </c>
      <c r="AI53" s="1"/>
      <c r="AJ53" s="5">
        <f t="shared" si="11"/>
        <v>0.89998200035999276</v>
      </c>
      <c r="AK53" s="5">
        <f t="shared" si="12"/>
        <v>0.72856622452696762</v>
      </c>
      <c r="AL53" s="5">
        <f t="shared" si="13"/>
        <v>0.18749765627929649</v>
      </c>
      <c r="AM53" s="5">
        <f t="shared" si="14"/>
        <v>0.42855918402331356</v>
      </c>
      <c r="AN53" s="5">
        <f t="shared" si="15"/>
        <v>0.3999900002499937</v>
      </c>
      <c r="AO53" s="1"/>
      <c r="AP53" s="2">
        <f t="shared" si="16"/>
        <v>2</v>
      </c>
      <c r="AQ53" s="2">
        <f t="shared" si="16"/>
        <v>2</v>
      </c>
      <c r="AR53" s="2">
        <f t="shared" si="16"/>
        <v>0</v>
      </c>
      <c r="AS53" s="2">
        <f t="shared" si="16"/>
        <v>1</v>
      </c>
      <c r="AT53" s="2">
        <f t="shared" si="16"/>
        <v>1</v>
      </c>
      <c r="AU53" s="1"/>
      <c r="AV53" s="2" t="str">
        <f t="shared" si="17"/>
        <v>Att</v>
      </c>
      <c r="AW53" s="2" t="str">
        <f t="shared" si="17"/>
        <v>Att</v>
      </c>
      <c r="AX53" s="2" t="str">
        <f t="shared" si="17"/>
        <v>Not</v>
      </c>
      <c r="AY53" s="2" t="str">
        <f t="shared" si="17"/>
        <v>Weak</v>
      </c>
      <c r="AZ53" s="2" t="str">
        <f t="shared" si="17"/>
        <v>Weak</v>
      </c>
    </row>
    <row r="54" spans="1:52" x14ac:dyDescent="0.35">
      <c r="A54" s="4">
        <v>2104010202217</v>
      </c>
      <c r="B54" s="2" t="s">
        <v>135</v>
      </c>
      <c r="C54" s="2">
        <v>10</v>
      </c>
      <c r="D54" s="2" t="s">
        <v>39</v>
      </c>
      <c r="E54" s="2">
        <v>9</v>
      </c>
      <c r="F54" s="6">
        <f>SUM(LARGE(C54:E54,{1,2}))</f>
        <v>19</v>
      </c>
      <c r="G54" s="6">
        <v>9</v>
      </c>
      <c r="H54" s="6">
        <v>4</v>
      </c>
      <c r="I54" s="2"/>
      <c r="J54" s="2">
        <v>5</v>
      </c>
      <c r="K54" s="2">
        <v>5</v>
      </c>
      <c r="L54" s="2"/>
      <c r="M54" s="2"/>
      <c r="N54" s="6">
        <f t="shared" si="18"/>
        <v>14</v>
      </c>
      <c r="O54" s="6">
        <v>3</v>
      </c>
      <c r="P54" s="6">
        <v>4</v>
      </c>
      <c r="Q54" s="6">
        <v>3</v>
      </c>
      <c r="R54" s="6">
        <v>3</v>
      </c>
      <c r="S54" s="6">
        <v>3</v>
      </c>
      <c r="T54" s="6">
        <v>2</v>
      </c>
      <c r="U54" s="6"/>
      <c r="V54" s="6"/>
      <c r="W54" s="6">
        <v>4</v>
      </c>
      <c r="X54" s="6">
        <v>4</v>
      </c>
      <c r="Y54" s="6"/>
      <c r="Z54" s="6"/>
      <c r="AA54" s="44">
        <f t="shared" si="4"/>
        <v>26</v>
      </c>
      <c r="AB54" s="6">
        <f t="shared" si="5"/>
        <v>68</v>
      </c>
      <c r="AD54" s="2">
        <f t="shared" si="6"/>
        <v>16</v>
      </c>
      <c r="AE54" s="2">
        <f t="shared" si="7"/>
        <v>24</v>
      </c>
      <c r="AF54" s="2">
        <f t="shared" si="8"/>
        <v>5</v>
      </c>
      <c r="AG54" s="2">
        <f t="shared" si="9"/>
        <v>7</v>
      </c>
      <c r="AH54" s="2">
        <f t="shared" si="10"/>
        <v>7</v>
      </c>
      <c r="AI54" s="1"/>
      <c r="AJ54" s="5">
        <f t="shared" si="11"/>
        <v>0.95998080038399225</v>
      </c>
      <c r="AK54" s="5">
        <f t="shared" si="12"/>
        <v>1.0285640816851307</v>
      </c>
      <c r="AL54" s="5">
        <f t="shared" si="13"/>
        <v>0.18749765627929649</v>
      </c>
      <c r="AM54" s="5">
        <f t="shared" si="14"/>
        <v>0.29999142881631952</v>
      </c>
      <c r="AN54" s="5">
        <f t="shared" si="15"/>
        <v>0.3499912502187445</v>
      </c>
      <c r="AO54" s="1"/>
      <c r="AP54" s="2">
        <f t="shared" si="16"/>
        <v>2</v>
      </c>
      <c r="AQ54" s="2">
        <f t="shared" si="16"/>
        <v>2</v>
      </c>
      <c r="AR54" s="2">
        <f t="shared" si="16"/>
        <v>0</v>
      </c>
      <c r="AS54" s="2">
        <f t="shared" si="16"/>
        <v>1</v>
      </c>
      <c r="AT54" s="2">
        <f t="shared" si="16"/>
        <v>1</v>
      </c>
      <c r="AU54" s="1"/>
      <c r="AV54" s="2" t="str">
        <f t="shared" si="17"/>
        <v>Att</v>
      </c>
      <c r="AW54" s="2" t="str">
        <f t="shared" si="17"/>
        <v>Att</v>
      </c>
      <c r="AX54" s="2" t="str">
        <f t="shared" si="17"/>
        <v>Not</v>
      </c>
      <c r="AY54" s="2" t="str">
        <f t="shared" si="17"/>
        <v>Weak</v>
      </c>
      <c r="AZ54" s="2" t="str">
        <f t="shared" si="17"/>
        <v>Weak</v>
      </c>
    </row>
    <row r="55" spans="1:52" x14ac:dyDescent="0.35">
      <c r="A55" s="4">
        <v>2104010202218</v>
      </c>
      <c r="B55" s="2" t="s">
        <v>136</v>
      </c>
      <c r="C55" s="2">
        <v>10</v>
      </c>
      <c r="D55" s="2">
        <v>0</v>
      </c>
      <c r="E55" s="2">
        <v>8</v>
      </c>
      <c r="F55" s="6">
        <f>SUM(LARGE(C55:E55,{1,2}))</f>
        <v>18</v>
      </c>
      <c r="G55" s="6">
        <v>9</v>
      </c>
      <c r="H55" s="6">
        <v>5</v>
      </c>
      <c r="I55" s="2"/>
      <c r="J55" s="2">
        <v>4</v>
      </c>
      <c r="K55" s="2">
        <v>5</v>
      </c>
      <c r="L55" s="2"/>
      <c r="M55" s="2"/>
      <c r="N55" s="6">
        <f t="shared" si="18"/>
        <v>14</v>
      </c>
      <c r="O55" s="6">
        <v>2</v>
      </c>
      <c r="P55" s="6">
        <v>0</v>
      </c>
      <c r="Q55" s="6">
        <v>3</v>
      </c>
      <c r="R55" s="6">
        <v>3</v>
      </c>
      <c r="S55" s="6">
        <v>3</v>
      </c>
      <c r="T55" s="6">
        <v>2</v>
      </c>
      <c r="U55" s="6"/>
      <c r="V55" s="6"/>
      <c r="W55" s="6">
        <v>4</v>
      </c>
      <c r="X55" s="6"/>
      <c r="Y55" s="6"/>
      <c r="Z55" s="6"/>
      <c r="AA55" s="44">
        <f t="shared" si="4"/>
        <v>17</v>
      </c>
      <c r="AB55" s="6">
        <f t="shared" si="5"/>
        <v>58</v>
      </c>
      <c r="AD55" s="2">
        <f t="shared" si="6"/>
        <v>10</v>
      </c>
      <c r="AE55" s="2">
        <f t="shared" si="7"/>
        <v>24</v>
      </c>
      <c r="AF55" s="2">
        <f t="shared" si="8"/>
        <v>5</v>
      </c>
      <c r="AG55" s="2">
        <f t="shared" si="9"/>
        <v>3</v>
      </c>
      <c r="AH55" s="2">
        <f t="shared" si="10"/>
        <v>7</v>
      </c>
      <c r="AI55" s="1"/>
      <c r="AJ55" s="5">
        <f t="shared" si="11"/>
        <v>0.5999880002399951</v>
      </c>
      <c r="AK55" s="5">
        <f t="shared" si="12"/>
        <v>1.0285640816851307</v>
      </c>
      <c r="AL55" s="5">
        <f t="shared" si="13"/>
        <v>0.18749765627929649</v>
      </c>
      <c r="AM55" s="5">
        <f t="shared" si="14"/>
        <v>0.12856775520699407</v>
      </c>
      <c r="AN55" s="5">
        <f t="shared" si="15"/>
        <v>0.3499912502187445</v>
      </c>
      <c r="AO55" s="1"/>
      <c r="AP55" s="2">
        <f t="shared" si="16"/>
        <v>2</v>
      </c>
      <c r="AQ55" s="2">
        <f t="shared" si="16"/>
        <v>2</v>
      </c>
      <c r="AR55" s="2">
        <f t="shared" si="16"/>
        <v>0</v>
      </c>
      <c r="AS55" s="2">
        <f t="shared" si="16"/>
        <v>0</v>
      </c>
      <c r="AT55" s="2">
        <f t="shared" si="16"/>
        <v>1</v>
      </c>
      <c r="AU55" s="1"/>
      <c r="AV55" s="2" t="str">
        <f t="shared" si="17"/>
        <v>Att</v>
      </c>
      <c r="AW55" s="2" t="str">
        <f t="shared" si="17"/>
        <v>Att</v>
      </c>
      <c r="AX55" s="2" t="str">
        <f t="shared" si="17"/>
        <v>Not</v>
      </c>
      <c r="AY55" s="2" t="str">
        <f t="shared" si="17"/>
        <v>Not</v>
      </c>
      <c r="AZ55" s="2" t="str">
        <f t="shared" si="17"/>
        <v>Weak</v>
      </c>
    </row>
    <row r="56" spans="1:52" x14ac:dyDescent="0.35">
      <c r="A56" s="4">
        <v>2104010202219</v>
      </c>
      <c r="B56" s="2" t="s">
        <v>137</v>
      </c>
      <c r="C56" s="2">
        <v>4</v>
      </c>
      <c r="D56" s="2">
        <v>8</v>
      </c>
      <c r="E56" s="2">
        <v>9</v>
      </c>
      <c r="F56" s="6">
        <f>SUM(LARGE(C56:E56,{1,2}))</f>
        <v>17</v>
      </c>
      <c r="G56" s="6">
        <v>9</v>
      </c>
      <c r="H56" s="6">
        <v>5</v>
      </c>
      <c r="I56" s="2">
        <v>2</v>
      </c>
      <c r="J56" s="2">
        <v>2</v>
      </c>
      <c r="K56" s="2">
        <v>4</v>
      </c>
      <c r="L56" s="2"/>
      <c r="M56" s="2"/>
      <c r="N56" s="6">
        <f t="shared" si="18"/>
        <v>13</v>
      </c>
      <c r="O56" s="6">
        <v>4</v>
      </c>
      <c r="P56" s="6">
        <v>5</v>
      </c>
      <c r="Q56" s="6">
        <v>3</v>
      </c>
      <c r="R56" s="6">
        <v>4</v>
      </c>
      <c r="S56" s="6"/>
      <c r="T56" s="6"/>
      <c r="U56" s="6">
        <v>4</v>
      </c>
      <c r="V56" s="6">
        <v>3</v>
      </c>
      <c r="W56" s="6">
        <v>4</v>
      </c>
      <c r="X56" s="6">
        <v>4</v>
      </c>
      <c r="Y56" s="6"/>
      <c r="Z56" s="6"/>
      <c r="AA56" s="44">
        <f t="shared" si="4"/>
        <v>31</v>
      </c>
      <c r="AB56" s="6">
        <f t="shared" si="5"/>
        <v>70</v>
      </c>
      <c r="AD56" s="2">
        <f t="shared" si="6"/>
        <v>20</v>
      </c>
      <c r="AE56" s="2">
        <f t="shared" si="7"/>
        <v>17</v>
      </c>
      <c r="AF56" s="2">
        <f t="shared" si="8"/>
        <v>4</v>
      </c>
      <c r="AG56" s="2">
        <f t="shared" si="9"/>
        <v>15</v>
      </c>
      <c r="AH56" s="2">
        <f t="shared" si="10"/>
        <v>11</v>
      </c>
      <c r="AI56" s="1"/>
      <c r="AJ56" s="5">
        <f t="shared" si="11"/>
        <v>1.1999760004799902</v>
      </c>
      <c r="AK56" s="5">
        <f t="shared" si="12"/>
        <v>0.72856622452696762</v>
      </c>
      <c r="AL56" s="5">
        <f t="shared" si="13"/>
        <v>0.14999812502343721</v>
      </c>
      <c r="AM56" s="5">
        <f t="shared" si="14"/>
        <v>0.64283877603497031</v>
      </c>
      <c r="AN56" s="5">
        <f t="shared" si="15"/>
        <v>0.54998625034374138</v>
      </c>
      <c r="AO56" s="1"/>
      <c r="AP56" s="2">
        <f t="shared" si="16"/>
        <v>2</v>
      </c>
      <c r="AQ56" s="2">
        <f t="shared" si="16"/>
        <v>2</v>
      </c>
      <c r="AR56" s="2">
        <f t="shared" si="16"/>
        <v>0</v>
      </c>
      <c r="AS56" s="2">
        <f t="shared" si="16"/>
        <v>2</v>
      </c>
      <c r="AT56" s="2">
        <f t="shared" si="16"/>
        <v>2</v>
      </c>
      <c r="AU56" s="1"/>
      <c r="AV56" s="2" t="str">
        <f t="shared" si="17"/>
        <v>Att</v>
      </c>
      <c r="AW56" s="2" t="str">
        <f t="shared" si="17"/>
        <v>Att</v>
      </c>
      <c r="AX56" s="2" t="str">
        <f t="shared" si="17"/>
        <v>Not</v>
      </c>
      <c r="AY56" s="2" t="str">
        <f t="shared" si="17"/>
        <v>Att</v>
      </c>
      <c r="AZ56" s="2" t="str">
        <f t="shared" si="17"/>
        <v>Att</v>
      </c>
    </row>
    <row r="57" spans="1:52" x14ac:dyDescent="0.35">
      <c r="A57" s="4">
        <v>2104010202220</v>
      </c>
      <c r="B57" s="2" t="s">
        <v>138</v>
      </c>
      <c r="C57" s="2">
        <v>7</v>
      </c>
      <c r="D57" s="2">
        <v>4</v>
      </c>
      <c r="E57" s="2">
        <v>10</v>
      </c>
      <c r="F57" s="6">
        <f>SUM(LARGE(C57:E57,{1,2}))</f>
        <v>17</v>
      </c>
      <c r="G57" s="6">
        <v>9</v>
      </c>
      <c r="H57" s="6">
        <v>5</v>
      </c>
      <c r="I57" s="2">
        <v>5</v>
      </c>
      <c r="J57" s="2">
        <v>3</v>
      </c>
      <c r="K57" s="2">
        <v>4</v>
      </c>
      <c r="L57" s="2"/>
      <c r="M57" s="2"/>
      <c r="N57" s="6">
        <f t="shared" si="18"/>
        <v>17</v>
      </c>
      <c r="O57" s="6">
        <v>5</v>
      </c>
      <c r="P57" s="6">
        <v>5</v>
      </c>
      <c r="Q57" s="6">
        <v>4</v>
      </c>
      <c r="R57" s="6">
        <v>1</v>
      </c>
      <c r="S57" s="6">
        <v>4</v>
      </c>
      <c r="T57" s="6">
        <v>2</v>
      </c>
      <c r="U57" s="6"/>
      <c r="V57" s="6"/>
      <c r="W57" s="6">
        <v>5</v>
      </c>
      <c r="X57" s="6">
        <v>5</v>
      </c>
      <c r="Y57" s="6"/>
      <c r="Z57" s="6"/>
      <c r="AA57" s="44">
        <f t="shared" si="4"/>
        <v>31</v>
      </c>
      <c r="AB57" s="6">
        <f t="shared" si="5"/>
        <v>74</v>
      </c>
      <c r="AD57" s="2">
        <f t="shared" si="6"/>
        <v>25</v>
      </c>
      <c r="AE57" s="2">
        <f t="shared" si="7"/>
        <v>20</v>
      </c>
      <c r="AF57" s="2">
        <f t="shared" si="8"/>
        <v>6</v>
      </c>
      <c r="AG57" s="2">
        <f t="shared" si="9"/>
        <v>13</v>
      </c>
      <c r="AH57" s="2">
        <f t="shared" si="10"/>
        <v>6</v>
      </c>
      <c r="AI57" s="1"/>
      <c r="AJ57" s="5">
        <f t="shared" si="11"/>
        <v>1.4999700005999879</v>
      </c>
      <c r="AK57" s="5">
        <f t="shared" si="12"/>
        <v>0.85713673473760899</v>
      </c>
      <c r="AL57" s="5">
        <f t="shared" si="13"/>
        <v>0.2249971875351558</v>
      </c>
      <c r="AM57" s="5">
        <f t="shared" si="14"/>
        <v>0.55712693923030765</v>
      </c>
      <c r="AN57" s="5">
        <f t="shared" si="15"/>
        <v>0.29999250018749529</v>
      </c>
      <c r="AO57" s="1"/>
      <c r="AP57" s="2">
        <f t="shared" si="16"/>
        <v>2</v>
      </c>
      <c r="AQ57" s="2">
        <f t="shared" si="16"/>
        <v>2</v>
      </c>
      <c r="AR57" s="2">
        <f t="shared" si="16"/>
        <v>0</v>
      </c>
      <c r="AS57" s="2">
        <f t="shared" si="16"/>
        <v>2</v>
      </c>
      <c r="AT57" s="2">
        <f t="shared" si="16"/>
        <v>1</v>
      </c>
      <c r="AU57" s="1"/>
      <c r="AV57" s="2" t="str">
        <f t="shared" si="17"/>
        <v>Att</v>
      </c>
      <c r="AW57" s="2" t="str">
        <f t="shared" si="17"/>
        <v>Att</v>
      </c>
      <c r="AX57" s="2" t="str">
        <f t="shared" si="17"/>
        <v>Not</v>
      </c>
      <c r="AY57" s="2" t="str">
        <f t="shared" si="17"/>
        <v>Att</v>
      </c>
      <c r="AZ57" s="2" t="str">
        <f t="shared" si="17"/>
        <v>Weak</v>
      </c>
    </row>
    <row r="58" spans="1:52" x14ac:dyDescent="0.35">
      <c r="A58" s="4">
        <v>2104010202222</v>
      </c>
      <c r="B58" s="2" t="s">
        <v>139</v>
      </c>
      <c r="C58" s="2">
        <v>8</v>
      </c>
      <c r="D58" s="2">
        <v>3</v>
      </c>
      <c r="E58" s="2">
        <v>9</v>
      </c>
      <c r="F58" s="6">
        <f>SUM(LARGE(C58:E58,{1,2}))</f>
        <v>17</v>
      </c>
      <c r="G58" s="6">
        <v>9</v>
      </c>
      <c r="H58" s="6"/>
      <c r="I58" s="2"/>
      <c r="J58" s="2">
        <v>0</v>
      </c>
      <c r="K58" s="2">
        <v>4</v>
      </c>
      <c r="L58" s="2">
        <v>2</v>
      </c>
      <c r="M58" s="2">
        <v>3</v>
      </c>
      <c r="N58" s="6">
        <f t="shared" si="18"/>
        <v>9</v>
      </c>
      <c r="O58" s="6">
        <v>3</v>
      </c>
      <c r="P58" s="6">
        <v>4</v>
      </c>
      <c r="Q58" s="6"/>
      <c r="R58" s="6"/>
      <c r="S58" s="6">
        <v>3</v>
      </c>
      <c r="T58" s="6">
        <v>3</v>
      </c>
      <c r="U58" s="6">
        <v>4</v>
      </c>
      <c r="V58" s="6">
        <v>4</v>
      </c>
      <c r="W58" s="6">
        <v>3</v>
      </c>
      <c r="X58" s="6">
        <v>2</v>
      </c>
      <c r="Y58" s="6"/>
      <c r="Z58" s="6"/>
      <c r="AA58" s="44">
        <f t="shared" si="4"/>
        <v>26</v>
      </c>
      <c r="AB58" s="6">
        <f t="shared" si="5"/>
        <v>61</v>
      </c>
      <c r="AD58" s="2">
        <f t="shared" si="6"/>
        <v>16</v>
      </c>
      <c r="AE58" s="2">
        <f t="shared" si="7"/>
        <v>24</v>
      </c>
      <c r="AF58" s="2">
        <f t="shared" si="8"/>
        <v>10</v>
      </c>
      <c r="AG58" s="2">
        <f t="shared" si="9"/>
        <v>5</v>
      </c>
      <c r="AH58" s="2">
        <f t="shared" si="10"/>
        <v>7</v>
      </c>
      <c r="AI58" s="1"/>
      <c r="AJ58" s="5">
        <f t="shared" si="11"/>
        <v>0.95998080038399225</v>
      </c>
      <c r="AK58" s="5">
        <f t="shared" si="12"/>
        <v>1.0285640816851307</v>
      </c>
      <c r="AL58" s="5">
        <f t="shared" si="13"/>
        <v>0.37499531255859297</v>
      </c>
      <c r="AM58" s="5">
        <f t="shared" si="14"/>
        <v>0.21427959201165678</v>
      </c>
      <c r="AN58" s="5">
        <f t="shared" si="15"/>
        <v>0.3499912502187445</v>
      </c>
      <c r="AO58" s="1"/>
      <c r="AP58" s="2">
        <f t="shared" si="16"/>
        <v>2</v>
      </c>
      <c r="AQ58" s="2">
        <f t="shared" si="16"/>
        <v>2</v>
      </c>
      <c r="AR58" s="2">
        <f t="shared" si="16"/>
        <v>1</v>
      </c>
      <c r="AS58" s="2">
        <f t="shared" si="16"/>
        <v>0</v>
      </c>
      <c r="AT58" s="2">
        <f t="shared" si="16"/>
        <v>1</v>
      </c>
      <c r="AU58" s="1"/>
      <c r="AV58" s="2" t="str">
        <f t="shared" si="17"/>
        <v>Att</v>
      </c>
      <c r="AW58" s="2" t="str">
        <f t="shared" si="17"/>
        <v>Att</v>
      </c>
      <c r="AX58" s="2" t="str">
        <f t="shared" si="17"/>
        <v>Weak</v>
      </c>
      <c r="AY58" s="2" t="str">
        <f t="shared" si="17"/>
        <v>Not</v>
      </c>
      <c r="AZ58" s="2" t="str">
        <f t="shared" si="17"/>
        <v>Weak</v>
      </c>
    </row>
    <row r="59" spans="1:52" x14ac:dyDescent="0.35">
      <c r="A59" s="4">
        <v>2104010202223</v>
      </c>
      <c r="B59" s="2" t="s">
        <v>140</v>
      </c>
      <c r="C59" s="2">
        <v>4</v>
      </c>
      <c r="D59" s="2">
        <v>4</v>
      </c>
      <c r="E59" s="2">
        <v>8</v>
      </c>
      <c r="F59" s="6">
        <f>SUM(LARGE(C59:E59,{1,2}))</f>
        <v>12</v>
      </c>
      <c r="G59" s="6">
        <v>9</v>
      </c>
      <c r="H59" s="6"/>
      <c r="I59" s="2"/>
      <c r="J59" s="2">
        <v>0</v>
      </c>
      <c r="K59" s="2">
        <v>4</v>
      </c>
      <c r="L59" s="2">
        <v>2</v>
      </c>
      <c r="M59" s="2">
        <v>4</v>
      </c>
      <c r="N59" s="6">
        <f t="shared" si="18"/>
        <v>10</v>
      </c>
      <c r="O59" s="6">
        <v>3</v>
      </c>
      <c r="P59" s="6">
        <v>5</v>
      </c>
      <c r="Q59" s="6">
        <v>2</v>
      </c>
      <c r="R59" s="6">
        <v>3</v>
      </c>
      <c r="S59" s="6">
        <v>3</v>
      </c>
      <c r="T59" s="6">
        <v>1</v>
      </c>
      <c r="U59" s="6"/>
      <c r="V59" s="6"/>
      <c r="W59" s="6">
        <v>5</v>
      </c>
      <c r="X59" s="6">
        <v>1</v>
      </c>
      <c r="Y59" s="6"/>
      <c r="Z59" s="6"/>
      <c r="AA59" s="44">
        <f t="shared" si="4"/>
        <v>23</v>
      </c>
      <c r="AB59" s="6">
        <f t="shared" si="5"/>
        <v>54</v>
      </c>
      <c r="AD59" s="2">
        <f t="shared" si="6"/>
        <v>16</v>
      </c>
      <c r="AE59" s="2">
        <f t="shared" si="7"/>
        <v>21</v>
      </c>
      <c r="AF59" s="2">
        <f t="shared" si="8"/>
        <v>4</v>
      </c>
      <c r="AG59" s="2">
        <f t="shared" si="9"/>
        <v>7</v>
      </c>
      <c r="AH59" s="2">
        <f t="shared" si="10"/>
        <v>8</v>
      </c>
      <c r="AI59" s="1"/>
      <c r="AJ59" s="5">
        <f t="shared" si="11"/>
        <v>0.95998080038399225</v>
      </c>
      <c r="AK59" s="5">
        <f t="shared" si="12"/>
        <v>0.89999357147448944</v>
      </c>
      <c r="AL59" s="5">
        <f t="shared" si="13"/>
        <v>0.14999812502343721</v>
      </c>
      <c r="AM59" s="5">
        <f t="shared" si="14"/>
        <v>0.29999142881631952</v>
      </c>
      <c r="AN59" s="5">
        <f t="shared" si="15"/>
        <v>0.3999900002499937</v>
      </c>
      <c r="AO59" s="1"/>
      <c r="AP59" s="2">
        <f t="shared" si="16"/>
        <v>2</v>
      </c>
      <c r="AQ59" s="2">
        <f t="shared" si="16"/>
        <v>2</v>
      </c>
      <c r="AR59" s="2">
        <f t="shared" si="16"/>
        <v>0</v>
      </c>
      <c r="AS59" s="2">
        <f t="shared" si="16"/>
        <v>1</v>
      </c>
      <c r="AT59" s="2">
        <f t="shared" si="16"/>
        <v>1</v>
      </c>
      <c r="AU59" s="1"/>
      <c r="AV59" s="2" t="str">
        <f t="shared" si="17"/>
        <v>Att</v>
      </c>
      <c r="AW59" s="2" t="str">
        <f t="shared" si="17"/>
        <v>Att</v>
      </c>
      <c r="AX59" s="2" t="str">
        <f t="shared" si="17"/>
        <v>Not</v>
      </c>
      <c r="AY59" s="2" t="str">
        <f t="shared" si="17"/>
        <v>Weak</v>
      </c>
      <c r="AZ59" s="2" t="str">
        <f t="shared" si="17"/>
        <v>Weak</v>
      </c>
    </row>
    <row r="60" spans="1:52" x14ac:dyDescent="0.35">
      <c r="A60" s="4">
        <v>2104010202225</v>
      </c>
      <c r="B60" s="2" t="s">
        <v>141</v>
      </c>
      <c r="C60" s="2">
        <v>7</v>
      </c>
      <c r="D60" s="2">
        <v>8</v>
      </c>
      <c r="E60" s="2">
        <v>10</v>
      </c>
      <c r="F60" s="6">
        <f>SUM(LARGE(C60:E60,{1,2}))</f>
        <v>18</v>
      </c>
      <c r="G60" s="6">
        <v>9</v>
      </c>
      <c r="H60" s="6"/>
      <c r="I60" s="2"/>
      <c r="J60" s="2">
        <v>2</v>
      </c>
      <c r="K60" s="2">
        <v>3</v>
      </c>
      <c r="L60" s="2">
        <v>1</v>
      </c>
      <c r="M60" s="2">
        <v>2</v>
      </c>
      <c r="N60" s="6">
        <f t="shared" si="18"/>
        <v>8</v>
      </c>
      <c r="O60" s="6">
        <v>4</v>
      </c>
      <c r="P60" s="6">
        <v>5</v>
      </c>
      <c r="Q60" s="6">
        <v>5</v>
      </c>
      <c r="R60" s="6">
        <v>4</v>
      </c>
      <c r="S60" s="6">
        <v>4</v>
      </c>
      <c r="T60" s="6">
        <v>4</v>
      </c>
      <c r="U60" s="6"/>
      <c r="V60" s="6"/>
      <c r="W60" s="6">
        <v>5</v>
      </c>
      <c r="X60" s="6">
        <v>3</v>
      </c>
      <c r="Y60" s="6"/>
      <c r="Z60" s="6"/>
      <c r="AA60" s="44">
        <f t="shared" si="4"/>
        <v>34</v>
      </c>
      <c r="AB60" s="6">
        <f t="shared" si="5"/>
        <v>69</v>
      </c>
      <c r="AD60" s="2">
        <f t="shared" si="6"/>
        <v>19</v>
      </c>
      <c r="AE60" s="2">
        <f t="shared" si="7"/>
        <v>21</v>
      </c>
      <c r="AF60" s="2">
        <f t="shared" si="8"/>
        <v>8</v>
      </c>
      <c r="AG60" s="2">
        <f t="shared" si="9"/>
        <v>16</v>
      </c>
      <c r="AH60" s="2">
        <f t="shared" si="10"/>
        <v>9</v>
      </c>
      <c r="AI60" s="1"/>
      <c r="AJ60" s="5">
        <f t="shared" si="11"/>
        <v>1.1399772004559907</v>
      </c>
      <c r="AK60" s="5">
        <f t="shared" si="12"/>
        <v>0.89999357147448944</v>
      </c>
      <c r="AL60" s="5">
        <f t="shared" si="13"/>
        <v>0.29999625004687441</v>
      </c>
      <c r="AM60" s="5">
        <f t="shared" si="14"/>
        <v>0.68569469443730169</v>
      </c>
      <c r="AN60" s="5">
        <f t="shared" si="15"/>
        <v>0.44998875028124291</v>
      </c>
      <c r="AO60" s="1"/>
      <c r="AP60" s="2">
        <f t="shared" si="16"/>
        <v>2</v>
      </c>
      <c r="AQ60" s="2">
        <f t="shared" si="16"/>
        <v>2</v>
      </c>
      <c r="AR60" s="2">
        <f t="shared" si="16"/>
        <v>1</v>
      </c>
      <c r="AS60" s="2">
        <f t="shared" si="16"/>
        <v>2</v>
      </c>
      <c r="AT60" s="2">
        <f t="shared" si="16"/>
        <v>1</v>
      </c>
      <c r="AU60" s="1"/>
      <c r="AV60" s="2" t="str">
        <f t="shared" si="17"/>
        <v>Att</v>
      </c>
      <c r="AW60" s="2" t="str">
        <f t="shared" si="17"/>
        <v>Att</v>
      </c>
      <c r="AX60" s="2" t="str">
        <f t="shared" si="17"/>
        <v>Weak</v>
      </c>
      <c r="AY60" s="2" t="str">
        <f t="shared" si="17"/>
        <v>Att</v>
      </c>
      <c r="AZ60" s="2" t="str">
        <f t="shared" si="17"/>
        <v>Weak</v>
      </c>
    </row>
    <row r="61" spans="1:52" x14ac:dyDescent="0.35">
      <c r="A61" s="4">
        <v>2104010202226</v>
      </c>
      <c r="B61" s="2" t="s">
        <v>142</v>
      </c>
      <c r="C61" s="2">
        <v>4</v>
      </c>
      <c r="D61" s="6">
        <v>0</v>
      </c>
      <c r="E61" s="2">
        <v>9</v>
      </c>
      <c r="F61" s="6">
        <f>SUM(LARGE(C61:E61,{1,2}))</f>
        <v>13</v>
      </c>
      <c r="G61" s="6">
        <v>8</v>
      </c>
      <c r="H61" s="6">
        <v>4</v>
      </c>
      <c r="I61" s="2"/>
      <c r="J61" s="2">
        <v>0</v>
      </c>
      <c r="K61" s="2">
        <v>4</v>
      </c>
      <c r="L61" s="2"/>
      <c r="M61" s="2"/>
      <c r="N61" s="6">
        <f t="shared" si="18"/>
        <v>8</v>
      </c>
      <c r="O61" s="6">
        <v>3</v>
      </c>
      <c r="P61" s="6">
        <v>2</v>
      </c>
      <c r="Q61" s="6">
        <v>0</v>
      </c>
      <c r="R61" s="6">
        <v>2</v>
      </c>
      <c r="S61" s="6">
        <v>1</v>
      </c>
      <c r="T61" s="6">
        <v>0</v>
      </c>
      <c r="U61" s="6"/>
      <c r="V61" s="6"/>
      <c r="W61" s="6">
        <v>0</v>
      </c>
      <c r="X61" s="6">
        <v>0</v>
      </c>
      <c r="Y61" s="6"/>
      <c r="Z61" s="6"/>
      <c r="AA61" s="44">
        <f t="shared" si="4"/>
        <v>8</v>
      </c>
      <c r="AB61" s="6">
        <f t="shared" si="5"/>
        <v>37</v>
      </c>
      <c r="AD61" s="2">
        <f t="shared" si="6"/>
        <v>14</v>
      </c>
      <c r="AE61" s="2">
        <f t="shared" si="7"/>
        <v>16</v>
      </c>
      <c r="AF61" s="2">
        <f t="shared" si="8"/>
        <v>1</v>
      </c>
      <c r="AG61" s="2">
        <f t="shared" si="9"/>
        <v>0</v>
      </c>
      <c r="AH61" s="2">
        <f t="shared" si="10"/>
        <v>2</v>
      </c>
      <c r="AI61" s="1"/>
      <c r="AJ61" s="5">
        <f t="shared" si="11"/>
        <v>0.83998320033599316</v>
      </c>
      <c r="AK61" s="5">
        <f t="shared" si="12"/>
        <v>0.68570938779008717</v>
      </c>
      <c r="AL61" s="5">
        <f t="shared" si="13"/>
        <v>3.7499531255859302E-2</v>
      </c>
      <c r="AM61" s="5">
        <f t="shared" si="14"/>
        <v>0</v>
      </c>
      <c r="AN61" s="5">
        <f t="shared" si="15"/>
        <v>9.9997500062498426E-2</v>
      </c>
      <c r="AO61" s="1"/>
      <c r="AP61" s="2">
        <f t="shared" si="16"/>
        <v>2</v>
      </c>
      <c r="AQ61" s="2">
        <f t="shared" si="16"/>
        <v>2</v>
      </c>
      <c r="AR61" s="2">
        <f t="shared" si="16"/>
        <v>0</v>
      </c>
      <c r="AS61" s="2">
        <f t="shared" si="16"/>
        <v>0</v>
      </c>
      <c r="AT61" s="2">
        <f t="shared" si="16"/>
        <v>0</v>
      </c>
      <c r="AU61" s="1"/>
      <c r="AV61" s="2" t="str">
        <f t="shared" si="17"/>
        <v>Att</v>
      </c>
      <c r="AW61" s="2" t="str">
        <f t="shared" si="17"/>
        <v>Att</v>
      </c>
      <c r="AX61" s="2" t="str">
        <f t="shared" si="17"/>
        <v>Not</v>
      </c>
      <c r="AY61" s="2" t="str">
        <f t="shared" si="17"/>
        <v>Not</v>
      </c>
      <c r="AZ61" s="2" t="str">
        <f t="shared" si="17"/>
        <v>Not</v>
      </c>
    </row>
    <row r="62" spans="1:52" x14ac:dyDescent="0.35">
      <c r="A62" s="4">
        <v>2104010202227</v>
      </c>
      <c r="B62" s="2" t="s">
        <v>143</v>
      </c>
      <c r="C62" s="2">
        <v>2</v>
      </c>
      <c r="D62" s="2">
        <v>4</v>
      </c>
      <c r="E62" s="2">
        <v>10</v>
      </c>
      <c r="F62" s="6">
        <f>SUM(LARGE(C62:E62,{1,2}))</f>
        <v>14</v>
      </c>
      <c r="G62" s="6">
        <v>9</v>
      </c>
      <c r="H62" s="6">
        <v>4</v>
      </c>
      <c r="I62" s="2">
        <v>0</v>
      </c>
      <c r="J62" s="2">
        <v>1</v>
      </c>
      <c r="K62" s="2">
        <v>4</v>
      </c>
      <c r="L62" s="2"/>
      <c r="M62" s="2"/>
      <c r="N62" s="6">
        <f t="shared" si="18"/>
        <v>9</v>
      </c>
      <c r="O62" s="6">
        <v>3</v>
      </c>
      <c r="P62" s="6">
        <v>5</v>
      </c>
      <c r="Q62" s="6">
        <v>0</v>
      </c>
      <c r="R62" s="6">
        <v>0</v>
      </c>
      <c r="S62" s="6">
        <v>3</v>
      </c>
      <c r="T62" s="6">
        <v>2</v>
      </c>
      <c r="U62" s="6">
        <v>0</v>
      </c>
      <c r="V62" s="6">
        <v>2</v>
      </c>
      <c r="W62" s="6"/>
      <c r="X62" s="6"/>
      <c r="Y62" s="6"/>
      <c r="Z62" s="6"/>
      <c r="AA62" s="44">
        <f t="shared" si="4"/>
        <v>15</v>
      </c>
      <c r="AB62" s="6">
        <f t="shared" si="5"/>
        <v>47</v>
      </c>
      <c r="AD62" s="2">
        <f t="shared" si="6"/>
        <v>18</v>
      </c>
      <c r="AE62" s="2">
        <f t="shared" si="7"/>
        <v>15</v>
      </c>
      <c r="AF62" s="2">
        <f t="shared" si="8"/>
        <v>5</v>
      </c>
      <c r="AG62" s="2">
        <f t="shared" si="9"/>
        <v>4</v>
      </c>
      <c r="AH62" s="2">
        <f t="shared" si="10"/>
        <v>2</v>
      </c>
      <c r="AI62" s="1"/>
      <c r="AJ62" s="5">
        <f t="shared" si="11"/>
        <v>1.0799784004319912</v>
      </c>
      <c r="AK62" s="5">
        <f t="shared" si="12"/>
        <v>0.64285255105320671</v>
      </c>
      <c r="AL62" s="5">
        <f t="shared" si="13"/>
        <v>0.18749765627929649</v>
      </c>
      <c r="AM62" s="5">
        <f t="shared" si="14"/>
        <v>0.17142367360932542</v>
      </c>
      <c r="AN62" s="5">
        <f t="shared" si="15"/>
        <v>9.9997500062498426E-2</v>
      </c>
      <c r="AO62" s="1"/>
      <c r="AP62" s="2">
        <f t="shared" si="16"/>
        <v>2</v>
      </c>
      <c r="AQ62" s="2">
        <f t="shared" si="16"/>
        <v>2</v>
      </c>
      <c r="AR62" s="2">
        <f t="shared" si="16"/>
        <v>0</v>
      </c>
      <c r="AS62" s="2">
        <f t="shared" si="16"/>
        <v>0</v>
      </c>
      <c r="AT62" s="2">
        <f t="shared" si="16"/>
        <v>0</v>
      </c>
      <c r="AU62" s="1"/>
      <c r="AV62" s="2" t="str">
        <f t="shared" si="17"/>
        <v>Att</v>
      </c>
      <c r="AW62" s="2" t="str">
        <f t="shared" si="17"/>
        <v>Att</v>
      </c>
      <c r="AX62" s="2" t="str">
        <f t="shared" si="17"/>
        <v>Not</v>
      </c>
      <c r="AY62" s="2" t="str">
        <f t="shared" si="17"/>
        <v>Not</v>
      </c>
      <c r="AZ62" s="2" t="str">
        <f t="shared" si="17"/>
        <v>Not</v>
      </c>
    </row>
    <row r="63" spans="1:52" x14ac:dyDescent="0.35">
      <c r="A63" s="4">
        <v>222220005101196</v>
      </c>
      <c r="B63" s="2" t="s">
        <v>144</v>
      </c>
      <c r="C63" s="2">
        <v>6</v>
      </c>
      <c r="D63" s="2">
        <v>3</v>
      </c>
      <c r="E63" s="2">
        <v>10</v>
      </c>
      <c r="F63" s="6">
        <f>SUM(LARGE(C63:E63,{1,2}))</f>
        <v>16</v>
      </c>
      <c r="G63" s="6">
        <v>9</v>
      </c>
      <c r="H63" s="6">
        <v>4</v>
      </c>
      <c r="I63" s="2"/>
      <c r="J63" s="2">
        <v>4</v>
      </c>
      <c r="K63" s="2">
        <v>4</v>
      </c>
      <c r="L63" s="2"/>
      <c r="M63" s="2"/>
      <c r="N63" s="6">
        <f t="shared" si="18"/>
        <v>12</v>
      </c>
      <c r="O63" s="6">
        <v>3</v>
      </c>
      <c r="P63" s="6">
        <v>2</v>
      </c>
      <c r="Q63" s="6">
        <v>3</v>
      </c>
      <c r="R63" s="6">
        <v>1</v>
      </c>
      <c r="S63" s="6">
        <v>3</v>
      </c>
      <c r="T63" s="6">
        <v>2</v>
      </c>
      <c r="U63" s="6"/>
      <c r="V63" s="6"/>
      <c r="W63" s="6">
        <v>4</v>
      </c>
      <c r="X63" s="6">
        <v>0</v>
      </c>
      <c r="Y63" s="6"/>
      <c r="Z63" s="6"/>
      <c r="AA63" s="44">
        <f t="shared" si="4"/>
        <v>18</v>
      </c>
      <c r="AB63" s="6">
        <f t="shared" si="5"/>
        <v>55</v>
      </c>
      <c r="AD63" s="2">
        <f t="shared" si="6"/>
        <v>15</v>
      </c>
      <c r="AE63" s="2">
        <f t="shared" si="7"/>
        <v>19</v>
      </c>
      <c r="AF63" s="2">
        <f t="shared" si="8"/>
        <v>5</v>
      </c>
      <c r="AG63" s="2">
        <f t="shared" si="9"/>
        <v>6</v>
      </c>
      <c r="AH63" s="2">
        <f t="shared" si="10"/>
        <v>5</v>
      </c>
      <c r="AI63" s="1"/>
      <c r="AJ63" s="5">
        <f t="shared" si="11"/>
        <v>0.89998200035999276</v>
      </c>
      <c r="AK63" s="5">
        <f t="shared" si="12"/>
        <v>0.81427989800072853</v>
      </c>
      <c r="AL63" s="5">
        <f t="shared" si="13"/>
        <v>0.18749765627929649</v>
      </c>
      <c r="AM63" s="5">
        <f t="shared" si="14"/>
        <v>0.25713551041398813</v>
      </c>
      <c r="AN63" s="5">
        <f t="shared" si="15"/>
        <v>0.24999375015624606</v>
      </c>
      <c r="AO63" s="1"/>
      <c r="AP63" s="2">
        <f t="shared" si="16"/>
        <v>2</v>
      </c>
      <c r="AQ63" s="2">
        <f t="shared" si="16"/>
        <v>2</v>
      </c>
      <c r="AR63" s="2">
        <f t="shared" si="16"/>
        <v>0</v>
      </c>
      <c r="AS63" s="2">
        <f t="shared" si="16"/>
        <v>1</v>
      </c>
      <c r="AT63" s="2">
        <f t="shared" si="16"/>
        <v>0</v>
      </c>
      <c r="AU63" s="1"/>
      <c r="AV63" s="2" t="str">
        <f t="shared" si="17"/>
        <v>Att</v>
      </c>
      <c r="AW63" s="2" t="str">
        <f>IF(AQ63=2,"Att", (IF(AQ63=0,"Not","Weak")))</f>
        <v>Att</v>
      </c>
      <c r="AX63" s="2" t="str">
        <f t="shared" si="17"/>
        <v>Not</v>
      </c>
      <c r="AY63" s="2" t="str">
        <f t="shared" si="17"/>
        <v>Weak</v>
      </c>
      <c r="AZ63" s="2" t="str">
        <f t="shared" si="17"/>
        <v>Not</v>
      </c>
    </row>
    <row r="65" spans="29:40" x14ac:dyDescent="0.35">
      <c r="AC65" s="66" t="s">
        <v>44</v>
      </c>
      <c r="AD65" s="66"/>
      <c r="AE65" s="66"/>
      <c r="AF65" s="66"/>
      <c r="AG65" s="66"/>
      <c r="AH65" s="66"/>
      <c r="AI65" s="66"/>
      <c r="AJ65" s="2">
        <f>COUNT(AJ18:AJ63)</f>
        <v>46</v>
      </c>
      <c r="AK65" s="2">
        <f>COUNT(AK18:AK63)</f>
        <v>46</v>
      </c>
      <c r="AL65" s="2">
        <f>COUNT(AL18:AL63)</f>
        <v>46</v>
      </c>
      <c r="AM65" s="2">
        <f>COUNT(AM18:AM63)</f>
        <v>46</v>
      </c>
      <c r="AN65" s="2">
        <f>COUNT(AN18:AN63)</f>
        <v>46</v>
      </c>
    </row>
    <row r="66" spans="29:40" x14ac:dyDescent="0.35">
      <c r="AC66" s="66" t="s">
        <v>45</v>
      </c>
      <c r="AD66" s="66"/>
      <c r="AE66" s="66"/>
      <c r="AF66" s="66"/>
      <c r="AG66" s="66"/>
      <c r="AH66" s="66"/>
      <c r="AI66" s="66"/>
      <c r="AJ66" s="2">
        <f>COUNTIF(AJ18:AJ63,"&gt;=25%")</f>
        <v>42</v>
      </c>
      <c r="AK66" s="2">
        <f>COUNTIF(AK18:AK63,"&gt;=25%")</f>
        <v>39</v>
      </c>
      <c r="AL66" s="2">
        <f>COUNTIF(AL18:AL63,"&gt;=25%")</f>
        <v>16</v>
      </c>
      <c r="AM66" s="2">
        <f>COUNTIF(AM18:AM63,"&gt;=25%")</f>
        <v>34</v>
      </c>
      <c r="AN66" s="2">
        <f>COUNTIF(AN18:AN63,"&gt;=25%")</f>
        <v>35</v>
      </c>
    </row>
    <row r="67" spans="29:40" x14ac:dyDescent="0.35">
      <c r="AC67" s="66" t="s">
        <v>46</v>
      </c>
      <c r="AD67" s="66"/>
      <c r="AE67" s="66"/>
      <c r="AF67" s="66"/>
      <c r="AG67" s="66"/>
      <c r="AH67" s="66"/>
      <c r="AI67" s="66"/>
      <c r="AJ67" s="5">
        <f>AJ66/AJ65</f>
        <v>0.91304347826086951</v>
      </c>
      <c r="AK67" s="5">
        <f t="shared" ref="AK67:AN67" si="19">AK66/AK65</f>
        <v>0.84782608695652173</v>
      </c>
      <c r="AL67" s="5">
        <f t="shared" si="19"/>
        <v>0.34782608695652173</v>
      </c>
      <c r="AM67" s="5">
        <f t="shared" si="19"/>
        <v>0.73913043478260865</v>
      </c>
      <c r="AN67" s="5">
        <f t="shared" si="19"/>
        <v>0.76086956521739135</v>
      </c>
    </row>
  </sheetData>
  <mergeCells count="22">
    <mergeCell ref="AC65:AI65"/>
    <mergeCell ref="AC66:AI66"/>
    <mergeCell ref="AC67:AI67"/>
    <mergeCell ref="J1:P1"/>
    <mergeCell ref="A13:A16"/>
    <mergeCell ref="B13:B16"/>
    <mergeCell ref="O13:AA13"/>
    <mergeCell ref="AF1:AR1"/>
    <mergeCell ref="AJ13:AN13"/>
    <mergeCell ref="AP13:AT13"/>
    <mergeCell ref="H13:N13"/>
    <mergeCell ref="L14:M14"/>
    <mergeCell ref="J14:K14"/>
    <mergeCell ref="H14:I14"/>
    <mergeCell ref="AV13:AZ13"/>
    <mergeCell ref="O14:P14"/>
    <mergeCell ref="Q14:R14"/>
    <mergeCell ref="S14:T14"/>
    <mergeCell ref="U14:V14"/>
    <mergeCell ref="W14:X14"/>
    <mergeCell ref="Y14:Z14"/>
    <mergeCell ref="AD13:AH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</vt:lpstr>
      <vt:lpstr>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Jadid</dc:creator>
  <cp:lastModifiedBy>Jadid</cp:lastModifiedBy>
  <dcterms:created xsi:type="dcterms:W3CDTF">2015-06-05T18:17:20Z</dcterms:created>
  <dcterms:modified xsi:type="dcterms:W3CDTF">2024-04-23T16:08:11Z</dcterms:modified>
</cp:coreProperties>
</file>