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" sheetId="1" r:id="rId4"/>
    <sheet state="visible" name="C" sheetId="2" r:id="rId5"/>
  </sheets>
  <definedNames/>
  <calcPr/>
  <extLst>
    <ext uri="GoogleSheetsCustomDataVersion2">
      <go:sheetsCustomData xmlns:go="http://customooxmlschemas.google.com/" r:id="rId6" roundtripDataChecksum="tTEninuDPHTdx26uz1Y9OGhjiw/KI5+GqAdyCS/P0JQ="/>
    </ext>
  </extLst>
</workbook>
</file>

<file path=xl/sharedStrings.xml><?xml version="1.0" encoding="utf-8"?>
<sst xmlns="http://schemas.openxmlformats.org/spreadsheetml/2006/main" count="448" uniqueCount="235">
  <si>
    <t>Course Code</t>
  </si>
  <si>
    <t>CSE 225</t>
  </si>
  <si>
    <t xml:space="preserve">        CO-Question Matrix</t>
  </si>
  <si>
    <t>Mapping of Course Outcomes to Program Outcomes</t>
  </si>
  <si>
    <t>Course Title</t>
  </si>
  <si>
    <t>Algorithm Design and Analysis</t>
  </si>
  <si>
    <t>CT</t>
  </si>
  <si>
    <t>Assignment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</si>
  <si>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</si>
  <si>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</si>
  <si>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</si>
  <si>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</si>
  <si>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</si>
  <si>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</si>
  <si>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</si>
  <si>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</si>
  <si>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</si>
  <si>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</si>
  <si>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</si>
  <si>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</si>
  <si>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</si>
  <si>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</si>
  <si>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</si>
  <si>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</si>
  <si>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</si>
  <si>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</si>
  <si>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B</t>
  </si>
  <si>
    <t>CO1</t>
  </si>
  <si>
    <t>√</t>
  </si>
  <si>
    <t>Session</t>
  </si>
  <si>
    <t>FALL 2023</t>
  </si>
  <si>
    <t>CO2</t>
  </si>
  <si>
    <t>No of students</t>
  </si>
  <si>
    <t>CO3</t>
  </si>
  <si>
    <t>Roll</t>
  </si>
  <si>
    <t>Students' Name</t>
  </si>
  <si>
    <t>Att</t>
  </si>
  <si>
    <t>CT1</t>
  </si>
  <si>
    <t>CT2</t>
  </si>
  <si>
    <t>CT3</t>
  </si>
  <si>
    <t>CT BEST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</si>
  <si>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</si>
  <si>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</si>
  <si>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</si>
  <si>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</si>
  <si>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</si>
  <si>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</si>
  <si>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</si>
  <si>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</si>
  <si>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</si>
  <si>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</si>
  <si>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</si>
  <si>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</si>
  <si>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</si>
  <si>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</si>
  <si>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</si>
  <si>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</si>
  <si>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</si>
  <si>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1903610201815-</t>
  </si>
  <si>
    <t>Nura Nusrat Aleza</t>
  </si>
  <si>
    <t>1903710201898-</t>
  </si>
  <si>
    <t>JOYDIP DEY &lt;R&gt;</t>
  </si>
  <si>
    <t>1903710202018-</t>
  </si>
  <si>
    <t>Nevil Chowdhury &lt;R&gt;</t>
  </si>
  <si>
    <t>2104010202191-</t>
  </si>
  <si>
    <t>TAMIM RAHMAN KHAN</t>
  </si>
  <si>
    <t>A</t>
  </si>
  <si>
    <t>2104010202198-</t>
  </si>
  <si>
    <t>MOSAMMAD TASKIA AKTER</t>
  </si>
  <si>
    <t>2104010202201-</t>
  </si>
  <si>
    <t>Minhaj Uddin Akif</t>
  </si>
  <si>
    <t>2104010202221-</t>
  </si>
  <si>
    <t>Shihabul Alam Sakib &lt;R&gt;</t>
  </si>
  <si>
    <t>2104010202227-</t>
  </si>
  <si>
    <t>Avirup Rakshit &lt;R&gt;</t>
  </si>
  <si>
    <t>2104010202340-</t>
  </si>
  <si>
    <t>Rimbe Dey &lt;R&gt;</t>
  </si>
  <si>
    <t>0222210005101044-</t>
  </si>
  <si>
    <t>Md. Nurul Kabir</t>
  </si>
  <si>
    <t>0222210005101046-</t>
  </si>
  <si>
    <t>Md. Ayman Khan Ahad</t>
  </si>
  <si>
    <t>0222210005101047-</t>
  </si>
  <si>
    <t>Jaheda Ferdous Sammi</t>
  </si>
  <si>
    <t>0222210005101049-</t>
  </si>
  <si>
    <t>Shatabdi Barua</t>
  </si>
  <si>
    <t>0222210005101050-</t>
  </si>
  <si>
    <t>Agomoni Sen</t>
  </si>
  <si>
    <t>0222210005101051-</t>
  </si>
  <si>
    <t>Srikanta Sen</t>
  </si>
  <si>
    <t>0222210005101053-</t>
  </si>
  <si>
    <t>Muradul Islam</t>
  </si>
  <si>
    <t>0222210005101055-</t>
  </si>
  <si>
    <t>Puja Mazumder</t>
  </si>
  <si>
    <t>0222210005101056-</t>
  </si>
  <si>
    <t>Arnab Das</t>
  </si>
  <si>
    <t>0222210005101057-</t>
  </si>
  <si>
    <t>Reaz Uddin</t>
  </si>
  <si>
    <t>0222210005101059-</t>
  </si>
  <si>
    <t>Arnab Paul John</t>
  </si>
  <si>
    <t>0222210005101060-</t>
  </si>
  <si>
    <t>Hilon Dhamai Tripura</t>
  </si>
  <si>
    <t>0222210005101062-</t>
  </si>
  <si>
    <t>Md. Saifur Rhaman</t>
  </si>
  <si>
    <t>0222210005101064-</t>
  </si>
  <si>
    <t>Mohammad Baharain Habib</t>
  </si>
  <si>
    <t>0222210005101066-</t>
  </si>
  <si>
    <t>SOHANUR RAHMAN SOHAN</t>
  </si>
  <si>
    <t>0222210005101071-</t>
  </si>
  <si>
    <t>Israt Jahan Ramim</t>
  </si>
  <si>
    <t>0222210005101072-</t>
  </si>
  <si>
    <t>Baizid Hasan</t>
  </si>
  <si>
    <t>0222210005101073-</t>
  </si>
  <si>
    <t>Antu Das</t>
  </si>
  <si>
    <t>0222210005101074-</t>
  </si>
  <si>
    <t>Md. Tarek Hossain</t>
  </si>
  <si>
    <t>0222210005101075-</t>
  </si>
  <si>
    <t>Md. Rakib Hasan</t>
  </si>
  <si>
    <t>0222210005101076-</t>
  </si>
  <si>
    <t>Mowmita Roy Nisha</t>
  </si>
  <si>
    <t>0222210005101077-</t>
  </si>
  <si>
    <t>Hammy Haricha Himu</t>
  </si>
  <si>
    <t>0222210005101078-</t>
  </si>
  <si>
    <t>Nur Alam Joy</t>
  </si>
  <si>
    <t>0222210005101080-</t>
  </si>
  <si>
    <t>Mohammed Raihan</t>
  </si>
  <si>
    <t>0222210005101082-</t>
  </si>
  <si>
    <t>Niharika Mallick</t>
  </si>
  <si>
    <t>0222210005101083-</t>
  </si>
  <si>
    <t>Md. Arman Siddique</t>
  </si>
  <si>
    <t>0222210005101084-</t>
  </si>
  <si>
    <t>Md. Iqbal</t>
  </si>
  <si>
    <t>0222210005101086-</t>
  </si>
  <si>
    <t>Sharmin Akter Ripa</t>
  </si>
  <si>
    <t>0222210005101087-</t>
  </si>
  <si>
    <t>Umme Homaira</t>
  </si>
  <si>
    <t>0222210005101088-</t>
  </si>
  <si>
    <t>Trisha Datta</t>
  </si>
  <si>
    <t>0222210005101089-</t>
  </si>
  <si>
    <t>Md. Ataul Karim</t>
  </si>
  <si>
    <t>0222210005101090-</t>
  </si>
  <si>
    <t>Farhan Iqbal Chowdhury</t>
  </si>
  <si>
    <t>0222210005101092-</t>
  </si>
  <si>
    <t>Mashuqa Anjum Hoque</t>
  </si>
  <si>
    <t># Students Attempted CO</t>
  </si>
  <si>
    <t># Students Achieved CO</t>
  </si>
  <si>
    <t>% Students Achieved CO</t>
  </si>
  <si>
    <t>Assign
ment</t>
  </si>
  <si>
    <t>Final 
Weighted</t>
  </si>
  <si>
    <t xml:space="preserve">C </t>
  </si>
  <si>
    <t>Fall 2023</t>
  </si>
  <si>
    <t>1402710200735-</t>
  </si>
  <si>
    <t>Sayantan Das</t>
  </si>
  <si>
    <t>0.00</t>
  </si>
  <si>
    <t>1703210201361-</t>
  </si>
  <si>
    <t>Sadia Rahman</t>
  </si>
  <si>
    <t>1903610201805-</t>
  </si>
  <si>
    <t>Siblo Mohammad Badhon &lt;R&gt;</t>
  </si>
  <si>
    <t>1903710201955-</t>
  </si>
  <si>
    <t>Abreethe Biswas</t>
  </si>
  <si>
    <t>1903710201987-</t>
  </si>
  <si>
    <t>Mohammad Habib Ullah &lt;R&gt;</t>
  </si>
  <si>
    <t>2104010202154-</t>
  </si>
  <si>
    <t>Fahad Mahbub</t>
  </si>
  <si>
    <t>2104010202263-</t>
  </si>
  <si>
    <t>Kishore Biswas</t>
  </si>
  <si>
    <t>2104010202317-</t>
  </si>
  <si>
    <t>Tasdik Kaiser &lt;R&gt;</t>
  </si>
  <si>
    <t>0222210005101025-</t>
  </si>
  <si>
    <t>Samir Murad</t>
  </si>
  <si>
    <t>0222210005101069-</t>
  </si>
  <si>
    <t>Md. Raisul Islam Chy Nihad</t>
  </si>
  <si>
    <t>0222210005101093-</t>
  </si>
  <si>
    <t>Shuvra Roy</t>
  </si>
  <si>
    <t>0222210005101094-</t>
  </si>
  <si>
    <t>Sumaiya Khanam</t>
  </si>
  <si>
    <t>0222210005101097-</t>
  </si>
  <si>
    <t>Ashi Datta</t>
  </si>
  <si>
    <t>0222210005101098-</t>
  </si>
  <si>
    <t>Arnab Shikder</t>
  </si>
  <si>
    <t>0222210005101099-</t>
  </si>
  <si>
    <t>Mohammod Hamed Hasan</t>
  </si>
  <si>
    <t>0222210005101100-</t>
  </si>
  <si>
    <t>SOBUJ GUPTA</t>
  </si>
  <si>
    <t>0222210005101101-</t>
  </si>
  <si>
    <t>BIBI HAZARATUN NESA</t>
  </si>
  <si>
    <t>0222210005101102-</t>
  </si>
  <si>
    <t>SAYED HOSSAIN</t>
  </si>
  <si>
    <t>0222210005101103-</t>
  </si>
  <si>
    <t>SHARIKA ALI SUHI</t>
  </si>
  <si>
    <t>0222210005101104-</t>
  </si>
  <si>
    <t>Asad Ullah Khan</t>
  </si>
  <si>
    <t>0222210005101106-</t>
  </si>
  <si>
    <t>SYED IRFAN SHABAB</t>
  </si>
  <si>
    <t>0222210005101108-</t>
  </si>
  <si>
    <t>MD TAWSID UDDIN CHOWDHURY</t>
  </si>
  <si>
    <t>0222210005101110-</t>
  </si>
  <si>
    <t>SOUMEN BISWAS</t>
  </si>
  <si>
    <t>0222210005101111-</t>
  </si>
  <si>
    <t>FHARIA ELIAS CHOWDHURY</t>
  </si>
  <si>
    <t>0222210005101114-</t>
  </si>
  <si>
    <t>ARNOB CHAKRABORTY</t>
  </si>
  <si>
    <t>0222210005101115-</t>
  </si>
  <si>
    <t>MEHEDI IQBAL EMON</t>
  </si>
  <si>
    <t>0222210005101117-</t>
  </si>
  <si>
    <t>PROTTOY DHAR ABIR</t>
  </si>
  <si>
    <t>0222210005101118-</t>
  </si>
  <si>
    <t>MOHAMMAD HAFIZUR RAHMAN SAKIB</t>
  </si>
  <si>
    <t>0222210005101119-</t>
  </si>
  <si>
    <t>BRISTY DEB</t>
  </si>
  <si>
    <t>0222210005101121-</t>
  </si>
  <si>
    <t>Mohammad Asmual Hoque Yousha</t>
  </si>
  <si>
    <t>0222210005101122-</t>
  </si>
  <si>
    <t>SHIFAT-E-NOOR CHOWDHURY</t>
  </si>
  <si>
    <t>0222210005101123-</t>
  </si>
  <si>
    <t>MOHAMMAD OHIDUL ALAM</t>
  </si>
  <si>
    <t>0222210005101124-</t>
  </si>
  <si>
    <t>RIYA SAHA</t>
  </si>
  <si>
    <t>0222210005101129-</t>
  </si>
  <si>
    <t>MD. MOSTAFA KAMAL ANNA</t>
  </si>
  <si>
    <t>0222210005101130-</t>
  </si>
  <si>
    <t>MAHBUB MORSHED</t>
  </si>
  <si>
    <t>0222210005101131-</t>
  </si>
  <si>
    <t>JERIN AKTER KUMA</t>
  </si>
  <si>
    <t>0222210005101132-</t>
  </si>
  <si>
    <t>TANJILUL ISLAM</t>
  </si>
  <si>
    <t>0222210005101133-</t>
  </si>
  <si>
    <t>SIRAZUM MUNIRA</t>
  </si>
  <si>
    <t>0222210005101136-</t>
  </si>
  <si>
    <t>UTSHA BARUA</t>
  </si>
  <si>
    <t>0222210005101138-</t>
  </si>
  <si>
    <t>SAIFUL ISLAM RANA</t>
  </si>
  <si>
    <t>0222210005101139-</t>
  </si>
  <si>
    <t>IKRAMUL HUQ</t>
  </si>
  <si>
    <t>0222310005101105-</t>
  </si>
  <si>
    <t>SAJJAD HOSEN EMON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</si>
</sst>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"/>
    <numFmt numFmtId="165" formatCode="0.00_ "/>
  </numFmts>
  <fonts count="13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000000"/>
      <name val="Times New Roman"/>
    </font>
    <font>
      <b/>
      <i/>
      <sz val="11.0"/>
      <color rgb="FF000000"/>
      <name val="Calibri"/>
    </font>
    <font>
      <sz val="10.0"/>
      <color theme="1"/>
      <name val="Times New Roman"/>
    </font>
    <font>
      <sz val="10.0"/>
      <color rgb="FF000000"/>
      <name val="Calibri"/>
    </font>
    <font>
      <b/>
      <sz val="10.0"/>
      <color rgb="FF000000"/>
      <name val="Calibri"/>
    </font>
    <font>
      <b/>
      <i/>
      <sz val="10.0"/>
      <color rgb="FF000000"/>
      <name val="Calibri"/>
    </font>
    <font>
      <sz val="10.0"/>
      <color theme="1"/>
      <name val="Calibri"/>
    </font>
    <font>
      <sz val="11.0"/>
      <color rgb="FFE7E6E6"/>
      <name val="Calibri"/>
    </font>
    <font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DBB6"/>
        <bgColor rgb="FFFFDBB6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D6DCE5"/>
        <bgColor rgb="FFD6DCE5"/>
      </patternFill>
    </fill>
    <fill>
      <patternFill patternType="solid">
        <fgColor rgb="FFFFBF00"/>
        <bgColor rgb="FFFFBF00"/>
      </patternFill>
    </fill>
  </fills>
  <borders count="35">
    <border/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800000"/>
      </left>
      <right style="hair">
        <color rgb="FF800000"/>
      </right>
      <top style="hair">
        <color rgb="FF800000"/>
      </top>
      <bottom style="thin">
        <color rgb="FF800000"/>
      </bottom>
    </border>
    <border>
      <left/>
      <top/>
      <bottom/>
    </border>
    <border>
      <top/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9" xfId="0" applyAlignment="1" applyBorder="1" applyFont="1" applyNumberFormat="1">
      <alignment horizontal="center" vertical="center"/>
    </xf>
    <xf borderId="5" fillId="0" fontId="1" numFmtId="1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4" fillId="0" fontId="1" numFmtId="9" xfId="0" applyAlignment="1" applyBorder="1" applyFont="1" applyNumberForma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9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center"/>
    </xf>
    <xf borderId="1" fillId="0" fontId="1" numFmtId="9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5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0" fontId="2" numFmtId="0" xfId="0" applyAlignment="1" applyBorder="1" applyFont="1">
      <alignment horizontal="center" shrinkToFit="0" vertical="center" wrapText="1"/>
    </xf>
    <xf borderId="5" fillId="0" fontId="1" numFmtId="49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0" fillId="0" fontId="3" numFmtId="0" xfId="0" applyAlignment="1" applyBorder="1" applyFont="1">
      <alignment vertical="center"/>
    </xf>
    <xf borderId="11" fillId="2" fontId="5" numFmtId="0" xfId="0" applyAlignment="1" applyBorder="1" applyFill="1" applyFont="1">
      <alignment horizontal="center" vertical="center"/>
    </xf>
    <xf borderId="11" fillId="2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1" fillId="2" fontId="2" numFmtId="1" xfId="0" applyAlignment="1" applyBorder="1" applyFont="1" applyNumberFormat="1">
      <alignment horizontal="center" vertical="center"/>
    </xf>
    <xf borderId="1" fillId="0" fontId="2" numFmtId="9" xfId="0" applyAlignment="1" applyBorder="1" applyFont="1" applyNumberFormat="1">
      <alignment horizontal="center" vertical="center"/>
    </xf>
    <xf borderId="12" fillId="3" fontId="2" numFmtId="2" xfId="0" applyAlignment="1" applyBorder="1" applyFill="1" applyFont="1" applyNumberFormat="1">
      <alignment horizontal="center" vertical="center"/>
    </xf>
    <xf borderId="13" fillId="0" fontId="6" numFmtId="49" xfId="0" applyAlignment="1" applyBorder="1" applyFont="1" applyNumberFormat="1">
      <alignment vertical="center"/>
    </xf>
    <xf borderId="14" fillId="0" fontId="6" numFmtId="0" xfId="0" applyAlignment="1" applyBorder="1" applyFont="1">
      <alignment vertical="center"/>
    </xf>
    <xf borderId="15" fillId="0" fontId="6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center"/>
    </xf>
    <xf borderId="16" fillId="4" fontId="1" numFmtId="0" xfId="0" applyAlignment="1" applyBorder="1" applyFill="1" applyFont="1">
      <alignment vertical="center"/>
    </xf>
    <xf borderId="16" fillId="3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8" fillId="0" fontId="7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18" fillId="4" fontId="1" numFmtId="0" xfId="0" applyAlignment="1" applyBorder="1" applyFont="1">
      <alignment vertical="center"/>
    </xf>
    <xf borderId="18" fillId="5" fontId="1" numFmtId="0" xfId="0" applyAlignment="1" applyBorder="1" applyFill="1" applyFont="1">
      <alignment vertical="center"/>
    </xf>
    <xf borderId="5" fillId="0" fontId="1" numFmtId="2" xfId="0" applyAlignment="1" applyBorder="1" applyFont="1" applyNumberFormat="1">
      <alignment horizontal="center" vertical="center"/>
    </xf>
    <xf borderId="19" fillId="6" fontId="6" numFmtId="0" xfId="0" applyAlignment="1" applyBorder="1" applyFill="1" applyFont="1">
      <alignment vertical="center"/>
    </xf>
    <xf borderId="18" fillId="4" fontId="7" numFmtId="0" xfId="0" applyAlignment="1" applyBorder="1" applyFont="1">
      <alignment horizontal="center" shrinkToFit="0" vertical="center" wrapText="1"/>
    </xf>
    <xf borderId="18" fillId="6" fontId="7" numFmtId="0" xfId="0" applyAlignment="1" applyBorder="1" applyFont="1">
      <alignment horizontal="center" shrinkToFit="0" vertical="center" wrapText="1"/>
    </xf>
    <xf borderId="18" fillId="6" fontId="1" numFmtId="0" xfId="0" applyAlignment="1" applyBorder="1" applyFont="1">
      <alignment vertical="center"/>
    </xf>
    <xf borderId="18" fillId="3" fontId="7" numFmtId="0" xfId="0" applyAlignment="1" applyBorder="1" applyFont="1">
      <alignment horizontal="center" shrinkToFit="0" vertical="center" wrapText="1"/>
    </xf>
    <xf borderId="11" fillId="6" fontId="1" numFmtId="2" xfId="0" applyAlignment="1" applyBorder="1" applyFont="1" applyNumberFormat="1">
      <alignment horizontal="center" vertical="center"/>
    </xf>
    <xf borderId="11" fillId="6" fontId="1" numFmtId="9" xfId="0" applyAlignment="1" applyBorder="1" applyFont="1" applyNumberFormat="1">
      <alignment horizontal="center" vertical="center"/>
    </xf>
    <xf borderId="11" fillId="6" fontId="1" numFmtId="0" xfId="0" applyAlignment="1" applyBorder="1" applyFont="1">
      <alignment horizontal="center" vertical="center"/>
    </xf>
    <xf borderId="20" fillId="4" fontId="1" numFmtId="0" xfId="0" applyAlignment="1" applyBorder="1" applyFont="1">
      <alignment vertical="center"/>
    </xf>
    <xf borderId="20" fillId="6" fontId="1" numFmtId="0" xfId="0" applyAlignment="1" applyBorder="1" applyFont="1">
      <alignment vertical="center"/>
    </xf>
    <xf borderId="21" fillId="4" fontId="7" numFmtId="0" xfId="0" applyAlignment="1" applyBorder="1" applyFont="1">
      <alignment horizontal="center" shrinkToFit="0" vertical="center" wrapText="1"/>
    </xf>
    <xf borderId="20" fillId="4" fontId="7" numFmtId="0" xfId="0" applyAlignment="1" applyBorder="1" applyFont="1">
      <alignment horizontal="center" shrinkToFit="0" vertical="center" wrapText="1"/>
    </xf>
    <xf borderId="20" fillId="3" fontId="7" numFmtId="0" xfId="0" applyAlignment="1" applyBorder="1" applyFont="1">
      <alignment horizontal="center" shrinkToFit="0" vertical="bottom" wrapText="1"/>
    </xf>
    <xf borderId="20" fillId="4" fontId="7" numFmtId="0" xfId="0" applyAlignment="1" applyBorder="1" applyFont="1">
      <alignment horizontal="center" shrinkToFit="0" vertical="bottom" wrapText="1"/>
    </xf>
    <xf borderId="22" fillId="4" fontId="7" numFmtId="0" xfId="0" applyAlignment="1" applyBorder="1" applyFont="1">
      <alignment horizontal="center" shrinkToFit="0" vertical="center" wrapText="1"/>
    </xf>
    <xf borderId="18" fillId="3" fontId="7" numFmtId="0" xfId="0" applyAlignment="1" applyBorder="1" applyFont="1">
      <alignment horizontal="center" shrinkToFit="0" vertical="bottom" wrapText="1"/>
    </xf>
    <xf borderId="18" fillId="4" fontId="7" numFmtId="0" xfId="0" applyAlignment="1" applyBorder="1" applyFont="1">
      <alignment horizontal="center" shrinkToFit="0" vertical="bottom" wrapText="1"/>
    </xf>
    <xf borderId="18" fillId="5" fontId="7" numFmtId="0" xfId="0" applyAlignment="1" applyBorder="1" applyFont="1">
      <alignment horizontal="center" shrinkToFit="0" vertical="center" wrapText="1"/>
    </xf>
    <xf borderId="18" fillId="6" fontId="7" numFmtId="0" xfId="0" applyAlignment="1" applyBorder="1" applyFont="1">
      <alignment horizontal="center" shrinkToFit="0" vertical="bottom" wrapText="1"/>
    </xf>
    <xf borderId="16" fillId="4" fontId="7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8" fillId="5" fontId="7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1" fillId="0" fontId="1" numFmtId="9" xfId="0" applyAlignment="1" applyBorder="1" applyFont="1" applyNumberFormat="1">
      <alignment horizontal="center" vertical="bottom"/>
    </xf>
    <xf borderId="3" fillId="0" fontId="1" numFmtId="9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5" fillId="0" fontId="1" numFmtId="2" xfId="0" applyAlignment="1" applyBorder="1" applyFont="1" applyNumberFormat="1">
      <alignment horizontal="center" vertical="bottom"/>
    </xf>
    <xf borderId="5" fillId="0" fontId="1" numFmtId="9" xfId="0" applyAlignment="1" applyBorder="1" applyFont="1" applyNumberFormat="1">
      <alignment horizontal="center" vertical="bottom"/>
    </xf>
    <xf borderId="11" fillId="6" fontId="1" numFmtId="2" xfId="0" applyAlignment="1" applyBorder="1" applyFont="1" applyNumberFormat="1">
      <alignment horizontal="center" vertical="bottom"/>
    </xf>
    <xf borderId="11" fillId="6" fontId="1" numFmtId="9" xfId="0" applyAlignment="1" applyBorder="1" applyFont="1" applyNumberFormat="1">
      <alignment horizontal="center" vertical="bottom"/>
    </xf>
    <xf borderId="11" fillId="6" fontId="1" numFmtId="0" xfId="0" applyAlignment="1" applyBorder="1" applyFont="1">
      <alignment horizontal="center" vertical="bottom"/>
    </xf>
    <xf borderId="0" fillId="0" fontId="1" numFmtId="9" xfId="0" applyAlignment="1" applyFont="1" applyNumberFormat="1">
      <alignment horizontal="center" vertical="bottom"/>
    </xf>
    <xf borderId="18" fillId="0" fontId="7" numFmtId="0" xfId="0" applyAlignment="1" applyBorder="1" applyFont="1">
      <alignment horizontal="center" shrinkToFit="0" vertical="bottom" wrapText="1"/>
    </xf>
    <xf borderId="11" fillId="4" fontId="1" numFmtId="0" xfId="0" applyAlignment="1" applyBorder="1" applyFont="1">
      <alignment horizontal="center" vertical="bottom"/>
    </xf>
    <xf borderId="11" fillId="3" fontId="1" numFmtId="0" xfId="0" applyAlignment="1" applyBorder="1" applyFont="1">
      <alignment horizontal="center" vertical="bottom"/>
    </xf>
    <xf borderId="11" fillId="7" fontId="1" numFmtId="0" xfId="0" applyAlignment="1" applyBorder="1" applyFill="1" applyFont="1">
      <alignment horizontal="center" vertical="bottom"/>
    </xf>
    <xf borderId="23" fillId="0" fontId="6" numFmtId="49" xfId="0" applyAlignment="1" applyBorder="1" applyFont="1" applyNumberFormat="1">
      <alignment vertical="center"/>
    </xf>
    <xf borderId="24" fillId="0" fontId="6" numFmtId="0" xfId="0" applyAlignment="1" applyBorder="1" applyFont="1">
      <alignment vertical="center"/>
    </xf>
    <xf borderId="25" fillId="0" fontId="6" numFmtId="0" xfId="0" applyAlignment="1" applyBorder="1" applyFont="1">
      <alignment vertical="bottom"/>
    </xf>
    <xf borderId="0" fillId="0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1" numFmtId="9" xfId="0" applyAlignment="1" applyBorder="1" applyFont="1" applyNumberFormat="1">
      <alignment horizontal="center" vertical="bottom"/>
    </xf>
    <xf borderId="26" fillId="3" fontId="7" numFmtId="0" xfId="0" applyAlignment="1" applyBorder="1" applyFont="1">
      <alignment horizontal="center" vertical="center"/>
    </xf>
    <xf borderId="27" fillId="0" fontId="3" numFmtId="0" xfId="0" applyAlignment="1" applyBorder="1" applyFont="1">
      <alignment vertical="center"/>
    </xf>
    <xf borderId="28" fillId="3" fontId="7" numFmtId="164" xfId="0" applyAlignment="1" applyBorder="1" applyFont="1" applyNumberFormat="1">
      <alignment horizontal="center" vertical="center"/>
    </xf>
    <xf borderId="28" fillId="3" fontId="7" numFmtId="0" xfId="0" applyAlignment="1" applyBorder="1" applyFont="1">
      <alignment horizontal="center" vertical="center"/>
    </xf>
    <xf borderId="28" fillId="3" fontId="8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4" fillId="0" fontId="1" numFmtId="165" xfId="0" applyAlignment="1" applyBorder="1" applyFont="1" applyNumberForma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3" fillId="0" fontId="2" numFmtId="165" xfId="0" applyAlignment="1" applyBorder="1" applyFont="1" applyNumberForma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 vertical="center"/>
    </xf>
    <xf borderId="11" fillId="2" fontId="5" numFmtId="164" xfId="0" applyAlignment="1" applyBorder="1" applyFont="1" applyNumberFormat="1">
      <alignment horizontal="center" vertical="center"/>
    </xf>
    <xf borderId="11" fillId="2" fontId="5" numFmtId="165" xfId="0" applyAlignment="1" applyBorder="1" applyFont="1" applyNumberFormat="1">
      <alignment horizontal="center" vertical="center"/>
    </xf>
    <xf borderId="5" fillId="0" fontId="2" numFmtId="165" xfId="0" applyAlignment="1" applyBorder="1" applyFont="1" applyNumberFormat="1">
      <alignment horizontal="center" vertical="center"/>
    </xf>
    <xf borderId="0" fillId="0" fontId="6" numFmtId="49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18" fillId="0" fontId="1" numFmtId="164" xfId="0" applyAlignment="1" applyBorder="1" applyFont="1" applyNumberFormat="1">
      <alignment horizontal="center" vertical="center"/>
    </xf>
    <xf borderId="18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2" fontId="9" numFmtId="0" xfId="0" applyAlignment="1" applyBorder="1" applyFon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vertical="center"/>
    </xf>
    <xf borderId="16" fillId="8" fontId="1" numFmtId="0" xfId="0" applyAlignment="1" applyBorder="1" applyFill="1" applyFont="1">
      <alignment horizontal="center" vertical="center"/>
    </xf>
    <xf borderId="18" fillId="5" fontId="1" numFmtId="0" xfId="0" applyAlignment="1" applyBorder="1" applyFont="1">
      <alignment horizontal="center" vertical="center"/>
    </xf>
    <xf borderId="18" fillId="0" fontId="10" numFmtId="164" xfId="0" applyAlignment="1" applyBorder="1" applyFont="1" applyNumberFormat="1">
      <alignment horizontal="center" shrinkToFit="0" vertical="bottom" wrapText="1"/>
    </xf>
    <xf borderId="29" fillId="0" fontId="7" numFmtId="0" xfId="0" applyAlignment="1" applyBorder="1" applyFont="1">
      <alignment horizontal="center" shrinkToFit="0" vertical="bottom" wrapText="1"/>
    </xf>
    <xf borderId="19" fillId="0" fontId="7" numFmtId="0" xfId="0" applyAlignment="1" applyBorder="1" applyFont="1">
      <alignment horizontal="center" shrinkToFit="0" vertical="bottom" wrapText="1"/>
    </xf>
    <xf borderId="30" fillId="0" fontId="7" numFmtId="0" xfId="0" applyAlignment="1" applyBorder="1" applyFont="1">
      <alignment horizontal="center" shrinkToFit="0" vertical="top" wrapText="1"/>
    </xf>
    <xf borderId="18" fillId="3" fontId="1" numFmtId="165" xfId="0" applyAlignment="1" applyBorder="1" applyFont="1" applyNumberFormat="1">
      <alignment horizontal="center" vertical="center"/>
    </xf>
    <xf borderId="18" fillId="3" fontId="1" numFmtId="0" xfId="0" applyAlignment="1" applyBorder="1" applyFont="1">
      <alignment horizontal="center" vertical="center"/>
    </xf>
    <xf borderId="18" fillId="8" fontId="7" numFmtId="0" xfId="0" applyAlignment="1" applyBorder="1" applyFont="1">
      <alignment horizontal="center" shrinkToFit="0" vertical="center" wrapText="1"/>
    </xf>
    <xf borderId="18" fillId="8" fontId="1" numFmtId="0" xfId="0" applyAlignment="1" applyBorder="1" applyFont="1">
      <alignment horizontal="center" vertical="center"/>
    </xf>
    <xf borderId="18" fillId="6" fontId="7" numFmtId="164" xfId="0" applyAlignment="1" applyBorder="1" applyFont="1" applyNumberFormat="1">
      <alignment horizontal="center" shrinkToFit="0" vertical="bottom" wrapText="1"/>
    </xf>
    <xf borderId="21" fillId="6" fontId="1" numFmtId="0" xfId="0" applyAlignment="1" applyBorder="1" applyFont="1">
      <alignment horizontal="center" vertical="center"/>
    </xf>
    <xf borderId="19" fillId="6" fontId="7" numFmtId="0" xfId="0" applyAlignment="1" applyBorder="1" applyFont="1">
      <alignment horizontal="center" shrinkToFit="0" vertical="bottom" wrapText="1"/>
    </xf>
    <xf borderId="31" fillId="6" fontId="7" numFmtId="0" xfId="0" applyAlignment="1" applyBorder="1" applyFont="1">
      <alignment horizontal="center" shrinkToFit="0" vertical="center" wrapText="1"/>
    </xf>
    <xf borderId="32" fillId="0" fontId="1" numFmtId="165" xfId="0" applyAlignment="1" applyBorder="1" applyFont="1" applyNumberFormat="1">
      <alignment horizontal="center" vertical="center"/>
    </xf>
    <xf borderId="33" fillId="0" fontId="7" numFmtId="0" xfId="0" applyAlignment="1" applyBorder="1" applyFont="1">
      <alignment horizontal="center" shrinkToFit="0" vertical="center" wrapText="1"/>
    </xf>
    <xf borderId="32" fillId="0" fontId="7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vertical="center"/>
    </xf>
    <xf borderId="20" fillId="8" fontId="7" numFmtId="0" xfId="0" applyAlignment="1" applyBorder="1" applyFont="1">
      <alignment horizontal="center" shrinkToFit="0" vertical="bottom" wrapText="1"/>
    </xf>
    <xf borderId="20" fillId="8" fontId="1" numFmtId="0" xfId="0" applyAlignment="1" applyBorder="1" applyFont="1">
      <alignment horizontal="center" vertical="center"/>
    </xf>
    <xf borderId="32" fillId="0" fontId="7" numFmtId="0" xfId="0" applyAlignment="1" applyBorder="1" applyFont="1">
      <alignment horizontal="center" shrinkToFit="0" vertical="bottom" wrapText="1"/>
    </xf>
    <xf borderId="33" fillId="0" fontId="1" numFmtId="0" xfId="0" applyAlignment="1" applyBorder="1" applyFont="1">
      <alignment horizontal="center" vertical="center"/>
    </xf>
    <xf borderId="18" fillId="0" fontId="1" numFmtId="165" xfId="0" applyAlignment="1" applyBorder="1" applyFont="1" applyNumberFormat="1">
      <alignment horizontal="center" vertical="center"/>
    </xf>
    <xf borderId="29" fillId="0" fontId="1" numFmtId="0" xfId="0" applyAlignment="1" applyBorder="1" applyFont="1">
      <alignment horizontal="center" vertical="center"/>
    </xf>
    <xf borderId="18" fillId="9" fontId="1" numFmtId="164" xfId="0" applyAlignment="1" applyBorder="1" applyFill="1" applyFont="1" applyNumberFormat="1">
      <alignment horizontal="center" vertical="center"/>
    </xf>
    <xf borderId="18" fillId="6" fontId="1" numFmtId="0" xfId="0" applyAlignment="1" applyBorder="1" applyFont="1">
      <alignment horizontal="center" vertical="center"/>
    </xf>
    <xf borderId="18" fillId="9" fontId="1" numFmtId="165" xfId="0" applyAlignment="1" applyBorder="1" applyFont="1" applyNumberFormat="1">
      <alignment horizontal="center" vertical="center"/>
    </xf>
    <xf borderId="18" fillId="9" fontId="1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22" fillId="6" fontId="1" numFmtId="164" xfId="0" applyAlignment="1" applyBorder="1" applyFont="1" applyNumberFormat="1">
      <alignment horizontal="center" vertical="center"/>
    </xf>
    <xf borderId="34" fillId="6" fontId="1" numFmtId="0" xfId="0" applyAlignment="1" applyBorder="1" applyFon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29" fillId="0" fontId="7" numFmtId="0" xfId="0" applyAlignment="1" applyBorder="1" applyFont="1">
      <alignment horizontal="center" shrinkToFit="0" vertical="center" wrapText="1"/>
    </xf>
    <xf borderId="18" fillId="0" fontId="7" numFmtId="165" xfId="0" applyAlignment="1" applyBorder="1" applyFont="1" applyNumberFormat="1">
      <alignment horizontal="center" shrinkToFit="0" vertical="bottom" wrapText="1"/>
    </xf>
    <xf borderId="18" fillId="8" fontId="7" numFmtId="0" xfId="0" applyAlignment="1" applyBorder="1" applyFont="1">
      <alignment horizontal="center" shrinkToFit="0" vertical="bottom" wrapText="1"/>
    </xf>
    <xf borderId="18" fillId="0" fontId="7" numFmtId="164" xfId="0" applyAlignment="1" applyBorder="1" applyFont="1" applyNumberFormat="1">
      <alignment horizontal="center" shrinkToFit="0" vertical="bottom" wrapText="1"/>
    </xf>
    <xf borderId="18" fillId="3" fontId="7" numFmtId="165" xfId="0" applyAlignment="1" applyBorder="1" applyFont="1" applyNumberFormat="1">
      <alignment horizontal="center" shrinkToFit="0" vertical="center" wrapText="1"/>
    </xf>
    <xf borderId="18" fillId="3" fontId="10" numFmtId="164" xfId="0" applyAlignment="1" applyBorder="1" applyFont="1" applyNumberFormat="1">
      <alignment horizontal="center" shrinkToFit="0" vertical="bottom" wrapText="1"/>
    </xf>
    <xf borderId="18" fillId="3" fontId="7" numFmtId="165" xfId="0" applyAlignment="1" applyBorder="1" applyFont="1" applyNumberFormat="1">
      <alignment horizontal="center" shrinkToFit="0" vertical="bottom" wrapText="1"/>
    </xf>
    <xf borderId="22" fillId="3" fontId="7" numFmtId="0" xfId="0" applyAlignment="1" applyBorder="1" applyFont="1">
      <alignment horizontal="center" shrinkToFit="0" vertical="center" wrapText="1"/>
    </xf>
    <xf borderId="18" fillId="8" fontId="11" numFmtId="0" xfId="0" applyAlignment="1" applyBorder="1" applyFont="1">
      <alignment horizontal="center" vertical="center"/>
    </xf>
    <xf borderId="19" fillId="3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19" fillId="3" fontId="12" numFmtId="165" xfId="0" applyAlignment="1" applyBorder="1" applyFont="1" applyNumberFormat="1">
      <alignment horizontal="center" vertical="center"/>
    </xf>
    <xf borderId="11" fillId="8" fontId="1" numFmtId="0" xfId="0" applyAlignment="1" applyBorder="1" applyFont="1">
      <alignment horizontal="center" vertical="bottom"/>
    </xf>
    <xf borderId="19" fillId="3" fontId="1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vertical="bottom"/>
    </xf>
    <xf borderId="19" fillId="7" fontId="1" numFmtId="0" xfId="0" applyAlignment="1" applyBorder="1" applyFont="1">
      <alignment horizontal="center" vertical="bottom"/>
    </xf>
    <xf borderId="19" fillId="3" fontId="2" numFmtId="164" xfId="0" applyAlignment="1" applyBorder="1" applyFont="1" applyNumberFormat="1">
      <alignment horizontal="center" vertical="center"/>
    </xf>
    <xf borderId="19" fillId="0" fontId="2" numFmtId="0" xfId="0" applyAlignment="1" applyBorder="1" applyFont="1">
      <alignment horizontal="center" vertical="center"/>
    </xf>
    <xf borderId="0" fillId="0" fontId="1" numFmtId="165" xfId="0" applyAlignment="1" applyFont="1" applyNumberFormat="1">
      <alignment horizontal="center" vertical="bottom"/>
    </xf>
    <xf borderId="28" fillId="3" fontId="7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CSE 225: Agorithm Design and Analysis (ADA) Section B Fall 2023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5B9BD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47%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88%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B!$AX$13:$AZ$13</c:f>
            </c:strRef>
          </c:cat>
          <c:val>
            <c:numRef>
              <c:f>B!$AX$61:$AZ$61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485775</xdr:colOff>
      <xdr:row>59</xdr:row>
      <xdr:rowOff>76200</xdr:rowOff>
    </xdr:from>
    <xdr:ext cx="5715000" cy="3533775"/>
    <xdr:graphicFrame>
      <xdr:nvGraphicFramePr>
        <xdr:cNvPr id="47044631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7.0"/>
    <col customWidth="1" min="3" max="3" width="4.71"/>
    <col customWidth="1" min="4" max="4" width="4.43"/>
    <col customWidth="1" min="5" max="5" width="4.14"/>
    <col customWidth="1" min="6" max="6" width="4.43"/>
    <col customWidth="1" min="7" max="7" width="7.86"/>
    <col customWidth="1" min="8" max="8" width="9.86"/>
    <col customWidth="1" min="9" max="9" width="8.29"/>
    <col customWidth="1" min="10" max="10" width="4.43"/>
    <col customWidth="1" min="11" max="11" width="8.29"/>
    <col customWidth="1" min="12" max="12" width="6.14"/>
    <col customWidth="1" min="13" max="13" width="4.57"/>
    <col customWidth="1" min="14" max="14" width="6.14"/>
    <col customWidth="1" min="15" max="15" width="6.0"/>
    <col customWidth="1" min="16" max="42" width="5.57"/>
    <col customWidth="1" min="43" max="43" width="5.14"/>
    <col customWidth="1" min="44" max="57" width="12.57"/>
    <col customWidth="1" min="58" max="59" width="7.14"/>
    <col customWidth="1" min="60" max="60" width="6.86"/>
    <col customWidth="1" min="61" max="64" width="12.57"/>
  </cols>
  <sheetData>
    <row r="1" ht="21.75" customHeight="1">
      <c r="A1" s="1" t="s">
        <v>0</v>
      </c>
      <c r="B1" s="2" t="s">
        <v>1</v>
      </c>
      <c r="C1" s="2"/>
      <c r="D1" s="2"/>
      <c r="E1" s="2"/>
      <c r="F1" s="2"/>
      <c r="G1" s="3"/>
      <c r="H1" s="4"/>
      <c r="I1" s="5" t="s">
        <v>2</v>
      </c>
      <c r="J1" s="6"/>
      <c r="K1" s="6"/>
      <c r="L1" s="6"/>
      <c r="M1" s="6"/>
      <c r="N1" s="6"/>
      <c r="O1" s="7"/>
      <c r="P1" s="2"/>
      <c r="Q1" s="8"/>
      <c r="R1" s="9"/>
      <c r="S1" s="2"/>
      <c r="T1" s="2"/>
      <c r="U1" s="2"/>
      <c r="V1" s="2"/>
      <c r="W1" s="2"/>
      <c r="X1" s="2"/>
      <c r="Y1" s="2"/>
      <c r="Z1" s="2"/>
      <c r="AA1" s="2"/>
      <c r="AB1" s="4"/>
      <c r="AC1" s="5" t="s">
        <v>3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7"/>
      <c r="AP1" s="2"/>
      <c r="AQ1" s="2"/>
      <c r="AR1" s="2"/>
      <c r="AS1" s="2"/>
      <c r="AT1" s="2"/>
      <c r="AU1" s="2"/>
      <c r="AV1" s="2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2"/>
      <c r="BJ1" s="2"/>
      <c r="BK1" s="2"/>
      <c r="BL1" s="2"/>
    </row>
    <row r="2" ht="30.0" customHeight="1">
      <c r="A2" s="1" t="s">
        <v>4</v>
      </c>
      <c r="B2" s="2" t="s">
        <v>5</v>
      </c>
      <c r="C2" s="2"/>
      <c r="D2" s="2"/>
      <c r="E2" s="2"/>
      <c r="F2" s="2"/>
      <c r="G2" s="3"/>
      <c r="H2" s="4"/>
      <c r="I2" s="11"/>
      <c r="J2" s="11" t="s">
        <v>6</v>
      </c>
      <c r="K2" s="12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4"/>
      <c r="Q2" s="12" t="s">
        <v>12</v>
      </c>
      <c r="R2" s="11" t="s">
        <v>10</v>
      </c>
      <c r="S2" s="2"/>
      <c r="T2" s="2"/>
      <c r="U2" s="2"/>
      <c r="V2" s="2"/>
      <c r="W2" s="2"/>
      <c r="X2" s="2"/>
      <c r="Y2" s="2"/>
      <c r="Z2" s="2"/>
      <c r="AA2" s="2"/>
      <c r="AB2" s="4"/>
      <c r="AC2" s="11"/>
      <c r="AD2" s="11" t="s">
        <v>13</v>
      </c>
      <c r="AE2" s="11" t="s">
        <v>14</v>
      </c>
      <c r="AF2" s="11" t="s">
        <v>15</v>
      </c>
      <c r="AG2" s="11" t="s">
        <v>16</v>
      </c>
      <c r="AH2" s="13" t="s">
        <v>17</v>
      </c>
      <c r="AI2" s="13" t="s">
        <v>18</v>
      </c>
      <c r="AJ2" s="13" t="s">
        <v>19</v>
      </c>
      <c r="AK2" s="11" t="s">
        <v>20</v>
      </c>
      <c r="AL2" s="11" t="s">
        <v>21</v>
      </c>
      <c r="AM2" s="11" t="s">
        <v>22</v>
      </c>
      <c r="AN2" s="11" t="s">
        <v>23</v>
      </c>
      <c r="AO2" s="11" t="s">
        <v>24</v>
      </c>
      <c r="AP2" s="2"/>
      <c r="AQ2" s="2"/>
      <c r="AR2" s="2"/>
      <c r="AS2" s="2"/>
      <c r="AT2" s="2"/>
      <c r="AU2" s="2"/>
      <c r="AV2" s="2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2"/>
      <c r="BJ2" s="2"/>
      <c r="BK2" s="2"/>
      <c r="BL2" s="2"/>
    </row>
    <row r="3" ht="14.25" customHeight="1">
      <c r="A3" s="1" t="s">
        <v>25</v>
      </c>
      <c r="B3" s="2" t="s">
        <v>26</v>
      </c>
      <c r="C3" s="2"/>
      <c r="D3" s="2"/>
      <c r="E3" s="2"/>
      <c r="F3" s="2"/>
      <c r="G3" s="3"/>
      <c r="H3" s="4"/>
      <c r="I3" s="11" t="s">
        <v>27</v>
      </c>
      <c r="J3" s="11">
        <v>10.0</v>
      </c>
      <c r="K3" s="11"/>
      <c r="L3" s="11">
        <v>0.0</v>
      </c>
      <c r="M3" s="11">
        <v>12.0</v>
      </c>
      <c r="N3" s="11">
        <f t="shared" ref="N3:N5" si="1">SUM(J3:M3)</f>
        <v>22</v>
      </c>
      <c r="O3" s="13">
        <f t="shared" ref="O3:O5" si="2">N3/N$8</f>
        <v>0.1692307692</v>
      </c>
      <c r="P3" s="4"/>
      <c r="Q3" s="14">
        <f t="shared" ref="Q3:Q5" si="3">(M3*66.67)/100</f>
        <v>8.0004</v>
      </c>
      <c r="R3" s="14">
        <f t="shared" ref="R3:R5" si="4">(J3+K3+L3+Q3)</f>
        <v>18.0004</v>
      </c>
      <c r="S3" s="2"/>
      <c r="T3" s="2"/>
      <c r="U3" s="2"/>
      <c r="V3" s="2"/>
      <c r="W3" s="2"/>
      <c r="X3" s="2"/>
      <c r="Y3" s="2"/>
      <c r="Z3" s="2"/>
      <c r="AA3" s="2"/>
      <c r="AB3" s="4"/>
      <c r="AC3" s="11" t="s">
        <v>27</v>
      </c>
      <c r="AD3" s="11" t="s">
        <v>28</v>
      </c>
      <c r="AE3" s="11"/>
      <c r="AF3" s="11"/>
      <c r="AG3" s="11"/>
      <c r="AH3" s="13"/>
      <c r="AI3" s="13"/>
      <c r="AJ3" s="13"/>
      <c r="AK3" s="11"/>
      <c r="AL3" s="11"/>
      <c r="AM3" s="11"/>
      <c r="AN3" s="11"/>
      <c r="AO3" s="11"/>
      <c r="AP3" s="2"/>
      <c r="AQ3" s="2"/>
      <c r="AR3" s="2"/>
      <c r="AS3" s="2"/>
      <c r="AT3" s="2"/>
      <c r="AU3" s="2"/>
      <c r="AV3" s="2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2"/>
      <c r="BJ3" s="2"/>
      <c r="BK3" s="2"/>
      <c r="BL3" s="2"/>
    </row>
    <row r="4" ht="14.25" customHeight="1">
      <c r="A4" s="1" t="s">
        <v>29</v>
      </c>
      <c r="B4" s="2" t="s">
        <v>30</v>
      </c>
      <c r="C4" s="2"/>
      <c r="D4" s="2"/>
      <c r="E4" s="2"/>
      <c r="F4" s="2"/>
      <c r="G4" s="3"/>
      <c r="H4" s="4"/>
      <c r="I4" s="11" t="s">
        <v>31</v>
      </c>
      <c r="J4" s="11">
        <v>10.0</v>
      </c>
      <c r="K4" s="11"/>
      <c r="L4" s="11">
        <v>12.0</v>
      </c>
      <c r="M4" s="11"/>
      <c r="N4" s="11">
        <f t="shared" si="1"/>
        <v>22</v>
      </c>
      <c r="O4" s="13">
        <f t="shared" si="2"/>
        <v>0.1692307692</v>
      </c>
      <c r="P4" s="4"/>
      <c r="Q4" s="14">
        <f t="shared" si="3"/>
        <v>0</v>
      </c>
      <c r="R4" s="14">
        <f t="shared" si="4"/>
        <v>22</v>
      </c>
      <c r="S4" s="2"/>
      <c r="T4" s="2"/>
      <c r="U4" s="2"/>
      <c r="V4" s="2"/>
      <c r="W4" s="2"/>
      <c r="X4" s="2"/>
      <c r="Y4" s="2"/>
      <c r="Z4" s="2"/>
      <c r="AA4" s="2"/>
      <c r="AB4" s="4"/>
      <c r="AC4" s="11" t="s">
        <v>31</v>
      </c>
      <c r="AD4" s="11"/>
      <c r="AE4" s="11"/>
      <c r="AF4" s="11" t="s">
        <v>28</v>
      </c>
      <c r="AG4" s="11"/>
      <c r="AH4" s="13"/>
      <c r="AI4" s="13"/>
      <c r="AJ4" s="13"/>
      <c r="AK4" s="11"/>
      <c r="AL4" s="11"/>
      <c r="AM4" s="11"/>
      <c r="AN4" s="11"/>
      <c r="AO4" s="11"/>
      <c r="AP4" s="2"/>
      <c r="AQ4" s="2"/>
      <c r="AR4" s="2"/>
      <c r="AS4" s="2"/>
      <c r="AT4" s="2"/>
      <c r="AU4" s="2"/>
      <c r="AV4" s="2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2"/>
      <c r="BJ4" s="2"/>
      <c r="BK4" s="2"/>
      <c r="BL4" s="2"/>
    </row>
    <row r="5" ht="14.25" customHeight="1">
      <c r="A5" s="1" t="s">
        <v>32</v>
      </c>
      <c r="B5" s="2">
        <f>COUNT(AX16:AX51)</f>
        <v>36</v>
      </c>
      <c r="C5" s="10"/>
      <c r="D5" s="2"/>
      <c r="E5" s="2"/>
      <c r="F5" s="2"/>
      <c r="G5" s="3"/>
      <c r="H5" s="4"/>
      <c r="I5" s="11" t="s">
        <v>33</v>
      </c>
      <c r="J5" s="11">
        <v>10.0</v>
      </c>
      <c r="K5" s="11">
        <v>10.0</v>
      </c>
      <c r="L5" s="11">
        <v>18.0</v>
      </c>
      <c r="M5" s="11">
        <v>48.0</v>
      </c>
      <c r="N5" s="11">
        <f t="shared" si="1"/>
        <v>86</v>
      </c>
      <c r="O5" s="13">
        <f t="shared" si="2"/>
        <v>0.6615384615</v>
      </c>
      <c r="P5" s="4"/>
      <c r="Q5" s="14">
        <f t="shared" si="3"/>
        <v>32.0016</v>
      </c>
      <c r="R5" s="14">
        <f t="shared" si="4"/>
        <v>70.0016</v>
      </c>
      <c r="S5" s="2"/>
      <c r="T5" s="2"/>
      <c r="U5" s="2"/>
      <c r="V5" s="2"/>
      <c r="W5" s="2"/>
      <c r="X5" s="2"/>
      <c r="Y5" s="2"/>
      <c r="Z5" s="2"/>
      <c r="AA5" s="2"/>
      <c r="AB5" s="4"/>
      <c r="AC5" s="11" t="s">
        <v>33</v>
      </c>
      <c r="AD5" s="11"/>
      <c r="AE5" s="11"/>
      <c r="AF5" s="11" t="s">
        <v>28</v>
      </c>
      <c r="AG5" s="11"/>
      <c r="AH5" s="13"/>
      <c r="AI5" s="13"/>
      <c r="AJ5" s="13"/>
      <c r="AK5" s="11"/>
      <c r="AL5" s="11"/>
      <c r="AM5" s="11"/>
      <c r="AN5" s="11"/>
      <c r="AO5" s="11"/>
      <c r="AP5" s="2"/>
      <c r="AQ5" s="2"/>
      <c r="AR5" s="2"/>
      <c r="AS5" s="2"/>
      <c r="AT5" s="2"/>
      <c r="AU5" s="2"/>
      <c r="AV5" s="2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2"/>
      <c r="BJ5" s="2"/>
      <c r="BK5" s="2"/>
      <c r="BL5" s="2"/>
    </row>
    <row r="6" ht="14.25" customHeight="1">
      <c r="A6" s="1"/>
      <c r="B6" s="10"/>
      <c r="C6" s="10"/>
      <c r="D6" s="2"/>
      <c r="E6" s="2"/>
      <c r="F6" s="2"/>
      <c r="G6" s="3"/>
      <c r="H6" s="4"/>
      <c r="I6" s="11"/>
      <c r="J6" s="11"/>
      <c r="K6" s="11"/>
      <c r="L6" s="11"/>
      <c r="M6" s="11"/>
      <c r="N6" s="11"/>
      <c r="O6" s="13"/>
      <c r="P6" s="4"/>
      <c r="Q6" s="14"/>
      <c r="R6" s="14"/>
      <c r="S6" s="2"/>
      <c r="T6" s="2"/>
      <c r="U6" s="2"/>
      <c r="V6" s="2"/>
      <c r="W6" s="2"/>
      <c r="X6" s="2"/>
      <c r="Y6" s="2"/>
      <c r="Z6" s="2"/>
      <c r="AA6" s="2"/>
      <c r="AB6" s="4"/>
      <c r="AC6" s="11"/>
      <c r="AD6" s="11"/>
      <c r="AE6" s="11"/>
      <c r="AF6" s="11"/>
      <c r="AG6" s="11"/>
      <c r="AH6" s="13"/>
      <c r="AI6" s="13"/>
      <c r="AJ6" s="13"/>
      <c r="AK6" s="11"/>
      <c r="AL6" s="11"/>
      <c r="AM6" s="11"/>
      <c r="AN6" s="11"/>
      <c r="AO6" s="11"/>
      <c r="AP6" s="2"/>
      <c r="AQ6" s="2"/>
      <c r="AR6" s="2"/>
      <c r="AS6" s="2"/>
      <c r="AT6" s="2"/>
      <c r="AU6" s="2"/>
      <c r="AV6" s="2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2"/>
      <c r="BJ6" s="2"/>
      <c r="BK6" s="2"/>
      <c r="BL6" s="2"/>
    </row>
    <row r="7" ht="14.25" customHeight="1">
      <c r="A7" s="1"/>
      <c r="B7" s="10"/>
      <c r="C7" s="10"/>
      <c r="D7" s="2"/>
      <c r="E7" s="2"/>
      <c r="F7" s="2"/>
      <c r="G7" s="3"/>
      <c r="H7" s="4"/>
      <c r="I7" s="11"/>
      <c r="J7" s="11"/>
      <c r="K7" s="11"/>
      <c r="L7" s="11"/>
      <c r="M7" s="11"/>
      <c r="N7" s="11"/>
      <c r="O7" s="13"/>
      <c r="P7" s="4"/>
      <c r="Q7" s="14"/>
      <c r="R7" s="14"/>
      <c r="S7" s="2"/>
      <c r="T7" s="2"/>
      <c r="U7" s="2"/>
      <c r="V7" s="2"/>
      <c r="W7" s="2"/>
      <c r="X7" s="2"/>
      <c r="Y7" s="2"/>
      <c r="Z7" s="2"/>
      <c r="AA7" s="2"/>
      <c r="AB7" s="4"/>
      <c r="AC7" s="13"/>
      <c r="AD7" s="11"/>
      <c r="AE7" s="11"/>
      <c r="AF7" s="11"/>
      <c r="AG7" s="11"/>
      <c r="AH7" s="13"/>
      <c r="AI7" s="13"/>
      <c r="AJ7" s="13"/>
      <c r="AK7" s="11"/>
      <c r="AL7" s="11"/>
      <c r="AM7" s="11"/>
      <c r="AN7" s="11"/>
      <c r="AO7" s="11"/>
      <c r="AP7" s="2"/>
      <c r="AQ7" s="2"/>
      <c r="AR7" s="2"/>
      <c r="AS7" s="2"/>
      <c r="AT7" s="2"/>
      <c r="AU7" s="2"/>
      <c r="AV7" s="2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"/>
      <c r="BJ7" s="2"/>
      <c r="BK7" s="2"/>
      <c r="BL7" s="2"/>
    </row>
    <row r="8" ht="14.25" customHeight="1">
      <c r="A8" s="1"/>
      <c r="B8" s="2"/>
      <c r="C8" s="2"/>
      <c r="D8" s="2"/>
      <c r="E8" s="2"/>
      <c r="F8" s="2"/>
      <c r="G8" s="3"/>
      <c r="H8" s="4"/>
      <c r="I8" s="11"/>
      <c r="J8" s="11"/>
      <c r="K8" s="11"/>
      <c r="L8" s="11"/>
      <c r="M8" s="11"/>
      <c r="N8" s="11">
        <f>SUM(N3:N6)</f>
        <v>130</v>
      </c>
      <c r="O8" s="13">
        <f>SUM(O3:O5)</f>
        <v>1</v>
      </c>
      <c r="P8" s="4"/>
      <c r="Q8" s="11"/>
      <c r="R8" s="11"/>
      <c r="S8" s="2"/>
      <c r="T8" s="2"/>
      <c r="U8" s="2"/>
      <c r="V8" s="2"/>
      <c r="W8" s="2"/>
      <c r="X8" s="2"/>
      <c r="Y8" s="2"/>
      <c r="Z8" s="2"/>
      <c r="AA8" s="2"/>
      <c r="AB8" s="4"/>
      <c r="AC8" s="13"/>
      <c r="AD8" s="13"/>
      <c r="AE8" s="13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2"/>
      <c r="AQ8" s="2"/>
      <c r="AR8" s="2"/>
      <c r="AS8" s="2"/>
      <c r="AT8" s="2"/>
      <c r="AU8" s="2"/>
      <c r="AV8" s="2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2"/>
      <c r="BJ8" s="2"/>
      <c r="BK8" s="2"/>
      <c r="BL8" s="2"/>
    </row>
    <row r="9" ht="14.25" customHeight="1">
      <c r="A9" s="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0"/>
      <c r="AE9" s="10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2"/>
      <c r="BJ9" s="2"/>
      <c r="BK9" s="2"/>
      <c r="BL9" s="2"/>
    </row>
    <row r="10" ht="14.25" customHeight="1">
      <c r="A10" s="15"/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2"/>
      <c r="AT10" s="8"/>
      <c r="AU10" s="8"/>
      <c r="AV10" s="8"/>
      <c r="AW10" s="10"/>
      <c r="AX10" s="16"/>
      <c r="AY10" s="16"/>
      <c r="AZ10" s="16"/>
      <c r="BA10" s="10"/>
      <c r="BB10" s="16"/>
      <c r="BC10" s="16"/>
      <c r="BD10" s="16"/>
      <c r="BE10" s="10"/>
      <c r="BF10" s="16"/>
      <c r="BG10" s="16"/>
      <c r="BH10" s="16"/>
      <c r="BI10" s="2"/>
      <c r="BJ10" s="2"/>
      <c r="BK10" s="2"/>
      <c r="BL10" s="2"/>
    </row>
    <row r="11" ht="14.25" customHeight="1">
      <c r="A11" s="17" t="s">
        <v>34</v>
      </c>
      <c r="B11" s="18" t="s">
        <v>35</v>
      </c>
      <c r="C11" s="19" t="s">
        <v>36</v>
      </c>
      <c r="D11" s="19" t="s">
        <v>37</v>
      </c>
      <c r="E11" s="19" t="s">
        <v>38</v>
      </c>
      <c r="F11" s="19" t="s">
        <v>39</v>
      </c>
      <c r="G11" s="19" t="s">
        <v>40</v>
      </c>
      <c r="H11" s="19" t="s">
        <v>7</v>
      </c>
      <c r="I11" s="20" t="s">
        <v>41</v>
      </c>
      <c r="J11" s="6"/>
      <c r="K11" s="6"/>
      <c r="L11" s="6"/>
      <c r="M11" s="6"/>
      <c r="N11" s="6"/>
      <c r="O11" s="6"/>
      <c r="P11" s="6"/>
      <c r="Q11" s="6"/>
      <c r="R11" s="7"/>
      <c r="S11" s="20" t="s">
        <v>9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7"/>
      <c r="AR11" s="21" t="s">
        <v>10</v>
      </c>
      <c r="AS11" s="4"/>
      <c r="AT11" s="22" t="s">
        <v>42</v>
      </c>
      <c r="AU11" s="23"/>
      <c r="AV11" s="23"/>
      <c r="AW11" s="24"/>
      <c r="AX11" s="22" t="s">
        <v>42</v>
      </c>
      <c r="AY11" s="23"/>
      <c r="AZ11" s="23"/>
      <c r="BA11" s="24"/>
      <c r="BB11" s="22" t="s">
        <v>42</v>
      </c>
      <c r="BC11" s="23"/>
      <c r="BD11" s="23"/>
      <c r="BE11" s="24"/>
      <c r="BF11" s="22" t="s">
        <v>42</v>
      </c>
      <c r="BG11" s="23"/>
      <c r="BH11" s="23"/>
      <c r="BI11" s="10"/>
      <c r="BJ11" s="2"/>
      <c r="BK11" s="2"/>
      <c r="BL11" s="2"/>
    </row>
    <row r="12" ht="14.25" customHeight="1">
      <c r="A12" s="25"/>
      <c r="B12" s="26"/>
      <c r="C12" s="11"/>
      <c r="D12" s="11"/>
      <c r="E12" s="11"/>
      <c r="F12" s="11"/>
      <c r="G12" s="27"/>
      <c r="H12" s="11"/>
      <c r="I12" s="9" t="s">
        <v>43</v>
      </c>
      <c r="J12" s="28"/>
      <c r="K12" s="29"/>
      <c r="L12" s="9" t="s">
        <v>44</v>
      </c>
      <c r="M12" s="28"/>
      <c r="N12" s="29"/>
      <c r="O12" s="9" t="s">
        <v>45</v>
      </c>
      <c r="P12" s="28"/>
      <c r="Q12" s="29"/>
      <c r="R12" s="30" t="s">
        <v>46</v>
      </c>
      <c r="S12" s="9" t="s">
        <v>43</v>
      </c>
      <c r="T12" s="28"/>
      <c r="U12" s="28"/>
      <c r="V12" s="29"/>
      <c r="W12" s="9" t="s">
        <v>44</v>
      </c>
      <c r="X12" s="28"/>
      <c r="Y12" s="28"/>
      <c r="Z12" s="29"/>
      <c r="AA12" s="9" t="s">
        <v>45</v>
      </c>
      <c r="AB12" s="28"/>
      <c r="AC12" s="28"/>
      <c r="AD12" s="29"/>
      <c r="AE12" s="9" t="s">
        <v>47</v>
      </c>
      <c r="AF12" s="28"/>
      <c r="AG12" s="28"/>
      <c r="AH12" s="29"/>
      <c r="AI12" s="9" t="s">
        <v>48</v>
      </c>
      <c r="AJ12" s="28"/>
      <c r="AK12" s="28"/>
      <c r="AL12" s="9"/>
      <c r="AM12" s="9" t="s">
        <v>49</v>
      </c>
      <c r="AN12" s="28"/>
      <c r="AO12" s="28"/>
      <c r="AP12" s="29"/>
      <c r="AQ12" s="30" t="s">
        <v>50</v>
      </c>
      <c r="AR12" s="26"/>
      <c r="AS12" s="4"/>
      <c r="AT12" s="28"/>
      <c r="AU12" s="28"/>
      <c r="AV12" s="28"/>
      <c r="AW12" s="24"/>
      <c r="AX12" s="28"/>
      <c r="AY12" s="28"/>
      <c r="AZ12" s="28"/>
      <c r="BA12" s="24"/>
      <c r="BB12" s="28"/>
      <c r="BC12" s="28"/>
      <c r="BD12" s="28"/>
      <c r="BE12" s="24"/>
      <c r="BF12" s="28"/>
      <c r="BG12" s="28"/>
      <c r="BH12" s="28"/>
      <c r="BI12" s="10"/>
      <c r="BJ12" s="2"/>
      <c r="BK12" s="2"/>
      <c r="BL12" s="2"/>
    </row>
    <row r="13" ht="14.25" customHeight="1">
      <c r="A13" s="25"/>
      <c r="B13" s="26"/>
      <c r="C13" s="11"/>
      <c r="D13" s="11"/>
      <c r="E13" s="11"/>
      <c r="F13" s="11"/>
      <c r="G13" s="27"/>
      <c r="H13" s="11"/>
      <c r="I13" s="11" t="s">
        <v>51</v>
      </c>
      <c r="J13" s="11" t="s">
        <v>52</v>
      </c>
      <c r="K13" s="11" t="s">
        <v>53</v>
      </c>
      <c r="L13" s="11" t="s">
        <v>51</v>
      </c>
      <c r="M13" s="11" t="s">
        <v>52</v>
      </c>
      <c r="N13" s="11" t="s">
        <v>53</v>
      </c>
      <c r="O13" s="11" t="s">
        <v>51</v>
      </c>
      <c r="P13" s="11" t="s">
        <v>52</v>
      </c>
      <c r="Q13" s="11" t="s">
        <v>53</v>
      </c>
      <c r="R13" s="26"/>
      <c r="S13" s="11" t="s">
        <v>51</v>
      </c>
      <c r="T13" s="11" t="s">
        <v>52</v>
      </c>
      <c r="U13" s="11" t="s">
        <v>53</v>
      </c>
      <c r="V13" s="11" t="s">
        <v>54</v>
      </c>
      <c r="W13" s="11" t="s">
        <v>51</v>
      </c>
      <c r="X13" s="11" t="s">
        <v>52</v>
      </c>
      <c r="Y13" s="11" t="s">
        <v>53</v>
      </c>
      <c r="Z13" s="11" t="s">
        <v>54</v>
      </c>
      <c r="AA13" s="11" t="s">
        <v>51</v>
      </c>
      <c r="AB13" s="11" t="s">
        <v>52</v>
      </c>
      <c r="AC13" s="11" t="s">
        <v>53</v>
      </c>
      <c r="AD13" s="11" t="s">
        <v>54</v>
      </c>
      <c r="AE13" s="11" t="s">
        <v>51</v>
      </c>
      <c r="AF13" s="11" t="s">
        <v>52</v>
      </c>
      <c r="AG13" s="11" t="s">
        <v>53</v>
      </c>
      <c r="AH13" s="11" t="s">
        <v>54</v>
      </c>
      <c r="AI13" s="11" t="s">
        <v>51</v>
      </c>
      <c r="AJ13" s="11" t="s">
        <v>52</v>
      </c>
      <c r="AK13" s="11" t="s">
        <v>53</v>
      </c>
      <c r="AL13" s="11" t="s">
        <v>54</v>
      </c>
      <c r="AM13" s="11" t="s">
        <v>51</v>
      </c>
      <c r="AN13" s="11" t="s">
        <v>52</v>
      </c>
      <c r="AO13" s="11" t="s">
        <v>53</v>
      </c>
      <c r="AP13" s="11" t="s">
        <v>54</v>
      </c>
      <c r="AQ13" s="26"/>
      <c r="AR13" s="26"/>
      <c r="AS13" s="4"/>
      <c r="AT13" s="31" t="s">
        <v>55</v>
      </c>
      <c r="AU13" s="31" t="s">
        <v>56</v>
      </c>
      <c r="AV13" s="31" t="s">
        <v>57</v>
      </c>
      <c r="AW13" s="24"/>
      <c r="AX13" s="31" t="s">
        <v>55</v>
      </c>
      <c r="AY13" s="31" t="s">
        <v>56</v>
      </c>
      <c r="AZ13" s="31" t="s">
        <v>57</v>
      </c>
      <c r="BA13" s="24"/>
      <c r="BB13" s="13" t="s">
        <v>55</v>
      </c>
      <c r="BC13" s="13" t="s">
        <v>31</v>
      </c>
      <c r="BD13" s="13" t="s">
        <v>57</v>
      </c>
      <c r="BE13" s="24"/>
      <c r="BF13" s="13" t="s">
        <v>55</v>
      </c>
      <c r="BG13" s="13" t="s">
        <v>31</v>
      </c>
      <c r="BH13" s="13" t="s">
        <v>57</v>
      </c>
      <c r="BI13" s="10"/>
      <c r="BJ13" s="2"/>
      <c r="BK13" s="2"/>
      <c r="BL13" s="2"/>
    </row>
    <row r="14" ht="14.25" customHeight="1">
      <c r="A14" s="25"/>
      <c r="B14" s="26"/>
      <c r="C14" s="11"/>
      <c r="D14" s="32" t="s">
        <v>27</v>
      </c>
      <c r="E14" s="11" t="s">
        <v>33</v>
      </c>
      <c r="F14" s="11" t="s">
        <v>31</v>
      </c>
      <c r="G14" s="27"/>
      <c r="H14" s="11" t="s">
        <v>33</v>
      </c>
      <c r="I14" s="11" t="s">
        <v>31</v>
      </c>
      <c r="J14" s="11" t="s">
        <v>33</v>
      </c>
      <c r="K14" s="11"/>
      <c r="L14" s="11" t="s">
        <v>31</v>
      </c>
      <c r="M14" s="11" t="s">
        <v>33</v>
      </c>
      <c r="N14" s="11"/>
      <c r="O14" s="11" t="s">
        <v>31</v>
      </c>
      <c r="P14" s="11" t="s">
        <v>33</v>
      </c>
      <c r="Q14" s="11"/>
      <c r="R14" s="29"/>
      <c r="S14" s="11" t="s">
        <v>33</v>
      </c>
      <c r="T14" s="11" t="s">
        <v>33</v>
      </c>
      <c r="U14" s="11" t="s">
        <v>27</v>
      </c>
      <c r="V14" s="11"/>
      <c r="W14" s="11" t="s">
        <v>33</v>
      </c>
      <c r="X14" s="11" t="s">
        <v>27</v>
      </c>
      <c r="Y14" s="11" t="s">
        <v>33</v>
      </c>
      <c r="Z14" s="11"/>
      <c r="AA14" s="11" t="s">
        <v>33</v>
      </c>
      <c r="AB14" s="11" t="s">
        <v>33</v>
      </c>
      <c r="AC14" s="11"/>
      <c r="AD14" s="11"/>
      <c r="AE14" s="11" t="s">
        <v>27</v>
      </c>
      <c r="AF14" s="11" t="s">
        <v>33</v>
      </c>
      <c r="AG14" s="11"/>
      <c r="AH14" s="11"/>
      <c r="AI14" s="11" t="s">
        <v>33</v>
      </c>
      <c r="AJ14" s="11" t="s">
        <v>33</v>
      </c>
      <c r="AK14" s="11"/>
      <c r="AL14" s="11"/>
      <c r="AM14" s="11" t="s">
        <v>27</v>
      </c>
      <c r="AN14" s="11" t="s">
        <v>33</v>
      </c>
      <c r="AO14" s="11" t="s">
        <v>27</v>
      </c>
      <c r="AP14" s="11"/>
      <c r="AQ14" s="29"/>
      <c r="AR14" s="29"/>
      <c r="AS14" s="4"/>
      <c r="AT14" s="11"/>
      <c r="AU14" s="11"/>
      <c r="AV14" s="11"/>
      <c r="AW14" s="24"/>
      <c r="AX14" s="11"/>
      <c r="AY14" s="11"/>
      <c r="AZ14" s="11"/>
      <c r="BA14" s="24"/>
      <c r="BB14" s="13"/>
      <c r="BC14" s="13"/>
      <c r="BD14" s="13"/>
      <c r="BE14" s="24"/>
      <c r="BF14" s="13"/>
      <c r="BG14" s="13"/>
      <c r="BH14" s="13"/>
      <c r="BI14" s="2"/>
      <c r="BJ14" s="2"/>
      <c r="BK14" s="2"/>
      <c r="BL14" s="2"/>
    </row>
    <row r="15" ht="14.25" customHeight="1">
      <c r="A15" s="33"/>
      <c r="B15" s="29"/>
      <c r="C15" s="34">
        <v>10.0</v>
      </c>
      <c r="D15" s="34">
        <v>10.0</v>
      </c>
      <c r="E15" s="34">
        <v>10.0</v>
      </c>
      <c r="F15" s="34">
        <v>10.0</v>
      </c>
      <c r="G15" s="34">
        <f t="shared" ref="G15:G57" si="5">LARGE(D15:F15,1)+LARGE(D15:F15,2)</f>
        <v>20</v>
      </c>
      <c r="H15" s="34">
        <v>10.0</v>
      </c>
      <c r="I15" s="34">
        <v>4.0</v>
      </c>
      <c r="J15" s="35">
        <v>6.0</v>
      </c>
      <c r="K15" s="35"/>
      <c r="L15" s="34">
        <v>4.0</v>
      </c>
      <c r="M15" s="35">
        <v>6.0</v>
      </c>
      <c r="N15" s="35"/>
      <c r="O15" s="34">
        <v>4.0</v>
      </c>
      <c r="P15" s="35">
        <v>6.0</v>
      </c>
      <c r="Q15" s="35"/>
      <c r="R15" s="34">
        <v>20.0</v>
      </c>
      <c r="S15" s="34">
        <v>5.0</v>
      </c>
      <c r="T15" s="34">
        <v>5.0</v>
      </c>
      <c r="U15" s="34"/>
      <c r="V15" s="35"/>
      <c r="W15" s="35">
        <v>3.0</v>
      </c>
      <c r="X15" s="35">
        <v>7.0</v>
      </c>
      <c r="Y15" s="35"/>
      <c r="Z15" s="35"/>
      <c r="AA15" s="35">
        <v>5.0</v>
      </c>
      <c r="AB15" s="35">
        <v>5.0</v>
      </c>
      <c r="AC15" s="35"/>
      <c r="AD15" s="35"/>
      <c r="AE15" s="35">
        <v>4.0</v>
      </c>
      <c r="AF15" s="35">
        <v>6.0</v>
      </c>
      <c r="AG15" s="35"/>
      <c r="AH15" s="35"/>
      <c r="AI15" s="35">
        <v>6.0</v>
      </c>
      <c r="AJ15" s="35">
        <v>4.0</v>
      </c>
      <c r="AK15" s="35"/>
      <c r="AL15" s="35"/>
      <c r="AM15" s="35">
        <v>3.0</v>
      </c>
      <c r="AN15" s="35">
        <v>5.0</v>
      </c>
      <c r="AO15" s="35">
        <v>2.0</v>
      </c>
      <c r="AP15" s="35"/>
      <c r="AQ15" s="35">
        <v>40.0</v>
      </c>
      <c r="AR15" s="27"/>
      <c r="AS15" s="36"/>
      <c r="AT15" s="37">
        <f>SUMIF($D$14:$AP$14,I$3,$D15:$AP15)-M$3+Q$3</f>
        <v>22.0004</v>
      </c>
      <c r="AU15" s="37">
        <f>SUMIF($D$14:$AP$14,I$4,$D15:$AP15)-M$4+Q$4</f>
        <v>22</v>
      </c>
      <c r="AV15" s="37">
        <f>SUMIF($D$14:$AP$14,I$5,$D15:$AP15)-M$5+Q$5</f>
        <v>66.0016</v>
      </c>
      <c r="AW15" s="38"/>
      <c r="AX15" s="37">
        <f>SUMIF($D$14:$AP$14,I$3,$D15:$AP15)-M$3+Q$3</f>
        <v>22.0004</v>
      </c>
      <c r="AY15" s="37">
        <f>SUMIF($D$14:$AP$14,I$4,$D15:$AP15)-M$4+Q$4</f>
        <v>22</v>
      </c>
      <c r="AZ15" s="37">
        <f>SUMIF($D$14:$AP$14,I$5,$D15:$AP15)-M$5+Q$5</f>
        <v>66.0016</v>
      </c>
      <c r="BA15" s="39"/>
      <c r="BB15" s="37">
        <f>SUMIF($D$14:$AP$14,I$3,$D15:$AP15)-M$3+Q$3</f>
        <v>22.0004</v>
      </c>
      <c r="BC15" s="37">
        <f>SUMIF($D$14:$AP$14,I$4,$D15:$AP15)-M$4+Q$4</f>
        <v>22</v>
      </c>
      <c r="BD15" s="37">
        <f>SUMIF($D$14:$AP$14,I$5,$D15:$AP15)-M$5+Q$5</f>
        <v>66.0016</v>
      </c>
      <c r="BE15" s="39"/>
      <c r="BF15" s="37">
        <f>SUMIF($D$14:$AP$14,I$3,$D15:$AP15)-M$3+Q$3</f>
        <v>22.0004</v>
      </c>
      <c r="BG15" s="37">
        <f>SUMIF($D$14:$AP$14,I$4,$D15:$AP15)-M$4+Q$4</f>
        <v>22</v>
      </c>
      <c r="BH15" s="37">
        <f>SUMIF($D$14:$AP$14,I$5,$D15:$AP15)-M$5+Q$5</f>
        <v>66.0016</v>
      </c>
      <c r="BI15" s="2"/>
      <c r="BJ15" s="2"/>
      <c r="BK15" s="2"/>
      <c r="BL15" s="2"/>
    </row>
    <row r="16" ht="14.25" customHeight="1">
      <c r="A16" s="40" t="s">
        <v>58</v>
      </c>
      <c r="B16" s="41" t="s">
        <v>59</v>
      </c>
      <c r="C16" s="42">
        <v>8.0</v>
      </c>
      <c r="D16" s="43">
        <v>0.0</v>
      </c>
      <c r="E16" s="43">
        <v>1.0</v>
      </c>
      <c r="F16" s="44">
        <v>4.0</v>
      </c>
      <c r="G16" s="34">
        <f t="shared" si="5"/>
        <v>5</v>
      </c>
      <c r="H16" s="42">
        <v>0.0</v>
      </c>
      <c r="I16" s="45">
        <v>1.0</v>
      </c>
      <c r="J16" s="45">
        <v>4.0</v>
      </c>
      <c r="K16" s="45"/>
      <c r="L16" s="46">
        <v>1.0</v>
      </c>
      <c r="M16" s="46"/>
      <c r="N16" s="47"/>
      <c r="O16" s="45"/>
      <c r="P16" s="45"/>
      <c r="Q16" s="45"/>
      <c r="R16" s="48">
        <f t="shared" ref="R16:R57" si="8">SUM(I16:Q16)</f>
        <v>6</v>
      </c>
      <c r="S16" s="49"/>
      <c r="T16" s="49"/>
      <c r="U16" s="50"/>
      <c r="V16" s="50"/>
      <c r="W16" s="51">
        <v>4.0</v>
      </c>
      <c r="X16" s="51">
        <v>2.0</v>
      </c>
      <c r="Y16" s="51"/>
      <c r="Z16" s="51"/>
      <c r="AA16" s="49"/>
      <c r="AB16" s="49"/>
      <c r="AC16" s="50"/>
      <c r="AD16" s="50"/>
      <c r="AE16" s="51">
        <v>0.0</v>
      </c>
      <c r="AF16" s="51">
        <v>0.0</v>
      </c>
      <c r="AG16" s="52"/>
      <c r="AH16" s="52"/>
      <c r="AI16" s="49">
        <v>3.0</v>
      </c>
      <c r="AJ16" s="49">
        <v>1.0</v>
      </c>
      <c r="AK16" s="50"/>
      <c r="AL16" s="50"/>
      <c r="AM16" s="51">
        <v>0.0</v>
      </c>
      <c r="AN16" s="51">
        <v>0.0</v>
      </c>
      <c r="AO16" s="51"/>
      <c r="AP16" s="52"/>
      <c r="AQ16" s="11">
        <f t="shared" ref="AQ16:AQ18" si="9">SUM(S16:AP16)</f>
        <v>10</v>
      </c>
      <c r="AR16" s="11">
        <f t="shared" ref="AR16:AR57" si="10">SUM(C16,G16,H16,R16,AQ16)</f>
        <v>29</v>
      </c>
      <c r="AS16" s="4"/>
      <c r="AT16" s="53">
        <f t="shared" ref="AT16:AT57" si="11">MIN(SUMIF($D$14:$AP$14,I$3,$D16:$AP16),100)</f>
        <v>2</v>
      </c>
      <c r="AU16" s="53">
        <f t="shared" ref="AU16:AU57" si="12">MIN(SUMIF($D$14:$AP$14,I$4,$D16:$AP16),100)</f>
        <v>6</v>
      </c>
      <c r="AV16" s="53">
        <f t="shared" ref="AV16:AV57" si="13">MIN(SUMIF($D$14:$AP$14,I$5,$D16:$AP16),100)</f>
        <v>13</v>
      </c>
      <c r="AW16" s="24"/>
      <c r="AX16" s="13">
        <f t="shared" ref="AX16:AX57" si="14">MIN(SUMIF($D$14:$AP$14,I$3,$D16:$AP16)/AX$15,100%)</f>
        <v>0.09090743805</v>
      </c>
      <c r="AY16" s="13">
        <f t="shared" ref="AY16:AY57" si="15">MIN(SUMIF($D$14:$AP$14,I$4,$D16:$AP16)/AY$15,100%)</f>
        <v>0.2727272727</v>
      </c>
      <c r="AZ16" s="13">
        <f t="shared" ref="AZ16:AZ57" si="16">MIN(SUMIF($D$14:$AP$14,I$5,$D16:$AP16)/AZ$15,100%)</f>
        <v>0.1969649221</v>
      </c>
      <c r="BA16" s="24"/>
      <c r="BB16" s="11">
        <f t="shared" ref="BB16:BD16" si="6">IF((AX16)&gt;=50%,2,(IF((AX16)&lt;25%,0,1)))</f>
        <v>0</v>
      </c>
      <c r="BC16" s="11">
        <f t="shared" si="6"/>
        <v>1</v>
      </c>
      <c r="BD16" s="11">
        <f t="shared" si="6"/>
        <v>0</v>
      </c>
      <c r="BE16" s="4"/>
      <c r="BF16" s="11" t="str">
        <f t="shared" ref="BF16:BH16" si="7">IF(BB16=2,"Att",(IF(BB16=0,"Not","Weak")))</f>
        <v>Not</v>
      </c>
      <c r="BG16" s="11" t="str">
        <f t="shared" si="7"/>
        <v>Weak</v>
      </c>
      <c r="BH16" s="11" t="str">
        <f t="shared" si="7"/>
        <v>Not</v>
      </c>
      <c r="BI16" s="2"/>
      <c r="BJ16" s="2"/>
      <c r="BK16" s="2"/>
      <c r="BL16" s="2"/>
    </row>
    <row r="17" ht="14.25" customHeight="1">
      <c r="A17" s="40" t="s">
        <v>60</v>
      </c>
      <c r="B17" s="41" t="s">
        <v>61</v>
      </c>
      <c r="C17" s="42">
        <v>10.0</v>
      </c>
      <c r="D17" s="54"/>
      <c r="E17" s="54"/>
      <c r="F17" s="54"/>
      <c r="G17" s="34" t="str">
        <f t="shared" si="5"/>
        <v>#NUM!</v>
      </c>
      <c r="H17" s="42">
        <v>10.0</v>
      </c>
      <c r="I17" s="55"/>
      <c r="J17" s="55"/>
      <c r="K17" s="51"/>
      <c r="L17" s="56"/>
      <c r="M17" s="56"/>
      <c r="N17" s="57"/>
      <c r="O17" s="55"/>
      <c r="P17" s="55"/>
      <c r="Q17" s="51"/>
      <c r="R17" s="48">
        <f t="shared" si="8"/>
        <v>0</v>
      </c>
      <c r="S17" s="58"/>
      <c r="T17" s="58"/>
      <c r="U17" s="50"/>
      <c r="V17" s="50"/>
      <c r="W17" s="51">
        <v>0.0</v>
      </c>
      <c r="X17" s="51">
        <v>0.0</v>
      </c>
      <c r="Y17" s="51"/>
      <c r="Z17" s="51"/>
      <c r="AA17" s="58">
        <v>1.0</v>
      </c>
      <c r="AB17" s="58">
        <v>2.0</v>
      </c>
      <c r="AC17" s="50">
        <v>0.0</v>
      </c>
      <c r="AD17" s="50"/>
      <c r="AE17" s="51"/>
      <c r="AF17" s="51"/>
      <c r="AG17" s="52"/>
      <c r="AH17" s="52"/>
      <c r="AI17" s="58">
        <v>0.0</v>
      </c>
      <c r="AJ17" s="58">
        <v>1.0</v>
      </c>
      <c r="AK17" s="50"/>
      <c r="AL17" s="50"/>
      <c r="AM17" s="55">
        <v>1.0</v>
      </c>
      <c r="AN17" s="55">
        <v>0.0</v>
      </c>
      <c r="AO17" s="55"/>
      <c r="AP17" s="52"/>
      <c r="AQ17" s="11">
        <f t="shared" si="9"/>
        <v>5</v>
      </c>
      <c r="AR17" s="11" t="str">
        <f t="shared" si="10"/>
        <v>#NUM!</v>
      </c>
      <c r="AS17" s="4"/>
      <c r="AT17" s="59">
        <f t="shared" si="11"/>
        <v>1</v>
      </c>
      <c r="AU17" s="59">
        <f t="shared" si="12"/>
        <v>0</v>
      </c>
      <c r="AV17" s="59">
        <f t="shared" si="13"/>
        <v>14</v>
      </c>
      <c r="AW17" s="24"/>
      <c r="AX17" s="60">
        <f t="shared" si="14"/>
        <v>0.04545371902</v>
      </c>
      <c r="AY17" s="60">
        <f t="shared" si="15"/>
        <v>0</v>
      </c>
      <c r="AZ17" s="60">
        <f t="shared" si="16"/>
        <v>0.2121160699</v>
      </c>
      <c r="BA17" s="24"/>
      <c r="BB17" s="61">
        <f t="shared" ref="BB17:BD17" si="17">IF((AX17)&gt;=50%,2,(IF((AX17)&lt;25%,0,1)))</f>
        <v>0</v>
      </c>
      <c r="BC17" s="61">
        <f t="shared" si="17"/>
        <v>0</v>
      </c>
      <c r="BD17" s="61">
        <f t="shared" si="17"/>
        <v>0</v>
      </c>
      <c r="BE17" s="4"/>
      <c r="BF17" s="61" t="str">
        <f t="shared" ref="BF17:BH17" si="18">IF(BB17=2,"Att",(IF(BB17=0,"Not","Weak")))</f>
        <v>Not</v>
      </c>
      <c r="BG17" s="61" t="str">
        <f t="shared" si="18"/>
        <v>Not</v>
      </c>
      <c r="BH17" s="11" t="str">
        <f t="shared" si="18"/>
        <v>Not</v>
      </c>
      <c r="BI17" s="2"/>
      <c r="BJ17" s="2"/>
      <c r="BK17" s="2"/>
      <c r="BL17" s="2"/>
    </row>
    <row r="18" ht="14.25" customHeight="1">
      <c r="A18" s="40" t="s">
        <v>62</v>
      </c>
      <c r="B18" s="41" t="s">
        <v>63</v>
      </c>
      <c r="C18" s="42">
        <v>10.0</v>
      </c>
      <c r="D18" s="54"/>
      <c r="E18" s="54"/>
      <c r="F18" s="54"/>
      <c r="G18" s="34" t="str">
        <f t="shared" si="5"/>
        <v>#NUM!</v>
      </c>
      <c r="H18" s="42">
        <v>10.0</v>
      </c>
      <c r="I18" s="55"/>
      <c r="J18" s="55"/>
      <c r="K18" s="62"/>
      <c r="L18" s="56"/>
      <c r="M18" s="56"/>
      <c r="N18" s="63"/>
      <c r="O18" s="55"/>
      <c r="P18" s="55"/>
      <c r="Q18" s="62"/>
      <c r="R18" s="48">
        <f t="shared" si="8"/>
        <v>0</v>
      </c>
      <c r="S18" s="58">
        <v>1.0</v>
      </c>
      <c r="T18" s="49">
        <v>0.0</v>
      </c>
      <c r="U18" s="50">
        <v>0.0</v>
      </c>
      <c r="V18" s="50"/>
      <c r="W18" s="51">
        <v>4.0</v>
      </c>
      <c r="X18" s="51"/>
      <c r="Y18" s="51"/>
      <c r="Z18" s="51"/>
      <c r="AA18" s="49"/>
      <c r="AB18" s="58"/>
      <c r="AC18" s="50"/>
      <c r="AD18" s="50"/>
      <c r="AE18" s="51"/>
      <c r="AF18" s="51"/>
      <c r="AG18" s="52"/>
      <c r="AH18" s="52"/>
      <c r="AI18" s="58">
        <v>1.0</v>
      </c>
      <c r="AJ18" s="58">
        <v>1.0</v>
      </c>
      <c r="AK18" s="50"/>
      <c r="AL18" s="50"/>
      <c r="AM18" s="55">
        <v>0.0</v>
      </c>
      <c r="AN18" s="55"/>
      <c r="AO18" s="51"/>
      <c r="AP18" s="52"/>
      <c r="AQ18" s="11">
        <f t="shared" si="9"/>
        <v>7</v>
      </c>
      <c r="AR18" s="11" t="str">
        <f t="shared" si="10"/>
        <v>#NUM!</v>
      </c>
      <c r="AS18" s="4"/>
      <c r="AT18" s="59">
        <f t="shared" si="11"/>
        <v>0</v>
      </c>
      <c r="AU18" s="59">
        <f t="shared" si="12"/>
        <v>0</v>
      </c>
      <c r="AV18" s="59">
        <f t="shared" si="13"/>
        <v>17</v>
      </c>
      <c r="AW18" s="24"/>
      <c r="AX18" s="60">
        <f t="shared" si="14"/>
        <v>0</v>
      </c>
      <c r="AY18" s="60">
        <f t="shared" si="15"/>
        <v>0</v>
      </c>
      <c r="AZ18" s="60">
        <f t="shared" si="16"/>
        <v>0.2575695135</v>
      </c>
      <c r="BA18" s="24"/>
      <c r="BB18" s="61">
        <f t="shared" ref="BB18:BD18" si="19">IF((AX18)&gt;=50%,2,(IF((AX18)&lt;25%,0,1)))</f>
        <v>0</v>
      </c>
      <c r="BC18" s="61">
        <f t="shared" si="19"/>
        <v>0</v>
      </c>
      <c r="BD18" s="61">
        <f t="shared" si="19"/>
        <v>1</v>
      </c>
      <c r="BE18" s="4"/>
      <c r="BF18" s="61" t="str">
        <f t="shared" ref="BF18:BH18" si="20">IF(BB18=2,"Att",(IF(BB18=0,"Not","Weak")))</f>
        <v>Not</v>
      </c>
      <c r="BG18" s="61" t="str">
        <f t="shared" si="20"/>
        <v>Not</v>
      </c>
      <c r="BH18" s="11" t="str">
        <f t="shared" si="20"/>
        <v>Weak</v>
      </c>
      <c r="BI18" s="2"/>
      <c r="BJ18" s="2"/>
      <c r="BK18" s="2"/>
      <c r="BL18" s="2"/>
    </row>
    <row r="19" ht="14.25" customHeight="1">
      <c r="A19" s="40" t="s">
        <v>64</v>
      </c>
      <c r="B19" s="41" t="s">
        <v>65</v>
      </c>
      <c r="C19" s="42">
        <v>4.0</v>
      </c>
      <c r="D19" s="43">
        <v>2.5</v>
      </c>
      <c r="E19" s="43">
        <v>3.0</v>
      </c>
      <c r="F19" s="44"/>
      <c r="G19" s="34">
        <f t="shared" si="5"/>
        <v>5.5</v>
      </c>
      <c r="H19" s="42">
        <v>0.0</v>
      </c>
      <c r="I19" s="64">
        <v>2.0</v>
      </c>
      <c r="J19" s="65">
        <v>5.0</v>
      </c>
      <c r="K19" s="51"/>
      <c r="L19" s="66"/>
      <c r="M19" s="66"/>
      <c r="N19" s="50"/>
      <c r="O19" s="67">
        <v>0.0</v>
      </c>
      <c r="P19" s="67">
        <v>1.0</v>
      </c>
      <c r="Q19" s="51"/>
      <c r="R19" s="48">
        <f t="shared" si="8"/>
        <v>8</v>
      </c>
      <c r="S19" s="58"/>
      <c r="T19" s="58"/>
      <c r="U19" s="50"/>
      <c r="V19" s="50"/>
      <c r="W19" s="51"/>
      <c r="X19" s="51"/>
      <c r="Y19" s="51"/>
      <c r="Z19" s="51"/>
      <c r="AA19" s="58"/>
      <c r="AB19" s="58"/>
      <c r="AC19" s="50"/>
      <c r="AD19" s="50"/>
      <c r="AE19" s="51"/>
      <c r="AF19" s="51"/>
      <c r="AG19" s="52"/>
      <c r="AH19" s="52"/>
      <c r="AI19" s="49"/>
      <c r="AJ19" s="58"/>
      <c r="AK19" s="50"/>
      <c r="AL19" s="50"/>
      <c r="AM19" s="51"/>
      <c r="AN19" s="51"/>
      <c r="AO19" s="51"/>
      <c r="AP19" s="52"/>
      <c r="AQ19" s="11" t="s">
        <v>66</v>
      </c>
      <c r="AR19" s="11">
        <f t="shared" si="10"/>
        <v>17.5</v>
      </c>
      <c r="AS19" s="4"/>
      <c r="AT19" s="53">
        <f t="shared" si="11"/>
        <v>2.5</v>
      </c>
      <c r="AU19" s="53">
        <f t="shared" si="12"/>
        <v>2</v>
      </c>
      <c r="AV19" s="53">
        <f t="shared" si="13"/>
        <v>9</v>
      </c>
      <c r="AW19" s="24"/>
      <c r="AX19" s="13">
        <f t="shared" si="14"/>
        <v>0.1136342976</v>
      </c>
      <c r="AY19" s="13">
        <f t="shared" si="15"/>
        <v>0.09090909091</v>
      </c>
      <c r="AZ19" s="13">
        <f t="shared" si="16"/>
        <v>0.1363603307</v>
      </c>
      <c r="BA19" s="24"/>
      <c r="BB19" s="11">
        <f t="shared" ref="BB19:BD19" si="21">IF((AX19)&gt;=50%,2,(IF((AX19)&lt;25%,0,1)))</f>
        <v>0</v>
      </c>
      <c r="BC19" s="11">
        <f t="shared" si="21"/>
        <v>0</v>
      </c>
      <c r="BD19" s="11">
        <f t="shared" si="21"/>
        <v>0</v>
      </c>
      <c r="BE19" s="4"/>
      <c r="BF19" s="11" t="str">
        <f t="shared" ref="BF19:BH19" si="22">IF(BB19=2,"Att",(IF(BB19=0,"Not","Weak")))</f>
        <v>Not</v>
      </c>
      <c r="BG19" s="11" t="str">
        <f t="shared" si="22"/>
        <v>Not</v>
      </c>
      <c r="BH19" s="11" t="str">
        <f t="shared" si="22"/>
        <v>Not</v>
      </c>
      <c r="BI19" s="2"/>
      <c r="BJ19" s="2"/>
      <c r="BK19" s="2"/>
      <c r="BL19" s="2"/>
    </row>
    <row r="20" ht="14.25" customHeight="1">
      <c r="A20" s="40" t="s">
        <v>67</v>
      </c>
      <c r="B20" s="41" t="s">
        <v>68</v>
      </c>
      <c r="C20" s="42">
        <v>5.0</v>
      </c>
      <c r="D20" s="44"/>
      <c r="E20" s="44">
        <v>0.0</v>
      </c>
      <c r="F20" s="44">
        <v>0.0</v>
      </c>
      <c r="G20" s="34">
        <f t="shared" si="5"/>
        <v>0</v>
      </c>
      <c r="H20" s="42">
        <v>0.0</v>
      </c>
      <c r="I20" s="68"/>
      <c r="J20" s="55"/>
      <c r="K20" s="51"/>
      <c r="L20" s="69"/>
      <c r="M20" s="69"/>
      <c r="N20" s="50"/>
      <c r="O20" s="70"/>
      <c r="P20" s="70"/>
      <c r="Q20" s="51"/>
      <c r="R20" s="48">
        <f t="shared" si="8"/>
        <v>0</v>
      </c>
      <c r="S20" s="49"/>
      <c r="T20" s="49"/>
      <c r="U20" s="50"/>
      <c r="V20" s="50"/>
      <c r="W20" s="51"/>
      <c r="X20" s="51"/>
      <c r="Y20" s="51"/>
      <c r="Z20" s="51"/>
      <c r="AA20" s="49"/>
      <c r="AB20" s="49"/>
      <c r="AC20" s="50"/>
      <c r="AD20" s="50"/>
      <c r="AE20" s="51"/>
      <c r="AF20" s="51"/>
      <c r="AG20" s="52"/>
      <c r="AH20" s="52"/>
      <c r="AI20" s="49"/>
      <c r="AJ20" s="49"/>
      <c r="AK20" s="50"/>
      <c r="AL20" s="50"/>
      <c r="AM20" s="51"/>
      <c r="AN20" s="51"/>
      <c r="AO20" s="51"/>
      <c r="AP20" s="52"/>
      <c r="AQ20" s="11" t="s">
        <v>66</v>
      </c>
      <c r="AR20" s="11">
        <f t="shared" si="10"/>
        <v>5</v>
      </c>
      <c r="AS20" s="4"/>
      <c r="AT20" s="53">
        <f t="shared" si="11"/>
        <v>0</v>
      </c>
      <c r="AU20" s="53">
        <f t="shared" si="12"/>
        <v>0</v>
      </c>
      <c r="AV20" s="53">
        <f t="shared" si="13"/>
        <v>0</v>
      </c>
      <c r="AW20" s="24"/>
      <c r="AX20" s="13">
        <f t="shared" si="14"/>
        <v>0</v>
      </c>
      <c r="AY20" s="13">
        <f t="shared" si="15"/>
        <v>0</v>
      </c>
      <c r="AZ20" s="13">
        <f t="shared" si="16"/>
        <v>0</v>
      </c>
      <c r="BA20" s="24"/>
      <c r="BB20" s="11">
        <f t="shared" ref="BB20:BD20" si="23">IF((AX20)&gt;=50%,2,(IF((AX20)&lt;25%,0,1)))</f>
        <v>0</v>
      </c>
      <c r="BC20" s="11">
        <f t="shared" si="23"/>
        <v>0</v>
      </c>
      <c r="BD20" s="11">
        <f t="shared" si="23"/>
        <v>0</v>
      </c>
      <c r="BE20" s="4"/>
      <c r="BF20" s="11" t="str">
        <f t="shared" ref="BF20:BH20" si="24">IF(BB20=2,"Att",(IF(BB20=0,"Not","Weak")))</f>
        <v>Not</v>
      </c>
      <c r="BG20" s="11" t="str">
        <f t="shared" si="24"/>
        <v>Not</v>
      </c>
      <c r="BH20" s="11" t="str">
        <f t="shared" si="24"/>
        <v>Not</v>
      </c>
      <c r="BI20" s="2"/>
      <c r="BJ20" s="2"/>
      <c r="BK20" s="2"/>
      <c r="BL20" s="2"/>
    </row>
    <row r="21" ht="14.25" customHeight="1">
      <c r="A21" s="40" t="s">
        <v>69</v>
      </c>
      <c r="B21" s="41" t="s">
        <v>70</v>
      </c>
      <c r="C21" s="42">
        <v>4.0</v>
      </c>
      <c r="D21" s="43">
        <v>2.0</v>
      </c>
      <c r="E21" s="43">
        <v>1.0</v>
      </c>
      <c r="F21" s="44"/>
      <c r="G21" s="34">
        <f t="shared" si="5"/>
        <v>3</v>
      </c>
      <c r="H21" s="42">
        <v>0.0</v>
      </c>
      <c r="I21" s="55">
        <v>0.0</v>
      </c>
      <c r="J21" s="55">
        <v>0.0</v>
      </c>
      <c r="K21" s="51"/>
      <c r="L21" s="58"/>
      <c r="M21" s="58"/>
      <c r="N21" s="50"/>
      <c r="O21" s="55">
        <v>0.0</v>
      </c>
      <c r="P21" s="55">
        <v>0.0</v>
      </c>
      <c r="Q21" s="51"/>
      <c r="R21" s="48">
        <f t="shared" si="8"/>
        <v>0</v>
      </c>
      <c r="S21" s="50"/>
      <c r="T21" s="50"/>
      <c r="U21" s="50"/>
      <c r="V21" s="50"/>
      <c r="W21" s="71"/>
      <c r="X21" s="52"/>
      <c r="Y21" s="52"/>
      <c r="Z21" s="52"/>
      <c r="AA21" s="50"/>
      <c r="AB21" s="48"/>
      <c r="AC21" s="50"/>
      <c r="AD21" s="50"/>
      <c r="AE21" s="52"/>
      <c r="AF21" s="52"/>
      <c r="AG21" s="52"/>
      <c r="AH21" s="52"/>
      <c r="AI21" s="50"/>
      <c r="AJ21" s="50"/>
      <c r="AK21" s="50"/>
      <c r="AL21" s="50"/>
      <c r="AM21" s="52"/>
      <c r="AN21" s="52"/>
      <c r="AO21" s="52"/>
      <c r="AP21" s="52"/>
      <c r="AQ21" s="11" t="s">
        <v>66</v>
      </c>
      <c r="AR21" s="11">
        <f t="shared" si="10"/>
        <v>7</v>
      </c>
      <c r="AS21" s="4"/>
      <c r="AT21" s="59">
        <f t="shared" si="11"/>
        <v>2</v>
      </c>
      <c r="AU21" s="59">
        <f t="shared" si="12"/>
        <v>0</v>
      </c>
      <c r="AV21" s="59">
        <f t="shared" si="13"/>
        <v>1</v>
      </c>
      <c r="AW21" s="24"/>
      <c r="AX21" s="60">
        <f t="shared" si="14"/>
        <v>0.09090743805</v>
      </c>
      <c r="AY21" s="60">
        <f t="shared" si="15"/>
        <v>0</v>
      </c>
      <c r="AZ21" s="60">
        <f t="shared" si="16"/>
        <v>0.01515114785</v>
      </c>
      <c r="BA21" s="24"/>
      <c r="BB21" s="61">
        <f t="shared" ref="BB21:BD21" si="25">IF((AX21)&gt;=50%,2,(IF((AX21)&lt;25%,0,1)))</f>
        <v>0</v>
      </c>
      <c r="BC21" s="61">
        <f t="shared" si="25"/>
        <v>0</v>
      </c>
      <c r="BD21" s="61">
        <f t="shared" si="25"/>
        <v>0</v>
      </c>
      <c r="BE21" s="4"/>
      <c r="BF21" s="61" t="str">
        <f t="shared" ref="BF21:BH21" si="26">IF(BB21=2,"Att",(IF(BB21=0,"Not","Weak")))</f>
        <v>Not</v>
      </c>
      <c r="BG21" s="61" t="str">
        <f t="shared" si="26"/>
        <v>Not</v>
      </c>
      <c r="BH21" s="11" t="str">
        <f t="shared" si="26"/>
        <v>Not</v>
      </c>
      <c r="BI21" s="2"/>
      <c r="BJ21" s="2"/>
      <c r="BK21" s="2"/>
      <c r="BL21" s="2"/>
    </row>
    <row r="22" ht="14.25" customHeight="1">
      <c r="A22" s="40" t="s">
        <v>71</v>
      </c>
      <c r="B22" s="41" t="s">
        <v>72</v>
      </c>
      <c r="C22" s="42">
        <v>9.0</v>
      </c>
      <c r="D22" s="54"/>
      <c r="E22" s="54"/>
      <c r="F22" s="54"/>
      <c r="G22" s="34" t="str">
        <f t="shared" si="5"/>
        <v>#NUM!</v>
      </c>
      <c r="H22" s="42">
        <v>8.0</v>
      </c>
      <c r="I22" s="70"/>
      <c r="J22" s="70"/>
      <c r="K22" s="51"/>
      <c r="L22" s="72"/>
      <c r="M22" s="72"/>
      <c r="N22" s="57"/>
      <c r="O22" s="70"/>
      <c r="P22" s="70"/>
      <c r="Q22" s="51"/>
      <c r="R22" s="48">
        <f t="shared" si="8"/>
        <v>0</v>
      </c>
      <c r="S22" s="48">
        <v>1.0</v>
      </c>
      <c r="T22" s="48">
        <v>1.0</v>
      </c>
      <c r="U22" s="50">
        <v>0.0</v>
      </c>
      <c r="V22" s="50"/>
      <c r="W22" s="71"/>
      <c r="X22" s="71"/>
      <c r="Y22" s="52"/>
      <c r="Z22" s="52"/>
      <c r="AA22" s="48"/>
      <c r="AB22" s="48"/>
      <c r="AC22" s="50"/>
      <c r="AD22" s="50"/>
      <c r="AE22" s="52">
        <v>1.0</v>
      </c>
      <c r="AF22" s="52">
        <v>2.0</v>
      </c>
      <c r="AG22" s="52"/>
      <c r="AH22" s="52"/>
      <c r="AI22" s="48">
        <v>3.0</v>
      </c>
      <c r="AJ22" s="48"/>
      <c r="AK22" s="50"/>
      <c r="AL22" s="50"/>
      <c r="AM22" s="52"/>
      <c r="AN22" s="52">
        <v>3.0</v>
      </c>
      <c r="AO22" s="52"/>
      <c r="AP22" s="52"/>
      <c r="AQ22" s="11">
        <f t="shared" ref="AQ22:AQ57" si="29">SUM(S22:AP22)</f>
        <v>11</v>
      </c>
      <c r="AR22" s="11" t="str">
        <f t="shared" si="10"/>
        <v>#NUM!</v>
      </c>
      <c r="AS22" s="4"/>
      <c r="AT22" s="53">
        <f t="shared" si="11"/>
        <v>1</v>
      </c>
      <c r="AU22" s="53">
        <f t="shared" si="12"/>
        <v>0</v>
      </c>
      <c r="AV22" s="53">
        <f t="shared" si="13"/>
        <v>18</v>
      </c>
      <c r="AW22" s="24"/>
      <c r="AX22" s="13">
        <f t="shared" si="14"/>
        <v>0.04545371902</v>
      </c>
      <c r="AY22" s="13">
        <f t="shared" si="15"/>
        <v>0</v>
      </c>
      <c r="AZ22" s="13">
        <f t="shared" si="16"/>
        <v>0.2727206613</v>
      </c>
      <c r="BA22" s="24"/>
      <c r="BB22" s="11">
        <f t="shared" ref="BB22:BD22" si="27">IF((AX22)&gt;=50%,2,(IF((AX22)&lt;25%,0,1)))</f>
        <v>0</v>
      </c>
      <c r="BC22" s="11">
        <f t="shared" si="27"/>
        <v>0</v>
      </c>
      <c r="BD22" s="11">
        <f t="shared" si="27"/>
        <v>1</v>
      </c>
      <c r="BE22" s="4"/>
      <c r="BF22" s="11" t="str">
        <f t="shared" ref="BF22:BH22" si="28">IF(BB22=2,"Att",(IF(BB22=0,"Not","Weak")))</f>
        <v>Not</v>
      </c>
      <c r="BG22" s="11" t="str">
        <f t="shared" si="28"/>
        <v>Not</v>
      </c>
      <c r="BH22" s="11" t="str">
        <f t="shared" si="28"/>
        <v>Weak</v>
      </c>
      <c r="BI22" s="2"/>
      <c r="BJ22" s="2"/>
      <c r="BK22" s="2"/>
      <c r="BL22" s="2"/>
    </row>
    <row r="23" ht="14.25" customHeight="1">
      <c r="A23" s="40" t="s">
        <v>73</v>
      </c>
      <c r="B23" s="41" t="s">
        <v>74</v>
      </c>
      <c r="C23" s="42">
        <v>10.0</v>
      </c>
      <c r="D23" s="54"/>
      <c r="E23" s="54"/>
      <c r="F23" s="54"/>
      <c r="G23" s="34" t="str">
        <f t="shared" si="5"/>
        <v>#NUM!</v>
      </c>
      <c r="H23" s="42">
        <v>8.0</v>
      </c>
      <c r="I23" s="68"/>
      <c r="J23" s="55"/>
      <c r="K23" s="51"/>
      <c r="L23" s="72"/>
      <c r="M23" s="72"/>
      <c r="N23" s="57"/>
      <c r="O23" s="70"/>
      <c r="P23" s="70"/>
      <c r="Q23" s="51"/>
      <c r="R23" s="48">
        <f t="shared" si="8"/>
        <v>0</v>
      </c>
      <c r="S23" s="48">
        <v>2.0</v>
      </c>
      <c r="T23" s="48">
        <v>0.0</v>
      </c>
      <c r="U23" s="50">
        <v>0.0</v>
      </c>
      <c r="V23" s="50"/>
      <c r="W23" s="52">
        <v>3.0</v>
      </c>
      <c r="X23" s="52"/>
      <c r="Y23" s="52"/>
      <c r="Z23" s="52"/>
      <c r="AA23" s="48">
        <v>1.0</v>
      </c>
      <c r="AB23" s="48">
        <v>4.0</v>
      </c>
      <c r="AC23" s="50">
        <v>2.0</v>
      </c>
      <c r="AD23" s="50"/>
      <c r="AE23" s="71">
        <v>2.0</v>
      </c>
      <c r="AF23" s="71">
        <v>7.0</v>
      </c>
      <c r="AG23" s="52"/>
      <c r="AH23" s="52"/>
      <c r="AI23" s="50"/>
      <c r="AJ23" s="50"/>
      <c r="AK23" s="50"/>
      <c r="AL23" s="50"/>
      <c r="AM23" s="71"/>
      <c r="AN23" s="71"/>
      <c r="AO23" s="71"/>
      <c r="AP23" s="52"/>
      <c r="AQ23" s="11">
        <f t="shared" si="29"/>
        <v>21</v>
      </c>
      <c r="AR23" s="11" t="str">
        <f t="shared" si="10"/>
        <v>#NUM!</v>
      </c>
      <c r="AS23" s="4"/>
      <c r="AT23" s="53">
        <f t="shared" si="11"/>
        <v>2</v>
      </c>
      <c r="AU23" s="53">
        <f t="shared" si="12"/>
        <v>0</v>
      </c>
      <c r="AV23" s="53">
        <f t="shared" si="13"/>
        <v>25</v>
      </c>
      <c r="AW23" s="24"/>
      <c r="AX23" s="13">
        <f t="shared" si="14"/>
        <v>0.09090743805</v>
      </c>
      <c r="AY23" s="13">
        <f t="shared" si="15"/>
        <v>0</v>
      </c>
      <c r="AZ23" s="13">
        <f t="shared" si="16"/>
        <v>0.3787786963</v>
      </c>
      <c r="BA23" s="24"/>
      <c r="BB23" s="11">
        <f t="shared" ref="BB23:BD23" si="30">IF((AX23)&gt;=50%,2,(IF((AX23)&lt;25%,0,1)))</f>
        <v>0</v>
      </c>
      <c r="BC23" s="11">
        <f t="shared" si="30"/>
        <v>0</v>
      </c>
      <c r="BD23" s="11">
        <f t="shared" si="30"/>
        <v>1</v>
      </c>
      <c r="BE23" s="4"/>
      <c r="BF23" s="11" t="str">
        <f t="shared" ref="BF23:BH23" si="31">IF(BB23=2,"Att",(IF(BB23=0,"Not","Weak")))</f>
        <v>Not</v>
      </c>
      <c r="BG23" s="11" t="str">
        <f t="shared" si="31"/>
        <v>Not</v>
      </c>
      <c r="BH23" s="11" t="str">
        <f t="shared" si="31"/>
        <v>Weak</v>
      </c>
      <c r="BI23" s="2"/>
      <c r="BJ23" s="2"/>
      <c r="BK23" s="2"/>
      <c r="BL23" s="2"/>
    </row>
    <row r="24" ht="14.25" customHeight="1">
      <c r="A24" s="40" t="s">
        <v>75</v>
      </c>
      <c r="B24" s="41" t="s">
        <v>76</v>
      </c>
      <c r="C24" s="42">
        <v>9.0</v>
      </c>
      <c r="D24" s="54"/>
      <c r="E24" s="54"/>
      <c r="F24" s="54"/>
      <c r="G24" s="34" t="str">
        <f t="shared" si="5"/>
        <v>#NUM!</v>
      </c>
      <c r="H24" s="42">
        <v>8.0</v>
      </c>
      <c r="I24" s="73"/>
      <c r="J24" s="73"/>
      <c r="K24" s="45"/>
      <c r="L24" s="56"/>
      <c r="M24" s="56"/>
      <c r="N24" s="57"/>
      <c r="O24" s="55"/>
      <c r="P24" s="55"/>
      <c r="Q24" s="51"/>
      <c r="R24" s="48">
        <f t="shared" si="8"/>
        <v>0</v>
      </c>
      <c r="S24" s="48">
        <v>4.0</v>
      </c>
      <c r="T24" s="48">
        <v>2.0</v>
      </c>
      <c r="U24" s="50">
        <v>0.0</v>
      </c>
      <c r="V24" s="50"/>
      <c r="W24" s="71"/>
      <c r="X24" s="71"/>
      <c r="Y24" s="52"/>
      <c r="Z24" s="52"/>
      <c r="AA24" s="48">
        <v>2.0</v>
      </c>
      <c r="AB24" s="48">
        <v>2.0</v>
      </c>
      <c r="AC24" s="50"/>
      <c r="AD24" s="50"/>
      <c r="AE24" s="52"/>
      <c r="AF24" s="52"/>
      <c r="AG24" s="52"/>
      <c r="AH24" s="52"/>
      <c r="AI24" s="48">
        <v>2.0</v>
      </c>
      <c r="AJ24" s="48">
        <v>1.0</v>
      </c>
      <c r="AK24" s="50"/>
      <c r="AL24" s="50"/>
      <c r="AM24" s="52">
        <v>0.0</v>
      </c>
      <c r="AN24" s="52">
        <v>1.0</v>
      </c>
      <c r="AO24" s="52"/>
      <c r="AP24" s="52"/>
      <c r="AQ24" s="11">
        <f t="shared" si="29"/>
        <v>14</v>
      </c>
      <c r="AR24" s="11" t="str">
        <f t="shared" si="10"/>
        <v>#NUM!</v>
      </c>
      <c r="AS24" s="4"/>
      <c r="AT24" s="59">
        <f t="shared" si="11"/>
        <v>0</v>
      </c>
      <c r="AU24" s="59">
        <f t="shared" si="12"/>
        <v>0</v>
      </c>
      <c r="AV24" s="59">
        <f t="shared" si="13"/>
        <v>22</v>
      </c>
      <c r="AW24" s="24"/>
      <c r="AX24" s="60">
        <f t="shared" si="14"/>
        <v>0</v>
      </c>
      <c r="AY24" s="60">
        <f t="shared" si="15"/>
        <v>0</v>
      </c>
      <c r="AZ24" s="60">
        <f t="shared" si="16"/>
        <v>0.3333252527</v>
      </c>
      <c r="BA24" s="24"/>
      <c r="BB24" s="61">
        <f t="shared" ref="BB24:BD24" si="32">IF((AX24)&gt;=50%,2,(IF((AX24)&lt;25%,0,1)))</f>
        <v>0</v>
      </c>
      <c r="BC24" s="61">
        <f t="shared" si="32"/>
        <v>0</v>
      </c>
      <c r="BD24" s="61">
        <f t="shared" si="32"/>
        <v>1</v>
      </c>
      <c r="BE24" s="4"/>
      <c r="BF24" s="61" t="str">
        <f t="shared" ref="BF24:BH24" si="33">IF(BB24=2,"Att",(IF(BB24=0,"Not","Weak")))</f>
        <v>Not</v>
      </c>
      <c r="BG24" s="61" t="str">
        <f t="shared" si="33"/>
        <v>Not</v>
      </c>
      <c r="BH24" s="11" t="str">
        <f t="shared" si="33"/>
        <v>Weak</v>
      </c>
      <c r="BI24" s="2"/>
      <c r="BJ24" s="2"/>
      <c r="BK24" s="2"/>
      <c r="BL24" s="2"/>
    </row>
    <row r="25" ht="14.25" customHeight="1">
      <c r="A25" s="40" t="s">
        <v>77</v>
      </c>
      <c r="B25" s="41" t="s">
        <v>78</v>
      </c>
      <c r="C25" s="42">
        <v>10.0</v>
      </c>
      <c r="D25" s="43">
        <v>5.5</v>
      </c>
      <c r="E25" s="43">
        <v>8.5</v>
      </c>
      <c r="F25" s="44">
        <v>8.0</v>
      </c>
      <c r="G25" s="34">
        <f t="shared" si="5"/>
        <v>16.5</v>
      </c>
      <c r="H25" s="42">
        <v>9.0</v>
      </c>
      <c r="I25" s="74"/>
      <c r="J25" s="74"/>
      <c r="K25" s="74"/>
      <c r="L25" s="75">
        <v>2.0</v>
      </c>
      <c r="M25" s="75">
        <v>4.0</v>
      </c>
      <c r="N25" s="50"/>
      <c r="O25" s="55">
        <v>3.0</v>
      </c>
      <c r="P25" s="55">
        <v>3.0</v>
      </c>
      <c r="Q25" s="51"/>
      <c r="R25" s="48">
        <f t="shared" si="8"/>
        <v>12</v>
      </c>
      <c r="S25" s="48">
        <v>3.0</v>
      </c>
      <c r="T25" s="48">
        <v>4.0</v>
      </c>
      <c r="U25" s="50">
        <v>1.0</v>
      </c>
      <c r="V25" s="50"/>
      <c r="W25" s="71"/>
      <c r="X25" s="71"/>
      <c r="Y25" s="52"/>
      <c r="Z25" s="52"/>
      <c r="AA25" s="48"/>
      <c r="AB25" s="48"/>
      <c r="AC25" s="50"/>
      <c r="AD25" s="50"/>
      <c r="AE25" s="76">
        <v>1.0</v>
      </c>
      <c r="AF25" s="76">
        <v>7.0</v>
      </c>
      <c r="AG25" s="52"/>
      <c r="AH25" s="52"/>
      <c r="AI25" s="50">
        <v>4.0</v>
      </c>
      <c r="AJ25" s="50">
        <v>5.0</v>
      </c>
      <c r="AK25" s="50"/>
      <c r="AL25" s="50"/>
      <c r="AM25" s="52">
        <v>2.0</v>
      </c>
      <c r="AN25" s="52">
        <v>4.0</v>
      </c>
      <c r="AO25" s="52"/>
      <c r="AP25" s="52"/>
      <c r="AQ25" s="11">
        <f t="shared" si="29"/>
        <v>31</v>
      </c>
      <c r="AR25" s="11">
        <f t="shared" si="10"/>
        <v>78.5</v>
      </c>
      <c r="AS25" s="4"/>
      <c r="AT25" s="59">
        <f t="shared" si="11"/>
        <v>9.5</v>
      </c>
      <c r="AU25" s="59">
        <f t="shared" si="12"/>
        <v>13</v>
      </c>
      <c r="AV25" s="59">
        <f t="shared" si="13"/>
        <v>51.5</v>
      </c>
      <c r="AW25" s="24"/>
      <c r="AX25" s="60">
        <f t="shared" si="14"/>
        <v>0.4318103307</v>
      </c>
      <c r="AY25" s="60">
        <f t="shared" si="15"/>
        <v>0.5909090909</v>
      </c>
      <c r="AZ25" s="60">
        <f t="shared" si="16"/>
        <v>0.7802841143</v>
      </c>
      <c r="BA25" s="24"/>
      <c r="BB25" s="61">
        <f t="shared" ref="BB25:BD25" si="34">IF((AX25)&gt;=50%,2,(IF((AX25)&lt;25%,0,1)))</f>
        <v>1</v>
      </c>
      <c r="BC25" s="61">
        <f t="shared" si="34"/>
        <v>2</v>
      </c>
      <c r="BD25" s="61">
        <f t="shared" si="34"/>
        <v>2</v>
      </c>
      <c r="BE25" s="4"/>
      <c r="BF25" s="61" t="str">
        <f t="shared" ref="BF25:BH25" si="35">IF(BB25=2,"Att",(IF(BB25=0,"Not","Weak")))</f>
        <v>Weak</v>
      </c>
      <c r="BG25" s="61" t="str">
        <f t="shared" si="35"/>
        <v>Att</v>
      </c>
      <c r="BH25" s="11" t="str">
        <f t="shared" si="35"/>
        <v>Att</v>
      </c>
      <c r="BI25" s="2"/>
      <c r="BJ25" s="2"/>
      <c r="BK25" s="2"/>
      <c r="BL25" s="2"/>
    </row>
    <row r="26" ht="14.25" customHeight="1">
      <c r="A26" s="40" t="s">
        <v>79</v>
      </c>
      <c r="B26" s="41" t="s">
        <v>80</v>
      </c>
      <c r="C26" s="42">
        <v>10.0</v>
      </c>
      <c r="D26" s="43">
        <v>8.5</v>
      </c>
      <c r="E26" s="43">
        <v>7.0</v>
      </c>
      <c r="F26" s="44">
        <v>8.0</v>
      </c>
      <c r="G26" s="34">
        <f t="shared" si="5"/>
        <v>16.5</v>
      </c>
      <c r="H26" s="42">
        <v>9.0</v>
      </c>
      <c r="I26" s="65">
        <v>3.0</v>
      </c>
      <c r="J26" s="65">
        <v>6.0</v>
      </c>
      <c r="K26" s="62"/>
      <c r="L26" s="58">
        <v>2.0</v>
      </c>
      <c r="M26" s="58">
        <v>6.0</v>
      </c>
      <c r="N26" s="50"/>
      <c r="O26" s="70"/>
      <c r="P26" s="70"/>
      <c r="Q26" s="51"/>
      <c r="R26" s="48">
        <f t="shared" si="8"/>
        <v>17</v>
      </c>
      <c r="S26" s="48"/>
      <c r="T26" s="48"/>
      <c r="U26" s="50"/>
      <c r="V26" s="50"/>
      <c r="W26" s="71">
        <v>4.0</v>
      </c>
      <c r="X26" s="71">
        <v>4.0</v>
      </c>
      <c r="Y26" s="52"/>
      <c r="Z26" s="52"/>
      <c r="AA26" s="50">
        <v>1.0</v>
      </c>
      <c r="AB26" s="50">
        <v>5.0</v>
      </c>
      <c r="AC26" s="50">
        <v>2.0</v>
      </c>
      <c r="AD26" s="50"/>
      <c r="AE26" s="71">
        <v>3.0</v>
      </c>
      <c r="AF26" s="71">
        <v>7.0</v>
      </c>
      <c r="AG26" s="52"/>
      <c r="AH26" s="52"/>
      <c r="AI26" s="48">
        <v>4.0</v>
      </c>
      <c r="AJ26" s="48">
        <v>5.0</v>
      </c>
      <c r="AK26" s="50"/>
      <c r="AL26" s="50"/>
      <c r="AM26" s="52"/>
      <c r="AN26" s="52"/>
      <c r="AO26" s="52"/>
      <c r="AP26" s="52"/>
      <c r="AQ26" s="11">
        <f t="shared" si="29"/>
        <v>35</v>
      </c>
      <c r="AR26" s="11">
        <f t="shared" si="10"/>
        <v>87.5</v>
      </c>
      <c r="AS26" s="4"/>
      <c r="AT26" s="53">
        <f t="shared" si="11"/>
        <v>15.5</v>
      </c>
      <c r="AU26" s="53">
        <f t="shared" si="12"/>
        <v>13</v>
      </c>
      <c r="AV26" s="53">
        <f t="shared" si="13"/>
        <v>54</v>
      </c>
      <c r="AW26" s="24"/>
      <c r="AX26" s="13">
        <f t="shared" si="14"/>
        <v>0.7045326449</v>
      </c>
      <c r="AY26" s="13">
        <f t="shared" si="15"/>
        <v>0.5909090909</v>
      </c>
      <c r="AZ26" s="13">
        <f t="shared" si="16"/>
        <v>0.818161984</v>
      </c>
      <c r="BA26" s="24"/>
      <c r="BB26" s="11">
        <f t="shared" ref="BB26:BD26" si="36">IF((AX26)&gt;=50%,2,(IF((AX26)&lt;25%,0,1)))</f>
        <v>2</v>
      </c>
      <c r="BC26" s="11">
        <f t="shared" si="36"/>
        <v>2</v>
      </c>
      <c r="BD26" s="11">
        <f t="shared" si="36"/>
        <v>2</v>
      </c>
      <c r="BE26" s="4"/>
      <c r="BF26" s="11" t="str">
        <f t="shared" ref="BF26:BH26" si="37">IF(BB26=2,"Att",(IF(BB26=0,"Not","Weak")))</f>
        <v>Att</v>
      </c>
      <c r="BG26" s="11" t="str">
        <f t="shared" si="37"/>
        <v>Att</v>
      </c>
      <c r="BH26" s="11" t="str">
        <f t="shared" si="37"/>
        <v>Att</v>
      </c>
      <c r="BI26" s="2"/>
      <c r="BJ26" s="2"/>
      <c r="BK26" s="2"/>
      <c r="BL26" s="2"/>
    </row>
    <row r="27" ht="14.25" customHeight="1">
      <c r="A27" s="40" t="s">
        <v>81</v>
      </c>
      <c r="B27" s="41" t="s">
        <v>82</v>
      </c>
      <c r="C27" s="42">
        <v>10.0</v>
      </c>
      <c r="D27" s="43">
        <v>3.5</v>
      </c>
      <c r="E27" s="43">
        <v>7.0</v>
      </c>
      <c r="F27" s="44">
        <v>3.0</v>
      </c>
      <c r="G27" s="34">
        <f t="shared" si="5"/>
        <v>10.5</v>
      </c>
      <c r="H27" s="42">
        <v>8.0</v>
      </c>
      <c r="I27" s="68">
        <v>3.0</v>
      </c>
      <c r="J27" s="55">
        <v>6.0</v>
      </c>
      <c r="K27" s="51"/>
      <c r="L27" s="69"/>
      <c r="M27" s="69"/>
      <c r="N27" s="50"/>
      <c r="O27" s="70">
        <v>0.0</v>
      </c>
      <c r="P27" s="70">
        <v>4.0</v>
      </c>
      <c r="Q27" s="51"/>
      <c r="R27" s="48">
        <f t="shared" si="8"/>
        <v>13</v>
      </c>
      <c r="S27" s="48"/>
      <c r="T27" s="48"/>
      <c r="U27" s="50"/>
      <c r="V27" s="50"/>
      <c r="W27" s="52">
        <v>5.0</v>
      </c>
      <c r="X27" s="52"/>
      <c r="Y27" s="52"/>
      <c r="Z27" s="52"/>
      <c r="AA27" s="50"/>
      <c r="AB27" s="48"/>
      <c r="AC27" s="50"/>
      <c r="AD27" s="50"/>
      <c r="AE27" s="52"/>
      <c r="AF27" s="52">
        <v>4.0</v>
      </c>
      <c r="AG27" s="52"/>
      <c r="AH27" s="52"/>
      <c r="AI27" s="50">
        <v>3.0</v>
      </c>
      <c r="AJ27" s="50">
        <v>1.0</v>
      </c>
      <c r="AK27" s="50"/>
      <c r="AL27" s="50"/>
      <c r="AM27" s="52">
        <v>2.0</v>
      </c>
      <c r="AN27" s="52">
        <v>4.0</v>
      </c>
      <c r="AO27" s="52"/>
      <c r="AP27" s="52"/>
      <c r="AQ27" s="11">
        <f t="shared" si="29"/>
        <v>19</v>
      </c>
      <c r="AR27" s="11">
        <f t="shared" si="10"/>
        <v>60.5</v>
      </c>
      <c r="AS27" s="4"/>
      <c r="AT27" s="53">
        <f t="shared" si="11"/>
        <v>5.5</v>
      </c>
      <c r="AU27" s="53">
        <f t="shared" si="12"/>
        <v>6</v>
      </c>
      <c r="AV27" s="53">
        <f t="shared" si="13"/>
        <v>42</v>
      </c>
      <c r="AW27" s="24"/>
      <c r="AX27" s="13">
        <f t="shared" si="14"/>
        <v>0.2499954546</v>
      </c>
      <c r="AY27" s="13">
        <f t="shared" si="15"/>
        <v>0.2727272727</v>
      </c>
      <c r="AZ27" s="13">
        <f t="shared" si="16"/>
        <v>0.6363482097</v>
      </c>
      <c r="BA27" s="24"/>
      <c r="BB27" s="11">
        <f t="shared" ref="BB27:BD27" si="38">IF((AX27)&gt;=50%,2,(IF((AX27)&lt;25%,0,1)))</f>
        <v>0</v>
      </c>
      <c r="BC27" s="11">
        <f t="shared" si="38"/>
        <v>1</v>
      </c>
      <c r="BD27" s="11">
        <f t="shared" si="38"/>
        <v>2</v>
      </c>
      <c r="BE27" s="4"/>
      <c r="BF27" s="11" t="str">
        <f t="shared" ref="BF27:BH27" si="39">IF(BB27=2,"Att",(IF(BB27=0,"Not","Weak")))</f>
        <v>Not</v>
      </c>
      <c r="BG27" s="11" t="str">
        <f t="shared" si="39"/>
        <v>Weak</v>
      </c>
      <c r="BH27" s="11" t="str">
        <f t="shared" si="39"/>
        <v>Att</v>
      </c>
      <c r="BI27" s="2"/>
      <c r="BJ27" s="2"/>
      <c r="BK27" s="2"/>
      <c r="BL27" s="2"/>
    </row>
    <row r="28" ht="14.25" customHeight="1">
      <c r="A28" s="40" t="s">
        <v>83</v>
      </c>
      <c r="B28" s="41" t="s">
        <v>84</v>
      </c>
      <c r="C28" s="42">
        <v>10.0</v>
      </c>
      <c r="D28" s="43">
        <v>0.5</v>
      </c>
      <c r="E28" s="43">
        <v>2.5</v>
      </c>
      <c r="F28" s="44">
        <v>2.0</v>
      </c>
      <c r="G28" s="34">
        <f t="shared" si="5"/>
        <v>4.5</v>
      </c>
      <c r="H28" s="42">
        <v>8.0</v>
      </c>
      <c r="I28" s="55"/>
      <c r="J28" s="55"/>
      <c r="K28" s="51"/>
      <c r="L28" s="58"/>
      <c r="M28" s="58">
        <v>2.0</v>
      </c>
      <c r="N28" s="50"/>
      <c r="O28" s="55"/>
      <c r="P28" s="55">
        <v>1.0</v>
      </c>
      <c r="Q28" s="51"/>
      <c r="R28" s="48">
        <f t="shared" si="8"/>
        <v>3</v>
      </c>
      <c r="S28" s="48">
        <v>3.0</v>
      </c>
      <c r="T28" s="48">
        <v>1.0</v>
      </c>
      <c r="U28" s="50">
        <v>1.0</v>
      </c>
      <c r="V28" s="50"/>
      <c r="W28" s="71">
        <v>1.0</v>
      </c>
      <c r="X28" s="71">
        <v>2.0</v>
      </c>
      <c r="Y28" s="52"/>
      <c r="Z28" s="52"/>
      <c r="AA28" s="48"/>
      <c r="AB28" s="48">
        <v>1.0</v>
      </c>
      <c r="AC28" s="50"/>
      <c r="AD28" s="50"/>
      <c r="AE28" s="52"/>
      <c r="AF28" s="52"/>
      <c r="AG28" s="52"/>
      <c r="AH28" s="52"/>
      <c r="AI28" s="48">
        <v>1.0</v>
      </c>
      <c r="AJ28" s="48">
        <v>0.0</v>
      </c>
      <c r="AK28" s="50"/>
      <c r="AL28" s="50"/>
      <c r="AM28" s="52"/>
      <c r="AN28" s="52"/>
      <c r="AO28" s="52"/>
      <c r="AP28" s="52"/>
      <c r="AQ28" s="11">
        <f t="shared" si="29"/>
        <v>10</v>
      </c>
      <c r="AR28" s="11">
        <f t="shared" si="10"/>
        <v>35.5</v>
      </c>
      <c r="AS28" s="4"/>
      <c r="AT28" s="59">
        <f t="shared" si="11"/>
        <v>3.5</v>
      </c>
      <c r="AU28" s="59">
        <f t="shared" si="12"/>
        <v>2</v>
      </c>
      <c r="AV28" s="59">
        <f t="shared" si="13"/>
        <v>20.5</v>
      </c>
      <c r="AW28" s="24"/>
      <c r="AX28" s="60">
        <f t="shared" si="14"/>
        <v>0.1590880166</v>
      </c>
      <c r="AY28" s="60">
        <f t="shared" si="15"/>
        <v>0.09090909091</v>
      </c>
      <c r="AZ28" s="60">
        <f t="shared" si="16"/>
        <v>0.3105985309</v>
      </c>
      <c r="BA28" s="24"/>
      <c r="BB28" s="61">
        <f t="shared" ref="BB28:BD28" si="40">IF((AX28)&gt;=50%,2,(IF((AX28)&lt;25%,0,1)))</f>
        <v>0</v>
      </c>
      <c r="BC28" s="61">
        <f t="shared" si="40"/>
        <v>0</v>
      </c>
      <c r="BD28" s="61">
        <f t="shared" si="40"/>
        <v>1</v>
      </c>
      <c r="BE28" s="4"/>
      <c r="BF28" s="61" t="str">
        <f t="shared" ref="BF28:BH28" si="41">IF(BB28=2,"Att",(IF(BB28=0,"Not","Weak")))</f>
        <v>Not</v>
      </c>
      <c r="BG28" s="61" t="str">
        <f t="shared" si="41"/>
        <v>Not</v>
      </c>
      <c r="BH28" s="11" t="str">
        <f t="shared" si="41"/>
        <v>Weak</v>
      </c>
      <c r="BI28" s="2"/>
      <c r="BJ28" s="2"/>
      <c r="BK28" s="2"/>
      <c r="BL28" s="2"/>
    </row>
    <row r="29" ht="14.25" customHeight="1">
      <c r="A29" s="40" t="s">
        <v>85</v>
      </c>
      <c r="B29" s="41" t="s">
        <v>86</v>
      </c>
      <c r="C29" s="42">
        <v>9.0</v>
      </c>
      <c r="D29" s="43">
        <v>0.5</v>
      </c>
      <c r="E29" s="43">
        <v>2.5</v>
      </c>
      <c r="F29" s="44">
        <v>3.0</v>
      </c>
      <c r="G29" s="34">
        <f t="shared" si="5"/>
        <v>5.5</v>
      </c>
      <c r="H29" s="42">
        <v>8.0</v>
      </c>
      <c r="I29" s="68"/>
      <c r="J29" s="55"/>
      <c r="K29" s="51"/>
      <c r="L29" s="69"/>
      <c r="M29" s="69">
        <v>5.0</v>
      </c>
      <c r="N29" s="50"/>
      <c r="O29" s="70"/>
      <c r="P29" s="70">
        <v>2.0</v>
      </c>
      <c r="Q29" s="51"/>
      <c r="R29" s="48">
        <f t="shared" si="8"/>
        <v>7</v>
      </c>
      <c r="S29" s="48">
        <v>1.0</v>
      </c>
      <c r="T29" s="48"/>
      <c r="U29" s="50">
        <v>1.0</v>
      </c>
      <c r="V29" s="50"/>
      <c r="W29" s="71">
        <v>3.0</v>
      </c>
      <c r="X29" s="71"/>
      <c r="Y29" s="52"/>
      <c r="Z29" s="52"/>
      <c r="AA29" s="48"/>
      <c r="AB29" s="48"/>
      <c r="AC29" s="50"/>
      <c r="AD29" s="50"/>
      <c r="AE29" s="52">
        <v>1.0</v>
      </c>
      <c r="AF29" s="52"/>
      <c r="AG29" s="52"/>
      <c r="AH29" s="52"/>
      <c r="AI29" s="50">
        <v>3.0</v>
      </c>
      <c r="AJ29" s="50">
        <v>2.0</v>
      </c>
      <c r="AK29" s="50"/>
      <c r="AL29" s="50"/>
      <c r="AM29" s="71"/>
      <c r="AN29" s="71"/>
      <c r="AO29" s="71"/>
      <c r="AP29" s="52"/>
      <c r="AQ29" s="11">
        <f t="shared" si="29"/>
        <v>11</v>
      </c>
      <c r="AR29" s="11">
        <f t="shared" si="10"/>
        <v>40.5</v>
      </c>
      <c r="AS29" s="4"/>
      <c r="AT29" s="53">
        <f t="shared" si="11"/>
        <v>2.5</v>
      </c>
      <c r="AU29" s="53">
        <f t="shared" si="12"/>
        <v>3</v>
      </c>
      <c r="AV29" s="53">
        <f t="shared" si="13"/>
        <v>26.5</v>
      </c>
      <c r="AW29" s="24"/>
      <c r="AX29" s="13">
        <f t="shared" si="14"/>
        <v>0.1136342976</v>
      </c>
      <c r="AY29" s="13">
        <f t="shared" si="15"/>
        <v>0.1363636364</v>
      </c>
      <c r="AZ29" s="13">
        <f t="shared" si="16"/>
        <v>0.4015054181</v>
      </c>
      <c r="BA29" s="24"/>
      <c r="BB29" s="11">
        <f t="shared" ref="BB29:BD29" si="42">IF((AX29)&gt;=50%,2,(IF((AX29)&lt;25%,0,1)))</f>
        <v>0</v>
      </c>
      <c r="BC29" s="11">
        <f t="shared" si="42"/>
        <v>0</v>
      </c>
      <c r="BD29" s="11">
        <f t="shared" si="42"/>
        <v>1</v>
      </c>
      <c r="BE29" s="4"/>
      <c r="BF29" s="11" t="str">
        <f t="shared" ref="BF29:BH29" si="43">IF(BB29=2,"Att",(IF(BB29=0,"Not","Weak")))</f>
        <v>Not</v>
      </c>
      <c r="BG29" s="11" t="str">
        <f t="shared" si="43"/>
        <v>Not</v>
      </c>
      <c r="BH29" s="11" t="str">
        <f t="shared" si="43"/>
        <v>Weak</v>
      </c>
      <c r="BI29" s="2"/>
      <c r="BJ29" s="2"/>
      <c r="BK29" s="2"/>
      <c r="BL29" s="2"/>
    </row>
    <row r="30" ht="14.25" customHeight="1">
      <c r="A30" s="40" t="s">
        <v>87</v>
      </c>
      <c r="B30" s="41" t="s">
        <v>88</v>
      </c>
      <c r="C30" s="42">
        <v>8.0</v>
      </c>
      <c r="D30" s="43">
        <v>1.5</v>
      </c>
      <c r="E30" s="43">
        <v>2.0</v>
      </c>
      <c r="F30" s="44">
        <v>3.0</v>
      </c>
      <c r="G30" s="34">
        <f t="shared" si="5"/>
        <v>5</v>
      </c>
      <c r="H30" s="42">
        <v>9.0</v>
      </c>
      <c r="I30" s="68"/>
      <c r="J30" s="55">
        <v>4.0</v>
      </c>
      <c r="K30" s="51"/>
      <c r="L30" s="69">
        <v>0.0</v>
      </c>
      <c r="M30" s="69">
        <v>4.0</v>
      </c>
      <c r="N30" s="50"/>
      <c r="O30" s="70"/>
      <c r="P30" s="70"/>
      <c r="Q30" s="51"/>
      <c r="R30" s="48">
        <f t="shared" si="8"/>
        <v>8</v>
      </c>
      <c r="S30" s="48"/>
      <c r="T30" s="48"/>
      <c r="U30" s="50"/>
      <c r="V30" s="50"/>
      <c r="W30" s="71">
        <v>3.0</v>
      </c>
      <c r="X30" s="71"/>
      <c r="Y30" s="52"/>
      <c r="Z30" s="52"/>
      <c r="AA30" s="48"/>
      <c r="AB30" s="48"/>
      <c r="AC30" s="50"/>
      <c r="AD30" s="50"/>
      <c r="AE30" s="52"/>
      <c r="AF30" s="52">
        <v>2.0</v>
      </c>
      <c r="AG30" s="52"/>
      <c r="AH30" s="52"/>
      <c r="AI30" s="48">
        <v>0.0</v>
      </c>
      <c r="AJ30" s="48">
        <v>0.0</v>
      </c>
      <c r="AK30" s="50"/>
      <c r="AL30" s="50"/>
      <c r="AM30" s="52">
        <v>0.0</v>
      </c>
      <c r="AN30" s="52">
        <v>0.0</v>
      </c>
      <c r="AO30" s="52"/>
      <c r="AP30" s="52"/>
      <c r="AQ30" s="11">
        <f t="shared" si="29"/>
        <v>5</v>
      </c>
      <c r="AR30" s="11">
        <f t="shared" si="10"/>
        <v>35</v>
      </c>
      <c r="AS30" s="4"/>
      <c r="AT30" s="53">
        <f t="shared" si="11"/>
        <v>1.5</v>
      </c>
      <c r="AU30" s="53">
        <f t="shared" si="12"/>
        <v>3</v>
      </c>
      <c r="AV30" s="53">
        <f t="shared" si="13"/>
        <v>24</v>
      </c>
      <c r="AW30" s="24"/>
      <c r="AX30" s="13">
        <f t="shared" si="14"/>
        <v>0.06818057853</v>
      </c>
      <c r="AY30" s="13">
        <f t="shared" si="15"/>
        <v>0.1363636364</v>
      </c>
      <c r="AZ30" s="13">
        <f t="shared" si="16"/>
        <v>0.3636275484</v>
      </c>
      <c r="BA30" s="24"/>
      <c r="BB30" s="11">
        <f t="shared" ref="BB30:BD30" si="44">IF((AX30)&gt;=50%,2,(IF((AX30)&lt;25%,0,1)))</f>
        <v>0</v>
      </c>
      <c r="BC30" s="11">
        <f t="shared" si="44"/>
        <v>0</v>
      </c>
      <c r="BD30" s="11">
        <f t="shared" si="44"/>
        <v>1</v>
      </c>
      <c r="BE30" s="4"/>
      <c r="BF30" s="11" t="str">
        <f t="shared" ref="BF30:BH30" si="45">IF(BB30=2,"Att",(IF(BB30=0,"Not","Weak")))</f>
        <v>Not</v>
      </c>
      <c r="BG30" s="11" t="str">
        <f t="shared" si="45"/>
        <v>Not</v>
      </c>
      <c r="BH30" s="11" t="str">
        <f t="shared" si="45"/>
        <v>Weak</v>
      </c>
      <c r="BI30" s="2"/>
      <c r="BJ30" s="2"/>
      <c r="BK30" s="2"/>
      <c r="BL30" s="2"/>
    </row>
    <row r="31" ht="14.25" customHeight="1">
      <c r="A31" s="40" t="s">
        <v>89</v>
      </c>
      <c r="B31" s="41" t="s">
        <v>90</v>
      </c>
      <c r="C31" s="42">
        <v>10.0</v>
      </c>
      <c r="D31" s="43">
        <v>5.5</v>
      </c>
      <c r="E31" s="43">
        <v>7.0</v>
      </c>
      <c r="F31" s="44">
        <v>1.0</v>
      </c>
      <c r="G31" s="34">
        <f t="shared" si="5"/>
        <v>12.5</v>
      </c>
      <c r="H31" s="42">
        <v>7.0</v>
      </c>
      <c r="I31" s="68"/>
      <c r="J31" s="55"/>
      <c r="K31" s="51"/>
      <c r="L31" s="69">
        <v>2.0</v>
      </c>
      <c r="M31" s="69">
        <v>5.0</v>
      </c>
      <c r="N31" s="50"/>
      <c r="O31" s="70">
        <v>1.0</v>
      </c>
      <c r="P31" s="70">
        <v>4.0</v>
      </c>
      <c r="Q31" s="51"/>
      <c r="R31" s="48">
        <f t="shared" si="8"/>
        <v>12</v>
      </c>
      <c r="S31" s="48"/>
      <c r="T31" s="48"/>
      <c r="U31" s="49"/>
      <c r="V31" s="49"/>
      <c r="W31" s="52"/>
      <c r="X31" s="52"/>
      <c r="Y31" s="52"/>
      <c r="Z31" s="52"/>
      <c r="AA31" s="48">
        <v>1.0</v>
      </c>
      <c r="AB31" s="48">
        <v>1.0</v>
      </c>
      <c r="AC31" s="49"/>
      <c r="AD31" s="49"/>
      <c r="AE31" s="52">
        <v>2.0</v>
      </c>
      <c r="AF31" s="52">
        <v>6.0</v>
      </c>
      <c r="AG31" s="52"/>
      <c r="AH31" s="52"/>
      <c r="AI31" s="48">
        <v>3.0</v>
      </c>
      <c r="AJ31" s="48">
        <v>2.0</v>
      </c>
      <c r="AK31" s="49"/>
      <c r="AL31" s="49"/>
      <c r="AM31" s="71">
        <v>2.0</v>
      </c>
      <c r="AN31" s="71">
        <v>2.0</v>
      </c>
      <c r="AO31" s="71"/>
      <c r="AP31" s="52"/>
      <c r="AQ31" s="11">
        <f t="shared" si="29"/>
        <v>19</v>
      </c>
      <c r="AR31" s="77">
        <f t="shared" si="10"/>
        <v>60.5</v>
      </c>
      <c r="AS31" s="78"/>
      <c r="AT31" s="79">
        <f t="shared" si="11"/>
        <v>9.5</v>
      </c>
      <c r="AU31" s="79">
        <f t="shared" si="12"/>
        <v>4</v>
      </c>
      <c r="AV31" s="79">
        <f t="shared" si="13"/>
        <v>38</v>
      </c>
      <c r="AW31" s="80"/>
      <c r="AX31" s="81">
        <f t="shared" si="14"/>
        <v>0.4318103307</v>
      </c>
      <c r="AY31" s="81">
        <f t="shared" si="15"/>
        <v>0.1818181818</v>
      </c>
      <c r="AZ31" s="81">
        <f t="shared" si="16"/>
        <v>0.5757436183</v>
      </c>
      <c r="BA31" s="80"/>
      <c r="BB31" s="77">
        <f t="shared" ref="BB31:BD31" si="46">IF((AX31)&gt;=50%,2,(IF((AX31)&lt;25%,0,1)))</f>
        <v>1</v>
      </c>
      <c r="BC31" s="77">
        <f t="shared" si="46"/>
        <v>0</v>
      </c>
      <c r="BD31" s="77">
        <f t="shared" si="46"/>
        <v>2</v>
      </c>
      <c r="BE31" s="78"/>
      <c r="BF31" s="77" t="str">
        <f t="shared" ref="BF31:BH31" si="47">IF(BB31=2,"Att",(IF(BB31=0,"Not","Weak")))</f>
        <v>Weak</v>
      </c>
      <c r="BG31" s="77" t="str">
        <f t="shared" si="47"/>
        <v>Not</v>
      </c>
      <c r="BH31" s="77" t="str">
        <f t="shared" si="47"/>
        <v>Att</v>
      </c>
      <c r="BI31" s="82"/>
      <c r="BJ31" s="82"/>
      <c r="BK31" s="82"/>
      <c r="BL31" s="82"/>
    </row>
    <row r="32" ht="14.25" customHeight="1">
      <c r="A32" s="40" t="s">
        <v>91</v>
      </c>
      <c r="B32" s="41" t="s">
        <v>92</v>
      </c>
      <c r="C32" s="42">
        <v>10.0</v>
      </c>
      <c r="D32" s="43">
        <v>2.5</v>
      </c>
      <c r="E32" s="43">
        <v>5.5</v>
      </c>
      <c r="F32" s="44">
        <v>3.0</v>
      </c>
      <c r="G32" s="34">
        <f t="shared" si="5"/>
        <v>8.5</v>
      </c>
      <c r="H32" s="42">
        <v>6.0</v>
      </c>
      <c r="I32" s="68">
        <v>1.0</v>
      </c>
      <c r="J32" s="55">
        <v>5.0</v>
      </c>
      <c r="K32" s="51"/>
      <c r="L32" s="69"/>
      <c r="M32" s="69"/>
      <c r="N32" s="50"/>
      <c r="O32" s="70"/>
      <c r="P32" s="70">
        <v>2.0</v>
      </c>
      <c r="Q32" s="51"/>
      <c r="R32" s="48">
        <f t="shared" si="8"/>
        <v>8</v>
      </c>
      <c r="S32" s="48">
        <v>3.0</v>
      </c>
      <c r="T32" s="48">
        <v>2.0</v>
      </c>
      <c r="U32" s="50">
        <v>1.0</v>
      </c>
      <c r="V32" s="50"/>
      <c r="W32" s="52">
        <v>4.0</v>
      </c>
      <c r="X32" s="52">
        <v>0.0</v>
      </c>
      <c r="Y32" s="52"/>
      <c r="Z32" s="52"/>
      <c r="AA32" s="48"/>
      <c r="AB32" s="48"/>
      <c r="AC32" s="50"/>
      <c r="AD32" s="50"/>
      <c r="AE32" s="52"/>
      <c r="AF32" s="52"/>
      <c r="AG32" s="52"/>
      <c r="AH32" s="52"/>
      <c r="AI32" s="48">
        <v>4.0</v>
      </c>
      <c r="AJ32" s="48">
        <v>1.0</v>
      </c>
      <c r="AK32" s="50"/>
      <c r="AL32" s="50"/>
      <c r="AM32" s="71">
        <v>0.0</v>
      </c>
      <c r="AN32" s="71">
        <v>4.0</v>
      </c>
      <c r="AO32" s="71"/>
      <c r="AP32" s="52"/>
      <c r="AQ32" s="11">
        <f t="shared" si="29"/>
        <v>19</v>
      </c>
      <c r="AR32" s="83">
        <f t="shared" si="10"/>
        <v>51.5</v>
      </c>
      <c r="AS32" s="78"/>
      <c r="AT32" s="84">
        <f t="shared" si="11"/>
        <v>3.5</v>
      </c>
      <c r="AU32" s="84">
        <f t="shared" si="12"/>
        <v>4</v>
      </c>
      <c r="AV32" s="84">
        <f t="shared" si="13"/>
        <v>36.5</v>
      </c>
      <c r="AW32" s="80"/>
      <c r="AX32" s="85">
        <f t="shared" si="14"/>
        <v>0.1590880166</v>
      </c>
      <c r="AY32" s="85">
        <f t="shared" si="15"/>
        <v>0.1818181818</v>
      </c>
      <c r="AZ32" s="85">
        <f t="shared" si="16"/>
        <v>0.5530168966</v>
      </c>
      <c r="BA32" s="80"/>
      <c r="BB32" s="83">
        <f t="shared" ref="BB32:BD32" si="48">IF((AX32)&gt;=50%,2,(IF((AX32)&lt;25%,0,1)))</f>
        <v>0</v>
      </c>
      <c r="BC32" s="83">
        <f t="shared" si="48"/>
        <v>0</v>
      </c>
      <c r="BD32" s="83">
        <f t="shared" si="48"/>
        <v>2</v>
      </c>
      <c r="BE32" s="78"/>
      <c r="BF32" s="83" t="str">
        <f t="shared" ref="BF32:BH32" si="49">IF(BB32=2,"Att",(IF(BB32=0,"Not","Weak")))</f>
        <v>Not</v>
      </c>
      <c r="BG32" s="83" t="str">
        <f t="shared" si="49"/>
        <v>Not</v>
      </c>
      <c r="BH32" s="83" t="str">
        <f t="shared" si="49"/>
        <v>Att</v>
      </c>
      <c r="BI32" s="82"/>
      <c r="BJ32" s="82"/>
      <c r="BK32" s="82"/>
      <c r="BL32" s="82"/>
    </row>
    <row r="33" ht="14.25" customHeight="1">
      <c r="A33" s="40" t="s">
        <v>93</v>
      </c>
      <c r="B33" s="41" t="s">
        <v>94</v>
      </c>
      <c r="C33" s="42">
        <v>10.0</v>
      </c>
      <c r="D33" s="43">
        <v>1.5</v>
      </c>
      <c r="E33" s="43">
        <v>7.5</v>
      </c>
      <c r="F33" s="44">
        <v>3.0</v>
      </c>
      <c r="G33" s="34">
        <f t="shared" si="5"/>
        <v>10.5</v>
      </c>
      <c r="H33" s="42">
        <v>7.0</v>
      </c>
      <c r="I33" s="68"/>
      <c r="J33" s="55">
        <v>4.0</v>
      </c>
      <c r="K33" s="51"/>
      <c r="L33" s="69"/>
      <c r="M33" s="69"/>
      <c r="N33" s="50"/>
      <c r="O33" s="70"/>
      <c r="P33" s="70">
        <v>4.0</v>
      </c>
      <c r="Q33" s="51"/>
      <c r="R33" s="48">
        <f t="shared" si="8"/>
        <v>8</v>
      </c>
      <c r="S33" s="58">
        <v>3.0</v>
      </c>
      <c r="T33" s="58">
        <v>1.0</v>
      </c>
      <c r="U33" s="50"/>
      <c r="V33" s="50"/>
      <c r="W33" s="71">
        <v>4.0</v>
      </c>
      <c r="X33" s="71"/>
      <c r="Y33" s="52"/>
      <c r="Z33" s="52"/>
      <c r="AA33" s="58"/>
      <c r="AB33" s="58"/>
      <c r="AC33" s="50"/>
      <c r="AD33" s="50"/>
      <c r="AE33" s="52"/>
      <c r="AF33" s="52"/>
      <c r="AG33" s="52"/>
      <c r="AH33" s="52"/>
      <c r="AI33" s="58">
        <v>4.0</v>
      </c>
      <c r="AJ33" s="58"/>
      <c r="AK33" s="50"/>
      <c r="AL33" s="50"/>
      <c r="AM33" s="52">
        <v>3.0</v>
      </c>
      <c r="AN33" s="52">
        <v>4.0</v>
      </c>
      <c r="AO33" s="52"/>
      <c r="AP33" s="52"/>
      <c r="AQ33" s="11">
        <f t="shared" si="29"/>
        <v>19</v>
      </c>
      <c r="AR33" s="83">
        <f t="shared" si="10"/>
        <v>54.5</v>
      </c>
      <c r="AS33" s="78"/>
      <c r="AT33" s="86">
        <f t="shared" si="11"/>
        <v>4.5</v>
      </c>
      <c r="AU33" s="86">
        <f t="shared" si="12"/>
        <v>3</v>
      </c>
      <c r="AV33" s="86">
        <f t="shared" si="13"/>
        <v>38.5</v>
      </c>
      <c r="AW33" s="80"/>
      <c r="AX33" s="87">
        <f t="shared" si="14"/>
        <v>0.2045417356</v>
      </c>
      <c r="AY33" s="87">
        <f t="shared" si="15"/>
        <v>0.1363636364</v>
      </c>
      <c r="AZ33" s="87">
        <f t="shared" si="16"/>
        <v>0.5833191923</v>
      </c>
      <c r="BA33" s="80"/>
      <c r="BB33" s="88">
        <f t="shared" ref="BB33:BD33" si="50">IF((AX33)&gt;=50%,2,(IF((AX33)&lt;25%,0,1)))</f>
        <v>0</v>
      </c>
      <c r="BC33" s="88">
        <f t="shared" si="50"/>
        <v>0</v>
      </c>
      <c r="BD33" s="88">
        <f t="shared" si="50"/>
        <v>2</v>
      </c>
      <c r="BE33" s="78"/>
      <c r="BF33" s="88" t="str">
        <f t="shared" ref="BF33:BH33" si="51">IF(BB33=2,"Att",(IF(BB33=0,"Not","Weak")))</f>
        <v>Not</v>
      </c>
      <c r="BG33" s="88" t="str">
        <f t="shared" si="51"/>
        <v>Not</v>
      </c>
      <c r="BH33" s="83" t="str">
        <f t="shared" si="51"/>
        <v>Att</v>
      </c>
      <c r="BI33" s="82"/>
      <c r="BJ33" s="82"/>
      <c r="BK33" s="82"/>
      <c r="BL33" s="82"/>
    </row>
    <row r="34" ht="14.25" customHeight="1">
      <c r="A34" s="40" t="s">
        <v>95</v>
      </c>
      <c r="B34" s="41" t="s">
        <v>96</v>
      </c>
      <c r="C34" s="42">
        <v>10.0</v>
      </c>
      <c r="D34" s="43">
        <v>0.0</v>
      </c>
      <c r="E34" s="43">
        <v>5.0</v>
      </c>
      <c r="F34" s="44">
        <v>3.0</v>
      </c>
      <c r="G34" s="34">
        <f t="shared" si="5"/>
        <v>8</v>
      </c>
      <c r="H34" s="42">
        <v>8.0</v>
      </c>
      <c r="I34" s="68"/>
      <c r="J34" s="55"/>
      <c r="K34" s="51"/>
      <c r="L34" s="69">
        <v>2.0</v>
      </c>
      <c r="M34" s="69">
        <v>2.0</v>
      </c>
      <c r="N34" s="50"/>
      <c r="O34" s="70"/>
      <c r="P34" s="70">
        <v>0.0</v>
      </c>
      <c r="Q34" s="51"/>
      <c r="R34" s="48">
        <f t="shared" si="8"/>
        <v>4</v>
      </c>
      <c r="S34" s="48">
        <v>2.0</v>
      </c>
      <c r="T34" s="48">
        <v>0.0</v>
      </c>
      <c r="U34" s="50"/>
      <c r="V34" s="50"/>
      <c r="W34" s="52"/>
      <c r="X34" s="52"/>
      <c r="Y34" s="52"/>
      <c r="Z34" s="52"/>
      <c r="AA34" s="48"/>
      <c r="AB34" s="48">
        <v>0.0</v>
      </c>
      <c r="AC34" s="50"/>
      <c r="AD34" s="50"/>
      <c r="AE34" s="52"/>
      <c r="AF34" s="52">
        <v>0.0</v>
      </c>
      <c r="AG34" s="52"/>
      <c r="AH34" s="52"/>
      <c r="AI34" s="48">
        <v>1.0</v>
      </c>
      <c r="AJ34" s="48">
        <v>1.0</v>
      </c>
      <c r="AK34" s="50"/>
      <c r="AL34" s="50"/>
      <c r="AM34" s="52">
        <v>0.0</v>
      </c>
      <c r="AN34" s="52">
        <v>0.0</v>
      </c>
      <c r="AO34" s="52"/>
      <c r="AP34" s="52"/>
      <c r="AQ34" s="11">
        <f t="shared" si="29"/>
        <v>4</v>
      </c>
      <c r="AR34" s="83">
        <f t="shared" si="10"/>
        <v>34</v>
      </c>
      <c r="AS34" s="78"/>
      <c r="AT34" s="84">
        <f t="shared" si="11"/>
        <v>0</v>
      </c>
      <c r="AU34" s="84">
        <f t="shared" si="12"/>
        <v>5</v>
      </c>
      <c r="AV34" s="84">
        <f t="shared" si="13"/>
        <v>19</v>
      </c>
      <c r="AW34" s="80"/>
      <c r="AX34" s="85">
        <f t="shared" si="14"/>
        <v>0</v>
      </c>
      <c r="AY34" s="85">
        <f t="shared" si="15"/>
        <v>0.2272727273</v>
      </c>
      <c r="AZ34" s="85">
        <f t="shared" si="16"/>
        <v>0.2878718092</v>
      </c>
      <c r="BA34" s="80"/>
      <c r="BB34" s="83">
        <f t="shared" ref="BB34:BD34" si="52">IF((AX34)&gt;=50%,2,(IF((AX34)&lt;25%,0,1)))</f>
        <v>0</v>
      </c>
      <c r="BC34" s="83">
        <f t="shared" si="52"/>
        <v>0</v>
      </c>
      <c r="BD34" s="83">
        <f t="shared" si="52"/>
        <v>1</v>
      </c>
      <c r="BE34" s="78"/>
      <c r="BF34" s="83" t="str">
        <f t="shared" ref="BF34:BH34" si="53">IF(BB34=2,"Att",(IF(BB34=0,"Not","Weak")))</f>
        <v>Not</v>
      </c>
      <c r="BG34" s="83" t="str">
        <f t="shared" si="53"/>
        <v>Not</v>
      </c>
      <c r="BH34" s="83" t="str">
        <f t="shared" si="53"/>
        <v>Weak</v>
      </c>
      <c r="BI34" s="82"/>
      <c r="BJ34" s="82"/>
      <c r="BK34" s="82"/>
      <c r="BL34" s="82"/>
    </row>
    <row r="35" ht="14.25" customHeight="1">
      <c r="A35" s="40" t="s">
        <v>97</v>
      </c>
      <c r="B35" s="41" t="s">
        <v>98</v>
      </c>
      <c r="C35" s="42">
        <v>10.0</v>
      </c>
      <c r="D35" s="43">
        <v>7.0</v>
      </c>
      <c r="E35" s="43">
        <v>10.0</v>
      </c>
      <c r="F35" s="44">
        <v>5.0</v>
      </c>
      <c r="G35" s="34">
        <f t="shared" si="5"/>
        <v>17</v>
      </c>
      <c r="H35" s="42">
        <v>9.0</v>
      </c>
      <c r="I35" s="55">
        <v>1.0</v>
      </c>
      <c r="J35" s="55">
        <v>6.0</v>
      </c>
      <c r="K35" s="51"/>
      <c r="L35" s="58"/>
      <c r="M35" s="58"/>
      <c r="N35" s="50"/>
      <c r="O35" s="55">
        <v>3.0</v>
      </c>
      <c r="P35" s="55">
        <v>4.0</v>
      </c>
      <c r="Q35" s="51"/>
      <c r="R35" s="48">
        <f t="shared" si="8"/>
        <v>14</v>
      </c>
      <c r="S35" s="48">
        <v>6.0</v>
      </c>
      <c r="T35" s="48">
        <v>3.0</v>
      </c>
      <c r="U35" s="50"/>
      <c r="V35" s="50"/>
      <c r="W35" s="71"/>
      <c r="X35" s="71"/>
      <c r="Y35" s="52"/>
      <c r="Z35" s="52"/>
      <c r="AA35" s="48"/>
      <c r="AB35" s="48"/>
      <c r="AC35" s="50"/>
      <c r="AD35" s="50"/>
      <c r="AE35" s="52">
        <v>3.0</v>
      </c>
      <c r="AF35" s="52">
        <v>7.0</v>
      </c>
      <c r="AG35" s="52"/>
      <c r="AH35" s="52"/>
      <c r="AI35" s="48">
        <v>3.0</v>
      </c>
      <c r="AJ35" s="48">
        <v>1.0</v>
      </c>
      <c r="AK35" s="50"/>
      <c r="AL35" s="50"/>
      <c r="AM35" s="52">
        <v>5.0</v>
      </c>
      <c r="AN35" s="52">
        <v>4.0</v>
      </c>
      <c r="AO35" s="52"/>
      <c r="AP35" s="52"/>
      <c r="AQ35" s="11">
        <f t="shared" si="29"/>
        <v>32</v>
      </c>
      <c r="AR35" s="83">
        <f t="shared" si="10"/>
        <v>82</v>
      </c>
      <c r="AS35" s="78"/>
      <c r="AT35" s="84">
        <f t="shared" si="11"/>
        <v>15</v>
      </c>
      <c r="AU35" s="84">
        <f t="shared" si="12"/>
        <v>9</v>
      </c>
      <c r="AV35" s="84">
        <f t="shared" si="13"/>
        <v>53</v>
      </c>
      <c r="AW35" s="80"/>
      <c r="AX35" s="85">
        <f t="shared" si="14"/>
        <v>0.6818057853</v>
      </c>
      <c r="AY35" s="85">
        <f t="shared" si="15"/>
        <v>0.4090909091</v>
      </c>
      <c r="AZ35" s="85">
        <f t="shared" si="16"/>
        <v>0.8030108361</v>
      </c>
      <c r="BA35" s="80"/>
      <c r="BB35" s="83">
        <f t="shared" ref="BB35:BD35" si="54">IF((AX35)&gt;=50%,2,(IF((AX35)&lt;25%,0,1)))</f>
        <v>2</v>
      </c>
      <c r="BC35" s="83">
        <f t="shared" si="54"/>
        <v>1</v>
      </c>
      <c r="BD35" s="83">
        <f t="shared" si="54"/>
        <v>2</v>
      </c>
      <c r="BE35" s="78"/>
      <c r="BF35" s="83" t="str">
        <f t="shared" ref="BF35:BH35" si="55">IF(BB35=2,"Att",(IF(BB35=0,"Not","Weak")))</f>
        <v>Att</v>
      </c>
      <c r="BG35" s="83" t="str">
        <f t="shared" si="55"/>
        <v>Weak</v>
      </c>
      <c r="BH35" s="83" t="str">
        <f t="shared" si="55"/>
        <v>Att</v>
      </c>
      <c r="BI35" s="82"/>
      <c r="BJ35" s="82"/>
      <c r="BK35" s="82"/>
      <c r="BL35" s="82"/>
    </row>
    <row r="36" ht="14.25" customHeight="1">
      <c r="A36" s="40" t="s">
        <v>99</v>
      </c>
      <c r="B36" s="41" t="s">
        <v>100</v>
      </c>
      <c r="C36" s="42">
        <v>8.0</v>
      </c>
      <c r="D36" s="43">
        <v>1.5</v>
      </c>
      <c r="E36" s="43">
        <v>3.5</v>
      </c>
      <c r="F36" s="44">
        <v>4.0</v>
      </c>
      <c r="G36" s="34">
        <f t="shared" si="5"/>
        <v>7.5</v>
      </c>
      <c r="H36" s="42">
        <v>7.0</v>
      </c>
      <c r="I36" s="68"/>
      <c r="J36" s="55"/>
      <c r="K36" s="51"/>
      <c r="L36" s="69">
        <v>1.0</v>
      </c>
      <c r="M36" s="69">
        <v>2.0</v>
      </c>
      <c r="N36" s="50"/>
      <c r="O36" s="70">
        <v>1.0</v>
      </c>
      <c r="P36" s="70"/>
      <c r="Q36" s="51"/>
      <c r="R36" s="48">
        <f t="shared" si="8"/>
        <v>4</v>
      </c>
      <c r="S36" s="48"/>
      <c r="T36" s="48"/>
      <c r="U36" s="50"/>
      <c r="V36" s="50"/>
      <c r="W36" s="71"/>
      <c r="X36" s="71"/>
      <c r="Y36" s="52"/>
      <c r="Z36" s="52"/>
      <c r="AA36" s="48">
        <v>0.0</v>
      </c>
      <c r="AB36" s="48">
        <v>2.0</v>
      </c>
      <c r="AC36" s="50">
        <v>0.0</v>
      </c>
      <c r="AD36" s="50"/>
      <c r="AE36" s="52">
        <v>0.0</v>
      </c>
      <c r="AF36" s="52">
        <v>1.0</v>
      </c>
      <c r="AG36" s="52"/>
      <c r="AH36" s="52"/>
      <c r="AI36" s="48">
        <v>2.0</v>
      </c>
      <c r="AJ36" s="48">
        <v>2.0</v>
      </c>
      <c r="AK36" s="50"/>
      <c r="AL36" s="50"/>
      <c r="AM36" s="71">
        <v>0.0</v>
      </c>
      <c r="AN36" s="52">
        <v>1.0</v>
      </c>
      <c r="AO36" s="52"/>
      <c r="AP36" s="52"/>
      <c r="AQ36" s="11">
        <f t="shared" si="29"/>
        <v>8</v>
      </c>
      <c r="AR36" s="83">
        <f t="shared" si="10"/>
        <v>34.5</v>
      </c>
      <c r="AS36" s="78"/>
      <c r="AT36" s="86">
        <f t="shared" si="11"/>
        <v>1.5</v>
      </c>
      <c r="AU36" s="86">
        <f t="shared" si="12"/>
        <v>6</v>
      </c>
      <c r="AV36" s="86">
        <f t="shared" si="13"/>
        <v>20.5</v>
      </c>
      <c r="AW36" s="80"/>
      <c r="AX36" s="87">
        <f t="shared" si="14"/>
        <v>0.06818057853</v>
      </c>
      <c r="AY36" s="87">
        <f t="shared" si="15"/>
        <v>0.2727272727</v>
      </c>
      <c r="AZ36" s="87">
        <f t="shared" si="16"/>
        <v>0.3105985309</v>
      </c>
      <c r="BA36" s="80"/>
      <c r="BB36" s="88">
        <f t="shared" ref="BB36:BD36" si="56">IF((AX36)&gt;=50%,2,(IF((AX36)&lt;25%,0,1)))</f>
        <v>0</v>
      </c>
      <c r="BC36" s="88">
        <f t="shared" si="56"/>
        <v>1</v>
      </c>
      <c r="BD36" s="88">
        <f t="shared" si="56"/>
        <v>1</v>
      </c>
      <c r="BE36" s="78"/>
      <c r="BF36" s="88" t="str">
        <f t="shared" ref="BF36:BH36" si="57">IF(BB36=2,"Att",(IF(BB36=0,"Not","Weak")))</f>
        <v>Not</v>
      </c>
      <c r="BG36" s="88" t="str">
        <f t="shared" si="57"/>
        <v>Weak</v>
      </c>
      <c r="BH36" s="83" t="str">
        <f t="shared" si="57"/>
        <v>Weak</v>
      </c>
      <c r="BI36" s="82"/>
      <c r="BJ36" s="82"/>
      <c r="BK36" s="82"/>
      <c r="BL36" s="82"/>
    </row>
    <row r="37" ht="14.25" customHeight="1">
      <c r="A37" s="40" t="s">
        <v>101</v>
      </c>
      <c r="B37" s="41" t="s">
        <v>102</v>
      </c>
      <c r="C37" s="42">
        <v>10.0</v>
      </c>
      <c r="D37" s="43">
        <v>6.0</v>
      </c>
      <c r="E37" s="43">
        <v>9.0</v>
      </c>
      <c r="F37" s="44">
        <v>4.0</v>
      </c>
      <c r="G37" s="34">
        <f t="shared" si="5"/>
        <v>15</v>
      </c>
      <c r="H37" s="42">
        <v>8.0</v>
      </c>
      <c r="I37" s="68"/>
      <c r="J37" s="55">
        <v>4.0</v>
      </c>
      <c r="K37" s="51"/>
      <c r="L37" s="69">
        <v>0.0</v>
      </c>
      <c r="M37" s="69">
        <v>3.0</v>
      </c>
      <c r="N37" s="50"/>
      <c r="O37" s="70"/>
      <c r="P37" s="70"/>
      <c r="Q37" s="51"/>
      <c r="R37" s="48">
        <f t="shared" si="8"/>
        <v>7</v>
      </c>
      <c r="S37" s="48"/>
      <c r="T37" s="50"/>
      <c r="U37" s="50"/>
      <c r="V37" s="50"/>
      <c r="W37" s="52"/>
      <c r="X37" s="52"/>
      <c r="Y37" s="52"/>
      <c r="Z37" s="52"/>
      <c r="AA37" s="48">
        <v>1.0</v>
      </c>
      <c r="AB37" s="48">
        <v>5.0</v>
      </c>
      <c r="AC37" s="50">
        <v>3.0</v>
      </c>
      <c r="AD37" s="50"/>
      <c r="AE37" s="52">
        <v>2.0</v>
      </c>
      <c r="AF37" s="52">
        <v>7.0</v>
      </c>
      <c r="AG37" s="52"/>
      <c r="AH37" s="52"/>
      <c r="AI37" s="48">
        <v>3.0</v>
      </c>
      <c r="AJ37" s="48">
        <v>2.0</v>
      </c>
      <c r="AK37" s="50"/>
      <c r="AL37" s="50"/>
      <c r="AM37" s="71">
        <v>3.0</v>
      </c>
      <c r="AN37" s="71">
        <v>5.0</v>
      </c>
      <c r="AO37" s="71"/>
      <c r="AP37" s="52"/>
      <c r="AQ37" s="11">
        <f t="shared" si="29"/>
        <v>31</v>
      </c>
      <c r="AR37" s="83">
        <f t="shared" si="10"/>
        <v>71</v>
      </c>
      <c r="AS37" s="78"/>
      <c r="AT37" s="84">
        <f t="shared" si="11"/>
        <v>11</v>
      </c>
      <c r="AU37" s="84">
        <f t="shared" si="12"/>
        <v>4</v>
      </c>
      <c r="AV37" s="84">
        <f t="shared" si="13"/>
        <v>47</v>
      </c>
      <c r="AW37" s="80"/>
      <c r="AX37" s="85">
        <f t="shared" si="14"/>
        <v>0.4999909093</v>
      </c>
      <c r="AY37" s="85">
        <f t="shared" si="15"/>
        <v>0.1818181818</v>
      </c>
      <c r="AZ37" s="85">
        <f t="shared" si="16"/>
        <v>0.712103949</v>
      </c>
      <c r="BA37" s="80"/>
      <c r="BB37" s="83">
        <f t="shared" ref="BB37:BD37" si="58">IF((AX37)&gt;=50%,2,(IF((AX37)&lt;25%,0,1)))</f>
        <v>1</v>
      </c>
      <c r="BC37" s="83">
        <f t="shared" si="58"/>
        <v>0</v>
      </c>
      <c r="BD37" s="83">
        <f t="shared" si="58"/>
        <v>2</v>
      </c>
      <c r="BE37" s="78"/>
      <c r="BF37" s="83" t="str">
        <f t="shared" ref="BF37:BH37" si="59">IF(BB37=2,"Att",(IF(BB37=0,"Not","Weak")))</f>
        <v>Weak</v>
      </c>
      <c r="BG37" s="83" t="str">
        <f t="shared" si="59"/>
        <v>Not</v>
      </c>
      <c r="BH37" s="83" t="str">
        <f t="shared" si="59"/>
        <v>Att</v>
      </c>
      <c r="BI37" s="82"/>
      <c r="BJ37" s="82"/>
      <c r="BK37" s="82"/>
      <c r="BL37" s="82"/>
    </row>
    <row r="38" ht="14.25" customHeight="1">
      <c r="A38" s="40" t="s">
        <v>103</v>
      </c>
      <c r="B38" s="41" t="s">
        <v>104</v>
      </c>
      <c r="C38" s="42">
        <v>9.0</v>
      </c>
      <c r="D38" s="43">
        <v>1.5</v>
      </c>
      <c r="E38" s="43">
        <v>3.5</v>
      </c>
      <c r="F38" s="44">
        <v>6.0</v>
      </c>
      <c r="G38" s="34">
        <f t="shared" si="5"/>
        <v>9.5</v>
      </c>
      <c r="H38" s="42">
        <v>8.0</v>
      </c>
      <c r="I38" s="68"/>
      <c r="J38" s="55"/>
      <c r="K38" s="51"/>
      <c r="L38" s="69">
        <v>2.0</v>
      </c>
      <c r="M38" s="69">
        <v>4.0</v>
      </c>
      <c r="N38" s="50"/>
      <c r="O38" s="70">
        <v>3.0</v>
      </c>
      <c r="P38" s="70">
        <v>4.0</v>
      </c>
      <c r="Q38" s="51"/>
      <c r="R38" s="48">
        <f t="shared" si="8"/>
        <v>13</v>
      </c>
      <c r="S38" s="48">
        <v>0.0</v>
      </c>
      <c r="T38" s="48">
        <v>0.0</v>
      </c>
      <c r="U38" s="50">
        <v>0.0</v>
      </c>
      <c r="V38" s="50"/>
      <c r="W38" s="71">
        <v>3.0</v>
      </c>
      <c r="X38" s="71">
        <v>0.0</v>
      </c>
      <c r="Y38" s="52"/>
      <c r="Z38" s="52"/>
      <c r="AA38" s="48"/>
      <c r="AB38" s="48"/>
      <c r="AC38" s="50"/>
      <c r="AD38" s="50"/>
      <c r="AE38" s="52"/>
      <c r="AF38" s="52"/>
      <c r="AG38" s="52"/>
      <c r="AH38" s="52"/>
      <c r="AI38" s="48">
        <v>0.0</v>
      </c>
      <c r="AJ38" s="48">
        <v>1.0</v>
      </c>
      <c r="AK38" s="50"/>
      <c r="AL38" s="50"/>
      <c r="AM38" s="52">
        <v>0.0</v>
      </c>
      <c r="AN38" s="52">
        <v>1.0</v>
      </c>
      <c r="AO38" s="52"/>
      <c r="AP38" s="52"/>
      <c r="AQ38" s="11">
        <f t="shared" si="29"/>
        <v>5</v>
      </c>
      <c r="AR38" s="83">
        <f t="shared" si="10"/>
        <v>44.5</v>
      </c>
      <c r="AS38" s="78"/>
      <c r="AT38" s="84">
        <f t="shared" si="11"/>
        <v>1.5</v>
      </c>
      <c r="AU38" s="84">
        <f t="shared" si="12"/>
        <v>11</v>
      </c>
      <c r="AV38" s="84">
        <f t="shared" si="13"/>
        <v>24.5</v>
      </c>
      <c r="AW38" s="80"/>
      <c r="AX38" s="85">
        <f t="shared" si="14"/>
        <v>0.06818057853</v>
      </c>
      <c r="AY38" s="85">
        <f t="shared" si="15"/>
        <v>0.5</v>
      </c>
      <c r="AZ38" s="85">
        <f t="shared" si="16"/>
        <v>0.3712031223</v>
      </c>
      <c r="BA38" s="80"/>
      <c r="BB38" s="83">
        <f t="shared" ref="BB38:BD38" si="60">IF((AX38)&gt;=50%,2,(IF((AX38)&lt;25%,0,1)))</f>
        <v>0</v>
      </c>
      <c r="BC38" s="83">
        <f t="shared" si="60"/>
        <v>2</v>
      </c>
      <c r="BD38" s="83">
        <f t="shared" si="60"/>
        <v>1</v>
      </c>
      <c r="BE38" s="78"/>
      <c r="BF38" s="83" t="str">
        <f t="shared" ref="BF38:BH38" si="61">IF(BB38=2,"Att",(IF(BB38=0,"Not","Weak")))</f>
        <v>Not</v>
      </c>
      <c r="BG38" s="83" t="str">
        <f t="shared" si="61"/>
        <v>Att</v>
      </c>
      <c r="BH38" s="83" t="str">
        <f t="shared" si="61"/>
        <v>Weak</v>
      </c>
      <c r="BI38" s="82"/>
      <c r="BJ38" s="82"/>
      <c r="BK38" s="82"/>
      <c r="BL38" s="82"/>
    </row>
    <row r="39" ht="14.25" customHeight="1">
      <c r="A39" s="40" t="s">
        <v>105</v>
      </c>
      <c r="B39" s="41" t="s">
        <v>106</v>
      </c>
      <c r="C39" s="42">
        <v>7.0</v>
      </c>
      <c r="D39" s="43">
        <v>0.0</v>
      </c>
      <c r="E39" s="43">
        <v>2.5</v>
      </c>
      <c r="F39" s="44">
        <v>5.0</v>
      </c>
      <c r="G39" s="34">
        <f t="shared" si="5"/>
        <v>7.5</v>
      </c>
      <c r="H39" s="42">
        <v>7.0</v>
      </c>
      <c r="I39" s="68">
        <v>0.0</v>
      </c>
      <c r="J39" s="55">
        <v>2.0</v>
      </c>
      <c r="K39" s="51"/>
      <c r="L39" s="69"/>
      <c r="M39" s="69">
        <v>6.0</v>
      </c>
      <c r="N39" s="50"/>
      <c r="O39" s="70"/>
      <c r="P39" s="70"/>
      <c r="Q39" s="51"/>
      <c r="R39" s="48">
        <f t="shared" si="8"/>
        <v>8</v>
      </c>
      <c r="S39" s="48"/>
      <c r="T39" s="48"/>
      <c r="U39" s="50"/>
      <c r="V39" s="50"/>
      <c r="W39" s="52"/>
      <c r="X39" s="52"/>
      <c r="Y39" s="52"/>
      <c r="Z39" s="52"/>
      <c r="AA39" s="48">
        <v>0.0</v>
      </c>
      <c r="AB39" s="48">
        <v>4.0</v>
      </c>
      <c r="AC39" s="50">
        <v>0.0</v>
      </c>
      <c r="AD39" s="50"/>
      <c r="AE39" s="52">
        <v>0.0</v>
      </c>
      <c r="AF39" s="52">
        <v>2.0</v>
      </c>
      <c r="AG39" s="52"/>
      <c r="AH39" s="52"/>
      <c r="AI39" s="48">
        <v>4.0</v>
      </c>
      <c r="AJ39" s="48">
        <v>1.0</v>
      </c>
      <c r="AK39" s="50"/>
      <c r="AL39" s="50"/>
      <c r="AM39" s="71">
        <v>0.0</v>
      </c>
      <c r="AN39" s="71">
        <v>2.0</v>
      </c>
      <c r="AO39" s="71"/>
      <c r="AP39" s="52"/>
      <c r="AQ39" s="11">
        <f t="shared" si="29"/>
        <v>13</v>
      </c>
      <c r="AR39" s="83">
        <f t="shared" si="10"/>
        <v>42.5</v>
      </c>
      <c r="AS39" s="78"/>
      <c r="AT39" s="84">
        <f t="shared" si="11"/>
        <v>0</v>
      </c>
      <c r="AU39" s="84">
        <f t="shared" si="12"/>
        <v>5</v>
      </c>
      <c r="AV39" s="84">
        <f t="shared" si="13"/>
        <v>30.5</v>
      </c>
      <c r="AW39" s="80"/>
      <c r="AX39" s="85">
        <f t="shared" si="14"/>
        <v>0</v>
      </c>
      <c r="AY39" s="85">
        <f t="shared" si="15"/>
        <v>0.2272727273</v>
      </c>
      <c r="AZ39" s="85">
        <f t="shared" si="16"/>
        <v>0.4621100095</v>
      </c>
      <c r="BA39" s="80"/>
      <c r="BB39" s="83">
        <f t="shared" ref="BB39:BD39" si="62">IF((AX39)&gt;=50%,2,(IF((AX39)&lt;25%,0,1)))</f>
        <v>0</v>
      </c>
      <c r="BC39" s="83">
        <f t="shared" si="62"/>
        <v>0</v>
      </c>
      <c r="BD39" s="83">
        <f t="shared" si="62"/>
        <v>1</v>
      </c>
      <c r="BE39" s="78"/>
      <c r="BF39" s="83" t="str">
        <f t="shared" ref="BF39:BH39" si="63">IF(BB39=2,"Att",(IF(BB39=0,"Not","Weak")))</f>
        <v>Not</v>
      </c>
      <c r="BG39" s="83" t="str">
        <f t="shared" si="63"/>
        <v>Not</v>
      </c>
      <c r="BH39" s="83" t="str">
        <f t="shared" si="63"/>
        <v>Weak</v>
      </c>
      <c r="BI39" s="82"/>
      <c r="BJ39" s="82"/>
      <c r="BK39" s="82"/>
      <c r="BL39" s="82"/>
    </row>
    <row r="40" ht="14.25" customHeight="1">
      <c r="A40" s="40" t="s">
        <v>107</v>
      </c>
      <c r="B40" s="41" t="s">
        <v>108</v>
      </c>
      <c r="C40" s="42">
        <v>10.0</v>
      </c>
      <c r="D40" s="43">
        <v>5.5</v>
      </c>
      <c r="E40" s="43">
        <v>7.0</v>
      </c>
      <c r="F40" s="44"/>
      <c r="G40" s="34">
        <f t="shared" si="5"/>
        <v>12.5</v>
      </c>
      <c r="H40" s="42">
        <v>9.0</v>
      </c>
      <c r="I40" s="68">
        <v>4.0</v>
      </c>
      <c r="J40" s="55">
        <v>6.0</v>
      </c>
      <c r="K40" s="51"/>
      <c r="L40" s="69">
        <v>2.0</v>
      </c>
      <c r="M40" s="69"/>
      <c r="N40" s="50"/>
      <c r="O40" s="70"/>
      <c r="P40" s="70"/>
      <c r="Q40" s="51"/>
      <c r="R40" s="48">
        <f t="shared" si="8"/>
        <v>12</v>
      </c>
      <c r="S40" s="48">
        <v>2.0</v>
      </c>
      <c r="T40" s="48">
        <v>0.0</v>
      </c>
      <c r="U40" s="50">
        <v>2.0</v>
      </c>
      <c r="V40" s="50"/>
      <c r="W40" s="52">
        <v>4.0</v>
      </c>
      <c r="X40" s="52">
        <v>2.0</v>
      </c>
      <c r="Y40" s="52"/>
      <c r="Z40" s="52"/>
      <c r="AA40" s="50"/>
      <c r="AB40" s="50"/>
      <c r="AC40" s="50"/>
      <c r="AD40" s="50"/>
      <c r="AE40" s="71"/>
      <c r="AF40" s="71"/>
      <c r="AG40" s="52"/>
      <c r="AH40" s="52"/>
      <c r="AI40" s="48">
        <v>4.0</v>
      </c>
      <c r="AJ40" s="48">
        <v>3.0</v>
      </c>
      <c r="AK40" s="50"/>
      <c r="AL40" s="50"/>
      <c r="AM40" s="71">
        <v>2.0</v>
      </c>
      <c r="AN40" s="71">
        <v>1.0</v>
      </c>
      <c r="AO40" s="71"/>
      <c r="AP40" s="52"/>
      <c r="AQ40" s="11">
        <f t="shared" si="29"/>
        <v>20</v>
      </c>
      <c r="AR40" s="83">
        <f t="shared" si="10"/>
        <v>63.5</v>
      </c>
      <c r="AS40" s="78"/>
      <c r="AT40" s="84">
        <f t="shared" si="11"/>
        <v>11.5</v>
      </c>
      <c r="AU40" s="84">
        <f t="shared" si="12"/>
        <v>6</v>
      </c>
      <c r="AV40" s="84">
        <f t="shared" si="13"/>
        <v>36</v>
      </c>
      <c r="AW40" s="80"/>
      <c r="AX40" s="85">
        <f t="shared" si="14"/>
        <v>0.5227177688</v>
      </c>
      <c r="AY40" s="85">
        <f t="shared" si="15"/>
        <v>0.2727272727</v>
      </c>
      <c r="AZ40" s="85">
        <f t="shared" si="16"/>
        <v>0.5454413226</v>
      </c>
      <c r="BA40" s="80"/>
      <c r="BB40" s="83">
        <f t="shared" ref="BB40:BD40" si="64">IF((AX40)&gt;=50%,2,(IF((AX40)&lt;25%,0,1)))</f>
        <v>2</v>
      </c>
      <c r="BC40" s="83">
        <f t="shared" si="64"/>
        <v>1</v>
      </c>
      <c r="BD40" s="83">
        <f t="shared" si="64"/>
        <v>2</v>
      </c>
      <c r="BE40" s="78"/>
      <c r="BF40" s="83" t="str">
        <f t="shared" ref="BF40:BH40" si="65">IF(BB40=2,"Att",(IF(BB40=0,"Not","Weak")))</f>
        <v>Att</v>
      </c>
      <c r="BG40" s="83" t="str">
        <f t="shared" si="65"/>
        <v>Weak</v>
      </c>
      <c r="BH40" s="83" t="str">
        <f t="shared" si="65"/>
        <v>Att</v>
      </c>
      <c r="BI40" s="82"/>
      <c r="BJ40" s="82"/>
      <c r="BK40" s="82"/>
      <c r="BL40" s="82"/>
    </row>
    <row r="41" ht="14.25" customHeight="1">
      <c r="A41" s="40" t="s">
        <v>109</v>
      </c>
      <c r="B41" s="41" t="s">
        <v>110</v>
      </c>
      <c r="C41" s="42">
        <v>10.0</v>
      </c>
      <c r="D41" s="43">
        <v>6.5</v>
      </c>
      <c r="E41" s="43">
        <v>4.5</v>
      </c>
      <c r="F41" s="44">
        <v>4.0</v>
      </c>
      <c r="G41" s="34">
        <f t="shared" si="5"/>
        <v>11</v>
      </c>
      <c r="H41" s="42">
        <v>10.0</v>
      </c>
      <c r="I41" s="68"/>
      <c r="J41" s="55"/>
      <c r="K41" s="51"/>
      <c r="L41" s="69"/>
      <c r="M41" s="69">
        <v>6.0</v>
      </c>
      <c r="N41" s="50"/>
      <c r="O41" s="70"/>
      <c r="P41" s="70">
        <v>2.0</v>
      </c>
      <c r="Q41" s="51"/>
      <c r="R41" s="48">
        <f t="shared" si="8"/>
        <v>8</v>
      </c>
      <c r="S41" s="48">
        <v>5.0</v>
      </c>
      <c r="T41" s="48">
        <v>1.0</v>
      </c>
      <c r="U41" s="50">
        <v>0.0</v>
      </c>
      <c r="V41" s="50"/>
      <c r="W41" s="52"/>
      <c r="X41" s="52"/>
      <c r="Y41" s="52"/>
      <c r="Z41" s="52"/>
      <c r="AA41" s="48"/>
      <c r="AB41" s="48"/>
      <c r="AC41" s="50"/>
      <c r="AD41" s="50"/>
      <c r="AE41" s="71">
        <v>3.0</v>
      </c>
      <c r="AF41" s="71">
        <v>7.0</v>
      </c>
      <c r="AG41" s="52"/>
      <c r="AH41" s="52"/>
      <c r="AI41" s="48">
        <v>4.0</v>
      </c>
      <c r="AJ41" s="48">
        <v>4.0</v>
      </c>
      <c r="AK41" s="50"/>
      <c r="AL41" s="50"/>
      <c r="AM41" s="52">
        <v>0.0</v>
      </c>
      <c r="AN41" s="52">
        <v>4.0</v>
      </c>
      <c r="AO41" s="52"/>
      <c r="AP41" s="52"/>
      <c r="AQ41" s="11">
        <f t="shared" si="29"/>
        <v>28</v>
      </c>
      <c r="AR41" s="83">
        <f t="shared" si="10"/>
        <v>67</v>
      </c>
      <c r="AS41" s="78"/>
      <c r="AT41" s="84">
        <f t="shared" si="11"/>
        <v>9.5</v>
      </c>
      <c r="AU41" s="84">
        <f t="shared" si="12"/>
        <v>4</v>
      </c>
      <c r="AV41" s="84">
        <f t="shared" si="13"/>
        <v>47.5</v>
      </c>
      <c r="AW41" s="80"/>
      <c r="AX41" s="85">
        <f t="shared" si="14"/>
        <v>0.4318103307</v>
      </c>
      <c r="AY41" s="85">
        <f t="shared" si="15"/>
        <v>0.1818181818</v>
      </c>
      <c r="AZ41" s="85">
        <f t="shared" si="16"/>
        <v>0.7196795229</v>
      </c>
      <c r="BA41" s="80"/>
      <c r="BB41" s="83">
        <f t="shared" ref="BB41:BD41" si="66">IF((AX41)&gt;=50%,2,(IF((AX41)&lt;25%,0,1)))</f>
        <v>1</v>
      </c>
      <c r="BC41" s="83">
        <f t="shared" si="66"/>
        <v>0</v>
      </c>
      <c r="BD41" s="83">
        <f t="shared" si="66"/>
        <v>2</v>
      </c>
      <c r="BE41" s="78"/>
      <c r="BF41" s="83" t="str">
        <f t="shared" ref="BF41:BH41" si="67">IF(BB41=2,"Att",(IF(BB41=0,"Not","Weak")))</f>
        <v>Weak</v>
      </c>
      <c r="BG41" s="83" t="str">
        <f t="shared" si="67"/>
        <v>Not</v>
      </c>
      <c r="BH41" s="83" t="str">
        <f t="shared" si="67"/>
        <v>Att</v>
      </c>
      <c r="BI41" s="82"/>
      <c r="BJ41" s="82"/>
      <c r="BK41" s="82"/>
      <c r="BL41" s="82"/>
    </row>
    <row r="42" ht="14.25" customHeight="1">
      <c r="A42" s="40" t="s">
        <v>111</v>
      </c>
      <c r="B42" s="41" t="s">
        <v>112</v>
      </c>
      <c r="C42" s="42">
        <v>10.0</v>
      </c>
      <c r="D42" s="43">
        <v>2.0</v>
      </c>
      <c r="E42" s="43">
        <v>8.0</v>
      </c>
      <c r="F42" s="44">
        <v>4.0</v>
      </c>
      <c r="G42" s="34">
        <f t="shared" si="5"/>
        <v>12</v>
      </c>
      <c r="H42" s="42">
        <v>9.0</v>
      </c>
      <c r="I42" s="68"/>
      <c r="J42" s="55">
        <v>5.0</v>
      </c>
      <c r="K42" s="51"/>
      <c r="L42" s="69">
        <v>1.0</v>
      </c>
      <c r="M42" s="69">
        <v>6.0</v>
      </c>
      <c r="N42" s="50"/>
      <c r="O42" s="70"/>
      <c r="P42" s="70"/>
      <c r="Q42" s="51"/>
      <c r="R42" s="48">
        <f t="shared" si="8"/>
        <v>12</v>
      </c>
      <c r="S42" s="48">
        <v>4.0</v>
      </c>
      <c r="T42" s="48">
        <v>2.0</v>
      </c>
      <c r="U42" s="50"/>
      <c r="V42" s="50"/>
      <c r="W42" s="52"/>
      <c r="X42" s="52"/>
      <c r="Y42" s="52"/>
      <c r="Z42" s="52"/>
      <c r="AA42" s="48"/>
      <c r="AB42" s="48"/>
      <c r="AC42" s="50"/>
      <c r="AD42" s="50"/>
      <c r="AE42" s="52">
        <v>0.0</v>
      </c>
      <c r="AF42" s="52">
        <v>6.0</v>
      </c>
      <c r="AG42" s="52"/>
      <c r="AH42" s="52"/>
      <c r="AI42" s="50">
        <v>3.0</v>
      </c>
      <c r="AJ42" s="50">
        <v>4.0</v>
      </c>
      <c r="AK42" s="50"/>
      <c r="AL42" s="50"/>
      <c r="AM42" s="71">
        <v>4.0</v>
      </c>
      <c r="AN42" s="71">
        <v>1.0</v>
      </c>
      <c r="AO42" s="71"/>
      <c r="AP42" s="52"/>
      <c r="AQ42" s="11">
        <f t="shared" si="29"/>
        <v>24</v>
      </c>
      <c r="AR42" s="83">
        <f t="shared" si="10"/>
        <v>67</v>
      </c>
      <c r="AS42" s="78"/>
      <c r="AT42" s="84">
        <f t="shared" si="11"/>
        <v>6</v>
      </c>
      <c r="AU42" s="84">
        <f t="shared" si="12"/>
        <v>5</v>
      </c>
      <c r="AV42" s="84">
        <f t="shared" si="13"/>
        <v>48</v>
      </c>
      <c r="AW42" s="80"/>
      <c r="AX42" s="85">
        <f t="shared" si="14"/>
        <v>0.2727223141</v>
      </c>
      <c r="AY42" s="85">
        <f t="shared" si="15"/>
        <v>0.2272727273</v>
      </c>
      <c r="AZ42" s="85">
        <f t="shared" si="16"/>
        <v>0.7272550968</v>
      </c>
      <c r="BA42" s="80"/>
      <c r="BB42" s="83">
        <f t="shared" ref="BB42:BD42" si="68">IF((AX42)&gt;=50%,2,(IF((AX42)&lt;25%,0,1)))</f>
        <v>1</v>
      </c>
      <c r="BC42" s="83">
        <f t="shared" si="68"/>
        <v>0</v>
      </c>
      <c r="BD42" s="83">
        <f t="shared" si="68"/>
        <v>2</v>
      </c>
      <c r="BE42" s="78"/>
      <c r="BF42" s="83" t="str">
        <f t="shared" ref="BF42:BH42" si="69">IF(BB42=2,"Att",(IF(BB42=0,"Not","Weak")))</f>
        <v>Weak</v>
      </c>
      <c r="BG42" s="83" t="str">
        <f t="shared" si="69"/>
        <v>Not</v>
      </c>
      <c r="BH42" s="83" t="str">
        <f t="shared" si="69"/>
        <v>Att</v>
      </c>
      <c r="BI42" s="82"/>
      <c r="BJ42" s="82"/>
      <c r="BK42" s="82"/>
      <c r="BL42" s="82"/>
    </row>
    <row r="43" ht="14.25" customHeight="1">
      <c r="A43" s="40" t="s">
        <v>113</v>
      </c>
      <c r="B43" s="41" t="s">
        <v>114</v>
      </c>
      <c r="C43" s="42">
        <v>10.0</v>
      </c>
      <c r="D43" s="43">
        <v>0.5</v>
      </c>
      <c r="E43" s="43">
        <v>7.5</v>
      </c>
      <c r="F43" s="44">
        <v>5.0</v>
      </c>
      <c r="G43" s="34">
        <f t="shared" si="5"/>
        <v>12.5</v>
      </c>
      <c r="H43" s="42">
        <v>7.0</v>
      </c>
      <c r="I43" s="68"/>
      <c r="J43" s="55"/>
      <c r="K43" s="51"/>
      <c r="L43" s="69">
        <v>2.0</v>
      </c>
      <c r="M43" s="69">
        <v>5.0</v>
      </c>
      <c r="N43" s="50"/>
      <c r="O43" s="70">
        <v>3.0</v>
      </c>
      <c r="P43" s="70">
        <v>4.0</v>
      </c>
      <c r="Q43" s="51"/>
      <c r="R43" s="48">
        <f t="shared" si="8"/>
        <v>14</v>
      </c>
      <c r="S43" s="48"/>
      <c r="T43" s="48"/>
      <c r="U43" s="50"/>
      <c r="V43" s="50"/>
      <c r="W43" s="71">
        <v>4.0</v>
      </c>
      <c r="X43" s="71"/>
      <c r="Y43" s="52"/>
      <c r="Z43" s="52"/>
      <c r="AA43" s="48">
        <v>2.0</v>
      </c>
      <c r="AB43" s="48">
        <v>4.0</v>
      </c>
      <c r="AC43" s="50">
        <v>3.0</v>
      </c>
      <c r="AD43" s="50"/>
      <c r="AE43" s="52"/>
      <c r="AF43" s="52"/>
      <c r="AG43" s="52"/>
      <c r="AH43" s="52"/>
      <c r="AI43" s="48">
        <v>3.0</v>
      </c>
      <c r="AJ43" s="48">
        <v>3.0</v>
      </c>
      <c r="AK43" s="50"/>
      <c r="AL43" s="50"/>
      <c r="AM43" s="52"/>
      <c r="AN43" s="52">
        <v>4.0</v>
      </c>
      <c r="AO43" s="52"/>
      <c r="AP43" s="52"/>
      <c r="AQ43" s="11">
        <f t="shared" si="29"/>
        <v>23</v>
      </c>
      <c r="AR43" s="83">
        <f t="shared" si="10"/>
        <v>66.5</v>
      </c>
      <c r="AS43" s="78"/>
      <c r="AT43" s="84">
        <f t="shared" si="11"/>
        <v>0.5</v>
      </c>
      <c r="AU43" s="84">
        <f t="shared" si="12"/>
        <v>10</v>
      </c>
      <c r="AV43" s="84">
        <f t="shared" si="13"/>
        <v>43.5</v>
      </c>
      <c r="AW43" s="80"/>
      <c r="AX43" s="85">
        <f t="shared" si="14"/>
        <v>0.02272685951</v>
      </c>
      <c r="AY43" s="85">
        <f t="shared" si="15"/>
        <v>0.4545454545</v>
      </c>
      <c r="AZ43" s="85">
        <f t="shared" si="16"/>
        <v>0.6590749315</v>
      </c>
      <c r="BA43" s="80"/>
      <c r="BB43" s="83">
        <f t="shared" ref="BB43:BD43" si="70">IF((AX43)&gt;=50%,2,(IF((AX43)&lt;25%,0,1)))</f>
        <v>0</v>
      </c>
      <c r="BC43" s="83">
        <f t="shared" si="70"/>
        <v>1</v>
      </c>
      <c r="BD43" s="83">
        <f t="shared" si="70"/>
        <v>2</v>
      </c>
      <c r="BE43" s="78"/>
      <c r="BF43" s="83" t="str">
        <f t="shared" ref="BF43:BH43" si="71">IF(BB43=2,"Att",(IF(BB43=0,"Not","Weak")))</f>
        <v>Not</v>
      </c>
      <c r="BG43" s="83" t="str">
        <f t="shared" si="71"/>
        <v>Weak</v>
      </c>
      <c r="BH43" s="83" t="str">
        <f t="shared" si="71"/>
        <v>Att</v>
      </c>
      <c r="BI43" s="82"/>
      <c r="BJ43" s="82"/>
      <c r="BK43" s="82"/>
      <c r="BL43" s="82"/>
    </row>
    <row r="44" ht="14.25" customHeight="1">
      <c r="A44" s="40" t="s">
        <v>115</v>
      </c>
      <c r="B44" s="41" t="s">
        <v>116</v>
      </c>
      <c r="C44" s="42">
        <v>8.0</v>
      </c>
      <c r="D44" s="43">
        <v>0.5</v>
      </c>
      <c r="E44" s="43">
        <v>6.5</v>
      </c>
      <c r="F44" s="44">
        <v>2.0</v>
      </c>
      <c r="G44" s="34">
        <f t="shared" si="5"/>
        <v>8.5</v>
      </c>
      <c r="H44" s="42">
        <v>8.0</v>
      </c>
      <c r="I44" s="68"/>
      <c r="J44" s="55"/>
      <c r="K44" s="51"/>
      <c r="L44" s="69">
        <v>0.0</v>
      </c>
      <c r="M44" s="69">
        <v>3.0</v>
      </c>
      <c r="N44" s="50"/>
      <c r="O44" s="70">
        <v>3.0</v>
      </c>
      <c r="P44" s="70">
        <v>2.0</v>
      </c>
      <c r="Q44" s="51"/>
      <c r="R44" s="48">
        <f t="shared" si="8"/>
        <v>8</v>
      </c>
      <c r="S44" s="50">
        <v>2.0</v>
      </c>
      <c r="T44" s="50">
        <v>1.0</v>
      </c>
      <c r="U44" s="50">
        <v>1.0</v>
      </c>
      <c r="V44" s="50"/>
      <c r="W44" s="71"/>
      <c r="X44" s="71"/>
      <c r="Y44" s="52"/>
      <c r="Z44" s="52"/>
      <c r="AA44" s="48"/>
      <c r="AB44" s="48"/>
      <c r="AC44" s="50"/>
      <c r="AD44" s="50"/>
      <c r="AE44" s="71">
        <v>1.0</v>
      </c>
      <c r="AF44" s="71">
        <v>5.0</v>
      </c>
      <c r="AG44" s="52"/>
      <c r="AH44" s="52"/>
      <c r="AI44" s="48">
        <v>3.0</v>
      </c>
      <c r="AJ44" s="48">
        <v>2.0</v>
      </c>
      <c r="AK44" s="50"/>
      <c r="AL44" s="50"/>
      <c r="AM44" s="52">
        <v>1.0</v>
      </c>
      <c r="AN44" s="52">
        <v>3.0</v>
      </c>
      <c r="AO44" s="52"/>
      <c r="AP44" s="52"/>
      <c r="AQ44" s="11">
        <f t="shared" si="29"/>
        <v>19</v>
      </c>
      <c r="AR44" s="83">
        <f t="shared" si="10"/>
        <v>51.5</v>
      </c>
      <c r="AS44" s="78"/>
      <c r="AT44" s="84">
        <f t="shared" si="11"/>
        <v>3.5</v>
      </c>
      <c r="AU44" s="84">
        <f t="shared" si="12"/>
        <v>5</v>
      </c>
      <c r="AV44" s="84">
        <f t="shared" si="13"/>
        <v>35.5</v>
      </c>
      <c r="AW44" s="80"/>
      <c r="AX44" s="85">
        <f t="shared" si="14"/>
        <v>0.1590880166</v>
      </c>
      <c r="AY44" s="85">
        <f t="shared" si="15"/>
        <v>0.2272727273</v>
      </c>
      <c r="AZ44" s="85">
        <f t="shared" si="16"/>
        <v>0.5378657487</v>
      </c>
      <c r="BA44" s="80"/>
      <c r="BB44" s="83">
        <f t="shared" ref="BB44:BD44" si="72">IF((AX44)&gt;=50%,2,(IF((AX44)&lt;25%,0,1)))</f>
        <v>0</v>
      </c>
      <c r="BC44" s="83">
        <f t="shared" si="72"/>
        <v>0</v>
      </c>
      <c r="BD44" s="83">
        <f t="shared" si="72"/>
        <v>2</v>
      </c>
      <c r="BE44" s="78"/>
      <c r="BF44" s="83" t="str">
        <f t="shared" ref="BF44:BH44" si="73">IF(BB44=2,"Att",(IF(BB44=0,"Not","Weak")))</f>
        <v>Not</v>
      </c>
      <c r="BG44" s="83" t="str">
        <f t="shared" si="73"/>
        <v>Not</v>
      </c>
      <c r="BH44" s="83" t="str">
        <f t="shared" si="73"/>
        <v>Att</v>
      </c>
      <c r="BI44" s="82"/>
      <c r="BJ44" s="82"/>
      <c r="BK44" s="82"/>
      <c r="BL44" s="82"/>
    </row>
    <row r="45" ht="14.25" customHeight="1">
      <c r="A45" s="40" t="s">
        <v>117</v>
      </c>
      <c r="B45" s="41" t="s">
        <v>118</v>
      </c>
      <c r="C45" s="42">
        <v>10.0</v>
      </c>
      <c r="D45" s="43">
        <v>3.0</v>
      </c>
      <c r="E45" s="43">
        <v>6.5</v>
      </c>
      <c r="F45" s="44">
        <v>4.0</v>
      </c>
      <c r="G45" s="34">
        <f t="shared" si="5"/>
        <v>10.5</v>
      </c>
      <c r="H45" s="42">
        <v>8.0</v>
      </c>
      <c r="I45" s="68">
        <v>1.0</v>
      </c>
      <c r="J45" s="55">
        <v>5.0</v>
      </c>
      <c r="K45" s="51"/>
      <c r="L45" s="69"/>
      <c r="M45" s="69"/>
      <c r="N45" s="50"/>
      <c r="O45" s="70">
        <v>1.0</v>
      </c>
      <c r="P45" s="70">
        <v>3.0</v>
      </c>
      <c r="Q45" s="51"/>
      <c r="R45" s="48">
        <f t="shared" si="8"/>
        <v>10</v>
      </c>
      <c r="S45" s="50">
        <v>3.0</v>
      </c>
      <c r="T45" s="50">
        <v>3.0</v>
      </c>
      <c r="U45" s="50">
        <v>0.0</v>
      </c>
      <c r="V45" s="50"/>
      <c r="W45" s="71">
        <v>0.0</v>
      </c>
      <c r="X45" s="71">
        <v>5.0</v>
      </c>
      <c r="Y45" s="52">
        <v>3.0</v>
      </c>
      <c r="Z45" s="52"/>
      <c r="AA45" s="48"/>
      <c r="AB45" s="48"/>
      <c r="AC45" s="50"/>
      <c r="AD45" s="50"/>
      <c r="AE45" s="52"/>
      <c r="AF45" s="52"/>
      <c r="AG45" s="52"/>
      <c r="AH45" s="52"/>
      <c r="AI45" s="48">
        <v>3.0</v>
      </c>
      <c r="AJ45" s="48">
        <v>1.0</v>
      </c>
      <c r="AK45" s="50"/>
      <c r="AL45" s="50"/>
      <c r="AM45" s="71">
        <v>3.0</v>
      </c>
      <c r="AN45" s="71">
        <v>4.0</v>
      </c>
      <c r="AO45" s="71"/>
      <c r="AP45" s="52"/>
      <c r="AQ45" s="11">
        <f t="shared" si="29"/>
        <v>25</v>
      </c>
      <c r="AR45" s="83">
        <f t="shared" si="10"/>
        <v>63.5</v>
      </c>
      <c r="AS45" s="78"/>
      <c r="AT45" s="84">
        <f t="shared" si="11"/>
        <v>11</v>
      </c>
      <c r="AU45" s="84">
        <f t="shared" si="12"/>
        <v>6</v>
      </c>
      <c r="AV45" s="84">
        <f t="shared" si="13"/>
        <v>39.5</v>
      </c>
      <c r="AW45" s="80"/>
      <c r="AX45" s="85">
        <f t="shared" si="14"/>
        <v>0.4999909093</v>
      </c>
      <c r="AY45" s="85">
        <f t="shared" si="15"/>
        <v>0.2727272727</v>
      </c>
      <c r="AZ45" s="85">
        <f t="shared" si="16"/>
        <v>0.5984703401</v>
      </c>
      <c r="BA45" s="80"/>
      <c r="BB45" s="83">
        <f t="shared" ref="BB45:BD45" si="74">IF((AX45)&gt;=50%,2,(IF((AX45)&lt;25%,0,1)))</f>
        <v>1</v>
      </c>
      <c r="BC45" s="83">
        <f t="shared" si="74"/>
        <v>1</v>
      </c>
      <c r="BD45" s="83">
        <f t="shared" si="74"/>
        <v>2</v>
      </c>
      <c r="BE45" s="78"/>
      <c r="BF45" s="83" t="str">
        <f t="shared" ref="BF45:BH45" si="75">IF(BB45=2,"Att",(IF(BB45=0,"Not","Weak")))</f>
        <v>Weak</v>
      </c>
      <c r="BG45" s="83" t="str">
        <f t="shared" si="75"/>
        <v>Weak</v>
      </c>
      <c r="BH45" s="83" t="str">
        <f t="shared" si="75"/>
        <v>Att</v>
      </c>
      <c r="BI45" s="82"/>
      <c r="BJ45" s="82"/>
      <c r="BK45" s="82"/>
      <c r="BL45" s="82"/>
    </row>
    <row r="46" ht="14.25" customHeight="1">
      <c r="A46" s="40" t="s">
        <v>119</v>
      </c>
      <c r="B46" s="41" t="s">
        <v>120</v>
      </c>
      <c r="C46" s="42">
        <v>10.0</v>
      </c>
      <c r="D46" s="43">
        <v>1.5</v>
      </c>
      <c r="E46" s="43">
        <v>5.5</v>
      </c>
      <c r="F46" s="44">
        <v>3.0</v>
      </c>
      <c r="G46" s="34">
        <f t="shared" si="5"/>
        <v>8.5</v>
      </c>
      <c r="H46" s="42">
        <v>8.0</v>
      </c>
      <c r="I46" s="68">
        <v>1.0</v>
      </c>
      <c r="J46" s="55">
        <v>5.0</v>
      </c>
      <c r="K46" s="51"/>
      <c r="L46" s="69"/>
      <c r="M46" s="69"/>
      <c r="N46" s="50"/>
      <c r="O46" s="70">
        <v>1.0</v>
      </c>
      <c r="P46" s="70">
        <v>1.0</v>
      </c>
      <c r="Q46" s="51"/>
      <c r="R46" s="48">
        <f t="shared" si="8"/>
        <v>8</v>
      </c>
      <c r="S46" s="48"/>
      <c r="T46" s="50"/>
      <c r="U46" s="50"/>
      <c r="V46" s="50"/>
      <c r="W46" s="52"/>
      <c r="X46" s="52"/>
      <c r="Y46" s="52"/>
      <c r="Z46" s="52"/>
      <c r="AA46" s="48">
        <v>1.0</v>
      </c>
      <c r="AB46" s="48">
        <v>2.0</v>
      </c>
      <c r="AC46" s="50">
        <v>0.0</v>
      </c>
      <c r="AD46" s="50"/>
      <c r="AE46" s="52">
        <v>1.0</v>
      </c>
      <c r="AF46" s="52">
        <v>4.0</v>
      </c>
      <c r="AG46" s="52"/>
      <c r="AH46" s="52"/>
      <c r="AI46" s="48">
        <v>3.0</v>
      </c>
      <c r="AJ46" s="48">
        <v>1.0</v>
      </c>
      <c r="AK46" s="50"/>
      <c r="AL46" s="50"/>
      <c r="AM46" s="71">
        <v>0.0</v>
      </c>
      <c r="AN46" s="71">
        <v>4.0</v>
      </c>
      <c r="AO46" s="71"/>
      <c r="AP46" s="52"/>
      <c r="AQ46" s="11">
        <f t="shared" si="29"/>
        <v>16</v>
      </c>
      <c r="AR46" s="83">
        <f t="shared" si="10"/>
        <v>50.5</v>
      </c>
      <c r="AS46" s="78"/>
      <c r="AT46" s="84">
        <f t="shared" si="11"/>
        <v>2.5</v>
      </c>
      <c r="AU46" s="84">
        <f t="shared" si="12"/>
        <v>5</v>
      </c>
      <c r="AV46" s="84">
        <f t="shared" si="13"/>
        <v>34.5</v>
      </c>
      <c r="AW46" s="80"/>
      <c r="AX46" s="85">
        <f t="shared" si="14"/>
        <v>0.1136342976</v>
      </c>
      <c r="AY46" s="85">
        <f t="shared" si="15"/>
        <v>0.2272727273</v>
      </c>
      <c r="AZ46" s="85">
        <f t="shared" si="16"/>
        <v>0.5227146009</v>
      </c>
      <c r="BA46" s="80"/>
      <c r="BB46" s="83">
        <f t="shared" ref="BB46:BD46" si="76">IF((AX46)&gt;=50%,2,(IF((AX46)&lt;25%,0,1)))</f>
        <v>0</v>
      </c>
      <c r="BC46" s="83">
        <f t="shared" si="76"/>
        <v>0</v>
      </c>
      <c r="BD46" s="83">
        <f t="shared" si="76"/>
        <v>2</v>
      </c>
      <c r="BE46" s="78"/>
      <c r="BF46" s="83" t="str">
        <f t="shared" ref="BF46:BH46" si="77">IF(BB46=2,"Att",(IF(BB46=0,"Not","Weak")))</f>
        <v>Not</v>
      </c>
      <c r="BG46" s="83" t="str">
        <f t="shared" si="77"/>
        <v>Not</v>
      </c>
      <c r="BH46" s="83" t="str">
        <f t="shared" si="77"/>
        <v>Att</v>
      </c>
      <c r="BI46" s="82"/>
      <c r="BJ46" s="82"/>
      <c r="BK46" s="82"/>
      <c r="BL46" s="82"/>
    </row>
    <row r="47" ht="14.25" customHeight="1">
      <c r="A47" s="40" t="s">
        <v>121</v>
      </c>
      <c r="B47" s="41" t="s">
        <v>122</v>
      </c>
      <c r="C47" s="42">
        <v>7.0</v>
      </c>
      <c r="D47" s="43">
        <v>2.5</v>
      </c>
      <c r="E47" s="43">
        <v>6.0</v>
      </c>
      <c r="F47" s="44">
        <v>10.0</v>
      </c>
      <c r="G47" s="34">
        <f t="shared" si="5"/>
        <v>16</v>
      </c>
      <c r="H47" s="42">
        <v>8.0</v>
      </c>
      <c r="I47" s="68">
        <v>2.0</v>
      </c>
      <c r="J47" s="55">
        <v>5.0</v>
      </c>
      <c r="K47" s="51"/>
      <c r="L47" s="69"/>
      <c r="M47" s="69"/>
      <c r="N47" s="50"/>
      <c r="O47" s="70">
        <v>3.0</v>
      </c>
      <c r="P47" s="70">
        <v>1.0</v>
      </c>
      <c r="Q47" s="51"/>
      <c r="R47" s="48">
        <f t="shared" si="8"/>
        <v>11</v>
      </c>
      <c r="S47" s="48">
        <v>2.0</v>
      </c>
      <c r="T47" s="48">
        <v>3.0</v>
      </c>
      <c r="U47" s="50">
        <v>1.0</v>
      </c>
      <c r="V47" s="50"/>
      <c r="W47" s="52">
        <v>2.0</v>
      </c>
      <c r="X47" s="52"/>
      <c r="Y47" s="52"/>
      <c r="Z47" s="52"/>
      <c r="AA47" s="48"/>
      <c r="AB47" s="48"/>
      <c r="AC47" s="50"/>
      <c r="AD47" s="50"/>
      <c r="AE47" s="52"/>
      <c r="AF47" s="52"/>
      <c r="AG47" s="52"/>
      <c r="AH47" s="52"/>
      <c r="AI47" s="48">
        <v>4.0</v>
      </c>
      <c r="AJ47" s="48">
        <v>4.0</v>
      </c>
      <c r="AK47" s="50"/>
      <c r="AL47" s="50"/>
      <c r="AM47" s="71"/>
      <c r="AN47" s="71">
        <v>4.0</v>
      </c>
      <c r="AO47" s="71"/>
      <c r="AP47" s="52"/>
      <c r="AQ47" s="11">
        <f t="shared" si="29"/>
        <v>20</v>
      </c>
      <c r="AR47" s="83">
        <f t="shared" si="10"/>
        <v>62</v>
      </c>
      <c r="AS47" s="78"/>
      <c r="AT47" s="84">
        <f t="shared" si="11"/>
        <v>3.5</v>
      </c>
      <c r="AU47" s="84">
        <f t="shared" si="12"/>
        <v>15</v>
      </c>
      <c r="AV47" s="84">
        <f t="shared" si="13"/>
        <v>39</v>
      </c>
      <c r="AW47" s="80"/>
      <c r="AX47" s="85">
        <f t="shared" si="14"/>
        <v>0.1590880166</v>
      </c>
      <c r="AY47" s="85">
        <f t="shared" si="15"/>
        <v>0.6818181818</v>
      </c>
      <c r="AZ47" s="85">
        <f t="shared" si="16"/>
        <v>0.5908947662</v>
      </c>
      <c r="BA47" s="80"/>
      <c r="BB47" s="83">
        <f t="shared" ref="BB47:BD47" si="78">IF((AX47)&gt;=50%,2,(IF((AX47)&lt;25%,0,1)))</f>
        <v>0</v>
      </c>
      <c r="BC47" s="83">
        <f t="shared" si="78"/>
        <v>2</v>
      </c>
      <c r="BD47" s="83">
        <f t="shared" si="78"/>
        <v>2</v>
      </c>
      <c r="BE47" s="78"/>
      <c r="BF47" s="83" t="str">
        <f t="shared" ref="BF47:BH47" si="79">IF(BB47=2,"Att",(IF(BB47=0,"Not","Weak")))</f>
        <v>Not</v>
      </c>
      <c r="BG47" s="83" t="str">
        <f t="shared" si="79"/>
        <v>Att</v>
      </c>
      <c r="BH47" s="83" t="str">
        <f t="shared" si="79"/>
        <v>Att</v>
      </c>
      <c r="BI47" s="82"/>
      <c r="BJ47" s="82"/>
      <c r="BK47" s="82"/>
      <c r="BL47" s="82"/>
    </row>
    <row r="48" ht="14.25" customHeight="1">
      <c r="A48" s="40" t="s">
        <v>123</v>
      </c>
      <c r="B48" s="41" t="s">
        <v>124</v>
      </c>
      <c r="C48" s="42">
        <v>7.0</v>
      </c>
      <c r="D48" s="43">
        <v>0.0</v>
      </c>
      <c r="E48" s="43">
        <v>6.0</v>
      </c>
      <c r="F48" s="44">
        <v>5.0</v>
      </c>
      <c r="G48" s="34">
        <f t="shared" si="5"/>
        <v>11</v>
      </c>
      <c r="H48" s="42">
        <v>7.0</v>
      </c>
      <c r="I48" s="68">
        <v>0.0</v>
      </c>
      <c r="J48" s="55">
        <v>0.0</v>
      </c>
      <c r="K48" s="51"/>
      <c r="L48" s="69"/>
      <c r="M48" s="69"/>
      <c r="N48" s="50"/>
      <c r="O48" s="70">
        <v>1.0</v>
      </c>
      <c r="P48" s="70">
        <v>0.0</v>
      </c>
      <c r="Q48" s="51"/>
      <c r="R48" s="48">
        <f t="shared" si="8"/>
        <v>1</v>
      </c>
      <c r="S48" s="48"/>
      <c r="T48" s="48"/>
      <c r="U48" s="50"/>
      <c r="V48" s="50"/>
      <c r="W48" s="52">
        <v>3.0</v>
      </c>
      <c r="X48" s="52">
        <v>0.0</v>
      </c>
      <c r="Y48" s="52"/>
      <c r="Z48" s="52"/>
      <c r="AA48" s="48">
        <v>4.0</v>
      </c>
      <c r="AB48" s="48">
        <v>3.0</v>
      </c>
      <c r="AC48" s="50"/>
      <c r="AD48" s="50"/>
      <c r="AE48" s="52"/>
      <c r="AF48" s="52"/>
      <c r="AG48" s="52"/>
      <c r="AH48" s="52"/>
      <c r="AI48" s="48">
        <v>5.0</v>
      </c>
      <c r="AJ48" s="48">
        <v>3.0</v>
      </c>
      <c r="AK48" s="50"/>
      <c r="AL48" s="50"/>
      <c r="AM48" s="71">
        <v>2.0</v>
      </c>
      <c r="AN48" s="71">
        <v>4.0</v>
      </c>
      <c r="AO48" s="71"/>
      <c r="AP48" s="52"/>
      <c r="AQ48" s="11">
        <f t="shared" si="29"/>
        <v>24</v>
      </c>
      <c r="AR48" s="83">
        <f t="shared" si="10"/>
        <v>50</v>
      </c>
      <c r="AS48" s="78"/>
      <c r="AT48" s="84">
        <f t="shared" si="11"/>
        <v>2</v>
      </c>
      <c r="AU48" s="84">
        <f t="shared" si="12"/>
        <v>6</v>
      </c>
      <c r="AV48" s="84">
        <f t="shared" si="13"/>
        <v>35</v>
      </c>
      <c r="AW48" s="80"/>
      <c r="AX48" s="85">
        <f t="shared" si="14"/>
        <v>0.09090743805</v>
      </c>
      <c r="AY48" s="85">
        <f t="shared" si="15"/>
        <v>0.2727272727</v>
      </c>
      <c r="AZ48" s="85">
        <f t="shared" si="16"/>
        <v>0.5302901748</v>
      </c>
      <c r="BA48" s="80"/>
      <c r="BB48" s="83">
        <f t="shared" ref="BB48:BD48" si="80">IF((AX48)&gt;=50%,2,(IF((AX48)&lt;25%,0,1)))</f>
        <v>0</v>
      </c>
      <c r="BC48" s="83">
        <f t="shared" si="80"/>
        <v>1</v>
      </c>
      <c r="BD48" s="83">
        <f t="shared" si="80"/>
        <v>2</v>
      </c>
      <c r="BE48" s="78"/>
      <c r="BF48" s="83" t="str">
        <f t="shared" ref="BF48:BH48" si="81">IF(BB48=2,"Att",(IF(BB48=0,"Not","Weak")))</f>
        <v>Not</v>
      </c>
      <c r="BG48" s="83" t="str">
        <f t="shared" si="81"/>
        <v>Weak</v>
      </c>
      <c r="BH48" s="83" t="str">
        <f t="shared" si="81"/>
        <v>Att</v>
      </c>
      <c r="BI48" s="82"/>
      <c r="BJ48" s="82"/>
      <c r="BK48" s="82"/>
      <c r="BL48" s="82"/>
    </row>
    <row r="49" ht="14.25" customHeight="1">
      <c r="A49" s="40" t="s">
        <v>125</v>
      </c>
      <c r="B49" s="41" t="s">
        <v>126</v>
      </c>
      <c r="C49" s="42">
        <v>10.0</v>
      </c>
      <c r="D49" s="43">
        <v>4.0</v>
      </c>
      <c r="E49" s="43">
        <v>7.0</v>
      </c>
      <c r="F49" s="44"/>
      <c r="G49" s="34">
        <f t="shared" si="5"/>
        <v>11</v>
      </c>
      <c r="H49" s="42">
        <v>6.0</v>
      </c>
      <c r="I49" s="68">
        <v>2.0</v>
      </c>
      <c r="J49" s="55">
        <v>6.0</v>
      </c>
      <c r="K49" s="51"/>
      <c r="L49" s="69"/>
      <c r="M49" s="69"/>
      <c r="N49" s="50"/>
      <c r="O49" s="70">
        <v>2.0</v>
      </c>
      <c r="P49" s="70">
        <v>4.0</v>
      </c>
      <c r="Q49" s="51"/>
      <c r="R49" s="48">
        <f t="shared" si="8"/>
        <v>14</v>
      </c>
      <c r="S49" s="48">
        <v>2.0</v>
      </c>
      <c r="T49" s="48">
        <v>2.0</v>
      </c>
      <c r="U49" s="50">
        <v>0.0</v>
      </c>
      <c r="V49" s="50"/>
      <c r="W49" s="71">
        <v>4.0</v>
      </c>
      <c r="X49" s="71">
        <v>1.0</v>
      </c>
      <c r="Y49" s="52"/>
      <c r="Z49" s="52"/>
      <c r="AA49" s="48"/>
      <c r="AB49" s="48"/>
      <c r="AC49" s="50"/>
      <c r="AD49" s="50"/>
      <c r="AE49" s="52"/>
      <c r="AF49" s="52"/>
      <c r="AG49" s="52"/>
      <c r="AH49" s="52"/>
      <c r="AI49" s="48">
        <v>3.0</v>
      </c>
      <c r="AJ49" s="48">
        <v>4.0</v>
      </c>
      <c r="AK49" s="50"/>
      <c r="AL49" s="50"/>
      <c r="AM49" s="52">
        <v>1.0</v>
      </c>
      <c r="AN49" s="52">
        <v>4.0</v>
      </c>
      <c r="AO49" s="52"/>
      <c r="AP49" s="52"/>
      <c r="AQ49" s="11">
        <f t="shared" si="29"/>
        <v>21</v>
      </c>
      <c r="AR49" s="83">
        <f t="shared" si="10"/>
        <v>62</v>
      </c>
      <c r="AS49" s="78"/>
      <c r="AT49" s="84">
        <f t="shared" si="11"/>
        <v>6</v>
      </c>
      <c r="AU49" s="84">
        <f t="shared" si="12"/>
        <v>4</v>
      </c>
      <c r="AV49" s="84">
        <f t="shared" si="13"/>
        <v>42</v>
      </c>
      <c r="AW49" s="80"/>
      <c r="AX49" s="85">
        <f t="shared" si="14"/>
        <v>0.2727223141</v>
      </c>
      <c r="AY49" s="85">
        <f t="shared" si="15"/>
        <v>0.1818181818</v>
      </c>
      <c r="AZ49" s="85">
        <f t="shared" si="16"/>
        <v>0.6363482097</v>
      </c>
      <c r="BA49" s="80"/>
      <c r="BB49" s="83">
        <f t="shared" ref="BB49:BD49" si="82">IF((AX49)&gt;=50%,2,(IF((AX49)&lt;25%,0,1)))</f>
        <v>1</v>
      </c>
      <c r="BC49" s="83">
        <f t="shared" si="82"/>
        <v>0</v>
      </c>
      <c r="BD49" s="83">
        <f t="shared" si="82"/>
        <v>2</v>
      </c>
      <c r="BE49" s="78"/>
      <c r="BF49" s="83" t="str">
        <f t="shared" ref="BF49:BH49" si="83">IF(BB49=2,"Att",(IF(BB49=0,"Not","Weak")))</f>
        <v>Weak</v>
      </c>
      <c r="BG49" s="83" t="str">
        <f t="shared" si="83"/>
        <v>Not</v>
      </c>
      <c r="BH49" s="83" t="str">
        <f t="shared" si="83"/>
        <v>Att</v>
      </c>
      <c r="BI49" s="82"/>
      <c r="BJ49" s="89"/>
      <c r="BK49" s="89"/>
      <c r="BL49" s="89"/>
    </row>
    <row r="50" ht="14.25" customHeight="1">
      <c r="A50" s="40" t="s">
        <v>127</v>
      </c>
      <c r="B50" s="41" t="s">
        <v>128</v>
      </c>
      <c r="C50" s="42">
        <v>10.0</v>
      </c>
      <c r="D50" s="43">
        <v>8.0</v>
      </c>
      <c r="E50" s="43">
        <v>8.0</v>
      </c>
      <c r="F50" s="44">
        <v>6.0</v>
      </c>
      <c r="G50" s="34">
        <f t="shared" si="5"/>
        <v>16</v>
      </c>
      <c r="H50" s="42">
        <v>8.0</v>
      </c>
      <c r="I50" s="68"/>
      <c r="J50" s="55"/>
      <c r="K50" s="51"/>
      <c r="L50" s="69">
        <v>2.0</v>
      </c>
      <c r="M50" s="69">
        <v>6.0</v>
      </c>
      <c r="N50" s="50"/>
      <c r="O50" s="70">
        <v>4.0</v>
      </c>
      <c r="P50" s="70">
        <v>4.0</v>
      </c>
      <c r="Q50" s="51"/>
      <c r="R50" s="48">
        <f t="shared" si="8"/>
        <v>16</v>
      </c>
      <c r="S50" s="48">
        <v>2.0</v>
      </c>
      <c r="T50" s="48">
        <v>4.0</v>
      </c>
      <c r="U50" s="50">
        <v>2.0</v>
      </c>
      <c r="V50" s="50"/>
      <c r="W50" s="71">
        <v>6.0</v>
      </c>
      <c r="X50" s="52">
        <v>3.0</v>
      </c>
      <c r="Y50" s="52"/>
      <c r="Z50" s="52"/>
      <c r="AA50" s="48"/>
      <c r="AB50" s="48"/>
      <c r="AC50" s="50"/>
      <c r="AD50" s="50"/>
      <c r="AE50" s="52"/>
      <c r="AF50" s="52"/>
      <c r="AG50" s="52"/>
      <c r="AH50" s="52"/>
      <c r="AI50" s="50">
        <v>4.0</v>
      </c>
      <c r="AJ50" s="50">
        <v>5.0</v>
      </c>
      <c r="AK50" s="50"/>
      <c r="AL50" s="50"/>
      <c r="AM50" s="71">
        <v>3.0</v>
      </c>
      <c r="AN50" s="71">
        <v>5.0</v>
      </c>
      <c r="AO50" s="52"/>
      <c r="AP50" s="52"/>
      <c r="AQ50" s="11">
        <f t="shared" si="29"/>
        <v>34</v>
      </c>
      <c r="AR50" s="83">
        <f t="shared" si="10"/>
        <v>84</v>
      </c>
      <c r="AS50" s="78"/>
      <c r="AT50" s="84">
        <f t="shared" si="11"/>
        <v>16</v>
      </c>
      <c r="AU50" s="84">
        <f t="shared" si="12"/>
        <v>12</v>
      </c>
      <c r="AV50" s="84">
        <f t="shared" si="13"/>
        <v>52</v>
      </c>
      <c r="AW50" s="80"/>
      <c r="AX50" s="85">
        <f t="shared" si="14"/>
        <v>0.7272595044</v>
      </c>
      <c r="AY50" s="85">
        <f t="shared" si="15"/>
        <v>0.5454545455</v>
      </c>
      <c r="AZ50" s="85">
        <f t="shared" si="16"/>
        <v>0.7878596882</v>
      </c>
      <c r="BA50" s="80"/>
      <c r="BB50" s="83">
        <f t="shared" ref="BB50:BD50" si="84">IF((AX50)&gt;=50%,2,(IF((AX50)&lt;25%,0,1)))</f>
        <v>2</v>
      </c>
      <c r="BC50" s="83">
        <f t="shared" si="84"/>
        <v>2</v>
      </c>
      <c r="BD50" s="83">
        <f t="shared" si="84"/>
        <v>2</v>
      </c>
      <c r="BE50" s="78"/>
      <c r="BF50" s="83" t="str">
        <f t="shared" ref="BF50:BH50" si="85">IF(BB50=2,"Att",(IF(BB50=0,"Not","Weak")))</f>
        <v>Att</v>
      </c>
      <c r="BG50" s="83" t="str">
        <f t="shared" si="85"/>
        <v>Att</v>
      </c>
      <c r="BH50" s="83" t="str">
        <f t="shared" si="85"/>
        <v>Att</v>
      </c>
      <c r="BI50" s="82"/>
      <c r="BJ50" s="89"/>
      <c r="BK50" s="89"/>
      <c r="BL50" s="89"/>
    </row>
    <row r="51" ht="14.25" customHeight="1">
      <c r="A51" s="40" t="s">
        <v>129</v>
      </c>
      <c r="B51" s="41" t="s">
        <v>130</v>
      </c>
      <c r="C51" s="42">
        <v>10.0</v>
      </c>
      <c r="D51" s="43">
        <v>5.0</v>
      </c>
      <c r="E51" s="43">
        <v>8.5</v>
      </c>
      <c r="F51" s="44">
        <v>5.0</v>
      </c>
      <c r="G51" s="34">
        <f t="shared" si="5"/>
        <v>13.5</v>
      </c>
      <c r="H51" s="42">
        <v>8.0</v>
      </c>
      <c r="I51" s="68"/>
      <c r="J51" s="55"/>
      <c r="K51" s="51"/>
      <c r="L51" s="90">
        <v>1.0</v>
      </c>
      <c r="M51" s="90">
        <v>2.0</v>
      </c>
      <c r="N51" s="50"/>
      <c r="O51" s="70">
        <v>3.0</v>
      </c>
      <c r="P51" s="70">
        <v>6.0</v>
      </c>
      <c r="Q51" s="51"/>
      <c r="R51" s="48">
        <f t="shared" si="8"/>
        <v>12</v>
      </c>
      <c r="S51" s="48">
        <v>4.0</v>
      </c>
      <c r="T51" s="48">
        <v>4.0</v>
      </c>
      <c r="U51" s="50">
        <v>2.0</v>
      </c>
      <c r="V51" s="50"/>
      <c r="W51" s="71"/>
      <c r="X51" s="71"/>
      <c r="Y51" s="52"/>
      <c r="Z51" s="52"/>
      <c r="AA51" s="48"/>
      <c r="AB51" s="48"/>
      <c r="AC51" s="50"/>
      <c r="AD51" s="50"/>
      <c r="AE51" s="52">
        <v>2.0</v>
      </c>
      <c r="AF51" s="52">
        <v>7.0</v>
      </c>
      <c r="AG51" s="52"/>
      <c r="AH51" s="52"/>
      <c r="AI51" s="48">
        <v>4.0</v>
      </c>
      <c r="AJ51" s="48">
        <v>4.0</v>
      </c>
      <c r="AK51" s="50"/>
      <c r="AL51" s="50"/>
      <c r="AM51" s="52">
        <v>5.0</v>
      </c>
      <c r="AN51" s="52">
        <v>5.0</v>
      </c>
      <c r="AO51" s="52"/>
      <c r="AP51" s="52"/>
      <c r="AQ51" s="11">
        <f t="shared" si="29"/>
        <v>37</v>
      </c>
      <c r="AR51" s="83">
        <f t="shared" si="10"/>
        <v>80.5</v>
      </c>
      <c r="AS51" s="78"/>
      <c r="AT51" s="84">
        <f t="shared" si="11"/>
        <v>14</v>
      </c>
      <c r="AU51" s="84">
        <f t="shared" si="12"/>
        <v>9</v>
      </c>
      <c r="AV51" s="84">
        <f t="shared" si="13"/>
        <v>52.5</v>
      </c>
      <c r="AW51" s="80"/>
      <c r="AX51" s="85">
        <f t="shared" si="14"/>
        <v>0.6363520663</v>
      </c>
      <c r="AY51" s="85">
        <f t="shared" si="15"/>
        <v>0.4090909091</v>
      </c>
      <c r="AZ51" s="85">
        <f t="shared" si="16"/>
        <v>0.7954352622</v>
      </c>
      <c r="BA51" s="80"/>
      <c r="BB51" s="83">
        <f t="shared" ref="BB51:BD51" si="86">IF((AX51)&gt;=50%,2,(IF((AX51)&lt;25%,0,1)))</f>
        <v>2</v>
      </c>
      <c r="BC51" s="83">
        <f t="shared" si="86"/>
        <v>1</v>
      </c>
      <c r="BD51" s="83">
        <f t="shared" si="86"/>
        <v>2</v>
      </c>
      <c r="BE51" s="78"/>
      <c r="BF51" s="83" t="str">
        <f t="shared" ref="BF51:BH51" si="87">IF(BB51=2,"Att",(IF(BB51=0,"Not","Weak")))</f>
        <v>Att</v>
      </c>
      <c r="BG51" s="83" t="str">
        <f t="shared" si="87"/>
        <v>Weak</v>
      </c>
      <c r="BH51" s="83" t="str">
        <f t="shared" si="87"/>
        <v>Att</v>
      </c>
      <c r="BI51" s="82"/>
      <c r="BJ51" s="89"/>
      <c r="BK51" s="89"/>
      <c r="BL51" s="89"/>
    </row>
    <row r="52" ht="14.25" customHeight="1">
      <c r="A52" s="40" t="s">
        <v>131</v>
      </c>
      <c r="B52" s="41" t="s">
        <v>132</v>
      </c>
      <c r="C52" s="42">
        <v>10.0</v>
      </c>
      <c r="D52" s="43">
        <v>6.0</v>
      </c>
      <c r="E52" s="43">
        <v>8.5</v>
      </c>
      <c r="F52" s="44">
        <v>7.0</v>
      </c>
      <c r="G52" s="34">
        <f t="shared" si="5"/>
        <v>15.5</v>
      </c>
      <c r="H52" s="42">
        <v>9.0</v>
      </c>
      <c r="I52" s="91">
        <v>1.0</v>
      </c>
      <c r="J52" s="91">
        <v>6.0</v>
      </c>
      <c r="K52" s="91"/>
      <c r="L52" s="83">
        <v>2.0</v>
      </c>
      <c r="M52" s="83">
        <v>6.0</v>
      </c>
      <c r="N52" s="83"/>
      <c r="O52" s="91"/>
      <c r="P52" s="91"/>
      <c r="Q52" s="91"/>
      <c r="R52" s="48">
        <f t="shared" si="8"/>
        <v>15</v>
      </c>
      <c r="S52" s="92"/>
      <c r="T52" s="92"/>
      <c r="U52" s="92"/>
      <c r="V52" s="83"/>
      <c r="W52" s="93">
        <v>4.0</v>
      </c>
      <c r="X52" s="93">
        <v>2.0</v>
      </c>
      <c r="Y52" s="93"/>
      <c r="Z52" s="93"/>
      <c r="AA52" s="92"/>
      <c r="AB52" s="92"/>
      <c r="AC52" s="92"/>
      <c r="AD52" s="83"/>
      <c r="AE52" s="93">
        <v>1.0</v>
      </c>
      <c r="AF52" s="93">
        <v>6.0</v>
      </c>
      <c r="AG52" s="93"/>
      <c r="AH52" s="93"/>
      <c r="AI52" s="92">
        <v>4.0</v>
      </c>
      <c r="AJ52" s="92">
        <v>1.0</v>
      </c>
      <c r="AK52" s="92"/>
      <c r="AL52" s="92"/>
      <c r="AM52" s="93">
        <v>3.0</v>
      </c>
      <c r="AN52" s="93">
        <v>4.0</v>
      </c>
      <c r="AO52" s="93"/>
      <c r="AP52" s="93"/>
      <c r="AQ52" s="11">
        <f t="shared" si="29"/>
        <v>25</v>
      </c>
      <c r="AR52" s="83">
        <f t="shared" si="10"/>
        <v>74.5</v>
      </c>
      <c r="AS52" s="78"/>
      <c r="AT52" s="84">
        <f t="shared" si="11"/>
        <v>12</v>
      </c>
      <c r="AU52" s="84">
        <f t="shared" si="12"/>
        <v>10</v>
      </c>
      <c r="AV52" s="84">
        <f t="shared" si="13"/>
        <v>48.5</v>
      </c>
      <c r="AW52" s="80"/>
      <c r="AX52" s="85">
        <f t="shared" si="14"/>
        <v>0.5454446283</v>
      </c>
      <c r="AY52" s="85">
        <f t="shared" si="15"/>
        <v>0.4545454545</v>
      </c>
      <c r="AZ52" s="85">
        <f t="shared" si="16"/>
        <v>0.7348306708</v>
      </c>
      <c r="BA52" s="80"/>
      <c r="BB52" s="83">
        <f t="shared" ref="BB52:BD52" si="88">IF((AX52)&gt;=50%,2,(IF((AX52)&lt;25%,0,1)))</f>
        <v>2</v>
      </c>
      <c r="BC52" s="83">
        <f t="shared" si="88"/>
        <v>1</v>
      </c>
      <c r="BD52" s="83">
        <f t="shared" si="88"/>
        <v>2</v>
      </c>
      <c r="BE52" s="78"/>
      <c r="BF52" s="83" t="str">
        <f t="shared" ref="BF52:BH52" si="89">IF(BB52=2,"Att",(IF(BB52=0,"Not","Weak")))</f>
        <v>Att</v>
      </c>
      <c r="BG52" s="83" t="str">
        <f t="shared" si="89"/>
        <v>Weak</v>
      </c>
      <c r="BH52" s="83" t="str">
        <f t="shared" si="89"/>
        <v>Att</v>
      </c>
      <c r="BI52" s="82"/>
      <c r="BJ52" s="89"/>
      <c r="BK52" s="89"/>
      <c r="BL52" s="89"/>
    </row>
    <row r="53" ht="14.25" customHeight="1">
      <c r="A53" s="40" t="s">
        <v>133</v>
      </c>
      <c r="B53" s="41" t="s">
        <v>134</v>
      </c>
      <c r="C53" s="42">
        <v>10.0</v>
      </c>
      <c r="D53" s="43">
        <v>4.0</v>
      </c>
      <c r="E53" s="43">
        <v>8.5</v>
      </c>
      <c r="F53" s="44">
        <v>10.0</v>
      </c>
      <c r="G53" s="34">
        <f t="shared" si="5"/>
        <v>18.5</v>
      </c>
      <c r="H53" s="42">
        <v>9.0</v>
      </c>
      <c r="I53" s="91"/>
      <c r="J53" s="91"/>
      <c r="K53" s="91"/>
      <c r="L53" s="83">
        <v>4.0</v>
      </c>
      <c r="M53" s="83">
        <v>5.0</v>
      </c>
      <c r="N53" s="83"/>
      <c r="O53" s="91">
        <v>1.0</v>
      </c>
      <c r="P53" s="91">
        <v>6.0</v>
      </c>
      <c r="Q53" s="91"/>
      <c r="R53" s="48">
        <f t="shared" si="8"/>
        <v>16</v>
      </c>
      <c r="S53" s="92">
        <v>2.0</v>
      </c>
      <c r="T53" s="92">
        <v>3.0</v>
      </c>
      <c r="U53" s="92">
        <v>1.0</v>
      </c>
      <c r="V53" s="83"/>
      <c r="W53" s="93"/>
      <c r="X53" s="93"/>
      <c r="Y53" s="93"/>
      <c r="Z53" s="93"/>
      <c r="AA53" s="92"/>
      <c r="AB53" s="92"/>
      <c r="AC53" s="92"/>
      <c r="AD53" s="83"/>
      <c r="AE53" s="93">
        <v>3.0</v>
      </c>
      <c r="AF53" s="93">
        <v>7.0</v>
      </c>
      <c r="AG53" s="93"/>
      <c r="AH53" s="93"/>
      <c r="AI53" s="92">
        <v>4.0</v>
      </c>
      <c r="AJ53" s="92">
        <v>2.0</v>
      </c>
      <c r="AK53" s="92"/>
      <c r="AL53" s="92"/>
      <c r="AM53" s="93">
        <v>2.0</v>
      </c>
      <c r="AN53" s="93">
        <v>4.0</v>
      </c>
      <c r="AO53" s="93"/>
      <c r="AP53" s="93"/>
      <c r="AQ53" s="11">
        <f t="shared" si="29"/>
        <v>28</v>
      </c>
      <c r="AR53" s="83">
        <f t="shared" si="10"/>
        <v>81.5</v>
      </c>
      <c r="AS53" s="78"/>
      <c r="AT53" s="84">
        <f t="shared" si="11"/>
        <v>10</v>
      </c>
      <c r="AU53" s="84">
        <f t="shared" si="12"/>
        <v>15</v>
      </c>
      <c r="AV53" s="84">
        <f t="shared" si="13"/>
        <v>50.5</v>
      </c>
      <c r="AW53" s="80"/>
      <c r="AX53" s="85">
        <f t="shared" si="14"/>
        <v>0.4545371902</v>
      </c>
      <c r="AY53" s="85">
        <f t="shared" si="15"/>
        <v>0.6818181818</v>
      </c>
      <c r="AZ53" s="85">
        <f t="shared" si="16"/>
        <v>0.7651329665</v>
      </c>
      <c r="BA53" s="80"/>
      <c r="BB53" s="83">
        <f t="shared" ref="BB53:BD53" si="90">IF((AX53)&gt;=50%,2,(IF((AX53)&lt;25%,0,1)))</f>
        <v>1</v>
      </c>
      <c r="BC53" s="83">
        <f t="shared" si="90"/>
        <v>2</v>
      </c>
      <c r="BD53" s="83">
        <f t="shared" si="90"/>
        <v>2</v>
      </c>
      <c r="BE53" s="78"/>
      <c r="BF53" s="83" t="str">
        <f t="shared" ref="BF53:BH53" si="91">IF(BB53=2,"Att",(IF(BB53=0,"Not","Weak")))</f>
        <v>Weak</v>
      </c>
      <c r="BG53" s="83" t="str">
        <f t="shared" si="91"/>
        <v>Att</v>
      </c>
      <c r="BH53" s="83" t="str">
        <f t="shared" si="91"/>
        <v>Att</v>
      </c>
      <c r="BI53" s="82"/>
      <c r="BJ53" s="89"/>
      <c r="BK53" s="89"/>
      <c r="BL53" s="89"/>
    </row>
    <row r="54" ht="14.25" customHeight="1">
      <c r="A54" s="40" t="s">
        <v>135</v>
      </c>
      <c r="B54" s="41" t="s">
        <v>136</v>
      </c>
      <c r="C54" s="42">
        <v>10.0</v>
      </c>
      <c r="D54" s="43">
        <v>4.0</v>
      </c>
      <c r="E54" s="43">
        <v>4.5</v>
      </c>
      <c r="F54" s="44">
        <v>4.0</v>
      </c>
      <c r="G54" s="34">
        <f t="shared" si="5"/>
        <v>8.5</v>
      </c>
      <c r="H54" s="42">
        <v>9.0</v>
      </c>
      <c r="I54" s="91">
        <v>1.0</v>
      </c>
      <c r="J54" s="91">
        <v>6.0</v>
      </c>
      <c r="K54" s="91"/>
      <c r="L54" s="83"/>
      <c r="M54" s="83"/>
      <c r="N54" s="83"/>
      <c r="O54" s="91">
        <v>2.0</v>
      </c>
      <c r="P54" s="91">
        <v>4.0</v>
      </c>
      <c r="Q54" s="91"/>
      <c r="R54" s="48">
        <f t="shared" si="8"/>
        <v>13</v>
      </c>
      <c r="S54" s="92">
        <v>2.0</v>
      </c>
      <c r="T54" s="92">
        <v>3.0</v>
      </c>
      <c r="U54" s="92">
        <v>0.0</v>
      </c>
      <c r="V54" s="83"/>
      <c r="W54" s="93">
        <v>1.0</v>
      </c>
      <c r="X54" s="93">
        <v>5.0</v>
      </c>
      <c r="Y54" s="93">
        <v>0.0</v>
      </c>
      <c r="Z54" s="93"/>
      <c r="AA54" s="92"/>
      <c r="AB54" s="92"/>
      <c r="AC54" s="92"/>
      <c r="AD54" s="83"/>
      <c r="AE54" s="93">
        <v>3.0</v>
      </c>
      <c r="AF54" s="93">
        <v>7.0</v>
      </c>
      <c r="AG54" s="93"/>
      <c r="AH54" s="93"/>
      <c r="AI54" s="92">
        <v>3.0</v>
      </c>
      <c r="AJ54" s="92">
        <v>3.0</v>
      </c>
      <c r="AK54" s="92"/>
      <c r="AL54" s="92"/>
      <c r="AM54" s="93"/>
      <c r="AN54" s="93"/>
      <c r="AO54" s="93"/>
      <c r="AP54" s="93"/>
      <c r="AQ54" s="11">
        <f t="shared" si="29"/>
        <v>27</v>
      </c>
      <c r="AR54" s="83">
        <f t="shared" si="10"/>
        <v>67.5</v>
      </c>
      <c r="AS54" s="78"/>
      <c r="AT54" s="84">
        <f t="shared" si="11"/>
        <v>12</v>
      </c>
      <c r="AU54" s="84">
        <f t="shared" si="12"/>
        <v>7</v>
      </c>
      <c r="AV54" s="84">
        <f t="shared" si="13"/>
        <v>42.5</v>
      </c>
      <c r="AW54" s="80"/>
      <c r="AX54" s="85">
        <f t="shared" si="14"/>
        <v>0.5454446283</v>
      </c>
      <c r="AY54" s="85">
        <f t="shared" si="15"/>
        <v>0.3181818182</v>
      </c>
      <c r="AZ54" s="85">
        <f t="shared" si="16"/>
        <v>0.6439237837</v>
      </c>
      <c r="BA54" s="80"/>
      <c r="BB54" s="83">
        <f t="shared" ref="BB54:BD54" si="92">IF((AX54)&gt;=50%,2,(IF((AX54)&lt;25%,0,1)))</f>
        <v>2</v>
      </c>
      <c r="BC54" s="83">
        <f t="shared" si="92"/>
        <v>1</v>
      </c>
      <c r="BD54" s="83">
        <f t="shared" si="92"/>
        <v>2</v>
      </c>
      <c r="BE54" s="78"/>
      <c r="BF54" s="83" t="str">
        <f t="shared" ref="BF54:BH54" si="93">IF(BB54=2,"Att",(IF(BB54=0,"Not","Weak")))</f>
        <v>Att</v>
      </c>
      <c r="BG54" s="83" t="str">
        <f t="shared" si="93"/>
        <v>Weak</v>
      </c>
      <c r="BH54" s="83" t="str">
        <f t="shared" si="93"/>
        <v>Att</v>
      </c>
      <c r="BI54" s="82"/>
      <c r="BJ54" s="89"/>
      <c r="BK54" s="89"/>
      <c r="BL54" s="89"/>
    </row>
    <row r="55" ht="14.25" customHeight="1">
      <c r="A55" s="40" t="s">
        <v>137</v>
      </c>
      <c r="B55" s="41" t="s">
        <v>138</v>
      </c>
      <c r="C55" s="42">
        <v>10.0</v>
      </c>
      <c r="D55" s="43">
        <v>3.0</v>
      </c>
      <c r="E55" s="43">
        <v>6.0</v>
      </c>
      <c r="F55" s="44">
        <v>4.0</v>
      </c>
      <c r="G55" s="34">
        <f t="shared" si="5"/>
        <v>10</v>
      </c>
      <c r="H55" s="42">
        <v>9.0</v>
      </c>
      <c r="I55" s="91"/>
      <c r="J55" s="91"/>
      <c r="K55" s="91"/>
      <c r="L55" s="83">
        <v>2.0</v>
      </c>
      <c r="M55" s="83">
        <v>2.0</v>
      </c>
      <c r="N55" s="83"/>
      <c r="O55" s="91">
        <v>2.0</v>
      </c>
      <c r="P55" s="91">
        <v>2.0</v>
      </c>
      <c r="Q55" s="91"/>
      <c r="R55" s="48">
        <f t="shared" si="8"/>
        <v>8</v>
      </c>
      <c r="S55" s="92">
        <v>3.0</v>
      </c>
      <c r="T55" s="92">
        <v>3.0</v>
      </c>
      <c r="U55" s="92">
        <v>1.0</v>
      </c>
      <c r="V55" s="83"/>
      <c r="W55" s="93"/>
      <c r="X55" s="93"/>
      <c r="Y55" s="93"/>
      <c r="Z55" s="93"/>
      <c r="AA55" s="92"/>
      <c r="AB55" s="92"/>
      <c r="AC55" s="92"/>
      <c r="AD55" s="83"/>
      <c r="AE55" s="93">
        <v>3.0</v>
      </c>
      <c r="AF55" s="93">
        <v>7.0</v>
      </c>
      <c r="AG55" s="93"/>
      <c r="AH55" s="93"/>
      <c r="AI55" s="92">
        <v>3.0</v>
      </c>
      <c r="AJ55" s="92">
        <v>3.0</v>
      </c>
      <c r="AK55" s="92"/>
      <c r="AL55" s="92"/>
      <c r="AM55" s="93">
        <v>2.0</v>
      </c>
      <c r="AN55" s="93">
        <v>4.0</v>
      </c>
      <c r="AO55" s="93"/>
      <c r="AP55" s="93"/>
      <c r="AQ55" s="11">
        <f t="shared" si="29"/>
        <v>29</v>
      </c>
      <c r="AR55" s="83">
        <f t="shared" si="10"/>
        <v>66</v>
      </c>
      <c r="AS55" s="78"/>
      <c r="AT55" s="84">
        <f t="shared" si="11"/>
        <v>9</v>
      </c>
      <c r="AU55" s="84">
        <f t="shared" si="12"/>
        <v>8</v>
      </c>
      <c r="AV55" s="84">
        <f t="shared" si="13"/>
        <v>42</v>
      </c>
      <c r="AW55" s="80"/>
      <c r="AX55" s="85">
        <f t="shared" si="14"/>
        <v>0.4090834712</v>
      </c>
      <c r="AY55" s="85">
        <f t="shared" si="15"/>
        <v>0.3636363636</v>
      </c>
      <c r="AZ55" s="85">
        <f t="shared" si="16"/>
        <v>0.6363482097</v>
      </c>
      <c r="BA55" s="80"/>
      <c r="BB55" s="83">
        <f t="shared" ref="BB55:BD55" si="94">IF((AX55)&gt;=50%,2,(IF((AX55)&lt;25%,0,1)))</f>
        <v>1</v>
      </c>
      <c r="BC55" s="83">
        <f t="shared" si="94"/>
        <v>1</v>
      </c>
      <c r="BD55" s="83">
        <f t="shared" si="94"/>
        <v>2</v>
      </c>
      <c r="BE55" s="78"/>
      <c r="BF55" s="83" t="str">
        <f t="shared" ref="BF55:BH55" si="95">IF(BB55=2,"Att",(IF(BB55=0,"Not","Weak")))</f>
        <v>Weak</v>
      </c>
      <c r="BG55" s="83" t="str">
        <f t="shared" si="95"/>
        <v>Weak</v>
      </c>
      <c r="BH55" s="83" t="str">
        <f t="shared" si="95"/>
        <v>Att</v>
      </c>
      <c r="BI55" s="82"/>
      <c r="BJ55" s="89"/>
      <c r="BK55" s="89"/>
      <c r="BL55" s="89"/>
    </row>
    <row r="56" ht="14.25" customHeight="1">
      <c r="A56" s="40" t="s">
        <v>139</v>
      </c>
      <c r="B56" s="41" t="s">
        <v>140</v>
      </c>
      <c r="C56" s="42">
        <v>9.0</v>
      </c>
      <c r="D56" s="43">
        <v>6.0</v>
      </c>
      <c r="E56" s="43">
        <v>9.0</v>
      </c>
      <c r="F56" s="44">
        <v>4.0</v>
      </c>
      <c r="G56" s="34">
        <f t="shared" si="5"/>
        <v>15</v>
      </c>
      <c r="H56" s="42">
        <v>9.0</v>
      </c>
      <c r="I56" s="91"/>
      <c r="J56" s="91"/>
      <c r="K56" s="91"/>
      <c r="L56" s="83">
        <v>1.0</v>
      </c>
      <c r="M56" s="83">
        <v>2.0</v>
      </c>
      <c r="N56" s="83"/>
      <c r="O56" s="91">
        <v>2.0</v>
      </c>
      <c r="P56" s="91">
        <v>4.0</v>
      </c>
      <c r="Q56" s="91"/>
      <c r="R56" s="48">
        <f t="shared" si="8"/>
        <v>9</v>
      </c>
      <c r="S56" s="92"/>
      <c r="T56" s="92"/>
      <c r="U56" s="92"/>
      <c r="V56" s="83"/>
      <c r="W56" s="93">
        <v>5.0</v>
      </c>
      <c r="X56" s="93">
        <v>1.0</v>
      </c>
      <c r="Y56" s="93"/>
      <c r="Z56" s="93"/>
      <c r="AA56" s="92"/>
      <c r="AB56" s="92"/>
      <c r="AC56" s="92"/>
      <c r="AD56" s="83"/>
      <c r="AE56" s="93">
        <v>3.0</v>
      </c>
      <c r="AF56" s="93">
        <v>3.0</v>
      </c>
      <c r="AG56" s="93"/>
      <c r="AH56" s="93"/>
      <c r="AI56" s="92">
        <v>3.0</v>
      </c>
      <c r="AJ56" s="92"/>
      <c r="AK56" s="92"/>
      <c r="AL56" s="92"/>
      <c r="AM56" s="93">
        <v>4.0</v>
      </c>
      <c r="AN56" s="93">
        <v>2.0</v>
      </c>
      <c r="AO56" s="93"/>
      <c r="AP56" s="93"/>
      <c r="AQ56" s="11">
        <f t="shared" si="29"/>
        <v>21</v>
      </c>
      <c r="AR56" s="83">
        <f t="shared" si="10"/>
        <v>63</v>
      </c>
      <c r="AS56" s="78"/>
      <c r="AT56" s="84">
        <f t="shared" si="11"/>
        <v>14</v>
      </c>
      <c r="AU56" s="84">
        <f t="shared" si="12"/>
        <v>7</v>
      </c>
      <c r="AV56" s="84">
        <f t="shared" si="13"/>
        <v>37</v>
      </c>
      <c r="AW56" s="80"/>
      <c r="AX56" s="85">
        <f t="shared" si="14"/>
        <v>0.6363520663</v>
      </c>
      <c r="AY56" s="85">
        <f t="shared" si="15"/>
        <v>0.3181818182</v>
      </c>
      <c r="AZ56" s="85">
        <f t="shared" si="16"/>
        <v>0.5605924705</v>
      </c>
      <c r="BA56" s="80"/>
      <c r="BB56" s="83">
        <f t="shared" ref="BB56:BD56" si="96">IF((AX56)&gt;=50%,2,(IF((AX56)&lt;25%,0,1)))</f>
        <v>2</v>
      </c>
      <c r="BC56" s="83">
        <f t="shared" si="96"/>
        <v>1</v>
      </c>
      <c r="BD56" s="83">
        <f t="shared" si="96"/>
        <v>2</v>
      </c>
      <c r="BE56" s="78"/>
      <c r="BF56" s="83" t="str">
        <f t="shared" ref="BF56:BH56" si="97">IF(BB56=2,"Att",(IF(BB56=0,"Not","Weak")))</f>
        <v>Att</v>
      </c>
      <c r="BG56" s="83" t="str">
        <f t="shared" si="97"/>
        <v>Weak</v>
      </c>
      <c r="BH56" s="83" t="str">
        <f t="shared" si="97"/>
        <v>Att</v>
      </c>
      <c r="BI56" s="82"/>
      <c r="BJ56" s="89"/>
      <c r="BK56" s="89"/>
      <c r="BL56" s="89"/>
    </row>
    <row r="57" ht="14.25" customHeight="1">
      <c r="A57" s="94" t="s">
        <v>141</v>
      </c>
      <c r="B57" s="95" t="s">
        <v>142</v>
      </c>
      <c r="C57" s="96">
        <v>8.0</v>
      </c>
      <c r="D57" s="43">
        <v>1.5</v>
      </c>
      <c r="E57" s="43">
        <v>5.5</v>
      </c>
      <c r="F57" s="44"/>
      <c r="G57" s="34">
        <f t="shared" si="5"/>
        <v>7</v>
      </c>
      <c r="H57" s="96">
        <v>9.0</v>
      </c>
      <c r="I57" s="91"/>
      <c r="J57" s="91"/>
      <c r="K57" s="91"/>
      <c r="L57" s="83">
        <v>1.0</v>
      </c>
      <c r="M57" s="83"/>
      <c r="N57" s="83"/>
      <c r="O57" s="91">
        <v>1.0</v>
      </c>
      <c r="P57" s="91">
        <v>3.0</v>
      </c>
      <c r="Q57" s="91"/>
      <c r="R57" s="48">
        <f t="shared" si="8"/>
        <v>5</v>
      </c>
      <c r="S57" s="92"/>
      <c r="T57" s="92"/>
      <c r="U57" s="92"/>
      <c r="V57" s="83"/>
      <c r="W57" s="93">
        <v>3.0</v>
      </c>
      <c r="X57" s="93">
        <v>1.0</v>
      </c>
      <c r="Y57" s="93"/>
      <c r="Z57" s="93"/>
      <c r="AA57" s="92"/>
      <c r="AB57" s="92"/>
      <c r="AC57" s="92"/>
      <c r="AD57" s="83"/>
      <c r="AE57" s="93">
        <v>1.0</v>
      </c>
      <c r="AF57" s="93"/>
      <c r="AG57" s="93"/>
      <c r="AH57" s="93"/>
      <c r="AI57" s="92">
        <v>4.0</v>
      </c>
      <c r="AJ57" s="92">
        <v>4.0</v>
      </c>
      <c r="AK57" s="92"/>
      <c r="AL57" s="92"/>
      <c r="AM57" s="93">
        <v>2.0</v>
      </c>
      <c r="AN57" s="93">
        <v>1.0</v>
      </c>
      <c r="AO57" s="93"/>
      <c r="AP57" s="93"/>
      <c r="AQ57" s="11">
        <f t="shared" si="29"/>
        <v>16</v>
      </c>
      <c r="AR57" s="83">
        <f t="shared" si="10"/>
        <v>45</v>
      </c>
      <c r="AS57" s="78"/>
      <c r="AT57" s="84">
        <f t="shared" si="11"/>
        <v>5.5</v>
      </c>
      <c r="AU57" s="84">
        <f t="shared" si="12"/>
        <v>2</v>
      </c>
      <c r="AV57" s="84">
        <f t="shared" si="13"/>
        <v>29.5</v>
      </c>
      <c r="AW57" s="80"/>
      <c r="AX57" s="85">
        <f t="shared" si="14"/>
        <v>0.2499954546</v>
      </c>
      <c r="AY57" s="85">
        <f t="shared" si="15"/>
        <v>0.09090909091</v>
      </c>
      <c r="AZ57" s="85">
        <f t="shared" si="16"/>
        <v>0.4469588616</v>
      </c>
      <c r="BA57" s="80"/>
      <c r="BB57" s="83">
        <f t="shared" ref="BB57:BD57" si="98">IF((AX57)&gt;=50%,2,(IF((AX57)&lt;25%,0,1)))</f>
        <v>0</v>
      </c>
      <c r="BC57" s="83">
        <f t="shared" si="98"/>
        <v>0</v>
      </c>
      <c r="BD57" s="83">
        <f t="shared" si="98"/>
        <v>1</v>
      </c>
      <c r="BE57" s="78"/>
      <c r="BF57" s="83" t="str">
        <f t="shared" ref="BF57:BH57" si="99">IF(BB57=2,"Att",(IF(BB57=0,"Not","Weak")))</f>
        <v>Not</v>
      </c>
      <c r="BG57" s="83" t="str">
        <f t="shared" si="99"/>
        <v>Not</v>
      </c>
      <c r="BH57" s="83" t="str">
        <f t="shared" si="99"/>
        <v>Weak</v>
      </c>
      <c r="BI57" s="82"/>
      <c r="BJ57" s="89"/>
      <c r="BK57" s="89"/>
      <c r="BL57" s="89"/>
    </row>
    <row r="58" ht="14.25" customHeight="1">
      <c r="A58" s="97"/>
      <c r="B58" s="82"/>
      <c r="C58" s="82"/>
      <c r="D58" s="82"/>
      <c r="E58" s="82"/>
      <c r="F58" s="82"/>
      <c r="G58" s="98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98"/>
      <c r="S58" s="82"/>
      <c r="T58" s="82"/>
      <c r="U58" s="82"/>
      <c r="V58" s="82"/>
      <c r="W58" s="82"/>
      <c r="X58" s="82"/>
      <c r="Y58" s="82"/>
      <c r="Z58" s="82"/>
      <c r="AA58" s="82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99"/>
      <c r="AR58" s="99"/>
      <c r="AS58" s="99"/>
      <c r="AT58" s="99"/>
      <c r="AU58" s="99"/>
      <c r="AV58" s="99"/>
      <c r="AW58" s="100"/>
      <c r="AX58" s="100"/>
      <c r="AY58" s="100"/>
      <c r="AZ58" s="100"/>
      <c r="BA58" s="89"/>
      <c r="BB58" s="89"/>
      <c r="BC58" s="89"/>
      <c r="BD58" s="89"/>
      <c r="BE58" s="89"/>
      <c r="BF58" s="89"/>
      <c r="BG58" s="89"/>
      <c r="BH58" s="89"/>
      <c r="BI58" s="82"/>
      <c r="BJ58" s="82"/>
      <c r="BK58" s="82"/>
      <c r="BL58" s="82"/>
    </row>
    <row r="59" ht="14.25" customHeight="1">
      <c r="A59" s="97"/>
      <c r="B59" s="82"/>
      <c r="C59" s="82"/>
      <c r="D59" s="82"/>
      <c r="E59" s="82"/>
      <c r="F59" s="82"/>
      <c r="G59" s="98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98"/>
      <c r="S59" s="82"/>
      <c r="T59" s="82"/>
      <c r="U59" s="82"/>
      <c r="V59" s="82"/>
      <c r="W59" s="82"/>
      <c r="X59" s="82"/>
      <c r="Y59" s="82"/>
      <c r="Z59" s="82"/>
      <c r="AA59" s="82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0"/>
      <c r="AQ59" s="100" t="s">
        <v>143</v>
      </c>
      <c r="AR59" s="28"/>
      <c r="AS59" s="28"/>
      <c r="AT59" s="28"/>
      <c r="AU59" s="28"/>
      <c r="AV59" s="28"/>
      <c r="AW59" s="29"/>
      <c r="AX59" s="83">
        <f t="shared" ref="AX59:AY59" si="100">COUNT(AX16:AX51)</f>
        <v>36</v>
      </c>
      <c r="AY59" s="83">
        <f t="shared" si="100"/>
        <v>36</v>
      </c>
      <c r="AZ59" s="83">
        <f>COUNT(AZ16:AZ57)</f>
        <v>42</v>
      </c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</row>
    <row r="60" ht="14.25" customHeight="1">
      <c r="A60" s="97"/>
      <c r="B60" s="82"/>
      <c r="C60" s="82"/>
      <c r="D60" s="101"/>
      <c r="E60" s="102"/>
      <c r="F60" s="82"/>
      <c r="G60" s="98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98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78"/>
      <c r="AQ60" s="100" t="s">
        <v>144</v>
      </c>
      <c r="AR60" s="28"/>
      <c r="AS60" s="28"/>
      <c r="AT60" s="28"/>
      <c r="AU60" s="28"/>
      <c r="AV60" s="28"/>
      <c r="AW60" s="29"/>
      <c r="AX60" s="83">
        <f t="shared" ref="AX60:AZ60" si="101">COUNTIF(AX16:AX57,"&gt;=25%")</f>
        <v>17</v>
      </c>
      <c r="AY60" s="83">
        <f t="shared" si="101"/>
        <v>19</v>
      </c>
      <c r="AZ60" s="83">
        <f t="shared" si="101"/>
        <v>37</v>
      </c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</row>
    <row r="61" ht="14.25" customHeight="1">
      <c r="A61" s="97"/>
      <c r="B61" s="82"/>
      <c r="C61" s="82"/>
      <c r="D61" s="82"/>
      <c r="E61" s="82"/>
      <c r="F61" s="82"/>
      <c r="G61" s="98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98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78"/>
      <c r="AQ61" s="100" t="s">
        <v>145</v>
      </c>
      <c r="AR61" s="28"/>
      <c r="AS61" s="28"/>
      <c r="AT61" s="28"/>
      <c r="AU61" s="28"/>
      <c r="AV61" s="28"/>
      <c r="AW61" s="29"/>
      <c r="AX61" s="85">
        <f t="shared" ref="AX61:AZ61" si="102">AX60/(AX59)</f>
        <v>0.4722222222</v>
      </c>
      <c r="AY61" s="85">
        <f t="shared" si="102"/>
        <v>0.5277777778</v>
      </c>
      <c r="AZ61" s="85">
        <f t="shared" si="102"/>
        <v>0.880952381</v>
      </c>
      <c r="BA61" s="89"/>
      <c r="BB61" s="89"/>
      <c r="BC61" s="89"/>
      <c r="BD61" s="89"/>
      <c r="BE61" s="89"/>
      <c r="BF61" s="89"/>
      <c r="BG61" s="89"/>
      <c r="BH61" s="89"/>
      <c r="BI61" s="82"/>
      <c r="BJ61" s="82"/>
      <c r="BK61" s="82"/>
      <c r="BL61" s="82"/>
    </row>
    <row r="62" ht="14.25" customHeight="1">
      <c r="A62" s="97"/>
      <c r="B62" s="82"/>
      <c r="C62" s="82"/>
      <c r="D62" s="82"/>
      <c r="E62" s="82"/>
      <c r="F62" s="82"/>
      <c r="G62" s="98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98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2"/>
      <c r="BJ62" s="82"/>
      <c r="BK62" s="82"/>
      <c r="BL62" s="82"/>
    </row>
    <row r="63" ht="14.25" customHeight="1">
      <c r="A63" s="97"/>
      <c r="B63" s="82"/>
      <c r="C63" s="82"/>
      <c r="D63" s="82"/>
      <c r="E63" s="82"/>
      <c r="F63" s="82"/>
      <c r="G63" s="98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98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2"/>
      <c r="BJ63" s="82"/>
      <c r="BK63" s="82"/>
      <c r="BL63" s="82"/>
    </row>
    <row r="64" ht="14.25" customHeight="1">
      <c r="A64" s="97"/>
      <c r="B64" s="82"/>
      <c r="C64" s="82"/>
      <c r="D64" s="82"/>
      <c r="E64" s="82"/>
      <c r="F64" s="82"/>
      <c r="G64" s="98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98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2"/>
      <c r="BJ64" s="82"/>
      <c r="BK64" s="82"/>
      <c r="BL64" s="82"/>
    </row>
    <row r="65" ht="14.25" customHeight="1">
      <c r="A65" s="97"/>
      <c r="B65" s="82"/>
      <c r="C65" s="82"/>
      <c r="D65" s="82"/>
      <c r="E65" s="82"/>
      <c r="F65" s="82"/>
      <c r="G65" s="98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98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2"/>
      <c r="BJ65" s="82"/>
      <c r="BK65" s="82"/>
      <c r="BL65" s="82"/>
    </row>
    <row r="66" ht="14.25" customHeight="1">
      <c r="A66" s="97"/>
      <c r="B66" s="82"/>
      <c r="C66" s="82"/>
      <c r="D66" s="82"/>
      <c r="E66" s="82"/>
      <c r="F66" s="82"/>
      <c r="G66" s="98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98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2"/>
      <c r="BJ66" s="82"/>
      <c r="BK66" s="82"/>
      <c r="BL66" s="82"/>
    </row>
    <row r="67" ht="14.25" customHeight="1">
      <c r="A67" s="97"/>
      <c r="B67" s="82"/>
      <c r="C67" s="82"/>
      <c r="D67" s="82"/>
      <c r="E67" s="82"/>
      <c r="F67" s="82"/>
      <c r="G67" s="98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98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2"/>
      <c r="BJ67" s="82"/>
      <c r="BK67" s="82"/>
      <c r="BL67" s="82"/>
    </row>
    <row r="68" ht="14.25" customHeight="1">
      <c r="A68" s="97"/>
      <c r="B68" s="82"/>
      <c r="C68" s="82"/>
      <c r="D68" s="82"/>
      <c r="E68" s="82"/>
      <c r="F68" s="82"/>
      <c r="G68" s="98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98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2"/>
      <c r="BJ68" s="82"/>
      <c r="BK68" s="82"/>
      <c r="BL68" s="82"/>
    </row>
    <row r="69" ht="14.25" customHeight="1">
      <c r="A69" s="97"/>
      <c r="B69" s="82"/>
      <c r="C69" s="82"/>
      <c r="D69" s="82"/>
      <c r="E69" s="82"/>
      <c r="F69" s="82"/>
      <c r="G69" s="98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98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2"/>
      <c r="BJ69" s="82"/>
      <c r="BK69" s="82"/>
      <c r="BL69" s="82"/>
    </row>
    <row r="70" ht="14.25" customHeight="1">
      <c r="A70" s="97"/>
      <c r="B70" s="82"/>
      <c r="C70" s="82"/>
      <c r="D70" s="82"/>
      <c r="E70" s="82"/>
      <c r="F70" s="82"/>
      <c r="G70" s="98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98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2"/>
      <c r="BJ70" s="82"/>
      <c r="BK70" s="82"/>
      <c r="BL70" s="82"/>
    </row>
    <row r="71" ht="14.25" customHeight="1">
      <c r="A71" s="97"/>
      <c r="B71" s="82"/>
      <c r="C71" s="82"/>
      <c r="D71" s="82"/>
      <c r="E71" s="82"/>
      <c r="F71" s="82"/>
      <c r="G71" s="98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98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2"/>
      <c r="BJ71" s="82"/>
      <c r="BK71" s="82"/>
      <c r="BL71" s="82"/>
    </row>
    <row r="72" ht="14.25" customHeight="1">
      <c r="A72" s="97"/>
      <c r="B72" s="82"/>
      <c r="C72" s="82"/>
      <c r="D72" s="82"/>
      <c r="E72" s="82"/>
      <c r="F72" s="82"/>
      <c r="G72" s="98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98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2"/>
      <c r="BJ72" s="82"/>
      <c r="BK72" s="82"/>
      <c r="BL72" s="82"/>
    </row>
    <row r="73" ht="14.25" customHeight="1">
      <c r="A73" s="97"/>
      <c r="B73" s="82"/>
      <c r="C73" s="82"/>
      <c r="D73" s="82"/>
      <c r="E73" s="82"/>
      <c r="F73" s="82"/>
      <c r="G73" s="98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98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2"/>
      <c r="BJ73" s="82"/>
      <c r="BK73" s="82"/>
      <c r="BL73" s="82"/>
    </row>
    <row r="74" ht="14.25" customHeight="1">
      <c r="A74" s="97"/>
      <c r="B74" s="82"/>
      <c r="C74" s="82"/>
      <c r="D74" s="82"/>
      <c r="E74" s="82"/>
      <c r="F74" s="82"/>
      <c r="G74" s="98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98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2"/>
      <c r="BJ74" s="82"/>
      <c r="BK74" s="82"/>
      <c r="BL74" s="82"/>
    </row>
    <row r="75" ht="14.25" customHeight="1">
      <c r="A75" s="97"/>
      <c r="B75" s="82"/>
      <c r="C75" s="82"/>
      <c r="D75" s="82"/>
      <c r="E75" s="82"/>
      <c r="F75" s="82"/>
      <c r="G75" s="98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98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2"/>
      <c r="BJ75" s="82"/>
      <c r="BK75" s="82"/>
      <c r="BL75" s="82"/>
    </row>
    <row r="76" ht="14.25" customHeight="1">
      <c r="A76" s="97"/>
      <c r="B76" s="82"/>
      <c r="C76" s="82"/>
      <c r="D76" s="82"/>
      <c r="E76" s="82"/>
      <c r="F76" s="82"/>
      <c r="G76" s="98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98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2"/>
      <c r="BJ76" s="82"/>
      <c r="BK76" s="82"/>
      <c r="BL76" s="82"/>
    </row>
    <row r="77" ht="14.25" customHeight="1">
      <c r="A77" s="103"/>
      <c r="B77" s="104"/>
      <c r="C77" s="104"/>
      <c r="D77" s="104"/>
      <c r="E77" s="104"/>
      <c r="F77" s="104"/>
      <c r="G77" s="105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5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</row>
    <row r="78" ht="14.25" customHeight="1">
      <c r="A78" s="103"/>
      <c r="B78" s="104"/>
      <c r="C78" s="104"/>
      <c r="D78" s="104"/>
      <c r="E78" s="104"/>
      <c r="F78" s="104"/>
      <c r="G78" s="105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5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</row>
    <row r="79" ht="14.25" customHeight="1">
      <c r="A79" s="103"/>
      <c r="B79" s="104"/>
      <c r="C79" s="104"/>
      <c r="D79" s="104"/>
      <c r="E79" s="104"/>
      <c r="F79" s="104"/>
      <c r="G79" s="105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5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4"/>
      <c r="BI79" s="104"/>
      <c r="BJ79" s="104"/>
      <c r="BK79" s="104"/>
      <c r="BL79" s="104"/>
    </row>
    <row r="80" ht="14.25" customHeight="1">
      <c r="A80" s="103"/>
      <c r="B80" s="104"/>
      <c r="C80" s="104"/>
      <c r="D80" s="104"/>
      <c r="E80" s="104"/>
      <c r="F80" s="104"/>
      <c r="G80" s="105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104"/>
      <c r="BJ80" s="104"/>
      <c r="BK80" s="104"/>
      <c r="BL80" s="104"/>
    </row>
    <row r="81" ht="14.25" customHeight="1">
      <c r="A81" s="103"/>
      <c r="B81" s="104"/>
      <c r="C81" s="104"/>
      <c r="D81" s="104"/>
      <c r="E81" s="104"/>
      <c r="F81" s="104"/>
      <c r="G81" s="105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</row>
    <row r="82" ht="14.25" customHeight="1">
      <c r="A82" s="103"/>
      <c r="B82" s="104"/>
      <c r="C82" s="104"/>
      <c r="D82" s="104"/>
      <c r="E82" s="104"/>
      <c r="F82" s="104"/>
      <c r="G82" s="105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  <c r="BJ82" s="104"/>
      <c r="BK82" s="104"/>
      <c r="BL82" s="104"/>
    </row>
    <row r="83" ht="14.25" customHeight="1">
      <c r="A83" s="103"/>
      <c r="B83" s="104"/>
      <c r="C83" s="104"/>
      <c r="D83" s="104"/>
      <c r="E83" s="104"/>
      <c r="F83" s="104"/>
      <c r="G83" s="105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5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104"/>
      <c r="BJ83" s="104"/>
      <c r="BK83" s="104"/>
      <c r="BL83" s="104"/>
    </row>
    <row r="84" ht="14.25" customHeight="1">
      <c r="A84" s="103"/>
      <c r="B84" s="104"/>
      <c r="C84" s="104"/>
      <c r="D84" s="104"/>
      <c r="E84" s="104"/>
      <c r="F84" s="104"/>
      <c r="G84" s="105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5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4"/>
      <c r="BA84" s="104"/>
      <c r="BB84" s="104"/>
      <c r="BC84" s="104"/>
      <c r="BD84" s="104"/>
      <c r="BE84" s="104"/>
      <c r="BF84" s="104"/>
      <c r="BG84" s="104"/>
      <c r="BH84" s="104"/>
      <c r="BI84" s="104"/>
      <c r="BJ84" s="104"/>
      <c r="BK84" s="104"/>
      <c r="BL84" s="104"/>
    </row>
    <row r="85" ht="14.25" customHeight="1">
      <c r="A85" s="103"/>
      <c r="B85" s="104"/>
      <c r="C85" s="104"/>
      <c r="D85" s="104"/>
      <c r="E85" s="104"/>
      <c r="F85" s="104"/>
      <c r="G85" s="105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5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</row>
    <row r="86" ht="14.25" customHeight="1">
      <c r="A86" s="103"/>
      <c r="B86" s="104"/>
      <c r="C86" s="104"/>
      <c r="D86" s="104"/>
      <c r="E86" s="104"/>
      <c r="F86" s="104"/>
      <c r="G86" s="105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5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4"/>
      <c r="BH86" s="104"/>
      <c r="BI86" s="104"/>
      <c r="BJ86" s="104"/>
      <c r="BK86" s="104"/>
      <c r="BL86" s="104"/>
    </row>
    <row r="87" ht="14.25" customHeight="1">
      <c r="A87" s="103"/>
      <c r="B87" s="104"/>
      <c r="C87" s="104"/>
      <c r="D87" s="104"/>
      <c r="E87" s="104"/>
      <c r="F87" s="104"/>
      <c r="G87" s="105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5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</row>
    <row r="88" ht="14.25" customHeight="1">
      <c r="A88" s="103"/>
      <c r="B88" s="104"/>
      <c r="C88" s="104"/>
      <c r="D88" s="104"/>
      <c r="E88" s="104"/>
      <c r="F88" s="104"/>
      <c r="G88" s="105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5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  <c r="BJ88" s="104"/>
      <c r="BK88" s="104"/>
      <c r="BL88" s="104"/>
    </row>
    <row r="89" ht="14.25" customHeight="1">
      <c r="A89" s="103"/>
      <c r="B89" s="104"/>
      <c r="C89" s="104"/>
      <c r="D89" s="104"/>
      <c r="E89" s="104"/>
      <c r="F89" s="104"/>
      <c r="G89" s="105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5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</row>
    <row r="90" ht="14.25" customHeight="1">
      <c r="A90" s="103"/>
      <c r="B90" s="104"/>
      <c r="C90" s="104"/>
      <c r="D90" s="104"/>
      <c r="E90" s="104"/>
      <c r="F90" s="104"/>
      <c r="G90" s="105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5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4"/>
      <c r="BD90" s="104"/>
      <c r="BE90" s="104"/>
      <c r="BF90" s="104"/>
      <c r="BG90" s="104"/>
      <c r="BH90" s="104"/>
      <c r="BI90" s="104"/>
      <c r="BJ90" s="104"/>
      <c r="BK90" s="104"/>
      <c r="BL90" s="104"/>
    </row>
    <row r="91" ht="14.25" customHeight="1">
      <c r="A91" s="103"/>
      <c r="B91" s="104"/>
      <c r="C91" s="104"/>
      <c r="D91" s="104"/>
      <c r="E91" s="104"/>
      <c r="F91" s="104"/>
      <c r="G91" s="105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5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4"/>
      <c r="BD91" s="104"/>
      <c r="BE91" s="104"/>
      <c r="BF91" s="104"/>
      <c r="BG91" s="104"/>
      <c r="BH91" s="104"/>
      <c r="BI91" s="104"/>
      <c r="BJ91" s="104"/>
      <c r="BK91" s="104"/>
      <c r="BL91" s="104"/>
    </row>
    <row r="92" ht="14.25" customHeight="1">
      <c r="A92" s="103"/>
      <c r="B92" s="104"/>
      <c r="C92" s="104"/>
      <c r="D92" s="104"/>
      <c r="E92" s="104"/>
      <c r="F92" s="104"/>
      <c r="G92" s="105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5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4"/>
      <c r="BD92" s="104"/>
      <c r="BE92" s="104"/>
      <c r="BF92" s="104"/>
      <c r="BG92" s="104"/>
      <c r="BH92" s="104"/>
      <c r="BI92" s="104"/>
      <c r="BJ92" s="104"/>
      <c r="BK92" s="104"/>
      <c r="BL92" s="104"/>
    </row>
    <row r="93" ht="14.25" customHeight="1">
      <c r="A93" s="103"/>
      <c r="B93" s="104"/>
      <c r="C93" s="104"/>
      <c r="D93" s="104"/>
      <c r="E93" s="104"/>
      <c r="F93" s="104"/>
      <c r="G93" s="105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5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4"/>
      <c r="BD93" s="104"/>
      <c r="BE93" s="104"/>
      <c r="BF93" s="104"/>
      <c r="BG93" s="104"/>
      <c r="BH93" s="104"/>
      <c r="BI93" s="104"/>
      <c r="BJ93" s="104"/>
      <c r="BK93" s="104"/>
      <c r="BL93" s="104"/>
    </row>
    <row r="94" ht="14.25" customHeight="1">
      <c r="A94" s="103"/>
      <c r="B94" s="104"/>
      <c r="C94" s="104"/>
      <c r="D94" s="104"/>
      <c r="E94" s="104"/>
      <c r="F94" s="104"/>
      <c r="G94" s="105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5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4"/>
      <c r="BD94" s="104"/>
      <c r="BE94" s="104"/>
      <c r="BF94" s="104"/>
      <c r="BG94" s="104"/>
      <c r="BH94" s="104"/>
      <c r="BI94" s="104"/>
      <c r="BJ94" s="104"/>
      <c r="BK94" s="104"/>
      <c r="BL94" s="104"/>
    </row>
    <row r="95" ht="14.25" customHeight="1">
      <c r="A95" s="103"/>
      <c r="B95" s="104"/>
      <c r="C95" s="104"/>
      <c r="D95" s="104"/>
      <c r="E95" s="104"/>
      <c r="F95" s="104"/>
      <c r="G95" s="105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5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4"/>
      <c r="BD95" s="104"/>
      <c r="BE95" s="104"/>
      <c r="BF95" s="104"/>
      <c r="BG95" s="104"/>
      <c r="BH95" s="104"/>
      <c r="BI95" s="104"/>
      <c r="BJ95" s="104"/>
      <c r="BK95" s="104"/>
      <c r="BL95" s="104"/>
    </row>
    <row r="96" ht="14.25" customHeight="1">
      <c r="A96" s="103"/>
      <c r="B96" s="104"/>
      <c r="C96" s="104"/>
      <c r="D96" s="104"/>
      <c r="E96" s="104"/>
      <c r="F96" s="104"/>
      <c r="G96" s="105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5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</row>
    <row r="97" ht="14.25" customHeight="1">
      <c r="A97" s="103"/>
      <c r="B97" s="104"/>
      <c r="C97" s="104"/>
      <c r="D97" s="104"/>
      <c r="E97" s="104"/>
      <c r="F97" s="104"/>
      <c r="G97" s="105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5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  <c r="BJ97" s="104"/>
      <c r="BK97" s="104"/>
      <c r="BL97" s="104"/>
    </row>
    <row r="98" ht="14.25" customHeight="1">
      <c r="A98" s="103"/>
      <c r="B98" s="104"/>
      <c r="C98" s="104"/>
      <c r="D98" s="104"/>
      <c r="E98" s="104"/>
      <c r="F98" s="104"/>
      <c r="G98" s="105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5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4"/>
      <c r="BD98" s="104"/>
      <c r="BE98" s="104"/>
      <c r="BF98" s="104"/>
      <c r="BG98" s="104"/>
      <c r="BH98" s="104"/>
      <c r="BI98" s="104"/>
      <c r="BJ98" s="104"/>
      <c r="BK98" s="104"/>
      <c r="BL98" s="104"/>
    </row>
    <row r="99" ht="14.25" customHeight="1">
      <c r="A99" s="103"/>
      <c r="B99" s="104"/>
      <c r="C99" s="104"/>
      <c r="D99" s="104"/>
      <c r="E99" s="104"/>
      <c r="F99" s="104"/>
      <c r="G99" s="105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5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104"/>
      <c r="BE99" s="104"/>
      <c r="BF99" s="104"/>
      <c r="BG99" s="104"/>
      <c r="BH99" s="104"/>
      <c r="BI99" s="104"/>
      <c r="BJ99" s="104"/>
      <c r="BK99" s="104"/>
      <c r="BL99" s="104"/>
    </row>
    <row r="100" ht="14.25" customHeight="1">
      <c r="A100" s="103"/>
      <c r="B100" s="104"/>
      <c r="C100" s="104"/>
      <c r="D100" s="104"/>
      <c r="E100" s="104"/>
      <c r="F100" s="104"/>
      <c r="G100" s="105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5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4"/>
      <c r="BD100" s="104"/>
      <c r="BE100" s="104"/>
      <c r="BF100" s="104"/>
      <c r="BG100" s="104"/>
      <c r="BH100" s="104"/>
      <c r="BI100" s="104"/>
      <c r="BJ100" s="104"/>
      <c r="BK100" s="104"/>
      <c r="BL100" s="104"/>
    </row>
    <row r="101" ht="14.25" customHeight="1">
      <c r="A101" s="103"/>
      <c r="B101" s="104"/>
      <c r="C101" s="104"/>
      <c r="D101" s="104"/>
      <c r="E101" s="104"/>
      <c r="F101" s="104"/>
      <c r="G101" s="105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5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4"/>
      <c r="BG101" s="104"/>
      <c r="BH101" s="104"/>
      <c r="BI101" s="104"/>
      <c r="BJ101" s="104"/>
      <c r="BK101" s="104"/>
      <c r="BL101" s="104"/>
    </row>
    <row r="102" ht="14.25" customHeight="1">
      <c r="A102" s="103"/>
      <c r="B102" s="104"/>
      <c r="C102" s="104"/>
      <c r="D102" s="104"/>
      <c r="E102" s="104"/>
      <c r="F102" s="104"/>
      <c r="G102" s="105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5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4"/>
      <c r="BD102" s="104"/>
      <c r="BE102" s="104"/>
      <c r="BF102" s="104"/>
      <c r="BG102" s="104"/>
      <c r="BH102" s="104"/>
      <c r="BI102" s="104"/>
      <c r="BJ102" s="104"/>
      <c r="BK102" s="104"/>
      <c r="BL102" s="104"/>
    </row>
    <row r="103" ht="14.25" customHeight="1">
      <c r="A103" s="103"/>
      <c r="B103" s="104"/>
      <c r="C103" s="104"/>
      <c r="D103" s="104"/>
      <c r="E103" s="104"/>
      <c r="F103" s="104"/>
      <c r="G103" s="105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5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4"/>
      <c r="BD103" s="104"/>
      <c r="BE103" s="104"/>
      <c r="BF103" s="104"/>
      <c r="BG103" s="104"/>
      <c r="BH103" s="104"/>
      <c r="BI103" s="104"/>
      <c r="BJ103" s="104"/>
      <c r="BK103" s="104"/>
      <c r="BL103" s="104"/>
    </row>
    <row r="104" ht="14.25" customHeight="1">
      <c r="A104" s="103"/>
      <c r="B104" s="104"/>
      <c r="C104" s="104"/>
      <c r="D104" s="104"/>
      <c r="E104" s="104"/>
      <c r="F104" s="104"/>
      <c r="G104" s="105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5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4"/>
      <c r="BD104" s="104"/>
      <c r="BE104" s="104"/>
      <c r="BF104" s="104"/>
      <c r="BG104" s="104"/>
      <c r="BH104" s="104"/>
      <c r="BI104" s="104"/>
      <c r="BJ104" s="104"/>
      <c r="BK104" s="104"/>
      <c r="BL104" s="104"/>
    </row>
    <row r="105" ht="14.25" customHeight="1">
      <c r="A105" s="103"/>
      <c r="B105" s="104"/>
      <c r="C105" s="104"/>
      <c r="D105" s="104"/>
      <c r="E105" s="104"/>
      <c r="F105" s="104"/>
      <c r="G105" s="105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5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4"/>
      <c r="BD105" s="104"/>
      <c r="BE105" s="104"/>
      <c r="BF105" s="104"/>
      <c r="BG105" s="104"/>
      <c r="BH105" s="104"/>
      <c r="BI105" s="104"/>
      <c r="BJ105" s="104"/>
      <c r="BK105" s="104"/>
      <c r="BL105" s="104"/>
    </row>
    <row r="106" ht="14.25" customHeight="1">
      <c r="A106" s="103"/>
      <c r="B106" s="104"/>
      <c r="C106" s="104"/>
      <c r="D106" s="104"/>
      <c r="E106" s="104"/>
      <c r="F106" s="104"/>
      <c r="G106" s="105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5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4"/>
      <c r="BD106" s="104"/>
      <c r="BE106" s="104"/>
      <c r="BF106" s="104"/>
      <c r="BG106" s="104"/>
      <c r="BH106" s="104"/>
      <c r="BI106" s="104"/>
      <c r="BJ106" s="104"/>
      <c r="BK106" s="104"/>
      <c r="BL106" s="104"/>
    </row>
    <row r="107" ht="14.25" customHeight="1">
      <c r="A107" s="103"/>
      <c r="B107" s="104"/>
      <c r="C107" s="104"/>
      <c r="D107" s="104"/>
      <c r="E107" s="104"/>
      <c r="F107" s="104"/>
      <c r="G107" s="105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5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4"/>
      <c r="BD107" s="104"/>
      <c r="BE107" s="104"/>
      <c r="BF107" s="104"/>
      <c r="BG107" s="104"/>
      <c r="BH107" s="104"/>
      <c r="BI107" s="104"/>
      <c r="BJ107" s="104"/>
      <c r="BK107" s="104"/>
      <c r="BL107" s="104"/>
    </row>
    <row r="108" ht="14.25" customHeight="1">
      <c r="A108" s="103"/>
      <c r="B108" s="104"/>
      <c r="C108" s="104"/>
      <c r="D108" s="104"/>
      <c r="E108" s="104"/>
      <c r="F108" s="104"/>
      <c r="G108" s="105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5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4"/>
      <c r="BD108" s="104"/>
      <c r="BE108" s="104"/>
      <c r="BF108" s="104"/>
      <c r="BG108" s="104"/>
      <c r="BH108" s="104"/>
      <c r="BI108" s="104"/>
      <c r="BJ108" s="104"/>
      <c r="BK108" s="104"/>
      <c r="BL108" s="104"/>
    </row>
    <row r="109" ht="14.25" customHeight="1">
      <c r="A109" s="103"/>
      <c r="B109" s="104"/>
      <c r="C109" s="104"/>
      <c r="D109" s="104"/>
      <c r="E109" s="104"/>
      <c r="F109" s="104"/>
      <c r="G109" s="105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5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4"/>
      <c r="BD109" s="104"/>
      <c r="BE109" s="104"/>
      <c r="BF109" s="104"/>
      <c r="BG109" s="104"/>
      <c r="BH109" s="104"/>
      <c r="BI109" s="104"/>
      <c r="BJ109" s="104"/>
      <c r="BK109" s="104"/>
      <c r="BL109" s="104"/>
    </row>
    <row r="110" ht="14.25" customHeight="1">
      <c r="A110" s="103"/>
      <c r="B110" s="104"/>
      <c r="C110" s="104"/>
      <c r="D110" s="104"/>
      <c r="E110" s="104"/>
      <c r="F110" s="104"/>
      <c r="G110" s="105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5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4"/>
      <c r="BD110" s="104"/>
      <c r="BE110" s="104"/>
      <c r="BF110" s="104"/>
      <c r="BG110" s="104"/>
      <c r="BH110" s="104"/>
      <c r="BI110" s="104"/>
      <c r="BJ110" s="104"/>
      <c r="BK110" s="104"/>
      <c r="BL110" s="104"/>
    </row>
    <row r="111" ht="14.25" customHeight="1">
      <c r="A111" s="103"/>
      <c r="B111" s="104"/>
      <c r="C111" s="104"/>
      <c r="D111" s="104"/>
      <c r="E111" s="104"/>
      <c r="F111" s="104"/>
      <c r="G111" s="105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5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  <c r="BJ111" s="104"/>
      <c r="BK111" s="104"/>
      <c r="BL111" s="104"/>
    </row>
    <row r="112" ht="14.25" customHeight="1">
      <c r="A112" s="103"/>
      <c r="B112" s="104"/>
      <c r="C112" s="104"/>
      <c r="D112" s="104"/>
      <c r="E112" s="104"/>
      <c r="F112" s="104"/>
      <c r="G112" s="105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5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04"/>
      <c r="BI112" s="104"/>
      <c r="BJ112" s="104"/>
      <c r="BK112" s="104"/>
      <c r="BL112" s="104"/>
    </row>
    <row r="113" ht="14.25" customHeight="1">
      <c r="A113" s="103"/>
      <c r="B113" s="104"/>
      <c r="C113" s="104"/>
      <c r="D113" s="104"/>
      <c r="E113" s="104"/>
      <c r="F113" s="104"/>
      <c r="G113" s="105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5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4"/>
      <c r="BG113" s="104"/>
      <c r="BH113" s="104"/>
      <c r="BI113" s="104"/>
      <c r="BJ113" s="104"/>
      <c r="BK113" s="104"/>
      <c r="BL113" s="104"/>
    </row>
    <row r="114" ht="14.25" customHeight="1">
      <c r="A114" s="103"/>
      <c r="B114" s="104"/>
      <c r="C114" s="104"/>
      <c r="D114" s="104"/>
      <c r="E114" s="104"/>
      <c r="F114" s="104"/>
      <c r="G114" s="105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5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04"/>
      <c r="BI114" s="104"/>
      <c r="BJ114" s="104"/>
      <c r="BK114" s="104"/>
      <c r="BL114" s="104"/>
    </row>
    <row r="115" ht="14.25" customHeight="1">
      <c r="A115" s="103"/>
      <c r="B115" s="104"/>
      <c r="C115" s="104"/>
      <c r="D115" s="104"/>
      <c r="E115" s="104"/>
      <c r="F115" s="104"/>
      <c r="G115" s="105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5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4"/>
      <c r="BG115" s="104"/>
      <c r="BH115" s="104"/>
      <c r="BI115" s="104"/>
      <c r="BJ115" s="104"/>
      <c r="BK115" s="104"/>
      <c r="BL115" s="104"/>
    </row>
    <row r="116" ht="14.25" customHeight="1">
      <c r="A116" s="103"/>
      <c r="B116" s="104"/>
      <c r="C116" s="104"/>
      <c r="D116" s="104"/>
      <c r="E116" s="104"/>
      <c r="F116" s="104"/>
      <c r="G116" s="105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5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04"/>
      <c r="BI116" s="104"/>
      <c r="BJ116" s="104"/>
      <c r="BK116" s="104"/>
      <c r="BL116" s="104"/>
    </row>
    <row r="117" ht="14.25" customHeight="1">
      <c r="A117" s="103"/>
      <c r="B117" s="104"/>
      <c r="C117" s="104"/>
      <c r="D117" s="104"/>
      <c r="E117" s="104"/>
      <c r="F117" s="104"/>
      <c r="G117" s="105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5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04"/>
      <c r="BI117" s="104"/>
      <c r="BJ117" s="104"/>
      <c r="BK117" s="104"/>
      <c r="BL117" s="104"/>
    </row>
    <row r="118" ht="14.25" customHeight="1">
      <c r="A118" s="103"/>
      <c r="B118" s="104"/>
      <c r="C118" s="104"/>
      <c r="D118" s="104"/>
      <c r="E118" s="104"/>
      <c r="F118" s="104"/>
      <c r="G118" s="105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5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4"/>
      <c r="BD118" s="104"/>
      <c r="BE118" s="104"/>
      <c r="BF118" s="104"/>
      <c r="BG118" s="104"/>
      <c r="BH118" s="104"/>
      <c r="BI118" s="104"/>
      <c r="BJ118" s="104"/>
      <c r="BK118" s="104"/>
      <c r="BL118" s="104"/>
    </row>
    <row r="119" ht="14.25" customHeight="1">
      <c r="A119" s="103"/>
      <c r="B119" s="104"/>
      <c r="C119" s="104"/>
      <c r="D119" s="104"/>
      <c r="E119" s="104"/>
      <c r="F119" s="104"/>
      <c r="G119" s="105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5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4"/>
      <c r="BD119" s="104"/>
      <c r="BE119" s="104"/>
      <c r="BF119" s="104"/>
      <c r="BG119" s="104"/>
      <c r="BH119" s="104"/>
      <c r="BI119" s="104"/>
      <c r="BJ119" s="104"/>
      <c r="BK119" s="104"/>
      <c r="BL119" s="104"/>
    </row>
    <row r="120" ht="14.25" customHeight="1">
      <c r="A120" s="103"/>
      <c r="B120" s="104"/>
      <c r="C120" s="104"/>
      <c r="D120" s="104"/>
      <c r="E120" s="104"/>
      <c r="F120" s="104"/>
      <c r="G120" s="105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5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4"/>
      <c r="BG120" s="104"/>
      <c r="BH120" s="104"/>
      <c r="BI120" s="104"/>
      <c r="BJ120" s="104"/>
      <c r="BK120" s="104"/>
      <c r="BL120" s="104"/>
    </row>
    <row r="121" ht="14.25" customHeight="1">
      <c r="A121" s="103"/>
      <c r="B121" s="104"/>
      <c r="C121" s="104"/>
      <c r="D121" s="104"/>
      <c r="E121" s="104"/>
      <c r="F121" s="104"/>
      <c r="G121" s="105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5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4"/>
      <c r="BD121" s="104"/>
      <c r="BE121" s="104"/>
      <c r="BF121" s="104"/>
      <c r="BG121" s="104"/>
      <c r="BH121" s="104"/>
      <c r="BI121" s="104"/>
      <c r="BJ121" s="104"/>
      <c r="BK121" s="104"/>
      <c r="BL121" s="104"/>
    </row>
    <row r="122" ht="14.25" customHeight="1">
      <c r="A122" s="103"/>
      <c r="B122" s="104"/>
      <c r="C122" s="104"/>
      <c r="D122" s="104"/>
      <c r="E122" s="104"/>
      <c r="F122" s="104"/>
      <c r="G122" s="105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5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  <c r="BC122" s="104"/>
      <c r="BD122" s="104"/>
      <c r="BE122" s="104"/>
      <c r="BF122" s="104"/>
      <c r="BG122" s="104"/>
      <c r="BH122" s="104"/>
      <c r="BI122" s="104"/>
      <c r="BJ122" s="104"/>
      <c r="BK122" s="104"/>
      <c r="BL122" s="104"/>
    </row>
    <row r="123" ht="14.25" customHeight="1">
      <c r="A123" s="103"/>
      <c r="B123" s="104"/>
      <c r="C123" s="104"/>
      <c r="D123" s="104"/>
      <c r="E123" s="104"/>
      <c r="F123" s="104"/>
      <c r="G123" s="105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5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  <c r="BC123" s="104"/>
      <c r="BD123" s="104"/>
      <c r="BE123" s="104"/>
      <c r="BF123" s="104"/>
      <c r="BG123" s="104"/>
      <c r="BH123" s="104"/>
      <c r="BI123" s="104"/>
      <c r="BJ123" s="104"/>
      <c r="BK123" s="104"/>
      <c r="BL123" s="104"/>
    </row>
    <row r="124" ht="14.25" customHeight="1">
      <c r="A124" s="103"/>
      <c r="B124" s="104"/>
      <c r="C124" s="104"/>
      <c r="D124" s="104"/>
      <c r="E124" s="104"/>
      <c r="F124" s="104"/>
      <c r="G124" s="105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5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Y124" s="104"/>
      <c r="AZ124" s="104"/>
      <c r="BA124" s="104"/>
      <c r="BB124" s="104"/>
      <c r="BC124" s="104"/>
      <c r="BD124" s="104"/>
      <c r="BE124" s="104"/>
      <c r="BF124" s="104"/>
      <c r="BG124" s="104"/>
      <c r="BH124" s="104"/>
      <c r="BI124" s="104"/>
      <c r="BJ124" s="104"/>
      <c r="BK124" s="104"/>
      <c r="BL124" s="104"/>
    </row>
    <row r="125" ht="14.25" customHeight="1">
      <c r="A125" s="103"/>
      <c r="B125" s="104"/>
      <c r="C125" s="104"/>
      <c r="D125" s="104"/>
      <c r="E125" s="104"/>
      <c r="F125" s="104"/>
      <c r="G125" s="105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5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Y125" s="104"/>
      <c r="AZ125" s="104"/>
      <c r="BA125" s="104"/>
      <c r="BB125" s="104"/>
      <c r="BC125" s="104"/>
      <c r="BD125" s="104"/>
      <c r="BE125" s="104"/>
      <c r="BF125" s="104"/>
      <c r="BG125" s="104"/>
      <c r="BH125" s="104"/>
      <c r="BI125" s="104"/>
      <c r="BJ125" s="104"/>
      <c r="BK125" s="104"/>
      <c r="BL125" s="104"/>
    </row>
    <row r="126" ht="14.25" customHeight="1">
      <c r="A126" s="103"/>
      <c r="B126" s="104"/>
      <c r="C126" s="104"/>
      <c r="D126" s="104"/>
      <c r="E126" s="104"/>
      <c r="F126" s="104"/>
      <c r="G126" s="105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5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4"/>
      <c r="BG126" s="104"/>
      <c r="BH126" s="104"/>
      <c r="BI126" s="104"/>
      <c r="BJ126" s="104"/>
      <c r="BK126" s="104"/>
      <c r="BL126" s="104"/>
    </row>
    <row r="127" ht="14.25" customHeight="1">
      <c r="A127" s="103"/>
      <c r="B127" s="104"/>
      <c r="C127" s="104"/>
      <c r="D127" s="104"/>
      <c r="E127" s="104"/>
      <c r="F127" s="104"/>
      <c r="G127" s="105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5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Y127" s="104"/>
      <c r="AZ127" s="104"/>
      <c r="BA127" s="104"/>
      <c r="BB127" s="104"/>
      <c r="BC127" s="104"/>
      <c r="BD127" s="104"/>
      <c r="BE127" s="104"/>
      <c r="BF127" s="104"/>
      <c r="BG127" s="104"/>
      <c r="BH127" s="104"/>
      <c r="BI127" s="104"/>
      <c r="BJ127" s="104"/>
      <c r="BK127" s="104"/>
      <c r="BL127" s="104"/>
    </row>
    <row r="128" ht="14.25" customHeight="1">
      <c r="A128" s="103"/>
      <c r="B128" s="104"/>
      <c r="C128" s="104"/>
      <c r="D128" s="104"/>
      <c r="E128" s="104"/>
      <c r="F128" s="104"/>
      <c r="G128" s="105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5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4"/>
      <c r="BD128" s="104"/>
      <c r="BE128" s="104"/>
      <c r="BF128" s="104"/>
      <c r="BG128" s="104"/>
      <c r="BH128" s="104"/>
      <c r="BI128" s="104"/>
      <c r="BJ128" s="104"/>
      <c r="BK128" s="104"/>
      <c r="BL128" s="104"/>
    </row>
    <row r="129" ht="14.25" customHeight="1">
      <c r="A129" s="103"/>
      <c r="B129" s="104"/>
      <c r="C129" s="104"/>
      <c r="D129" s="104"/>
      <c r="E129" s="104"/>
      <c r="F129" s="104"/>
      <c r="G129" s="105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5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4"/>
      <c r="BD129" s="104"/>
      <c r="BE129" s="104"/>
      <c r="BF129" s="104"/>
      <c r="BG129" s="104"/>
      <c r="BH129" s="104"/>
      <c r="BI129" s="104"/>
      <c r="BJ129" s="104"/>
      <c r="BK129" s="104"/>
      <c r="BL129" s="104"/>
    </row>
    <row r="130" ht="14.25" customHeight="1">
      <c r="A130" s="103"/>
      <c r="B130" s="104"/>
      <c r="C130" s="104"/>
      <c r="D130" s="104"/>
      <c r="E130" s="104"/>
      <c r="F130" s="104"/>
      <c r="G130" s="105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5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Y130" s="104"/>
      <c r="AZ130" s="104"/>
      <c r="BA130" s="104"/>
      <c r="BB130" s="104"/>
      <c r="BC130" s="104"/>
      <c r="BD130" s="104"/>
      <c r="BE130" s="104"/>
      <c r="BF130" s="104"/>
      <c r="BG130" s="104"/>
      <c r="BH130" s="104"/>
      <c r="BI130" s="104"/>
      <c r="BJ130" s="104"/>
      <c r="BK130" s="104"/>
      <c r="BL130" s="104"/>
    </row>
    <row r="131" ht="14.25" customHeight="1">
      <c r="A131" s="103"/>
      <c r="B131" s="104"/>
      <c r="C131" s="104"/>
      <c r="D131" s="104"/>
      <c r="E131" s="104"/>
      <c r="F131" s="104"/>
      <c r="G131" s="105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5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/>
      <c r="BB131" s="104"/>
      <c r="BC131" s="104"/>
      <c r="BD131" s="104"/>
      <c r="BE131" s="104"/>
      <c r="BF131" s="104"/>
      <c r="BG131" s="104"/>
      <c r="BH131" s="104"/>
      <c r="BI131" s="104"/>
      <c r="BJ131" s="104"/>
      <c r="BK131" s="104"/>
      <c r="BL131" s="104"/>
    </row>
    <row r="132" ht="14.25" customHeight="1">
      <c r="A132" s="103"/>
      <c r="B132" s="104"/>
      <c r="C132" s="104"/>
      <c r="D132" s="104"/>
      <c r="E132" s="104"/>
      <c r="F132" s="104"/>
      <c r="G132" s="105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5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Y132" s="104"/>
      <c r="AZ132" s="104"/>
      <c r="BA132" s="104"/>
      <c r="BB132" s="104"/>
      <c r="BC132" s="104"/>
      <c r="BD132" s="104"/>
      <c r="BE132" s="104"/>
      <c r="BF132" s="104"/>
      <c r="BG132" s="104"/>
      <c r="BH132" s="104"/>
      <c r="BI132" s="104"/>
      <c r="BJ132" s="104"/>
      <c r="BK132" s="104"/>
      <c r="BL132" s="104"/>
    </row>
    <row r="133" ht="14.25" customHeight="1">
      <c r="A133" s="103"/>
      <c r="B133" s="104"/>
      <c r="C133" s="104"/>
      <c r="D133" s="104"/>
      <c r="E133" s="104"/>
      <c r="F133" s="104"/>
      <c r="G133" s="105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5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4"/>
      <c r="AR133" s="104"/>
      <c r="AS133" s="104"/>
      <c r="AT133" s="104"/>
      <c r="AU133" s="104"/>
      <c r="AV133" s="104"/>
      <c r="AW133" s="104"/>
      <c r="AX133" s="104"/>
      <c r="AY133" s="104"/>
      <c r="AZ133" s="104"/>
      <c r="BA133" s="104"/>
      <c r="BB133" s="104"/>
      <c r="BC133" s="104"/>
      <c r="BD133" s="104"/>
      <c r="BE133" s="104"/>
      <c r="BF133" s="104"/>
      <c r="BG133" s="104"/>
      <c r="BH133" s="104"/>
      <c r="BI133" s="104"/>
      <c r="BJ133" s="104"/>
      <c r="BK133" s="104"/>
      <c r="BL133" s="104"/>
    </row>
    <row r="134" ht="14.25" customHeight="1">
      <c r="A134" s="103"/>
      <c r="B134" s="104"/>
      <c r="C134" s="104"/>
      <c r="D134" s="104"/>
      <c r="E134" s="104"/>
      <c r="F134" s="104"/>
      <c r="G134" s="105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5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  <c r="BC134" s="104"/>
      <c r="BD134" s="104"/>
      <c r="BE134" s="104"/>
      <c r="BF134" s="104"/>
      <c r="BG134" s="104"/>
      <c r="BH134" s="104"/>
      <c r="BI134" s="104"/>
      <c r="BJ134" s="104"/>
      <c r="BK134" s="104"/>
      <c r="BL134" s="104"/>
    </row>
    <row r="135" ht="14.25" customHeight="1">
      <c r="A135" s="103"/>
      <c r="B135" s="104"/>
      <c r="C135" s="104"/>
      <c r="D135" s="104"/>
      <c r="E135" s="104"/>
      <c r="F135" s="104"/>
      <c r="G135" s="105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5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Y135" s="104"/>
      <c r="AZ135" s="104"/>
      <c r="BA135" s="104"/>
      <c r="BB135" s="104"/>
      <c r="BC135" s="104"/>
      <c r="BD135" s="104"/>
      <c r="BE135" s="104"/>
      <c r="BF135" s="104"/>
      <c r="BG135" s="104"/>
      <c r="BH135" s="104"/>
      <c r="BI135" s="104"/>
      <c r="BJ135" s="104"/>
      <c r="BK135" s="104"/>
      <c r="BL135" s="104"/>
    </row>
    <row r="136" ht="14.25" customHeight="1">
      <c r="A136" s="103"/>
      <c r="B136" s="104"/>
      <c r="C136" s="104"/>
      <c r="D136" s="104"/>
      <c r="E136" s="104"/>
      <c r="F136" s="104"/>
      <c r="G136" s="105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5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  <c r="BC136" s="104"/>
      <c r="BD136" s="104"/>
      <c r="BE136" s="104"/>
      <c r="BF136" s="104"/>
      <c r="BG136" s="104"/>
      <c r="BH136" s="104"/>
      <c r="BI136" s="104"/>
      <c r="BJ136" s="104"/>
      <c r="BK136" s="104"/>
      <c r="BL136" s="104"/>
    </row>
    <row r="137" ht="14.25" customHeight="1">
      <c r="A137" s="103"/>
      <c r="B137" s="104"/>
      <c r="C137" s="104"/>
      <c r="D137" s="104"/>
      <c r="E137" s="104"/>
      <c r="F137" s="104"/>
      <c r="G137" s="105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5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/>
      <c r="AZ137" s="104"/>
      <c r="BA137" s="104"/>
      <c r="BB137" s="104"/>
      <c r="BC137" s="104"/>
      <c r="BD137" s="104"/>
      <c r="BE137" s="104"/>
      <c r="BF137" s="104"/>
      <c r="BG137" s="104"/>
      <c r="BH137" s="104"/>
      <c r="BI137" s="104"/>
      <c r="BJ137" s="104"/>
      <c r="BK137" s="104"/>
      <c r="BL137" s="104"/>
    </row>
    <row r="138" ht="14.25" customHeight="1">
      <c r="A138" s="103"/>
      <c r="B138" s="104"/>
      <c r="C138" s="104"/>
      <c r="D138" s="104"/>
      <c r="E138" s="104"/>
      <c r="F138" s="104"/>
      <c r="G138" s="105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5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  <c r="BJ138" s="104"/>
      <c r="BK138" s="104"/>
      <c r="BL138" s="104"/>
    </row>
    <row r="139" ht="14.25" customHeight="1">
      <c r="A139" s="103"/>
      <c r="B139" s="104"/>
      <c r="C139" s="104"/>
      <c r="D139" s="104"/>
      <c r="E139" s="104"/>
      <c r="F139" s="104"/>
      <c r="G139" s="105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5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  <c r="BC139" s="104"/>
      <c r="BD139" s="104"/>
      <c r="BE139" s="104"/>
      <c r="BF139" s="104"/>
      <c r="BG139" s="104"/>
      <c r="BH139" s="104"/>
      <c r="BI139" s="104"/>
      <c r="BJ139" s="104"/>
      <c r="BK139" s="104"/>
      <c r="BL139" s="104"/>
    </row>
    <row r="140" ht="14.25" customHeight="1">
      <c r="A140" s="103"/>
      <c r="B140" s="104"/>
      <c r="C140" s="104"/>
      <c r="D140" s="104"/>
      <c r="E140" s="104"/>
      <c r="F140" s="104"/>
      <c r="G140" s="105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5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4"/>
      <c r="AY140" s="104"/>
      <c r="AZ140" s="104"/>
      <c r="BA140" s="104"/>
      <c r="BB140" s="104"/>
      <c r="BC140" s="104"/>
      <c r="BD140" s="104"/>
      <c r="BE140" s="104"/>
      <c r="BF140" s="104"/>
      <c r="BG140" s="104"/>
      <c r="BH140" s="104"/>
      <c r="BI140" s="104"/>
      <c r="BJ140" s="104"/>
      <c r="BK140" s="104"/>
      <c r="BL140" s="104"/>
    </row>
    <row r="141" ht="14.25" customHeight="1">
      <c r="A141" s="103"/>
      <c r="B141" s="104"/>
      <c r="C141" s="104"/>
      <c r="D141" s="104"/>
      <c r="E141" s="104"/>
      <c r="F141" s="104"/>
      <c r="G141" s="105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5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  <c r="BC141" s="104"/>
      <c r="BD141" s="104"/>
      <c r="BE141" s="104"/>
      <c r="BF141" s="104"/>
      <c r="BG141" s="104"/>
      <c r="BH141" s="104"/>
      <c r="BI141" s="104"/>
      <c r="BJ141" s="104"/>
      <c r="BK141" s="104"/>
      <c r="BL141" s="104"/>
    </row>
    <row r="142" ht="14.25" customHeight="1">
      <c r="A142" s="103"/>
      <c r="B142" s="104"/>
      <c r="C142" s="104"/>
      <c r="D142" s="104"/>
      <c r="E142" s="104"/>
      <c r="F142" s="104"/>
      <c r="G142" s="105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5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4"/>
      <c r="AY142" s="104"/>
      <c r="AZ142" s="104"/>
      <c r="BA142" s="104"/>
      <c r="BB142" s="104"/>
      <c r="BC142" s="104"/>
      <c r="BD142" s="104"/>
      <c r="BE142" s="104"/>
      <c r="BF142" s="104"/>
      <c r="BG142" s="104"/>
      <c r="BH142" s="104"/>
      <c r="BI142" s="104"/>
      <c r="BJ142" s="104"/>
      <c r="BK142" s="104"/>
      <c r="BL142" s="104"/>
    </row>
    <row r="143" ht="14.25" customHeight="1">
      <c r="A143" s="103"/>
      <c r="B143" s="104"/>
      <c r="C143" s="104"/>
      <c r="D143" s="104"/>
      <c r="E143" s="104"/>
      <c r="F143" s="104"/>
      <c r="G143" s="105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5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04"/>
      <c r="AM143" s="104"/>
      <c r="AN143" s="104"/>
      <c r="AO143" s="104"/>
      <c r="AP143" s="104"/>
      <c r="AQ143" s="104"/>
      <c r="AR143" s="104"/>
      <c r="AS143" s="104"/>
      <c r="AT143" s="104"/>
      <c r="AU143" s="104"/>
      <c r="AV143" s="104"/>
      <c r="AW143" s="104"/>
      <c r="AX143" s="104"/>
      <c r="AY143" s="104"/>
      <c r="AZ143" s="104"/>
      <c r="BA143" s="104"/>
      <c r="BB143" s="104"/>
      <c r="BC143" s="104"/>
      <c r="BD143" s="104"/>
      <c r="BE143" s="104"/>
      <c r="BF143" s="104"/>
      <c r="BG143" s="104"/>
      <c r="BH143" s="104"/>
      <c r="BI143" s="104"/>
      <c r="BJ143" s="104"/>
      <c r="BK143" s="104"/>
      <c r="BL143" s="104"/>
    </row>
    <row r="144" ht="14.25" customHeight="1">
      <c r="A144" s="103"/>
      <c r="B144" s="104"/>
      <c r="C144" s="104"/>
      <c r="D144" s="104"/>
      <c r="E144" s="104"/>
      <c r="F144" s="104"/>
      <c r="G144" s="105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5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Y144" s="104"/>
      <c r="AZ144" s="104"/>
      <c r="BA144" s="104"/>
      <c r="BB144" s="104"/>
      <c r="BC144" s="104"/>
      <c r="BD144" s="104"/>
      <c r="BE144" s="104"/>
      <c r="BF144" s="104"/>
      <c r="BG144" s="104"/>
      <c r="BH144" s="104"/>
      <c r="BI144" s="104"/>
      <c r="BJ144" s="104"/>
      <c r="BK144" s="104"/>
      <c r="BL144" s="104"/>
    </row>
    <row r="145" ht="14.25" customHeight="1">
      <c r="A145" s="103"/>
      <c r="B145" s="104"/>
      <c r="C145" s="104"/>
      <c r="D145" s="104"/>
      <c r="E145" s="104"/>
      <c r="F145" s="104"/>
      <c r="G145" s="105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5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Y145" s="104"/>
      <c r="AZ145" s="104"/>
      <c r="BA145" s="104"/>
      <c r="BB145" s="104"/>
      <c r="BC145" s="104"/>
      <c r="BD145" s="104"/>
      <c r="BE145" s="104"/>
      <c r="BF145" s="104"/>
      <c r="BG145" s="104"/>
      <c r="BH145" s="104"/>
      <c r="BI145" s="104"/>
      <c r="BJ145" s="104"/>
      <c r="BK145" s="104"/>
      <c r="BL145" s="104"/>
    </row>
    <row r="146" ht="14.25" customHeight="1">
      <c r="A146" s="103"/>
      <c r="B146" s="104"/>
      <c r="C146" s="104"/>
      <c r="D146" s="104"/>
      <c r="E146" s="104"/>
      <c r="F146" s="104"/>
      <c r="G146" s="105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5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Y146" s="104"/>
      <c r="AZ146" s="104"/>
      <c r="BA146" s="104"/>
      <c r="BB146" s="104"/>
      <c r="BC146" s="104"/>
      <c r="BD146" s="104"/>
      <c r="BE146" s="104"/>
      <c r="BF146" s="104"/>
      <c r="BG146" s="104"/>
      <c r="BH146" s="104"/>
      <c r="BI146" s="104"/>
      <c r="BJ146" s="104"/>
      <c r="BK146" s="104"/>
      <c r="BL146" s="104"/>
    </row>
    <row r="147" ht="14.25" customHeight="1">
      <c r="A147" s="103"/>
      <c r="B147" s="104"/>
      <c r="C147" s="104"/>
      <c r="D147" s="104"/>
      <c r="E147" s="104"/>
      <c r="F147" s="104"/>
      <c r="G147" s="105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5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/>
      <c r="AN147" s="104"/>
      <c r="AO147" s="104"/>
      <c r="AP147" s="104"/>
      <c r="AQ147" s="104"/>
      <c r="AR147" s="104"/>
      <c r="AS147" s="104"/>
      <c r="AT147" s="104"/>
      <c r="AU147" s="104"/>
      <c r="AV147" s="104"/>
      <c r="AW147" s="104"/>
      <c r="AX147" s="104"/>
      <c r="AY147" s="104"/>
      <c r="AZ147" s="104"/>
      <c r="BA147" s="104"/>
      <c r="BB147" s="104"/>
      <c r="BC147" s="104"/>
      <c r="BD147" s="104"/>
      <c r="BE147" s="104"/>
      <c r="BF147" s="104"/>
      <c r="BG147" s="104"/>
      <c r="BH147" s="104"/>
      <c r="BI147" s="104"/>
      <c r="BJ147" s="104"/>
      <c r="BK147" s="104"/>
      <c r="BL147" s="104"/>
    </row>
    <row r="148" ht="14.25" customHeight="1">
      <c r="A148" s="103"/>
      <c r="B148" s="104"/>
      <c r="C148" s="104"/>
      <c r="D148" s="104"/>
      <c r="E148" s="104"/>
      <c r="F148" s="104"/>
      <c r="G148" s="105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5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4"/>
      <c r="AT148" s="104"/>
      <c r="AU148" s="104"/>
      <c r="AV148" s="104"/>
      <c r="AW148" s="104"/>
      <c r="AX148" s="104"/>
      <c r="AY148" s="104"/>
      <c r="AZ148" s="104"/>
      <c r="BA148" s="104"/>
      <c r="BB148" s="104"/>
      <c r="BC148" s="104"/>
      <c r="BD148" s="104"/>
      <c r="BE148" s="104"/>
      <c r="BF148" s="104"/>
      <c r="BG148" s="104"/>
      <c r="BH148" s="104"/>
      <c r="BI148" s="104"/>
      <c r="BJ148" s="104"/>
      <c r="BK148" s="104"/>
      <c r="BL148" s="104"/>
    </row>
    <row r="149" ht="14.25" customHeight="1">
      <c r="A149" s="103"/>
      <c r="B149" s="104"/>
      <c r="C149" s="104"/>
      <c r="D149" s="104"/>
      <c r="E149" s="104"/>
      <c r="F149" s="104"/>
      <c r="G149" s="105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5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4"/>
      <c r="AT149" s="104"/>
      <c r="AU149" s="104"/>
      <c r="AV149" s="104"/>
      <c r="AW149" s="104"/>
      <c r="AX149" s="104"/>
      <c r="AY149" s="104"/>
      <c r="AZ149" s="104"/>
      <c r="BA149" s="104"/>
      <c r="BB149" s="104"/>
      <c r="BC149" s="104"/>
      <c r="BD149" s="104"/>
      <c r="BE149" s="104"/>
      <c r="BF149" s="104"/>
      <c r="BG149" s="104"/>
      <c r="BH149" s="104"/>
      <c r="BI149" s="104"/>
      <c r="BJ149" s="104"/>
      <c r="BK149" s="104"/>
      <c r="BL149" s="104"/>
    </row>
    <row r="150" ht="14.25" customHeight="1">
      <c r="A150" s="103"/>
      <c r="B150" s="104"/>
      <c r="C150" s="104"/>
      <c r="D150" s="104"/>
      <c r="E150" s="104"/>
      <c r="F150" s="104"/>
      <c r="G150" s="105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5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/>
      <c r="AW150" s="104"/>
      <c r="AX150" s="104"/>
      <c r="AY150" s="104"/>
      <c r="AZ150" s="104"/>
      <c r="BA150" s="104"/>
      <c r="BB150" s="104"/>
      <c r="BC150" s="104"/>
      <c r="BD150" s="104"/>
      <c r="BE150" s="104"/>
      <c r="BF150" s="104"/>
      <c r="BG150" s="104"/>
      <c r="BH150" s="104"/>
      <c r="BI150" s="104"/>
      <c r="BJ150" s="104"/>
      <c r="BK150" s="104"/>
      <c r="BL150" s="104"/>
    </row>
    <row r="151" ht="14.25" customHeight="1">
      <c r="A151" s="103"/>
      <c r="B151" s="104"/>
      <c r="C151" s="104"/>
      <c r="D151" s="104"/>
      <c r="E151" s="104"/>
      <c r="F151" s="104"/>
      <c r="G151" s="105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5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/>
      <c r="AX151" s="104"/>
      <c r="AY151" s="104"/>
      <c r="AZ151" s="104"/>
      <c r="BA151" s="104"/>
      <c r="BB151" s="104"/>
      <c r="BC151" s="104"/>
      <c r="BD151" s="104"/>
      <c r="BE151" s="104"/>
      <c r="BF151" s="104"/>
      <c r="BG151" s="104"/>
      <c r="BH151" s="104"/>
      <c r="BI151" s="104"/>
      <c r="BJ151" s="104"/>
      <c r="BK151" s="104"/>
      <c r="BL151" s="104"/>
    </row>
    <row r="152" ht="14.25" customHeight="1">
      <c r="A152" s="103"/>
      <c r="B152" s="104"/>
      <c r="C152" s="104"/>
      <c r="D152" s="104"/>
      <c r="E152" s="104"/>
      <c r="F152" s="104"/>
      <c r="G152" s="105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5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04"/>
      <c r="AL152" s="104"/>
      <c r="AM152" s="104"/>
      <c r="AN152" s="104"/>
      <c r="AO152" s="104"/>
      <c r="AP152" s="104"/>
      <c r="AQ152" s="104"/>
      <c r="AR152" s="104"/>
      <c r="AS152" s="104"/>
      <c r="AT152" s="104"/>
      <c r="AU152" s="104"/>
      <c r="AV152" s="104"/>
      <c r="AW152" s="104"/>
      <c r="AX152" s="104"/>
      <c r="AY152" s="104"/>
      <c r="AZ152" s="104"/>
      <c r="BA152" s="104"/>
      <c r="BB152" s="104"/>
      <c r="BC152" s="104"/>
      <c r="BD152" s="104"/>
      <c r="BE152" s="104"/>
      <c r="BF152" s="104"/>
      <c r="BG152" s="104"/>
      <c r="BH152" s="104"/>
      <c r="BI152" s="104"/>
      <c r="BJ152" s="104"/>
      <c r="BK152" s="104"/>
      <c r="BL152" s="104"/>
    </row>
    <row r="153" ht="14.25" customHeight="1">
      <c r="A153" s="103"/>
      <c r="B153" s="104"/>
      <c r="C153" s="104"/>
      <c r="D153" s="104"/>
      <c r="E153" s="104"/>
      <c r="F153" s="104"/>
      <c r="G153" s="105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5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04"/>
      <c r="AK153" s="104"/>
      <c r="AL153" s="104"/>
      <c r="AM153" s="104"/>
      <c r="AN153" s="104"/>
      <c r="AO153" s="10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04"/>
      <c r="AZ153" s="104"/>
      <c r="BA153" s="104"/>
      <c r="BB153" s="104"/>
      <c r="BC153" s="104"/>
      <c r="BD153" s="104"/>
      <c r="BE153" s="104"/>
      <c r="BF153" s="104"/>
      <c r="BG153" s="104"/>
      <c r="BH153" s="104"/>
      <c r="BI153" s="104"/>
      <c r="BJ153" s="104"/>
      <c r="BK153" s="104"/>
      <c r="BL153" s="104"/>
    </row>
    <row r="154" ht="14.25" customHeight="1">
      <c r="A154" s="103"/>
      <c r="B154" s="104"/>
      <c r="C154" s="104"/>
      <c r="D154" s="104"/>
      <c r="E154" s="104"/>
      <c r="F154" s="104"/>
      <c r="G154" s="105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5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04"/>
      <c r="AZ154" s="104"/>
      <c r="BA154" s="104"/>
      <c r="BB154" s="104"/>
      <c r="BC154" s="104"/>
      <c r="BD154" s="104"/>
      <c r="BE154" s="104"/>
      <c r="BF154" s="104"/>
      <c r="BG154" s="104"/>
      <c r="BH154" s="104"/>
      <c r="BI154" s="104"/>
      <c r="BJ154" s="104"/>
      <c r="BK154" s="104"/>
      <c r="BL154" s="104"/>
    </row>
    <row r="155" ht="14.25" customHeight="1">
      <c r="A155" s="103"/>
      <c r="B155" s="104"/>
      <c r="C155" s="104"/>
      <c r="D155" s="104"/>
      <c r="E155" s="104"/>
      <c r="F155" s="104"/>
      <c r="G155" s="105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5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  <c r="AL155" s="104"/>
      <c r="AM155" s="104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Y155" s="104"/>
      <c r="AZ155" s="104"/>
      <c r="BA155" s="104"/>
      <c r="BB155" s="104"/>
      <c r="BC155" s="104"/>
      <c r="BD155" s="104"/>
      <c r="BE155" s="104"/>
      <c r="BF155" s="104"/>
      <c r="BG155" s="104"/>
      <c r="BH155" s="104"/>
      <c r="BI155" s="104"/>
      <c r="BJ155" s="104"/>
      <c r="BK155" s="104"/>
      <c r="BL155" s="104"/>
    </row>
    <row r="156" ht="14.25" customHeight="1">
      <c r="A156" s="103"/>
      <c r="B156" s="104"/>
      <c r="C156" s="104"/>
      <c r="D156" s="104"/>
      <c r="E156" s="104"/>
      <c r="F156" s="104"/>
      <c r="G156" s="105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5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104"/>
      <c r="BA156" s="104"/>
      <c r="BB156" s="104"/>
      <c r="BC156" s="104"/>
      <c r="BD156" s="104"/>
      <c r="BE156" s="104"/>
      <c r="BF156" s="104"/>
      <c r="BG156" s="104"/>
      <c r="BH156" s="104"/>
      <c r="BI156" s="104"/>
      <c r="BJ156" s="104"/>
      <c r="BK156" s="104"/>
      <c r="BL156" s="104"/>
    </row>
    <row r="157" ht="14.25" customHeight="1">
      <c r="A157" s="103"/>
      <c r="B157" s="104"/>
      <c r="C157" s="104"/>
      <c r="D157" s="104"/>
      <c r="E157" s="104"/>
      <c r="F157" s="104"/>
      <c r="G157" s="105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5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  <c r="AL157" s="104"/>
      <c r="AM157" s="104"/>
      <c r="AN157" s="104"/>
      <c r="AO157" s="10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04"/>
      <c r="AZ157" s="104"/>
      <c r="BA157" s="104"/>
      <c r="BB157" s="104"/>
      <c r="BC157" s="104"/>
      <c r="BD157" s="104"/>
      <c r="BE157" s="104"/>
      <c r="BF157" s="104"/>
      <c r="BG157" s="104"/>
      <c r="BH157" s="104"/>
      <c r="BI157" s="104"/>
      <c r="BJ157" s="104"/>
      <c r="BK157" s="104"/>
      <c r="BL157" s="104"/>
    </row>
    <row r="158" ht="14.25" customHeight="1">
      <c r="A158" s="103"/>
      <c r="B158" s="104"/>
      <c r="C158" s="104"/>
      <c r="D158" s="104"/>
      <c r="E158" s="104"/>
      <c r="F158" s="104"/>
      <c r="G158" s="105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5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/>
      <c r="AK158" s="104"/>
      <c r="AL158" s="104"/>
      <c r="AM158" s="104"/>
      <c r="AN158" s="104"/>
      <c r="AO158" s="104"/>
      <c r="AP158" s="104"/>
      <c r="AQ158" s="104"/>
      <c r="AR158" s="104"/>
      <c r="AS158" s="104"/>
      <c r="AT158" s="104"/>
      <c r="AU158" s="104"/>
      <c r="AV158" s="104"/>
      <c r="AW158" s="104"/>
      <c r="AX158" s="104"/>
      <c r="AY158" s="104"/>
      <c r="AZ158" s="104"/>
      <c r="BA158" s="104"/>
      <c r="BB158" s="104"/>
      <c r="BC158" s="104"/>
      <c r="BD158" s="104"/>
      <c r="BE158" s="104"/>
      <c r="BF158" s="104"/>
      <c r="BG158" s="104"/>
      <c r="BH158" s="104"/>
      <c r="BI158" s="104"/>
      <c r="BJ158" s="104"/>
      <c r="BK158" s="104"/>
      <c r="BL158" s="104"/>
    </row>
    <row r="159" ht="14.25" customHeight="1">
      <c r="A159" s="103"/>
      <c r="B159" s="104"/>
      <c r="C159" s="104"/>
      <c r="D159" s="104"/>
      <c r="E159" s="104"/>
      <c r="F159" s="104"/>
      <c r="G159" s="105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5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  <c r="AM159" s="104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104"/>
      <c r="BA159" s="104"/>
      <c r="BB159" s="104"/>
      <c r="BC159" s="104"/>
      <c r="BD159" s="104"/>
      <c r="BE159" s="104"/>
      <c r="BF159" s="104"/>
      <c r="BG159" s="104"/>
      <c r="BH159" s="104"/>
      <c r="BI159" s="104"/>
      <c r="BJ159" s="104"/>
      <c r="BK159" s="104"/>
      <c r="BL159" s="104"/>
    </row>
    <row r="160" ht="14.25" customHeight="1">
      <c r="A160" s="103"/>
      <c r="B160" s="104"/>
      <c r="C160" s="104"/>
      <c r="D160" s="104"/>
      <c r="E160" s="104"/>
      <c r="F160" s="104"/>
      <c r="G160" s="105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5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Y160" s="104"/>
      <c r="AZ160" s="104"/>
      <c r="BA160" s="104"/>
      <c r="BB160" s="104"/>
      <c r="BC160" s="104"/>
      <c r="BD160" s="104"/>
      <c r="BE160" s="104"/>
      <c r="BF160" s="104"/>
      <c r="BG160" s="104"/>
      <c r="BH160" s="104"/>
      <c r="BI160" s="104"/>
      <c r="BJ160" s="104"/>
      <c r="BK160" s="104"/>
      <c r="BL160" s="104"/>
    </row>
    <row r="161" ht="14.25" customHeight="1">
      <c r="A161" s="103"/>
      <c r="B161" s="104"/>
      <c r="C161" s="104"/>
      <c r="D161" s="104"/>
      <c r="E161" s="104"/>
      <c r="F161" s="104"/>
      <c r="G161" s="105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5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4"/>
      <c r="BG161" s="104"/>
      <c r="BH161" s="104"/>
      <c r="BI161" s="104"/>
      <c r="BJ161" s="104"/>
      <c r="BK161" s="104"/>
      <c r="BL161" s="104"/>
    </row>
    <row r="162" ht="14.25" customHeight="1">
      <c r="A162" s="103"/>
      <c r="B162" s="104"/>
      <c r="C162" s="104"/>
      <c r="D162" s="104"/>
      <c r="E162" s="104"/>
      <c r="F162" s="104"/>
      <c r="G162" s="105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5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04"/>
      <c r="AX162" s="104"/>
      <c r="AY162" s="104"/>
      <c r="AZ162" s="104"/>
      <c r="BA162" s="104"/>
      <c r="BB162" s="104"/>
      <c r="BC162" s="104"/>
      <c r="BD162" s="104"/>
      <c r="BE162" s="104"/>
      <c r="BF162" s="104"/>
      <c r="BG162" s="104"/>
      <c r="BH162" s="104"/>
      <c r="BI162" s="104"/>
      <c r="BJ162" s="104"/>
      <c r="BK162" s="104"/>
      <c r="BL162" s="104"/>
    </row>
    <row r="163" ht="14.25" customHeight="1">
      <c r="A163" s="103"/>
      <c r="B163" s="104"/>
      <c r="C163" s="104"/>
      <c r="D163" s="104"/>
      <c r="E163" s="104"/>
      <c r="F163" s="104"/>
      <c r="G163" s="105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5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04"/>
      <c r="AK163" s="104"/>
      <c r="AL163" s="104"/>
      <c r="AM163" s="104"/>
      <c r="AN163" s="104"/>
      <c r="AO163" s="104"/>
      <c r="AP163" s="104"/>
      <c r="AQ163" s="104"/>
      <c r="AR163" s="104"/>
      <c r="AS163" s="104"/>
      <c r="AT163" s="104"/>
      <c r="AU163" s="104"/>
      <c r="AV163" s="104"/>
      <c r="AW163" s="104"/>
      <c r="AX163" s="104"/>
      <c r="AY163" s="104"/>
      <c r="AZ163" s="104"/>
      <c r="BA163" s="104"/>
      <c r="BB163" s="104"/>
      <c r="BC163" s="104"/>
      <c r="BD163" s="104"/>
      <c r="BE163" s="104"/>
      <c r="BF163" s="104"/>
      <c r="BG163" s="104"/>
      <c r="BH163" s="104"/>
      <c r="BI163" s="104"/>
      <c r="BJ163" s="104"/>
      <c r="BK163" s="104"/>
      <c r="BL163" s="104"/>
    </row>
    <row r="164" ht="14.25" customHeight="1">
      <c r="A164" s="103"/>
      <c r="B164" s="104"/>
      <c r="C164" s="104"/>
      <c r="D164" s="104"/>
      <c r="E164" s="104"/>
      <c r="F164" s="104"/>
      <c r="G164" s="105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5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  <c r="AL164" s="104"/>
      <c r="AM164" s="104"/>
      <c r="AN164" s="104"/>
      <c r="AO164" s="104"/>
      <c r="AP164" s="104"/>
      <c r="AQ164" s="104"/>
      <c r="AR164" s="104"/>
      <c r="AS164" s="104"/>
      <c r="AT164" s="104"/>
      <c r="AU164" s="104"/>
      <c r="AV164" s="104"/>
      <c r="AW164" s="104"/>
      <c r="AX164" s="104"/>
      <c r="AY164" s="104"/>
      <c r="AZ164" s="104"/>
      <c r="BA164" s="104"/>
      <c r="BB164" s="104"/>
      <c r="BC164" s="104"/>
      <c r="BD164" s="104"/>
      <c r="BE164" s="104"/>
      <c r="BF164" s="104"/>
      <c r="BG164" s="104"/>
      <c r="BH164" s="104"/>
      <c r="BI164" s="104"/>
      <c r="BJ164" s="104"/>
      <c r="BK164" s="104"/>
      <c r="BL164" s="104"/>
    </row>
    <row r="165" ht="14.25" customHeight="1">
      <c r="A165" s="103"/>
      <c r="B165" s="104"/>
      <c r="C165" s="104"/>
      <c r="D165" s="104"/>
      <c r="E165" s="104"/>
      <c r="F165" s="104"/>
      <c r="G165" s="105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5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4"/>
      <c r="AP165" s="104"/>
      <c r="AQ165" s="104"/>
      <c r="AR165" s="104"/>
      <c r="AS165" s="104"/>
      <c r="AT165" s="104"/>
      <c r="AU165" s="104"/>
      <c r="AV165" s="104"/>
      <c r="AW165" s="104"/>
      <c r="AX165" s="104"/>
      <c r="AY165" s="104"/>
      <c r="AZ165" s="104"/>
      <c r="BA165" s="104"/>
      <c r="BB165" s="104"/>
      <c r="BC165" s="104"/>
      <c r="BD165" s="104"/>
      <c r="BE165" s="104"/>
      <c r="BF165" s="104"/>
      <c r="BG165" s="104"/>
      <c r="BH165" s="104"/>
      <c r="BI165" s="104"/>
      <c r="BJ165" s="104"/>
      <c r="BK165" s="104"/>
      <c r="BL165" s="104"/>
    </row>
    <row r="166" ht="14.25" customHeight="1">
      <c r="A166" s="103"/>
      <c r="B166" s="104"/>
      <c r="C166" s="104"/>
      <c r="D166" s="104"/>
      <c r="E166" s="104"/>
      <c r="F166" s="104"/>
      <c r="G166" s="105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5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4"/>
      <c r="BG166" s="104"/>
      <c r="BH166" s="104"/>
      <c r="BI166" s="104"/>
      <c r="BJ166" s="104"/>
      <c r="BK166" s="104"/>
      <c r="BL166" s="104"/>
    </row>
    <row r="167" ht="14.25" customHeight="1">
      <c r="A167" s="103"/>
      <c r="B167" s="104"/>
      <c r="C167" s="104"/>
      <c r="D167" s="104"/>
      <c r="E167" s="104"/>
      <c r="F167" s="104"/>
      <c r="G167" s="105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5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04"/>
      <c r="AL167" s="104"/>
      <c r="AM167" s="104"/>
      <c r="AN167" s="104"/>
      <c r="AO167" s="104"/>
      <c r="AP167" s="104"/>
      <c r="AQ167" s="104"/>
      <c r="AR167" s="104"/>
      <c r="AS167" s="104"/>
      <c r="AT167" s="104"/>
      <c r="AU167" s="104"/>
      <c r="AV167" s="104"/>
      <c r="AW167" s="104"/>
      <c r="AX167" s="104"/>
      <c r="AY167" s="104"/>
      <c r="AZ167" s="104"/>
      <c r="BA167" s="104"/>
      <c r="BB167" s="104"/>
      <c r="BC167" s="104"/>
      <c r="BD167" s="104"/>
      <c r="BE167" s="104"/>
      <c r="BF167" s="104"/>
      <c r="BG167" s="104"/>
      <c r="BH167" s="104"/>
      <c r="BI167" s="104"/>
      <c r="BJ167" s="104"/>
      <c r="BK167" s="104"/>
      <c r="BL167" s="104"/>
    </row>
    <row r="168" ht="14.25" customHeight="1">
      <c r="A168" s="103"/>
      <c r="B168" s="104"/>
      <c r="C168" s="104"/>
      <c r="D168" s="104"/>
      <c r="E168" s="104"/>
      <c r="F168" s="104"/>
      <c r="G168" s="105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5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04"/>
      <c r="AK168" s="104"/>
      <c r="AL168" s="104"/>
      <c r="AM168" s="104"/>
      <c r="AN168" s="104"/>
      <c r="AO168" s="104"/>
      <c r="AP168" s="104"/>
      <c r="AQ168" s="104"/>
      <c r="AR168" s="104"/>
      <c r="AS168" s="104"/>
      <c r="AT168" s="104"/>
      <c r="AU168" s="104"/>
      <c r="AV168" s="104"/>
      <c r="AW168" s="104"/>
      <c r="AX168" s="104"/>
      <c r="AY168" s="104"/>
      <c r="AZ168" s="104"/>
      <c r="BA168" s="104"/>
      <c r="BB168" s="104"/>
      <c r="BC168" s="104"/>
      <c r="BD168" s="104"/>
      <c r="BE168" s="104"/>
      <c r="BF168" s="104"/>
      <c r="BG168" s="104"/>
      <c r="BH168" s="104"/>
      <c r="BI168" s="104"/>
      <c r="BJ168" s="104"/>
      <c r="BK168" s="104"/>
      <c r="BL168" s="104"/>
    </row>
    <row r="169" ht="14.25" customHeight="1">
      <c r="A169" s="103"/>
      <c r="B169" s="104"/>
      <c r="C169" s="104"/>
      <c r="D169" s="104"/>
      <c r="E169" s="104"/>
      <c r="F169" s="104"/>
      <c r="G169" s="105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5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  <c r="AJ169" s="104"/>
      <c r="AK169" s="104"/>
      <c r="AL169" s="104"/>
      <c r="AM169" s="104"/>
      <c r="AN169" s="104"/>
      <c r="AO169" s="104"/>
      <c r="AP169" s="104"/>
      <c r="AQ169" s="104"/>
      <c r="AR169" s="104"/>
      <c r="AS169" s="104"/>
      <c r="AT169" s="104"/>
      <c r="AU169" s="104"/>
      <c r="AV169" s="104"/>
      <c r="AW169" s="104"/>
      <c r="AX169" s="104"/>
      <c r="AY169" s="104"/>
      <c r="AZ169" s="104"/>
      <c r="BA169" s="104"/>
      <c r="BB169" s="104"/>
      <c r="BC169" s="104"/>
      <c r="BD169" s="104"/>
      <c r="BE169" s="104"/>
      <c r="BF169" s="104"/>
      <c r="BG169" s="104"/>
      <c r="BH169" s="104"/>
      <c r="BI169" s="104"/>
      <c r="BJ169" s="104"/>
      <c r="BK169" s="104"/>
      <c r="BL169" s="104"/>
    </row>
    <row r="170" ht="14.25" customHeight="1">
      <c r="A170" s="103"/>
      <c r="B170" s="104"/>
      <c r="C170" s="104"/>
      <c r="D170" s="104"/>
      <c r="E170" s="104"/>
      <c r="F170" s="104"/>
      <c r="G170" s="105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5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4"/>
      <c r="AV170" s="104"/>
      <c r="AW170" s="104"/>
      <c r="AX170" s="104"/>
      <c r="AY170" s="104"/>
      <c r="AZ170" s="104"/>
      <c r="BA170" s="104"/>
      <c r="BB170" s="104"/>
      <c r="BC170" s="104"/>
      <c r="BD170" s="104"/>
      <c r="BE170" s="104"/>
      <c r="BF170" s="104"/>
      <c r="BG170" s="104"/>
      <c r="BH170" s="104"/>
      <c r="BI170" s="104"/>
      <c r="BJ170" s="104"/>
      <c r="BK170" s="104"/>
      <c r="BL170" s="104"/>
    </row>
    <row r="171" ht="14.25" customHeight="1">
      <c r="A171" s="103"/>
      <c r="B171" s="104"/>
      <c r="C171" s="104"/>
      <c r="D171" s="104"/>
      <c r="E171" s="104"/>
      <c r="F171" s="104"/>
      <c r="G171" s="105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5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/>
      <c r="AW171" s="104"/>
      <c r="AX171" s="104"/>
      <c r="AY171" s="104"/>
      <c r="AZ171" s="104"/>
      <c r="BA171" s="104"/>
      <c r="BB171" s="104"/>
      <c r="BC171" s="104"/>
      <c r="BD171" s="104"/>
      <c r="BE171" s="104"/>
      <c r="BF171" s="104"/>
      <c r="BG171" s="104"/>
      <c r="BH171" s="104"/>
      <c r="BI171" s="104"/>
      <c r="BJ171" s="104"/>
      <c r="BK171" s="104"/>
      <c r="BL171" s="104"/>
    </row>
    <row r="172" ht="14.25" customHeight="1">
      <c r="A172" s="103"/>
      <c r="B172" s="104"/>
      <c r="C172" s="104"/>
      <c r="D172" s="104"/>
      <c r="E172" s="104"/>
      <c r="F172" s="104"/>
      <c r="G172" s="105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5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4"/>
      <c r="AV172" s="104"/>
      <c r="AW172" s="104"/>
      <c r="AX172" s="104"/>
      <c r="AY172" s="104"/>
      <c r="AZ172" s="104"/>
      <c r="BA172" s="104"/>
      <c r="BB172" s="104"/>
      <c r="BC172" s="104"/>
      <c r="BD172" s="104"/>
      <c r="BE172" s="104"/>
      <c r="BF172" s="104"/>
      <c r="BG172" s="104"/>
      <c r="BH172" s="104"/>
      <c r="BI172" s="104"/>
      <c r="BJ172" s="104"/>
      <c r="BK172" s="104"/>
      <c r="BL172" s="104"/>
    </row>
    <row r="173" ht="14.25" customHeight="1">
      <c r="A173" s="103"/>
      <c r="B173" s="104"/>
      <c r="C173" s="104"/>
      <c r="D173" s="104"/>
      <c r="E173" s="104"/>
      <c r="F173" s="104"/>
      <c r="G173" s="105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5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104"/>
      <c r="AN173" s="104"/>
      <c r="AO173" s="104"/>
      <c r="AP173" s="104"/>
      <c r="AQ173" s="104"/>
      <c r="AR173" s="104"/>
      <c r="AS173" s="104"/>
      <c r="AT173" s="104"/>
      <c r="AU173" s="104"/>
      <c r="AV173" s="104"/>
      <c r="AW173" s="104"/>
      <c r="AX173" s="104"/>
      <c r="AY173" s="104"/>
      <c r="AZ173" s="104"/>
      <c r="BA173" s="104"/>
      <c r="BB173" s="104"/>
      <c r="BC173" s="104"/>
      <c r="BD173" s="104"/>
      <c r="BE173" s="104"/>
      <c r="BF173" s="104"/>
      <c r="BG173" s="104"/>
      <c r="BH173" s="104"/>
      <c r="BI173" s="104"/>
      <c r="BJ173" s="104"/>
      <c r="BK173" s="104"/>
      <c r="BL173" s="104"/>
    </row>
    <row r="174" ht="14.25" customHeight="1">
      <c r="A174" s="103"/>
      <c r="B174" s="104"/>
      <c r="C174" s="104"/>
      <c r="D174" s="104"/>
      <c r="E174" s="104"/>
      <c r="F174" s="104"/>
      <c r="G174" s="105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5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4"/>
      <c r="BB174" s="104"/>
      <c r="BC174" s="104"/>
      <c r="BD174" s="104"/>
      <c r="BE174" s="104"/>
      <c r="BF174" s="104"/>
      <c r="BG174" s="104"/>
      <c r="BH174" s="104"/>
      <c r="BI174" s="104"/>
      <c r="BJ174" s="104"/>
      <c r="BK174" s="104"/>
      <c r="BL174" s="104"/>
    </row>
    <row r="175" ht="14.25" customHeight="1">
      <c r="A175" s="103"/>
      <c r="B175" s="104"/>
      <c r="C175" s="104"/>
      <c r="D175" s="104"/>
      <c r="E175" s="104"/>
      <c r="F175" s="104"/>
      <c r="G175" s="105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5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04"/>
      <c r="AK175" s="104"/>
      <c r="AL175" s="104"/>
      <c r="AM175" s="104"/>
      <c r="AN175" s="104"/>
      <c r="AO175" s="104"/>
      <c r="AP175" s="104"/>
      <c r="AQ175" s="104"/>
      <c r="AR175" s="104"/>
      <c r="AS175" s="104"/>
      <c r="AT175" s="104"/>
      <c r="AU175" s="104"/>
      <c r="AV175" s="104"/>
      <c r="AW175" s="104"/>
      <c r="AX175" s="104"/>
      <c r="AY175" s="104"/>
      <c r="AZ175" s="104"/>
      <c r="BA175" s="104"/>
      <c r="BB175" s="104"/>
      <c r="BC175" s="104"/>
      <c r="BD175" s="104"/>
      <c r="BE175" s="104"/>
      <c r="BF175" s="104"/>
      <c r="BG175" s="104"/>
      <c r="BH175" s="104"/>
      <c r="BI175" s="104"/>
      <c r="BJ175" s="104"/>
      <c r="BK175" s="104"/>
      <c r="BL175" s="104"/>
    </row>
    <row r="176" ht="14.25" customHeight="1">
      <c r="A176" s="103"/>
      <c r="B176" s="104"/>
      <c r="C176" s="104"/>
      <c r="D176" s="104"/>
      <c r="E176" s="104"/>
      <c r="F176" s="104"/>
      <c r="G176" s="105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5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Y176" s="104"/>
      <c r="AZ176" s="104"/>
      <c r="BA176" s="104"/>
      <c r="BB176" s="104"/>
      <c r="BC176" s="104"/>
      <c r="BD176" s="104"/>
      <c r="BE176" s="104"/>
      <c r="BF176" s="104"/>
      <c r="BG176" s="104"/>
      <c r="BH176" s="104"/>
      <c r="BI176" s="104"/>
      <c r="BJ176" s="104"/>
      <c r="BK176" s="104"/>
      <c r="BL176" s="104"/>
    </row>
    <row r="177" ht="14.25" customHeight="1">
      <c r="A177" s="103"/>
      <c r="B177" s="104"/>
      <c r="C177" s="104"/>
      <c r="D177" s="104"/>
      <c r="E177" s="104"/>
      <c r="F177" s="104"/>
      <c r="G177" s="105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5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104"/>
      <c r="AN177" s="104"/>
      <c r="AO177" s="104"/>
      <c r="AP177" s="104"/>
      <c r="AQ177" s="104"/>
      <c r="AR177" s="104"/>
      <c r="AS177" s="104"/>
      <c r="AT177" s="104"/>
      <c r="AU177" s="104"/>
      <c r="AV177" s="104"/>
      <c r="AW177" s="104"/>
      <c r="AX177" s="104"/>
      <c r="AY177" s="104"/>
      <c r="AZ177" s="104"/>
      <c r="BA177" s="104"/>
      <c r="BB177" s="104"/>
      <c r="BC177" s="104"/>
      <c r="BD177" s="104"/>
      <c r="BE177" s="104"/>
      <c r="BF177" s="104"/>
      <c r="BG177" s="104"/>
      <c r="BH177" s="104"/>
      <c r="BI177" s="104"/>
      <c r="BJ177" s="104"/>
      <c r="BK177" s="104"/>
      <c r="BL177" s="104"/>
    </row>
    <row r="178" ht="14.25" customHeight="1">
      <c r="A178" s="103"/>
      <c r="B178" s="104"/>
      <c r="C178" s="104"/>
      <c r="D178" s="104"/>
      <c r="E178" s="104"/>
      <c r="F178" s="104"/>
      <c r="G178" s="105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5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  <c r="AL178" s="104"/>
      <c r="AM178" s="104"/>
      <c r="AN178" s="104"/>
      <c r="AO178" s="104"/>
      <c r="AP178" s="104"/>
      <c r="AQ178" s="104"/>
      <c r="AR178" s="104"/>
      <c r="AS178" s="104"/>
      <c r="AT178" s="104"/>
      <c r="AU178" s="104"/>
      <c r="AV178" s="104"/>
      <c r="AW178" s="104"/>
      <c r="AX178" s="104"/>
      <c r="AY178" s="104"/>
      <c r="AZ178" s="104"/>
      <c r="BA178" s="104"/>
      <c r="BB178" s="104"/>
      <c r="BC178" s="104"/>
      <c r="BD178" s="104"/>
      <c r="BE178" s="104"/>
      <c r="BF178" s="104"/>
      <c r="BG178" s="104"/>
      <c r="BH178" s="104"/>
      <c r="BI178" s="104"/>
      <c r="BJ178" s="104"/>
      <c r="BK178" s="104"/>
      <c r="BL178" s="104"/>
    </row>
    <row r="179" ht="14.25" customHeight="1">
      <c r="A179" s="103"/>
      <c r="B179" s="104"/>
      <c r="C179" s="104"/>
      <c r="D179" s="104"/>
      <c r="E179" s="104"/>
      <c r="F179" s="104"/>
      <c r="G179" s="105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5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Y179" s="104"/>
      <c r="AZ179" s="104"/>
      <c r="BA179" s="104"/>
      <c r="BB179" s="104"/>
      <c r="BC179" s="104"/>
      <c r="BD179" s="104"/>
      <c r="BE179" s="104"/>
      <c r="BF179" s="104"/>
      <c r="BG179" s="104"/>
      <c r="BH179" s="104"/>
      <c r="BI179" s="104"/>
      <c r="BJ179" s="104"/>
      <c r="BK179" s="104"/>
      <c r="BL179" s="104"/>
    </row>
    <row r="180" ht="14.25" customHeight="1">
      <c r="A180" s="103"/>
      <c r="B180" s="104"/>
      <c r="C180" s="104"/>
      <c r="D180" s="104"/>
      <c r="E180" s="104"/>
      <c r="F180" s="104"/>
      <c r="G180" s="105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5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04"/>
      <c r="AK180" s="104"/>
      <c r="AL180" s="104"/>
      <c r="AM180" s="104"/>
      <c r="AN180" s="104"/>
      <c r="AO180" s="104"/>
      <c r="AP180" s="104"/>
      <c r="AQ180" s="104"/>
      <c r="AR180" s="104"/>
      <c r="AS180" s="104"/>
      <c r="AT180" s="104"/>
      <c r="AU180" s="104"/>
      <c r="AV180" s="104"/>
      <c r="AW180" s="104"/>
      <c r="AX180" s="104"/>
      <c r="AY180" s="104"/>
      <c r="AZ180" s="104"/>
      <c r="BA180" s="104"/>
      <c r="BB180" s="104"/>
      <c r="BC180" s="104"/>
      <c r="BD180" s="104"/>
      <c r="BE180" s="104"/>
      <c r="BF180" s="104"/>
      <c r="BG180" s="104"/>
      <c r="BH180" s="104"/>
      <c r="BI180" s="104"/>
      <c r="BJ180" s="104"/>
      <c r="BK180" s="104"/>
      <c r="BL180" s="104"/>
    </row>
    <row r="181" ht="14.25" customHeight="1">
      <c r="A181" s="103"/>
      <c r="B181" s="104"/>
      <c r="C181" s="104"/>
      <c r="D181" s="104"/>
      <c r="E181" s="104"/>
      <c r="F181" s="104"/>
      <c r="G181" s="105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5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Y181" s="104"/>
      <c r="AZ181" s="104"/>
      <c r="BA181" s="104"/>
      <c r="BB181" s="104"/>
      <c r="BC181" s="104"/>
      <c r="BD181" s="104"/>
      <c r="BE181" s="104"/>
      <c r="BF181" s="104"/>
      <c r="BG181" s="104"/>
      <c r="BH181" s="104"/>
      <c r="BI181" s="104"/>
      <c r="BJ181" s="104"/>
      <c r="BK181" s="104"/>
      <c r="BL181" s="104"/>
    </row>
    <row r="182" ht="14.25" customHeight="1">
      <c r="A182" s="103"/>
      <c r="B182" s="104"/>
      <c r="C182" s="104"/>
      <c r="D182" s="104"/>
      <c r="E182" s="104"/>
      <c r="F182" s="104"/>
      <c r="G182" s="105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5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  <c r="AM182" s="104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Y182" s="104"/>
      <c r="AZ182" s="104"/>
      <c r="BA182" s="104"/>
      <c r="BB182" s="104"/>
      <c r="BC182" s="104"/>
      <c r="BD182" s="104"/>
      <c r="BE182" s="104"/>
      <c r="BF182" s="104"/>
      <c r="BG182" s="104"/>
      <c r="BH182" s="104"/>
      <c r="BI182" s="104"/>
      <c r="BJ182" s="104"/>
      <c r="BK182" s="104"/>
      <c r="BL182" s="104"/>
    </row>
    <row r="183" ht="14.25" customHeight="1">
      <c r="A183" s="103"/>
      <c r="B183" s="104"/>
      <c r="C183" s="104"/>
      <c r="D183" s="104"/>
      <c r="E183" s="104"/>
      <c r="F183" s="104"/>
      <c r="G183" s="105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5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  <c r="AL183" s="104"/>
      <c r="AM183" s="104"/>
      <c r="AN183" s="104"/>
      <c r="AO183" s="104"/>
      <c r="AP183" s="104"/>
      <c r="AQ183" s="104"/>
      <c r="AR183" s="104"/>
      <c r="AS183" s="104"/>
      <c r="AT183" s="104"/>
      <c r="AU183" s="104"/>
      <c r="AV183" s="104"/>
      <c r="AW183" s="104"/>
      <c r="AX183" s="104"/>
      <c r="AY183" s="104"/>
      <c r="AZ183" s="104"/>
      <c r="BA183" s="104"/>
      <c r="BB183" s="104"/>
      <c r="BC183" s="104"/>
      <c r="BD183" s="104"/>
      <c r="BE183" s="104"/>
      <c r="BF183" s="104"/>
      <c r="BG183" s="104"/>
      <c r="BH183" s="104"/>
      <c r="BI183" s="104"/>
      <c r="BJ183" s="104"/>
      <c r="BK183" s="104"/>
      <c r="BL183" s="104"/>
    </row>
    <row r="184" ht="14.25" customHeight="1">
      <c r="A184" s="103"/>
      <c r="B184" s="104"/>
      <c r="C184" s="104"/>
      <c r="D184" s="104"/>
      <c r="E184" s="104"/>
      <c r="F184" s="104"/>
      <c r="G184" s="105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5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04"/>
      <c r="AK184" s="104"/>
      <c r="AL184" s="104"/>
      <c r="AM184" s="104"/>
      <c r="AN184" s="104"/>
      <c r="AO184" s="104"/>
      <c r="AP184" s="104"/>
      <c r="AQ184" s="104"/>
      <c r="AR184" s="104"/>
      <c r="AS184" s="104"/>
      <c r="AT184" s="104"/>
      <c r="AU184" s="104"/>
      <c r="AV184" s="104"/>
      <c r="AW184" s="104"/>
      <c r="AX184" s="104"/>
      <c r="AY184" s="104"/>
      <c r="AZ184" s="104"/>
      <c r="BA184" s="104"/>
      <c r="BB184" s="104"/>
      <c r="BC184" s="104"/>
      <c r="BD184" s="104"/>
      <c r="BE184" s="104"/>
      <c r="BF184" s="104"/>
      <c r="BG184" s="104"/>
      <c r="BH184" s="104"/>
      <c r="BI184" s="104"/>
      <c r="BJ184" s="104"/>
      <c r="BK184" s="104"/>
      <c r="BL184" s="104"/>
    </row>
    <row r="185" ht="14.25" customHeight="1">
      <c r="A185" s="103"/>
      <c r="B185" s="104"/>
      <c r="C185" s="104"/>
      <c r="D185" s="104"/>
      <c r="E185" s="104"/>
      <c r="F185" s="104"/>
      <c r="G185" s="105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5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04"/>
      <c r="AL185" s="104"/>
      <c r="AM185" s="104"/>
      <c r="AN185" s="104"/>
      <c r="AO185" s="104"/>
      <c r="AP185" s="104"/>
      <c r="AQ185" s="104"/>
      <c r="AR185" s="104"/>
      <c r="AS185" s="104"/>
      <c r="AT185" s="104"/>
      <c r="AU185" s="104"/>
      <c r="AV185" s="104"/>
      <c r="AW185" s="104"/>
      <c r="AX185" s="104"/>
      <c r="AY185" s="104"/>
      <c r="AZ185" s="104"/>
      <c r="BA185" s="104"/>
      <c r="BB185" s="104"/>
      <c r="BC185" s="104"/>
      <c r="BD185" s="104"/>
      <c r="BE185" s="104"/>
      <c r="BF185" s="104"/>
      <c r="BG185" s="104"/>
      <c r="BH185" s="104"/>
      <c r="BI185" s="104"/>
      <c r="BJ185" s="104"/>
      <c r="BK185" s="104"/>
      <c r="BL185" s="104"/>
    </row>
    <row r="186" ht="14.25" customHeight="1">
      <c r="A186" s="103"/>
      <c r="B186" s="104"/>
      <c r="C186" s="104"/>
      <c r="D186" s="104"/>
      <c r="E186" s="104"/>
      <c r="F186" s="104"/>
      <c r="G186" s="105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5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104"/>
      <c r="BA186" s="104"/>
      <c r="BB186" s="104"/>
      <c r="BC186" s="104"/>
      <c r="BD186" s="104"/>
      <c r="BE186" s="104"/>
      <c r="BF186" s="104"/>
      <c r="BG186" s="104"/>
      <c r="BH186" s="104"/>
      <c r="BI186" s="104"/>
      <c r="BJ186" s="104"/>
      <c r="BK186" s="104"/>
      <c r="BL186" s="104"/>
    </row>
    <row r="187" ht="14.25" customHeight="1">
      <c r="A187" s="103"/>
      <c r="B187" s="104"/>
      <c r="C187" s="104"/>
      <c r="D187" s="104"/>
      <c r="E187" s="104"/>
      <c r="F187" s="104"/>
      <c r="G187" s="105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5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04"/>
      <c r="AL187" s="104"/>
      <c r="AM187" s="104"/>
      <c r="AN187" s="104"/>
      <c r="AO187" s="104"/>
      <c r="AP187" s="104"/>
      <c r="AQ187" s="104"/>
      <c r="AR187" s="104"/>
      <c r="AS187" s="104"/>
      <c r="AT187" s="104"/>
      <c r="AU187" s="104"/>
      <c r="AV187" s="104"/>
      <c r="AW187" s="104"/>
      <c r="AX187" s="104"/>
      <c r="AY187" s="104"/>
      <c r="AZ187" s="104"/>
      <c r="BA187" s="104"/>
      <c r="BB187" s="104"/>
      <c r="BC187" s="104"/>
      <c r="BD187" s="104"/>
      <c r="BE187" s="104"/>
      <c r="BF187" s="104"/>
      <c r="BG187" s="104"/>
      <c r="BH187" s="104"/>
      <c r="BI187" s="104"/>
      <c r="BJ187" s="104"/>
      <c r="BK187" s="104"/>
      <c r="BL187" s="104"/>
    </row>
    <row r="188" ht="14.25" customHeight="1">
      <c r="A188" s="103"/>
      <c r="B188" s="104"/>
      <c r="C188" s="104"/>
      <c r="D188" s="104"/>
      <c r="E188" s="104"/>
      <c r="F188" s="104"/>
      <c r="G188" s="105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5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4"/>
      <c r="AT188" s="104"/>
      <c r="AU188" s="104"/>
      <c r="AV188" s="104"/>
      <c r="AW188" s="104"/>
      <c r="AX188" s="104"/>
      <c r="AY188" s="104"/>
      <c r="AZ188" s="104"/>
      <c r="BA188" s="104"/>
      <c r="BB188" s="104"/>
      <c r="BC188" s="104"/>
      <c r="BD188" s="104"/>
      <c r="BE188" s="104"/>
      <c r="BF188" s="104"/>
      <c r="BG188" s="104"/>
      <c r="BH188" s="104"/>
      <c r="BI188" s="104"/>
      <c r="BJ188" s="104"/>
      <c r="BK188" s="104"/>
      <c r="BL188" s="104"/>
    </row>
    <row r="189" ht="14.25" customHeight="1">
      <c r="A189" s="103"/>
      <c r="B189" s="104"/>
      <c r="C189" s="104"/>
      <c r="D189" s="104"/>
      <c r="E189" s="104"/>
      <c r="F189" s="104"/>
      <c r="G189" s="105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5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4"/>
      <c r="AT189" s="104"/>
      <c r="AU189" s="104"/>
      <c r="AV189" s="104"/>
      <c r="AW189" s="104"/>
      <c r="AX189" s="104"/>
      <c r="AY189" s="104"/>
      <c r="AZ189" s="104"/>
      <c r="BA189" s="104"/>
      <c r="BB189" s="104"/>
      <c r="BC189" s="104"/>
      <c r="BD189" s="104"/>
      <c r="BE189" s="104"/>
      <c r="BF189" s="104"/>
      <c r="BG189" s="104"/>
      <c r="BH189" s="104"/>
      <c r="BI189" s="104"/>
      <c r="BJ189" s="104"/>
      <c r="BK189" s="104"/>
      <c r="BL189" s="104"/>
    </row>
    <row r="190" ht="14.25" customHeight="1">
      <c r="A190" s="103"/>
      <c r="B190" s="104"/>
      <c r="C190" s="104"/>
      <c r="D190" s="104"/>
      <c r="E190" s="104"/>
      <c r="F190" s="104"/>
      <c r="G190" s="105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5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  <c r="AL190" s="104"/>
      <c r="AM190" s="104"/>
      <c r="AN190" s="104"/>
      <c r="AO190" s="104"/>
      <c r="AP190" s="104"/>
      <c r="AQ190" s="104"/>
      <c r="AR190" s="104"/>
      <c r="AS190" s="104"/>
      <c r="AT190" s="104"/>
      <c r="AU190" s="104"/>
      <c r="AV190" s="104"/>
      <c r="AW190" s="104"/>
      <c r="AX190" s="104"/>
      <c r="AY190" s="104"/>
      <c r="AZ190" s="104"/>
      <c r="BA190" s="104"/>
      <c r="BB190" s="104"/>
      <c r="BC190" s="104"/>
      <c r="BD190" s="104"/>
      <c r="BE190" s="104"/>
      <c r="BF190" s="104"/>
      <c r="BG190" s="104"/>
      <c r="BH190" s="104"/>
      <c r="BI190" s="104"/>
      <c r="BJ190" s="104"/>
      <c r="BK190" s="104"/>
      <c r="BL190" s="104"/>
    </row>
    <row r="191" ht="14.25" customHeight="1">
      <c r="A191" s="103"/>
      <c r="B191" s="104"/>
      <c r="C191" s="104"/>
      <c r="D191" s="104"/>
      <c r="E191" s="104"/>
      <c r="F191" s="104"/>
      <c r="G191" s="105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5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Y191" s="104"/>
      <c r="AZ191" s="104"/>
      <c r="BA191" s="104"/>
      <c r="BB191" s="104"/>
      <c r="BC191" s="104"/>
      <c r="BD191" s="104"/>
      <c r="BE191" s="104"/>
      <c r="BF191" s="104"/>
      <c r="BG191" s="104"/>
      <c r="BH191" s="104"/>
      <c r="BI191" s="104"/>
      <c r="BJ191" s="104"/>
      <c r="BK191" s="104"/>
      <c r="BL191" s="104"/>
    </row>
    <row r="192" ht="14.25" customHeight="1">
      <c r="A192" s="103"/>
      <c r="B192" s="104"/>
      <c r="C192" s="104"/>
      <c r="D192" s="104"/>
      <c r="E192" s="104"/>
      <c r="F192" s="104"/>
      <c r="G192" s="105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5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  <c r="AJ192" s="104"/>
      <c r="AK192" s="104"/>
      <c r="AL192" s="104"/>
      <c r="AM192" s="104"/>
      <c r="AN192" s="104"/>
      <c r="AO192" s="104"/>
      <c r="AP192" s="104"/>
      <c r="AQ192" s="104"/>
      <c r="AR192" s="104"/>
      <c r="AS192" s="104"/>
      <c r="AT192" s="104"/>
      <c r="AU192" s="104"/>
      <c r="AV192" s="104"/>
      <c r="AW192" s="104"/>
      <c r="AX192" s="104"/>
      <c r="AY192" s="104"/>
      <c r="AZ192" s="104"/>
      <c r="BA192" s="104"/>
      <c r="BB192" s="104"/>
      <c r="BC192" s="104"/>
      <c r="BD192" s="104"/>
      <c r="BE192" s="104"/>
      <c r="BF192" s="104"/>
      <c r="BG192" s="104"/>
      <c r="BH192" s="104"/>
      <c r="BI192" s="104"/>
      <c r="BJ192" s="104"/>
      <c r="BK192" s="104"/>
      <c r="BL192" s="104"/>
    </row>
    <row r="193" ht="14.25" customHeight="1">
      <c r="A193" s="103"/>
      <c r="B193" s="104"/>
      <c r="C193" s="104"/>
      <c r="D193" s="104"/>
      <c r="E193" s="104"/>
      <c r="F193" s="104"/>
      <c r="G193" s="105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5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4"/>
      <c r="AI193" s="104"/>
      <c r="AJ193" s="104"/>
      <c r="AK193" s="104"/>
      <c r="AL193" s="104"/>
      <c r="AM193" s="104"/>
      <c r="AN193" s="104"/>
      <c r="AO193" s="104"/>
      <c r="AP193" s="104"/>
      <c r="AQ193" s="104"/>
      <c r="AR193" s="104"/>
      <c r="AS193" s="104"/>
      <c r="AT193" s="104"/>
      <c r="AU193" s="104"/>
      <c r="AV193" s="104"/>
      <c r="AW193" s="104"/>
      <c r="AX193" s="104"/>
      <c r="AY193" s="104"/>
      <c r="AZ193" s="104"/>
      <c r="BA193" s="104"/>
      <c r="BB193" s="104"/>
      <c r="BC193" s="104"/>
      <c r="BD193" s="104"/>
      <c r="BE193" s="104"/>
      <c r="BF193" s="104"/>
      <c r="BG193" s="104"/>
      <c r="BH193" s="104"/>
      <c r="BI193" s="104"/>
      <c r="BJ193" s="104"/>
      <c r="BK193" s="104"/>
      <c r="BL193" s="104"/>
    </row>
    <row r="194" ht="14.25" customHeight="1">
      <c r="A194" s="103"/>
      <c r="B194" s="104"/>
      <c r="C194" s="104"/>
      <c r="D194" s="104"/>
      <c r="E194" s="104"/>
      <c r="F194" s="104"/>
      <c r="G194" s="105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5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  <c r="AD194" s="104"/>
      <c r="AE194" s="104"/>
      <c r="AF194" s="104"/>
      <c r="AG194" s="104"/>
      <c r="AH194" s="104"/>
      <c r="AI194" s="104"/>
      <c r="AJ194" s="104"/>
      <c r="AK194" s="104"/>
      <c r="AL194" s="104"/>
      <c r="AM194" s="104"/>
      <c r="AN194" s="104"/>
      <c r="AO194" s="104"/>
      <c r="AP194" s="104"/>
      <c r="AQ194" s="104"/>
      <c r="AR194" s="104"/>
      <c r="AS194" s="104"/>
      <c r="AT194" s="104"/>
      <c r="AU194" s="104"/>
      <c r="AV194" s="104"/>
      <c r="AW194" s="104"/>
      <c r="AX194" s="104"/>
      <c r="AY194" s="104"/>
      <c r="AZ194" s="104"/>
      <c r="BA194" s="104"/>
      <c r="BB194" s="104"/>
      <c r="BC194" s="104"/>
      <c r="BD194" s="104"/>
      <c r="BE194" s="104"/>
      <c r="BF194" s="104"/>
      <c r="BG194" s="104"/>
      <c r="BH194" s="104"/>
      <c r="BI194" s="104"/>
      <c r="BJ194" s="104"/>
      <c r="BK194" s="104"/>
      <c r="BL194" s="104"/>
    </row>
    <row r="195" ht="14.25" customHeight="1">
      <c r="A195" s="103"/>
      <c r="B195" s="104"/>
      <c r="C195" s="104"/>
      <c r="D195" s="104"/>
      <c r="E195" s="104"/>
      <c r="F195" s="104"/>
      <c r="G195" s="105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5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  <c r="AJ195" s="104"/>
      <c r="AK195" s="104"/>
      <c r="AL195" s="104"/>
      <c r="AM195" s="104"/>
      <c r="AN195" s="104"/>
      <c r="AO195" s="104"/>
      <c r="AP195" s="104"/>
      <c r="AQ195" s="104"/>
      <c r="AR195" s="104"/>
      <c r="AS195" s="104"/>
      <c r="AT195" s="104"/>
      <c r="AU195" s="104"/>
      <c r="AV195" s="104"/>
      <c r="AW195" s="104"/>
      <c r="AX195" s="104"/>
      <c r="AY195" s="104"/>
      <c r="AZ195" s="104"/>
      <c r="BA195" s="104"/>
      <c r="BB195" s="104"/>
      <c r="BC195" s="104"/>
      <c r="BD195" s="104"/>
      <c r="BE195" s="104"/>
      <c r="BF195" s="104"/>
      <c r="BG195" s="104"/>
      <c r="BH195" s="104"/>
      <c r="BI195" s="104"/>
      <c r="BJ195" s="104"/>
      <c r="BK195" s="104"/>
      <c r="BL195" s="104"/>
    </row>
    <row r="196" ht="14.25" customHeight="1">
      <c r="A196" s="103"/>
      <c r="B196" s="104"/>
      <c r="C196" s="104"/>
      <c r="D196" s="104"/>
      <c r="E196" s="104"/>
      <c r="F196" s="104"/>
      <c r="G196" s="105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5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104"/>
      <c r="AK196" s="104"/>
      <c r="AL196" s="104"/>
      <c r="AM196" s="104"/>
      <c r="AN196" s="104"/>
      <c r="AO196" s="104"/>
      <c r="AP196" s="104"/>
      <c r="AQ196" s="104"/>
      <c r="AR196" s="104"/>
      <c r="AS196" s="104"/>
      <c r="AT196" s="104"/>
      <c r="AU196" s="104"/>
      <c r="AV196" s="104"/>
      <c r="AW196" s="104"/>
      <c r="AX196" s="104"/>
      <c r="AY196" s="104"/>
      <c r="AZ196" s="104"/>
      <c r="BA196" s="104"/>
      <c r="BB196" s="104"/>
      <c r="BC196" s="104"/>
      <c r="BD196" s="104"/>
      <c r="BE196" s="104"/>
      <c r="BF196" s="104"/>
      <c r="BG196" s="104"/>
      <c r="BH196" s="104"/>
      <c r="BI196" s="104"/>
      <c r="BJ196" s="104"/>
      <c r="BK196" s="104"/>
      <c r="BL196" s="104"/>
    </row>
    <row r="197" ht="14.25" customHeight="1">
      <c r="A197" s="103"/>
      <c r="B197" s="104"/>
      <c r="C197" s="104"/>
      <c r="D197" s="104"/>
      <c r="E197" s="104"/>
      <c r="F197" s="104"/>
      <c r="G197" s="105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5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04"/>
      <c r="AK197" s="104"/>
      <c r="AL197" s="104"/>
      <c r="AM197" s="104"/>
      <c r="AN197" s="104"/>
      <c r="AO197" s="104"/>
      <c r="AP197" s="104"/>
      <c r="AQ197" s="104"/>
      <c r="AR197" s="104"/>
      <c r="AS197" s="104"/>
      <c r="AT197" s="104"/>
      <c r="AU197" s="104"/>
      <c r="AV197" s="104"/>
      <c r="AW197" s="104"/>
      <c r="AX197" s="104"/>
      <c r="AY197" s="104"/>
      <c r="AZ197" s="104"/>
      <c r="BA197" s="104"/>
      <c r="BB197" s="104"/>
      <c r="BC197" s="104"/>
      <c r="BD197" s="104"/>
      <c r="BE197" s="104"/>
      <c r="BF197" s="104"/>
      <c r="BG197" s="104"/>
      <c r="BH197" s="104"/>
      <c r="BI197" s="104"/>
      <c r="BJ197" s="104"/>
      <c r="BK197" s="104"/>
      <c r="BL197" s="104"/>
    </row>
    <row r="198" ht="14.25" customHeight="1">
      <c r="A198" s="103"/>
      <c r="B198" s="104"/>
      <c r="C198" s="104"/>
      <c r="D198" s="104"/>
      <c r="E198" s="104"/>
      <c r="F198" s="104"/>
      <c r="G198" s="105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5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4"/>
      <c r="AI198" s="104"/>
      <c r="AJ198" s="104"/>
      <c r="AK198" s="104"/>
      <c r="AL198" s="104"/>
      <c r="AM198" s="104"/>
      <c r="AN198" s="104"/>
      <c r="AO198" s="104"/>
      <c r="AP198" s="104"/>
      <c r="AQ198" s="104"/>
      <c r="AR198" s="104"/>
      <c r="AS198" s="104"/>
      <c r="AT198" s="104"/>
      <c r="AU198" s="104"/>
      <c r="AV198" s="104"/>
      <c r="AW198" s="104"/>
      <c r="AX198" s="104"/>
      <c r="AY198" s="104"/>
      <c r="AZ198" s="104"/>
      <c r="BA198" s="104"/>
      <c r="BB198" s="104"/>
      <c r="BC198" s="104"/>
      <c r="BD198" s="104"/>
      <c r="BE198" s="104"/>
      <c r="BF198" s="104"/>
      <c r="BG198" s="104"/>
      <c r="BH198" s="104"/>
      <c r="BI198" s="104"/>
      <c r="BJ198" s="104"/>
      <c r="BK198" s="104"/>
      <c r="BL198" s="104"/>
    </row>
    <row r="199" ht="14.25" customHeight="1">
      <c r="A199" s="103"/>
      <c r="B199" s="104"/>
      <c r="C199" s="104"/>
      <c r="D199" s="104"/>
      <c r="E199" s="104"/>
      <c r="F199" s="104"/>
      <c r="G199" s="105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5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04"/>
      <c r="AK199" s="104"/>
      <c r="AL199" s="104"/>
      <c r="AM199" s="104"/>
      <c r="AN199" s="104"/>
      <c r="AO199" s="104"/>
      <c r="AP199" s="104"/>
      <c r="AQ199" s="104"/>
      <c r="AR199" s="104"/>
      <c r="AS199" s="104"/>
      <c r="AT199" s="104"/>
      <c r="AU199" s="104"/>
      <c r="AV199" s="104"/>
      <c r="AW199" s="104"/>
      <c r="AX199" s="104"/>
      <c r="AY199" s="104"/>
      <c r="AZ199" s="104"/>
      <c r="BA199" s="104"/>
      <c r="BB199" s="104"/>
      <c r="BC199" s="104"/>
      <c r="BD199" s="104"/>
      <c r="BE199" s="104"/>
      <c r="BF199" s="104"/>
      <c r="BG199" s="104"/>
      <c r="BH199" s="104"/>
      <c r="BI199" s="104"/>
      <c r="BJ199" s="104"/>
      <c r="BK199" s="104"/>
      <c r="BL199" s="104"/>
    </row>
    <row r="200" ht="14.25" customHeight="1">
      <c r="A200" s="103"/>
      <c r="B200" s="104"/>
      <c r="C200" s="104"/>
      <c r="D200" s="104"/>
      <c r="E200" s="104"/>
      <c r="F200" s="104"/>
      <c r="G200" s="105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5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04"/>
      <c r="AK200" s="104"/>
      <c r="AL200" s="104"/>
      <c r="AM200" s="104"/>
      <c r="AN200" s="104"/>
      <c r="AO200" s="104"/>
      <c r="AP200" s="104"/>
      <c r="AQ200" s="104"/>
      <c r="AR200" s="104"/>
      <c r="AS200" s="104"/>
      <c r="AT200" s="104"/>
      <c r="AU200" s="104"/>
      <c r="AV200" s="104"/>
      <c r="AW200" s="104"/>
      <c r="AX200" s="104"/>
      <c r="AY200" s="104"/>
      <c r="AZ200" s="104"/>
      <c r="BA200" s="104"/>
      <c r="BB200" s="104"/>
      <c r="BC200" s="104"/>
      <c r="BD200" s="104"/>
      <c r="BE200" s="104"/>
      <c r="BF200" s="104"/>
      <c r="BG200" s="104"/>
      <c r="BH200" s="104"/>
      <c r="BI200" s="104"/>
      <c r="BJ200" s="104"/>
      <c r="BK200" s="104"/>
      <c r="BL200" s="104"/>
    </row>
    <row r="201" ht="14.25" customHeight="1">
      <c r="A201" s="103"/>
      <c r="B201" s="104"/>
      <c r="C201" s="104"/>
      <c r="D201" s="104"/>
      <c r="E201" s="104"/>
      <c r="F201" s="104"/>
      <c r="G201" s="105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5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04"/>
      <c r="AK201" s="104"/>
      <c r="AL201" s="104"/>
      <c r="AM201" s="104"/>
      <c r="AN201" s="104"/>
      <c r="AO201" s="104"/>
      <c r="AP201" s="104"/>
      <c r="AQ201" s="104"/>
      <c r="AR201" s="104"/>
      <c r="AS201" s="104"/>
      <c r="AT201" s="104"/>
      <c r="AU201" s="104"/>
      <c r="AV201" s="104"/>
      <c r="AW201" s="104"/>
      <c r="AX201" s="104"/>
      <c r="AY201" s="104"/>
      <c r="AZ201" s="104"/>
      <c r="BA201" s="104"/>
      <c r="BB201" s="104"/>
      <c r="BC201" s="104"/>
      <c r="BD201" s="104"/>
      <c r="BE201" s="104"/>
      <c r="BF201" s="104"/>
      <c r="BG201" s="104"/>
      <c r="BH201" s="104"/>
      <c r="BI201" s="104"/>
      <c r="BJ201" s="104"/>
      <c r="BK201" s="104"/>
      <c r="BL201" s="104"/>
    </row>
    <row r="202" ht="14.25" customHeight="1">
      <c r="A202" s="103"/>
      <c r="B202" s="104"/>
      <c r="C202" s="104"/>
      <c r="D202" s="104"/>
      <c r="E202" s="104"/>
      <c r="F202" s="104"/>
      <c r="G202" s="105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5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04"/>
      <c r="AL202" s="104"/>
      <c r="AM202" s="104"/>
      <c r="AN202" s="104"/>
      <c r="AO202" s="104"/>
      <c r="AP202" s="104"/>
      <c r="AQ202" s="104"/>
      <c r="AR202" s="104"/>
      <c r="AS202" s="104"/>
      <c r="AT202" s="104"/>
      <c r="AU202" s="104"/>
      <c r="AV202" s="104"/>
      <c r="AW202" s="104"/>
      <c r="AX202" s="104"/>
      <c r="AY202" s="104"/>
      <c r="AZ202" s="104"/>
      <c r="BA202" s="104"/>
      <c r="BB202" s="104"/>
      <c r="BC202" s="104"/>
      <c r="BD202" s="104"/>
      <c r="BE202" s="104"/>
      <c r="BF202" s="104"/>
      <c r="BG202" s="104"/>
      <c r="BH202" s="104"/>
      <c r="BI202" s="104"/>
      <c r="BJ202" s="104"/>
      <c r="BK202" s="104"/>
      <c r="BL202" s="104"/>
    </row>
    <row r="203" ht="14.25" customHeight="1">
      <c r="A203" s="103"/>
      <c r="B203" s="104"/>
      <c r="C203" s="104"/>
      <c r="D203" s="104"/>
      <c r="E203" s="104"/>
      <c r="F203" s="104"/>
      <c r="G203" s="105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5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04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104"/>
      <c r="AV203" s="104"/>
      <c r="AW203" s="104"/>
      <c r="AX203" s="104"/>
      <c r="AY203" s="104"/>
      <c r="AZ203" s="104"/>
      <c r="BA203" s="104"/>
      <c r="BB203" s="104"/>
      <c r="BC203" s="104"/>
      <c r="BD203" s="104"/>
      <c r="BE203" s="104"/>
      <c r="BF203" s="104"/>
      <c r="BG203" s="104"/>
      <c r="BH203" s="104"/>
      <c r="BI203" s="104"/>
      <c r="BJ203" s="104"/>
      <c r="BK203" s="104"/>
      <c r="BL203" s="104"/>
    </row>
    <row r="204" ht="14.25" customHeight="1">
      <c r="A204" s="103"/>
      <c r="B204" s="104"/>
      <c r="C204" s="104"/>
      <c r="D204" s="104"/>
      <c r="E204" s="104"/>
      <c r="F204" s="104"/>
      <c r="G204" s="105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5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  <c r="AD204" s="104"/>
      <c r="AE204" s="104"/>
      <c r="AF204" s="104"/>
      <c r="AG204" s="104"/>
      <c r="AH204" s="104"/>
      <c r="AI204" s="104"/>
      <c r="AJ204" s="104"/>
      <c r="AK204" s="104"/>
      <c r="AL204" s="104"/>
      <c r="AM204" s="104"/>
      <c r="AN204" s="104"/>
      <c r="AO204" s="104"/>
      <c r="AP204" s="104"/>
      <c r="AQ204" s="104"/>
      <c r="AR204" s="104"/>
      <c r="AS204" s="104"/>
      <c r="AT204" s="104"/>
      <c r="AU204" s="104"/>
      <c r="AV204" s="104"/>
      <c r="AW204" s="104"/>
      <c r="AX204" s="104"/>
      <c r="AY204" s="104"/>
      <c r="AZ204" s="104"/>
      <c r="BA204" s="104"/>
      <c r="BB204" s="104"/>
      <c r="BC204" s="104"/>
      <c r="BD204" s="104"/>
      <c r="BE204" s="104"/>
      <c r="BF204" s="104"/>
      <c r="BG204" s="104"/>
      <c r="BH204" s="104"/>
      <c r="BI204" s="104"/>
      <c r="BJ204" s="104"/>
      <c r="BK204" s="104"/>
      <c r="BL204" s="104"/>
    </row>
    <row r="205" ht="14.25" customHeight="1">
      <c r="A205" s="103"/>
      <c r="B205" s="104"/>
      <c r="C205" s="104"/>
      <c r="D205" s="104"/>
      <c r="E205" s="104"/>
      <c r="F205" s="104"/>
      <c r="G205" s="105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5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4"/>
      <c r="AI205" s="104"/>
      <c r="AJ205" s="104"/>
      <c r="AK205" s="104"/>
      <c r="AL205" s="104"/>
      <c r="AM205" s="104"/>
      <c r="AN205" s="104"/>
      <c r="AO205" s="104"/>
      <c r="AP205" s="104"/>
      <c r="AQ205" s="104"/>
      <c r="AR205" s="104"/>
      <c r="AS205" s="104"/>
      <c r="AT205" s="104"/>
      <c r="AU205" s="104"/>
      <c r="AV205" s="104"/>
      <c r="AW205" s="104"/>
      <c r="AX205" s="104"/>
      <c r="AY205" s="104"/>
      <c r="AZ205" s="104"/>
      <c r="BA205" s="104"/>
      <c r="BB205" s="104"/>
      <c r="BC205" s="104"/>
      <c r="BD205" s="104"/>
      <c r="BE205" s="104"/>
      <c r="BF205" s="104"/>
      <c r="BG205" s="104"/>
      <c r="BH205" s="104"/>
      <c r="BI205" s="104"/>
      <c r="BJ205" s="104"/>
      <c r="BK205" s="104"/>
      <c r="BL205" s="104"/>
    </row>
    <row r="206" ht="14.25" customHeight="1">
      <c r="A206" s="103"/>
      <c r="B206" s="104"/>
      <c r="C206" s="104"/>
      <c r="D206" s="104"/>
      <c r="E206" s="104"/>
      <c r="F206" s="104"/>
      <c r="G206" s="105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5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Y206" s="104"/>
      <c r="AZ206" s="104"/>
      <c r="BA206" s="104"/>
      <c r="BB206" s="104"/>
      <c r="BC206" s="104"/>
      <c r="BD206" s="104"/>
      <c r="BE206" s="104"/>
      <c r="BF206" s="104"/>
      <c r="BG206" s="104"/>
      <c r="BH206" s="104"/>
      <c r="BI206" s="104"/>
      <c r="BJ206" s="104"/>
      <c r="BK206" s="104"/>
      <c r="BL206" s="104"/>
    </row>
    <row r="207" ht="14.25" customHeight="1">
      <c r="A207" s="103"/>
      <c r="B207" s="104"/>
      <c r="C207" s="104"/>
      <c r="D207" s="104"/>
      <c r="E207" s="104"/>
      <c r="F207" s="104"/>
      <c r="G207" s="105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5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  <c r="AJ207" s="104"/>
      <c r="AK207" s="104"/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4"/>
      <c r="AV207" s="104"/>
      <c r="AW207" s="104"/>
      <c r="AX207" s="104"/>
      <c r="AY207" s="104"/>
      <c r="AZ207" s="104"/>
      <c r="BA207" s="104"/>
      <c r="BB207" s="104"/>
      <c r="BC207" s="104"/>
      <c r="BD207" s="104"/>
      <c r="BE207" s="104"/>
      <c r="BF207" s="104"/>
      <c r="BG207" s="104"/>
      <c r="BH207" s="104"/>
      <c r="BI207" s="104"/>
      <c r="BJ207" s="104"/>
      <c r="BK207" s="104"/>
      <c r="BL207" s="104"/>
    </row>
    <row r="208" ht="14.25" customHeight="1">
      <c r="A208" s="103"/>
      <c r="B208" s="104"/>
      <c r="C208" s="104"/>
      <c r="D208" s="104"/>
      <c r="E208" s="104"/>
      <c r="F208" s="104"/>
      <c r="G208" s="105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5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04"/>
      <c r="AK208" s="104"/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4"/>
      <c r="AV208" s="104"/>
      <c r="AW208" s="104"/>
      <c r="AX208" s="104"/>
      <c r="AY208" s="104"/>
      <c r="AZ208" s="104"/>
      <c r="BA208" s="104"/>
      <c r="BB208" s="104"/>
      <c r="BC208" s="104"/>
      <c r="BD208" s="104"/>
      <c r="BE208" s="104"/>
      <c r="BF208" s="104"/>
      <c r="BG208" s="104"/>
      <c r="BH208" s="104"/>
      <c r="BI208" s="104"/>
      <c r="BJ208" s="104"/>
      <c r="BK208" s="104"/>
      <c r="BL208" s="104"/>
    </row>
    <row r="209" ht="14.25" customHeight="1">
      <c r="A209" s="103"/>
      <c r="B209" s="104"/>
      <c r="C209" s="104"/>
      <c r="D209" s="104"/>
      <c r="E209" s="104"/>
      <c r="F209" s="104"/>
      <c r="G209" s="105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5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4"/>
      <c r="AI209" s="104"/>
      <c r="AJ209" s="104"/>
      <c r="AK209" s="104"/>
      <c r="AL209" s="104"/>
      <c r="AM209" s="104"/>
      <c r="AN209" s="104"/>
      <c r="AO209" s="104"/>
      <c r="AP209" s="104"/>
      <c r="AQ209" s="104"/>
      <c r="AR209" s="104"/>
      <c r="AS209" s="104"/>
      <c r="AT209" s="104"/>
      <c r="AU209" s="104"/>
      <c r="AV209" s="104"/>
      <c r="AW209" s="104"/>
      <c r="AX209" s="104"/>
      <c r="AY209" s="104"/>
      <c r="AZ209" s="104"/>
      <c r="BA209" s="104"/>
      <c r="BB209" s="104"/>
      <c r="BC209" s="104"/>
      <c r="BD209" s="104"/>
      <c r="BE209" s="104"/>
      <c r="BF209" s="104"/>
      <c r="BG209" s="104"/>
      <c r="BH209" s="104"/>
      <c r="BI209" s="104"/>
      <c r="BJ209" s="104"/>
      <c r="BK209" s="104"/>
      <c r="BL209" s="104"/>
    </row>
    <row r="210" ht="14.25" customHeight="1">
      <c r="A210" s="103"/>
      <c r="B210" s="104"/>
      <c r="C210" s="104"/>
      <c r="D210" s="104"/>
      <c r="E210" s="104"/>
      <c r="F210" s="104"/>
      <c r="G210" s="105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5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04"/>
      <c r="AK210" s="104"/>
      <c r="AL210" s="104"/>
      <c r="AM210" s="104"/>
      <c r="AN210" s="104"/>
      <c r="AO210" s="104"/>
      <c r="AP210" s="104"/>
      <c r="AQ210" s="104"/>
      <c r="AR210" s="104"/>
      <c r="AS210" s="104"/>
      <c r="AT210" s="104"/>
      <c r="AU210" s="104"/>
      <c r="AV210" s="104"/>
      <c r="AW210" s="104"/>
      <c r="AX210" s="104"/>
      <c r="AY210" s="104"/>
      <c r="AZ210" s="104"/>
      <c r="BA210" s="104"/>
      <c r="BB210" s="104"/>
      <c r="BC210" s="104"/>
      <c r="BD210" s="104"/>
      <c r="BE210" s="104"/>
      <c r="BF210" s="104"/>
      <c r="BG210" s="104"/>
      <c r="BH210" s="104"/>
      <c r="BI210" s="104"/>
      <c r="BJ210" s="104"/>
      <c r="BK210" s="104"/>
      <c r="BL210" s="104"/>
    </row>
    <row r="211" ht="14.25" customHeight="1">
      <c r="A211" s="103"/>
      <c r="B211" s="104"/>
      <c r="C211" s="104"/>
      <c r="D211" s="104"/>
      <c r="E211" s="104"/>
      <c r="F211" s="104"/>
      <c r="G211" s="105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5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104"/>
      <c r="AY211" s="104"/>
      <c r="AZ211" s="104"/>
      <c r="BA211" s="104"/>
      <c r="BB211" s="104"/>
      <c r="BC211" s="104"/>
      <c r="BD211" s="104"/>
      <c r="BE211" s="104"/>
      <c r="BF211" s="104"/>
      <c r="BG211" s="104"/>
      <c r="BH211" s="104"/>
      <c r="BI211" s="104"/>
      <c r="BJ211" s="104"/>
      <c r="BK211" s="104"/>
      <c r="BL211" s="104"/>
    </row>
    <row r="212" ht="14.25" customHeight="1">
      <c r="A212" s="103"/>
      <c r="B212" s="104"/>
      <c r="C212" s="104"/>
      <c r="D212" s="104"/>
      <c r="E212" s="104"/>
      <c r="F212" s="104"/>
      <c r="G212" s="105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5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4"/>
      <c r="AI212" s="104"/>
      <c r="AJ212" s="104"/>
      <c r="AK212" s="104"/>
      <c r="AL212" s="104"/>
      <c r="AM212" s="104"/>
      <c r="AN212" s="104"/>
      <c r="AO212" s="104"/>
      <c r="AP212" s="104"/>
      <c r="AQ212" s="104"/>
      <c r="AR212" s="104"/>
      <c r="AS212" s="104"/>
      <c r="AT212" s="104"/>
      <c r="AU212" s="104"/>
      <c r="AV212" s="104"/>
      <c r="AW212" s="104"/>
      <c r="AX212" s="104"/>
      <c r="AY212" s="104"/>
      <c r="AZ212" s="104"/>
      <c r="BA212" s="104"/>
      <c r="BB212" s="104"/>
      <c r="BC212" s="104"/>
      <c r="BD212" s="104"/>
      <c r="BE212" s="104"/>
      <c r="BF212" s="104"/>
      <c r="BG212" s="104"/>
      <c r="BH212" s="104"/>
      <c r="BI212" s="104"/>
      <c r="BJ212" s="104"/>
      <c r="BK212" s="104"/>
      <c r="BL212" s="104"/>
    </row>
    <row r="213" ht="14.25" customHeight="1">
      <c r="A213" s="103"/>
      <c r="B213" s="104"/>
      <c r="C213" s="104"/>
      <c r="D213" s="104"/>
      <c r="E213" s="104"/>
      <c r="F213" s="104"/>
      <c r="G213" s="105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5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/>
      <c r="AG213" s="104"/>
      <c r="AH213" s="104"/>
      <c r="AI213" s="104"/>
      <c r="AJ213" s="104"/>
      <c r="AK213" s="104"/>
      <c r="AL213" s="104"/>
      <c r="AM213" s="104"/>
      <c r="AN213" s="104"/>
      <c r="AO213" s="104"/>
      <c r="AP213" s="104"/>
      <c r="AQ213" s="104"/>
      <c r="AR213" s="104"/>
      <c r="AS213" s="104"/>
      <c r="AT213" s="104"/>
      <c r="AU213" s="104"/>
      <c r="AV213" s="104"/>
      <c r="AW213" s="104"/>
      <c r="AX213" s="104"/>
      <c r="AY213" s="104"/>
      <c r="AZ213" s="104"/>
      <c r="BA213" s="104"/>
      <c r="BB213" s="104"/>
      <c r="BC213" s="104"/>
      <c r="BD213" s="104"/>
      <c r="BE213" s="104"/>
      <c r="BF213" s="104"/>
      <c r="BG213" s="104"/>
      <c r="BH213" s="104"/>
      <c r="BI213" s="104"/>
      <c r="BJ213" s="104"/>
      <c r="BK213" s="104"/>
      <c r="BL213" s="104"/>
    </row>
    <row r="214" ht="14.25" customHeight="1">
      <c r="A214" s="103"/>
      <c r="B214" s="104"/>
      <c r="C214" s="104"/>
      <c r="D214" s="104"/>
      <c r="E214" s="104"/>
      <c r="F214" s="104"/>
      <c r="G214" s="105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5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  <c r="AD214" s="104"/>
      <c r="AE214" s="104"/>
      <c r="AF214" s="104"/>
      <c r="AG214" s="104"/>
      <c r="AH214" s="104"/>
      <c r="AI214" s="104"/>
      <c r="AJ214" s="104"/>
      <c r="AK214" s="104"/>
      <c r="AL214" s="104"/>
      <c r="AM214" s="104"/>
      <c r="AN214" s="104"/>
      <c r="AO214" s="104"/>
      <c r="AP214" s="104"/>
      <c r="AQ214" s="104"/>
      <c r="AR214" s="104"/>
      <c r="AS214" s="104"/>
      <c r="AT214" s="104"/>
      <c r="AU214" s="104"/>
      <c r="AV214" s="104"/>
      <c r="AW214" s="104"/>
      <c r="AX214" s="104"/>
      <c r="AY214" s="104"/>
      <c r="AZ214" s="104"/>
      <c r="BA214" s="104"/>
      <c r="BB214" s="104"/>
      <c r="BC214" s="104"/>
      <c r="BD214" s="104"/>
      <c r="BE214" s="104"/>
      <c r="BF214" s="104"/>
      <c r="BG214" s="104"/>
      <c r="BH214" s="104"/>
      <c r="BI214" s="104"/>
      <c r="BJ214" s="104"/>
      <c r="BK214" s="104"/>
      <c r="BL214" s="104"/>
    </row>
    <row r="215" ht="14.25" customHeight="1">
      <c r="A215" s="103"/>
      <c r="B215" s="104"/>
      <c r="C215" s="104"/>
      <c r="D215" s="104"/>
      <c r="E215" s="104"/>
      <c r="F215" s="104"/>
      <c r="G215" s="105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5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  <c r="AD215" s="104"/>
      <c r="AE215" s="104"/>
      <c r="AF215" s="104"/>
      <c r="AG215" s="104"/>
      <c r="AH215" s="104"/>
      <c r="AI215" s="104"/>
      <c r="AJ215" s="104"/>
      <c r="AK215" s="104"/>
      <c r="AL215" s="104"/>
      <c r="AM215" s="104"/>
      <c r="AN215" s="104"/>
      <c r="AO215" s="104"/>
      <c r="AP215" s="104"/>
      <c r="AQ215" s="104"/>
      <c r="AR215" s="104"/>
      <c r="AS215" s="104"/>
      <c r="AT215" s="104"/>
      <c r="AU215" s="104"/>
      <c r="AV215" s="104"/>
      <c r="AW215" s="104"/>
      <c r="AX215" s="104"/>
      <c r="AY215" s="104"/>
      <c r="AZ215" s="104"/>
      <c r="BA215" s="104"/>
      <c r="BB215" s="104"/>
      <c r="BC215" s="104"/>
      <c r="BD215" s="104"/>
      <c r="BE215" s="104"/>
      <c r="BF215" s="104"/>
      <c r="BG215" s="104"/>
      <c r="BH215" s="104"/>
      <c r="BI215" s="104"/>
      <c r="BJ215" s="104"/>
      <c r="BK215" s="104"/>
      <c r="BL215" s="104"/>
    </row>
    <row r="216" ht="14.25" customHeight="1">
      <c r="A216" s="103"/>
      <c r="B216" s="104"/>
      <c r="C216" s="104"/>
      <c r="D216" s="104"/>
      <c r="E216" s="104"/>
      <c r="F216" s="104"/>
      <c r="G216" s="105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5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/>
      <c r="AG216" s="104"/>
      <c r="AH216" s="104"/>
      <c r="AI216" s="104"/>
      <c r="AJ216" s="104"/>
      <c r="AK216" s="104"/>
      <c r="AL216" s="104"/>
      <c r="AM216" s="104"/>
      <c r="AN216" s="104"/>
      <c r="AO216" s="104"/>
      <c r="AP216" s="104"/>
      <c r="AQ216" s="104"/>
      <c r="AR216" s="104"/>
      <c r="AS216" s="104"/>
      <c r="AT216" s="104"/>
      <c r="AU216" s="104"/>
      <c r="AV216" s="104"/>
      <c r="AW216" s="104"/>
      <c r="AX216" s="104"/>
      <c r="AY216" s="104"/>
      <c r="AZ216" s="104"/>
      <c r="BA216" s="104"/>
      <c r="BB216" s="104"/>
      <c r="BC216" s="104"/>
      <c r="BD216" s="104"/>
      <c r="BE216" s="104"/>
      <c r="BF216" s="104"/>
      <c r="BG216" s="104"/>
      <c r="BH216" s="104"/>
      <c r="BI216" s="104"/>
      <c r="BJ216" s="104"/>
      <c r="BK216" s="104"/>
      <c r="BL216" s="104"/>
    </row>
    <row r="217" ht="14.25" customHeight="1">
      <c r="A217" s="103"/>
      <c r="B217" s="104"/>
      <c r="C217" s="104"/>
      <c r="D217" s="104"/>
      <c r="E217" s="104"/>
      <c r="F217" s="104"/>
      <c r="G217" s="105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5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  <c r="AD217" s="104"/>
      <c r="AE217" s="104"/>
      <c r="AF217" s="104"/>
      <c r="AG217" s="104"/>
      <c r="AH217" s="104"/>
      <c r="AI217" s="104"/>
      <c r="AJ217" s="104"/>
      <c r="AK217" s="104"/>
      <c r="AL217" s="104"/>
      <c r="AM217" s="104"/>
      <c r="AN217" s="104"/>
      <c r="AO217" s="104"/>
      <c r="AP217" s="104"/>
      <c r="AQ217" s="104"/>
      <c r="AR217" s="104"/>
      <c r="AS217" s="104"/>
      <c r="AT217" s="104"/>
      <c r="AU217" s="104"/>
      <c r="AV217" s="104"/>
      <c r="AW217" s="104"/>
      <c r="AX217" s="104"/>
      <c r="AY217" s="104"/>
      <c r="AZ217" s="104"/>
      <c r="BA217" s="104"/>
      <c r="BB217" s="104"/>
      <c r="BC217" s="104"/>
      <c r="BD217" s="104"/>
      <c r="BE217" s="104"/>
      <c r="BF217" s="104"/>
      <c r="BG217" s="104"/>
      <c r="BH217" s="104"/>
      <c r="BI217" s="104"/>
      <c r="BJ217" s="104"/>
      <c r="BK217" s="104"/>
      <c r="BL217" s="104"/>
    </row>
    <row r="218" ht="14.25" customHeight="1">
      <c r="A218" s="103"/>
      <c r="B218" s="104"/>
      <c r="C218" s="104"/>
      <c r="D218" s="104"/>
      <c r="E218" s="104"/>
      <c r="F218" s="104"/>
      <c r="G218" s="105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5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/>
      <c r="AG218" s="104"/>
      <c r="AH218" s="104"/>
      <c r="AI218" s="104"/>
      <c r="AJ218" s="104"/>
      <c r="AK218" s="104"/>
      <c r="AL218" s="104"/>
      <c r="AM218" s="104"/>
      <c r="AN218" s="104"/>
      <c r="AO218" s="104"/>
      <c r="AP218" s="104"/>
      <c r="AQ218" s="104"/>
      <c r="AR218" s="104"/>
      <c r="AS218" s="104"/>
      <c r="AT218" s="104"/>
      <c r="AU218" s="104"/>
      <c r="AV218" s="104"/>
      <c r="AW218" s="104"/>
      <c r="AX218" s="104"/>
      <c r="AY218" s="104"/>
      <c r="AZ218" s="104"/>
      <c r="BA218" s="104"/>
      <c r="BB218" s="104"/>
      <c r="BC218" s="104"/>
      <c r="BD218" s="104"/>
      <c r="BE218" s="104"/>
      <c r="BF218" s="104"/>
      <c r="BG218" s="104"/>
      <c r="BH218" s="104"/>
      <c r="BI218" s="104"/>
      <c r="BJ218" s="104"/>
      <c r="BK218" s="104"/>
      <c r="BL218" s="104"/>
    </row>
    <row r="219" ht="14.25" customHeight="1">
      <c r="A219" s="103"/>
      <c r="B219" s="104"/>
      <c r="C219" s="104"/>
      <c r="D219" s="104"/>
      <c r="E219" s="104"/>
      <c r="F219" s="104"/>
      <c r="G219" s="105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5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  <c r="AD219" s="104"/>
      <c r="AE219" s="104"/>
      <c r="AF219" s="104"/>
      <c r="AG219" s="104"/>
      <c r="AH219" s="104"/>
      <c r="AI219" s="104"/>
      <c r="AJ219" s="104"/>
      <c r="AK219" s="104"/>
      <c r="AL219" s="104"/>
      <c r="AM219" s="104"/>
      <c r="AN219" s="104"/>
      <c r="AO219" s="104"/>
      <c r="AP219" s="104"/>
      <c r="AQ219" s="104"/>
      <c r="AR219" s="104"/>
      <c r="AS219" s="104"/>
      <c r="AT219" s="104"/>
      <c r="AU219" s="104"/>
      <c r="AV219" s="104"/>
      <c r="AW219" s="104"/>
      <c r="AX219" s="104"/>
      <c r="AY219" s="104"/>
      <c r="AZ219" s="104"/>
      <c r="BA219" s="104"/>
      <c r="BB219" s="104"/>
      <c r="BC219" s="104"/>
      <c r="BD219" s="104"/>
      <c r="BE219" s="104"/>
      <c r="BF219" s="104"/>
      <c r="BG219" s="104"/>
      <c r="BH219" s="104"/>
      <c r="BI219" s="104"/>
      <c r="BJ219" s="104"/>
      <c r="BK219" s="104"/>
      <c r="BL219" s="104"/>
    </row>
    <row r="220" ht="14.25" customHeight="1">
      <c r="A220" s="103"/>
      <c r="B220" s="104"/>
      <c r="C220" s="104"/>
      <c r="D220" s="104"/>
      <c r="E220" s="104"/>
      <c r="F220" s="104"/>
      <c r="G220" s="105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5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/>
      <c r="AG220" s="104"/>
      <c r="AH220" s="104"/>
      <c r="AI220" s="104"/>
      <c r="AJ220" s="104"/>
      <c r="AK220" s="104"/>
      <c r="AL220" s="104"/>
      <c r="AM220" s="104"/>
      <c r="AN220" s="104"/>
      <c r="AO220" s="104"/>
      <c r="AP220" s="104"/>
      <c r="AQ220" s="104"/>
      <c r="AR220" s="104"/>
      <c r="AS220" s="104"/>
      <c r="AT220" s="104"/>
      <c r="AU220" s="104"/>
      <c r="AV220" s="104"/>
      <c r="AW220" s="104"/>
      <c r="AX220" s="104"/>
      <c r="AY220" s="104"/>
      <c r="AZ220" s="104"/>
      <c r="BA220" s="104"/>
      <c r="BB220" s="104"/>
      <c r="BC220" s="104"/>
      <c r="BD220" s="104"/>
      <c r="BE220" s="104"/>
      <c r="BF220" s="104"/>
      <c r="BG220" s="104"/>
      <c r="BH220" s="104"/>
      <c r="BI220" s="104"/>
      <c r="BJ220" s="104"/>
      <c r="BK220" s="104"/>
      <c r="BL220" s="104"/>
    </row>
    <row r="221" ht="14.25" customHeight="1">
      <c r="A221" s="103"/>
      <c r="B221" s="104"/>
      <c r="C221" s="104"/>
      <c r="D221" s="104"/>
      <c r="E221" s="104"/>
      <c r="F221" s="104"/>
      <c r="G221" s="105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5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/>
      <c r="AG221" s="104"/>
      <c r="AH221" s="104"/>
      <c r="AI221" s="104"/>
      <c r="AJ221" s="104"/>
      <c r="AK221" s="104"/>
      <c r="AL221" s="104"/>
      <c r="AM221" s="104"/>
      <c r="AN221" s="104"/>
      <c r="AO221" s="104"/>
      <c r="AP221" s="104"/>
      <c r="AQ221" s="104"/>
      <c r="AR221" s="104"/>
      <c r="AS221" s="104"/>
      <c r="AT221" s="104"/>
      <c r="AU221" s="104"/>
      <c r="AV221" s="104"/>
      <c r="AW221" s="104"/>
      <c r="AX221" s="104"/>
      <c r="AY221" s="104"/>
      <c r="AZ221" s="104"/>
      <c r="BA221" s="104"/>
      <c r="BB221" s="104"/>
      <c r="BC221" s="104"/>
      <c r="BD221" s="104"/>
      <c r="BE221" s="104"/>
      <c r="BF221" s="104"/>
      <c r="BG221" s="104"/>
      <c r="BH221" s="104"/>
      <c r="BI221" s="104"/>
      <c r="BJ221" s="104"/>
      <c r="BK221" s="104"/>
      <c r="BL221" s="104"/>
    </row>
    <row r="222" ht="14.25" customHeight="1">
      <c r="A222" s="103"/>
      <c r="B222" s="104"/>
      <c r="C222" s="104"/>
      <c r="D222" s="104"/>
      <c r="E222" s="104"/>
      <c r="F222" s="104"/>
      <c r="G222" s="105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5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  <c r="AD222" s="104"/>
      <c r="AE222" s="104"/>
      <c r="AF222" s="104"/>
      <c r="AG222" s="104"/>
      <c r="AH222" s="104"/>
      <c r="AI222" s="104"/>
      <c r="AJ222" s="104"/>
      <c r="AK222" s="104"/>
      <c r="AL222" s="104"/>
      <c r="AM222" s="104"/>
      <c r="AN222" s="104"/>
      <c r="AO222" s="104"/>
      <c r="AP222" s="104"/>
      <c r="AQ222" s="104"/>
      <c r="AR222" s="104"/>
      <c r="AS222" s="104"/>
      <c r="AT222" s="104"/>
      <c r="AU222" s="104"/>
      <c r="AV222" s="104"/>
      <c r="AW222" s="104"/>
      <c r="AX222" s="104"/>
      <c r="AY222" s="104"/>
      <c r="AZ222" s="104"/>
      <c r="BA222" s="104"/>
      <c r="BB222" s="104"/>
      <c r="BC222" s="104"/>
      <c r="BD222" s="104"/>
      <c r="BE222" s="104"/>
      <c r="BF222" s="104"/>
      <c r="BG222" s="104"/>
      <c r="BH222" s="104"/>
      <c r="BI222" s="104"/>
      <c r="BJ222" s="104"/>
      <c r="BK222" s="104"/>
      <c r="BL222" s="104"/>
    </row>
    <row r="223" ht="14.25" customHeight="1">
      <c r="A223" s="103"/>
      <c r="B223" s="104"/>
      <c r="C223" s="104"/>
      <c r="D223" s="104"/>
      <c r="E223" s="104"/>
      <c r="F223" s="104"/>
      <c r="G223" s="105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5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/>
      <c r="AG223" s="104"/>
      <c r="AH223" s="104"/>
      <c r="AI223" s="104"/>
      <c r="AJ223" s="104"/>
      <c r="AK223" s="104"/>
      <c r="AL223" s="104"/>
      <c r="AM223" s="104"/>
      <c r="AN223" s="104"/>
      <c r="AO223" s="104"/>
      <c r="AP223" s="104"/>
      <c r="AQ223" s="104"/>
      <c r="AR223" s="104"/>
      <c r="AS223" s="104"/>
      <c r="AT223" s="104"/>
      <c r="AU223" s="104"/>
      <c r="AV223" s="104"/>
      <c r="AW223" s="104"/>
      <c r="AX223" s="104"/>
      <c r="AY223" s="104"/>
      <c r="AZ223" s="104"/>
      <c r="BA223" s="104"/>
      <c r="BB223" s="104"/>
      <c r="BC223" s="104"/>
      <c r="BD223" s="104"/>
      <c r="BE223" s="104"/>
      <c r="BF223" s="104"/>
      <c r="BG223" s="104"/>
      <c r="BH223" s="104"/>
      <c r="BI223" s="104"/>
      <c r="BJ223" s="104"/>
      <c r="BK223" s="104"/>
      <c r="BL223" s="104"/>
    </row>
    <row r="224" ht="14.25" customHeight="1">
      <c r="A224" s="103"/>
      <c r="B224" s="104"/>
      <c r="C224" s="104"/>
      <c r="D224" s="104"/>
      <c r="E224" s="104"/>
      <c r="F224" s="104"/>
      <c r="G224" s="105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5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  <c r="AD224" s="104"/>
      <c r="AE224" s="104"/>
      <c r="AF224" s="104"/>
      <c r="AG224" s="104"/>
      <c r="AH224" s="104"/>
      <c r="AI224" s="104"/>
      <c r="AJ224" s="104"/>
      <c r="AK224" s="104"/>
      <c r="AL224" s="104"/>
      <c r="AM224" s="104"/>
      <c r="AN224" s="104"/>
      <c r="AO224" s="104"/>
      <c r="AP224" s="104"/>
      <c r="AQ224" s="104"/>
      <c r="AR224" s="104"/>
      <c r="AS224" s="104"/>
      <c r="AT224" s="104"/>
      <c r="AU224" s="104"/>
      <c r="AV224" s="104"/>
      <c r="AW224" s="104"/>
      <c r="AX224" s="104"/>
      <c r="AY224" s="104"/>
      <c r="AZ224" s="104"/>
      <c r="BA224" s="104"/>
      <c r="BB224" s="104"/>
      <c r="BC224" s="104"/>
      <c r="BD224" s="104"/>
      <c r="BE224" s="104"/>
      <c r="BF224" s="104"/>
      <c r="BG224" s="104"/>
      <c r="BH224" s="104"/>
      <c r="BI224" s="104"/>
      <c r="BJ224" s="104"/>
      <c r="BK224" s="104"/>
      <c r="BL224" s="104"/>
    </row>
    <row r="225" ht="14.25" customHeight="1">
      <c r="A225" s="103"/>
      <c r="B225" s="104"/>
      <c r="C225" s="104"/>
      <c r="D225" s="104"/>
      <c r="E225" s="104"/>
      <c r="F225" s="104"/>
      <c r="G225" s="105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5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  <c r="AD225" s="104"/>
      <c r="AE225" s="104"/>
      <c r="AF225" s="104"/>
      <c r="AG225" s="104"/>
      <c r="AH225" s="104"/>
      <c r="AI225" s="104"/>
      <c r="AJ225" s="104"/>
      <c r="AK225" s="104"/>
      <c r="AL225" s="104"/>
      <c r="AM225" s="104"/>
      <c r="AN225" s="104"/>
      <c r="AO225" s="104"/>
      <c r="AP225" s="104"/>
      <c r="AQ225" s="104"/>
      <c r="AR225" s="104"/>
      <c r="AS225" s="104"/>
      <c r="AT225" s="104"/>
      <c r="AU225" s="104"/>
      <c r="AV225" s="104"/>
      <c r="AW225" s="104"/>
      <c r="AX225" s="104"/>
      <c r="AY225" s="104"/>
      <c r="AZ225" s="104"/>
      <c r="BA225" s="104"/>
      <c r="BB225" s="104"/>
      <c r="BC225" s="104"/>
      <c r="BD225" s="104"/>
      <c r="BE225" s="104"/>
      <c r="BF225" s="104"/>
      <c r="BG225" s="104"/>
      <c r="BH225" s="104"/>
      <c r="BI225" s="104"/>
      <c r="BJ225" s="104"/>
      <c r="BK225" s="104"/>
      <c r="BL225" s="104"/>
    </row>
    <row r="226" ht="14.25" customHeight="1">
      <c r="A226" s="103"/>
      <c r="B226" s="104"/>
      <c r="C226" s="104"/>
      <c r="D226" s="104"/>
      <c r="E226" s="104"/>
      <c r="F226" s="104"/>
      <c r="G226" s="105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5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  <c r="AD226" s="104"/>
      <c r="AE226" s="104"/>
      <c r="AF226" s="104"/>
      <c r="AG226" s="104"/>
      <c r="AH226" s="104"/>
      <c r="AI226" s="104"/>
      <c r="AJ226" s="104"/>
      <c r="AK226" s="104"/>
      <c r="AL226" s="104"/>
      <c r="AM226" s="104"/>
      <c r="AN226" s="104"/>
      <c r="AO226" s="104"/>
      <c r="AP226" s="104"/>
      <c r="AQ226" s="104"/>
      <c r="AR226" s="104"/>
      <c r="AS226" s="104"/>
      <c r="AT226" s="104"/>
      <c r="AU226" s="104"/>
      <c r="AV226" s="104"/>
      <c r="AW226" s="104"/>
      <c r="AX226" s="104"/>
      <c r="AY226" s="104"/>
      <c r="AZ226" s="104"/>
      <c r="BA226" s="104"/>
      <c r="BB226" s="104"/>
      <c r="BC226" s="104"/>
      <c r="BD226" s="104"/>
      <c r="BE226" s="104"/>
      <c r="BF226" s="104"/>
      <c r="BG226" s="104"/>
      <c r="BH226" s="104"/>
      <c r="BI226" s="104"/>
      <c r="BJ226" s="104"/>
      <c r="BK226" s="104"/>
      <c r="BL226" s="104"/>
    </row>
    <row r="227" ht="14.25" customHeight="1">
      <c r="A227" s="103"/>
      <c r="B227" s="104"/>
      <c r="C227" s="104"/>
      <c r="D227" s="104"/>
      <c r="E227" s="104"/>
      <c r="F227" s="104"/>
      <c r="G227" s="105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5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4"/>
      <c r="AI227" s="104"/>
      <c r="AJ227" s="104"/>
      <c r="AK227" s="104"/>
      <c r="AL227" s="104"/>
      <c r="AM227" s="104"/>
      <c r="AN227" s="104"/>
      <c r="AO227" s="104"/>
      <c r="AP227" s="104"/>
      <c r="AQ227" s="104"/>
      <c r="AR227" s="104"/>
      <c r="AS227" s="104"/>
      <c r="AT227" s="104"/>
      <c r="AU227" s="104"/>
      <c r="AV227" s="104"/>
      <c r="AW227" s="104"/>
      <c r="AX227" s="104"/>
      <c r="AY227" s="104"/>
      <c r="AZ227" s="104"/>
      <c r="BA227" s="104"/>
      <c r="BB227" s="104"/>
      <c r="BC227" s="104"/>
      <c r="BD227" s="104"/>
      <c r="BE227" s="104"/>
      <c r="BF227" s="104"/>
      <c r="BG227" s="104"/>
      <c r="BH227" s="104"/>
      <c r="BI227" s="104"/>
      <c r="BJ227" s="104"/>
      <c r="BK227" s="104"/>
      <c r="BL227" s="104"/>
    </row>
    <row r="228" ht="14.25" customHeight="1">
      <c r="A228" s="103"/>
      <c r="B228" s="104"/>
      <c r="C228" s="104"/>
      <c r="D228" s="104"/>
      <c r="E228" s="104"/>
      <c r="F228" s="104"/>
      <c r="G228" s="105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5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  <c r="AE228" s="104"/>
      <c r="AF228" s="104"/>
      <c r="AG228" s="104"/>
      <c r="AH228" s="104"/>
      <c r="AI228" s="104"/>
      <c r="AJ228" s="104"/>
      <c r="AK228" s="104"/>
      <c r="AL228" s="104"/>
      <c r="AM228" s="104"/>
      <c r="AN228" s="104"/>
      <c r="AO228" s="104"/>
      <c r="AP228" s="104"/>
      <c r="AQ228" s="104"/>
      <c r="AR228" s="104"/>
      <c r="AS228" s="104"/>
      <c r="AT228" s="104"/>
      <c r="AU228" s="104"/>
      <c r="AV228" s="104"/>
      <c r="AW228" s="104"/>
      <c r="AX228" s="104"/>
      <c r="AY228" s="104"/>
      <c r="AZ228" s="104"/>
      <c r="BA228" s="104"/>
      <c r="BB228" s="104"/>
      <c r="BC228" s="104"/>
      <c r="BD228" s="104"/>
      <c r="BE228" s="104"/>
      <c r="BF228" s="104"/>
      <c r="BG228" s="104"/>
      <c r="BH228" s="104"/>
      <c r="BI228" s="104"/>
      <c r="BJ228" s="104"/>
      <c r="BK228" s="104"/>
      <c r="BL228" s="104"/>
    </row>
    <row r="229" ht="14.25" customHeight="1">
      <c r="A229" s="103"/>
      <c r="B229" s="104"/>
      <c r="C229" s="104"/>
      <c r="D229" s="104"/>
      <c r="E229" s="104"/>
      <c r="F229" s="104"/>
      <c r="G229" s="105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5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  <c r="AD229" s="104"/>
      <c r="AE229" s="104"/>
      <c r="AF229" s="104"/>
      <c r="AG229" s="104"/>
      <c r="AH229" s="104"/>
      <c r="AI229" s="104"/>
      <c r="AJ229" s="104"/>
      <c r="AK229" s="104"/>
      <c r="AL229" s="104"/>
      <c r="AM229" s="104"/>
      <c r="AN229" s="104"/>
      <c r="AO229" s="104"/>
      <c r="AP229" s="104"/>
      <c r="AQ229" s="104"/>
      <c r="AR229" s="104"/>
      <c r="AS229" s="104"/>
      <c r="AT229" s="104"/>
      <c r="AU229" s="104"/>
      <c r="AV229" s="104"/>
      <c r="AW229" s="104"/>
      <c r="AX229" s="104"/>
      <c r="AY229" s="104"/>
      <c r="AZ229" s="104"/>
      <c r="BA229" s="104"/>
      <c r="BB229" s="104"/>
      <c r="BC229" s="104"/>
      <c r="BD229" s="104"/>
      <c r="BE229" s="104"/>
      <c r="BF229" s="104"/>
      <c r="BG229" s="104"/>
      <c r="BH229" s="104"/>
      <c r="BI229" s="104"/>
      <c r="BJ229" s="104"/>
      <c r="BK229" s="104"/>
      <c r="BL229" s="104"/>
    </row>
    <row r="230" ht="14.25" customHeight="1">
      <c r="A230" s="103"/>
      <c r="B230" s="104"/>
      <c r="C230" s="104"/>
      <c r="D230" s="104"/>
      <c r="E230" s="104"/>
      <c r="F230" s="104"/>
      <c r="G230" s="105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5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  <c r="AD230" s="104"/>
      <c r="AE230" s="104"/>
      <c r="AF230" s="104"/>
      <c r="AG230" s="104"/>
      <c r="AH230" s="104"/>
      <c r="AI230" s="104"/>
      <c r="AJ230" s="104"/>
      <c r="AK230" s="104"/>
      <c r="AL230" s="104"/>
      <c r="AM230" s="104"/>
      <c r="AN230" s="104"/>
      <c r="AO230" s="104"/>
      <c r="AP230" s="104"/>
      <c r="AQ230" s="104"/>
      <c r="AR230" s="104"/>
      <c r="AS230" s="104"/>
      <c r="AT230" s="104"/>
      <c r="AU230" s="104"/>
      <c r="AV230" s="104"/>
      <c r="AW230" s="104"/>
      <c r="AX230" s="104"/>
      <c r="AY230" s="104"/>
      <c r="AZ230" s="104"/>
      <c r="BA230" s="104"/>
      <c r="BB230" s="104"/>
      <c r="BC230" s="104"/>
      <c r="BD230" s="104"/>
      <c r="BE230" s="104"/>
      <c r="BF230" s="104"/>
      <c r="BG230" s="104"/>
      <c r="BH230" s="104"/>
      <c r="BI230" s="104"/>
      <c r="BJ230" s="104"/>
      <c r="BK230" s="104"/>
      <c r="BL230" s="104"/>
    </row>
    <row r="231" ht="14.25" customHeight="1">
      <c r="A231" s="103"/>
      <c r="B231" s="104"/>
      <c r="C231" s="104"/>
      <c r="D231" s="104"/>
      <c r="E231" s="104"/>
      <c r="F231" s="104"/>
      <c r="G231" s="105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5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4"/>
      <c r="AT231" s="104"/>
      <c r="AU231" s="104"/>
      <c r="AV231" s="104"/>
      <c r="AW231" s="104"/>
      <c r="AX231" s="104"/>
      <c r="AY231" s="104"/>
      <c r="AZ231" s="104"/>
      <c r="BA231" s="104"/>
      <c r="BB231" s="104"/>
      <c r="BC231" s="104"/>
      <c r="BD231" s="104"/>
      <c r="BE231" s="104"/>
      <c r="BF231" s="104"/>
      <c r="BG231" s="104"/>
      <c r="BH231" s="104"/>
      <c r="BI231" s="104"/>
      <c r="BJ231" s="104"/>
      <c r="BK231" s="104"/>
      <c r="BL231" s="104"/>
    </row>
    <row r="232" ht="14.25" customHeight="1">
      <c r="A232" s="103"/>
      <c r="B232" s="104"/>
      <c r="C232" s="104"/>
      <c r="D232" s="104"/>
      <c r="E232" s="104"/>
      <c r="F232" s="104"/>
      <c r="G232" s="105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5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  <c r="AE232" s="104"/>
      <c r="AF232" s="104"/>
      <c r="AG232" s="104"/>
      <c r="AH232" s="104"/>
      <c r="AI232" s="104"/>
      <c r="AJ232" s="104"/>
      <c r="AK232" s="104"/>
      <c r="AL232" s="104"/>
      <c r="AM232" s="104"/>
      <c r="AN232" s="104"/>
      <c r="AO232" s="104"/>
      <c r="AP232" s="104"/>
      <c r="AQ232" s="104"/>
      <c r="AR232" s="104"/>
      <c r="AS232" s="104"/>
      <c r="AT232" s="104"/>
      <c r="AU232" s="104"/>
      <c r="AV232" s="104"/>
      <c r="AW232" s="104"/>
      <c r="AX232" s="104"/>
      <c r="AY232" s="104"/>
      <c r="AZ232" s="104"/>
      <c r="BA232" s="104"/>
      <c r="BB232" s="104"/>
      <c r="BC232" s="104"/>
      <c r="BD232" s="104"/>
      <c r="BE232" s="104"/>
      <c r="BF232" s="104"/>
      <c r="BG232" s="104"/>
      <c r="BH232" s="104"/>
      <c r="BI232" s="104"/>
      <c r="BJ232" s="104"/>
      <c r="BK232" s="104"/>
      <c r="BL232" s="104"/>
    </row>
    <row r="233" ht="14.25" customHeight="1">
      <c r="A233" s="103"/>
      <c r="B233" s="104"/>
      <c r="C233" s="104"/>
      <c r="D233" s="104"/>
      <c r="E233" s="104"/>
      <c r="F233" s="104"/>
      <c r="G233" s="105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5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  <c r="AJ233" s="104"/>
      <c r="AK233" s="104"/>
      <c r="AL233" s="104"/>
      <c r="AM233" s="104"/>
      <c r="AN233" s="104"/>
      <c r="AO233" s="104"/>
      <c r="AP233" s="104"/>
      <c r="AQ233" s="104"/>
      <c r="AR233" s="104"/>
      <c r="AS233" s="104"/>
      <c r="AT233" s="104"/>
      <c r="AU233" s="104"/>
      <c r="AV233" s="104"/>
      <c r="AW233" s="104"/>
      <c r="AX233" s="104"/>
      <c r="AY233" s="104"/>
      <c r="AZ233" s="104"/>
      <c r="BA233" s="104"/>
      <c r="BB233" s="104"/>
      <c r="BC233" s="104"/>
      <c r="BD233" s="104"/>
      <c r="BE233" s="104"/>
      <c r="BF233" s="104"/>
      <c r="BG233" s="104"/>
      <c r="BH233" s="104"/>
      <c r="BI233" s="104"/>
      <c r="BJ233" s="104"/>
      <c r="BK233" s="104"/>
      <c r="BL233" s="104"/>
    </row>
    <row r="234" ht="14.25" customHeight="1">
      <c r="A234" s="103"/>
      <c r="B234" s="104"/>
      <c r="C234" s="104"/>
      <c r="D234" s="104"/>
      <c r="E234" s="104"/>
      <c r="F234" s="104"/>
      <c r="G234" s="105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5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  <c r="AE234" s="104"/>
      <c r="AF234" s="104"/>
      <c r="AG234" s="104"/>
      <c r="AH234" s="104"/>
      <c r="AI234" s="104"/>
      <c r="AJ234" s="104"/>
      <c r="AK234" s="104"/>
      <c r="AL234" s="104"/>
      <c r="AM234" s="104"/>
      <c r="AN234" s="104"/>
      <c r="AO234" s="104"/>
      <c r="AP234" s="104"/>
      <c r="AQ234" s="104"/>
      <c r="AR234" s="104"/>
      <c r="AS234" s="104"/>
      <c r="AT234" s="104"/>
      <c r="AU234" s="104"/>
      <c r="AV234" s="104"/>
      <c r="AW234" s="104"/>
      <c r="AX234" s="104"/>
      <c r="AY234" s="104"/>
      <c r="AZ234" s="104"/>
      <c r="BA234" s="104"/>
      <c r="BB234" s="104"/>
      <c r="BC234" s="104"/>
      <c r="BD234" s="104"/>
      <c r="BE234" s="104"/>
      <c r="BF234" s="104"/>
      <c r="BG234" s="104"/>
      <c r="BH234" s="104"/>
      <c r="BI234" s="104"/>
      <c r="BJ234" s="104"/>
      <c r="BK234" s="104"/>
      <c r="BL234" s="104"/>
    </row>
    <row r="235" ht="14.25" customHeight="1">
      <c r="A235" s="103"/>
      <c r="B235" s="104"/>
      <c r="C235" s="104"/>
      <c r="D235" s="104"/>
      <c r="E235" s="104"/>
      <c r="F235" s="104"/>
      <c r="G235" s="105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5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  <c r="AD235" s="104"/>
      <c r="AE235" s="104"/>
      <c r="AF235" s="104"/>
      <c r="AG235" s="104"/>
      <c r="AH235" s="104"/>
      <c r="AI235" s="104"/>
      <c r="AJ235" s="104"/>
      <c r="AK235" s="104"/>
      <c r="AL235" s="104"/>
      <c r="AM235" s="104"/>
      <c r="AN235" s="104"/>
      <c r="AO235" s="104"/>
      <c r="AP235" s="104"/>
      <c r="AQ235" s="104"/>
      <c r="AR235" s="104"/>
      <c r="AS235" s="104"/>
      <c r="AT235" s="104"/>
      <c r="AU235" s="104"/>
      <c r="AV235" s="104"/>
      <c r="AW235" s="104"/>
      <c r="AX235" s="104"/>
      <c r="AY235" s="104"/>
      <c r="AZ235" s="104"/>
      <c r="BA235" s="104"/>
      <c r="BB235" s="104"/>
      <c r="BC235" s="104"/>
      <c r="BD235" s="104"/>
      <c r="BE235" s="104"/>
      <c r="BF235" s="104"/>
      <c r="BG235" s="104"/>
      <c r="BH235" s="104"/>
      <c r="BI235" s="104"/>
      <c r="BJ235" s="104"/>
      <c r="BK235" s="104"/>
      <c r="BL235" s="104"/>
    </row>
    <row r="236" ht="14.25" customHeight="1">
      <c r="A236" s="103"/>
      <c r="B236" s="104"/>
      <c r="C236" s="104"/>
      <c r="D236" s="104"/>
      <c r="E236" s="104"/>
      <c r="F236" s="104"/>
      <c r="G236" s="105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5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  <c r="AD236" s="104"/>
      <c r="AE236" s="104"/>
      <c r="AF236" s="104"/>
      <c r="AG236" s="104"/>
      <c r="AH236" s="104"/>
      <c r="AI236" s="104"/>
      <c r="AJ236" s="104"/>
      <c r="AK236" s="104"/>
      <c r="AL236" s="104"/>
      <c r="AM236" s="104"/>
      <c r="AN236" s="104"/>
      <c r="AO236" s="104"/>
      <c r="AP236" s="104"/>
      <c r="AQ236" s="104"/>
      <c r="AR236" s="104"/>
      <c r="AS236" s="104"/>
      <c r="AT236" s="104"/>
      <c r="AU236" s="104"/>
      <c r="AV236" s="104"/>
      <c r="AW236" s="104"/>
      <c r="AX236" s="104"/>
      <c r="AY236" s="104"/>
      <c r="AZ236" s="104"/>
      <c r="BA236" s="104"/>
      <c r="BB236" s="104"/>
      <c r="BC236" s="104"/>
      <c r="BD236" s="104"/>
      <c r="BE236" s="104"/>
      <c r="BF236" s="104"/>
      <c r="BG236" s="104"/>
      <c r="BH236" s="104"/>
      <c r="BI236" s="104"/>
      <c r="BJ236" s="104"/>
      <c r="BK236" s="104"/>
      <c r="BL236" s="104"/>
    </row>
    <row r="237" ht="14.25" customHeight="1">
      <c r="A237" s="103"/>
      <c r="B237" s="104"/>
      <c r="C237" s="104"/>
      <c r="D237" s="104"/>
      <c r="E237" s="104"/>
      <c r="F237" s="104"/>
      <c r="G237" s="105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5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  <c r="AD237" s="104"/>
      <c r="AE237" s="104"/>
      <c r="AF237" s="104"/>
      <c r="AG237" s="104"/>
      <c r="AH237" s="104"/>
      <c r="AI237" s="104"/>
      <c r="AJ237" s="104"/>
      <c r="AK237" s="104"/>
      <c r="AL237" s="104"/>
      <c r="AM237" s="104"/>
      <c r="AN237" s="104"/>
      <c r="AO237" s="104"/>
      <c r="AP237" s="104"/>
      <c r="AQ237" s="104"/>
      <c r="AR237" s="104"/>
      <c r="AS237" s="104"/>
      <c r="AT237" s="104"/>
      <c r="AU237" s="104"/>
      <c r="AV237" s="104"/>
      <c r="AW237" s="104"/>
      <c r="AX237" s="104"/>
      <c r="AY237" s="104"/>
      <c r="AZ237" s="104"/>
      <c r="BA237" s="104"/>
      <c r="BB237" s="104"/>
      <c r="BC237" s="104"/>
      <c r="BD237" s="104"/>
      <c r="BE237" s="104"/>
      <c r="BF237" s="104"/>
      <c r="BG237" s="104"/>
      <c r="BH237" s="104"/>
      <c r="BI237" s="104"/>
      <c r="BJ237" s="104"/>
      <c r="BK237" s="104"/>
      <c r="BL237" s="104"/>
    </row>
    <row r="238" ht="14.25" customHeight="1">
      <c r="A238" s="103"/>
      <c r="B238" s="104"/>
      <c r="C238" s="104"/>
      <c r="D238" s="104"/>
      <c r="E238" s="104"/>
      <c r="F238" s="104"/>
      <c r="G238" s="105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5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  <c r="AD238" s="104"/>
      <c r="AE238" s="104"/>
      <c r="AF238" s="104"/>
      <c r="AG238" s="104"/>
      <c r="AH238" s="104"/>
      <c r="AI238" s="104"/>
      <c r="AJ238" s="104"/>
      <c r="AK238" s="104"/>
      <c r="AL238" s="104"/>
      <c r="AM238" s="104"/>
      <c r="AN238" s="104"/>
      <c r="AO238" s="104"/>
      <c r="AP238" s="104"/>
      <c r="AQ238" s="104"/>
      <c r="AR238" s="104"/>
      <c r="AS238" s="104"/>
      <c r="AT238" s="104"/>
      <c r="AU238" s="104"/>
      <c r="AV238" s="104"/>
      <c r="AW238" s="104"/>
      <c r="AX238" s="104"/>
      <c r="AY238" s="104"/>
      <c r="AZ238" s="104"/>
      <c r="BA238" s="104"/>
      <c r="BB238" s="104"/>
      <c r="BC238" s="104"/>
      <c r="BD238" s="104"/>
      <c r="BE238" s="104"/>
      <c r="BF238" s="104"/>
      <c r="BG238" s="104"/>
      <c r="BH238" s="104"/>
      <c r="BI238" s="104"/>
      <c r="BJ238" s="104"/>
      <c r="BK238" s="104"/>
      <c r="BL238" s="104"/>
    </row>
    <row r="239" ht="14.25" customHeight="1">
      <c r="A239" s="103"/>
      <c r="B239" s="104"/>
      <c r="C239" s="104"/>
      <c r="D239" s="104"/>
      <c r="E239" s="104"/>
      <c r="F239" s="104"/>
      <c r="G239" s="105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5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  <c r="AD239" s="104"/>
      <c r="AE239" s="104"/>
      <c r="AF239" s="104"/>
      <c r="AG239" s="104"/>
      <c r="AH239" s="104"/>
      <c r="AI239" s="104"/>
      <c r="AJ239" s="104"/>
      <c r="AK239" s="104"/>
      <c r="AL239" s="104"/>
      <c r="AM239" s="104"/>
      <c r="AN239" s="104"/>
      <c r="AO239" s="104"/>
      <c r="AP239" s="104"/>
      <c r="AQ239" s="104"/>
      <c r="AR239" s="104"/>
      <c r="AS239" s="104"/>
      <c r="AT239" s="104"/>
      <c r="AU239" s="104"/>
      <c r="AV239" s="104"/>
      <c r="AW239" s="104"/>
      <c r="AX239" s="104"/>
      <c r="AY239" s="104"/>
      <c r="AZ239" s="104"/>
      <c r="BA239" s="104"/>
      <c r="BB239" s="104"/>
      <c r="BC239" s="104"/>
      <c r="BD239" s="104"/>
      <c r="BE239" s="104"/>
      <c r="BF239" s="104"/>
      <c r="BG239" s="104"/>
      <c r="BH239" s="104"/>
      <c r="BI239" s="104"/>
      <c r="BJ239" s="104"/>
      <c r="BK239" s="104"/>
      <c r="BL239" s="104"/>
    </row>
    <row r="240" ht="14.25" customHeight="1">
      <c r="A240" s="103"/>
      <c r="B240" s="104"/>
      <c r="C240" s="104"/>
      <c r="D240" s="104"/>
      <c r="E240" s="104"/>
      <c r="F240" s="104"/>
      <c r="G240" s="105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5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  <c r="AD240" s="104"/>
      <c r="AE240" s="104"/>
      <c r="AF240" s="104"/>
      <c r="AG240" s="104"/>
      <c r="AH240" s="104"/>
      <c r="AI240" s="104"/>
      <c r="AJ240" s="104"/>
      <c r="AK240" s="104"/>
      <c r="AL240" s="104"/>
      <c r="AM240" s="104"/>
      <c r="AN240" s="104"/>
      <c r="AO240" s="104"/>
      <c r="AP240" s="104"/>
      <c r="AQ240" s="104"/>
      <c r="AR240" s="104"/>
      <c r="AS240" s="104"/>
      <c r="AT240" s="104"/>
      <c r="AU240" s="104"/>
      <c r="AV240" s="104"/>
      <c r="AW240" s="104"/>
      <c r="AX240" s="104"/>
      <c r="AY240" s="104"/>
      <c r="AZ240" s="104"/>
      <c r="BA240" s="104"/>
      <c r="BB240" s="104"/>
      <c r="BC240" s="104"/>
      <c r="BD240" s="104"/>
      <c r="BE240" s="104"/>
      <c r="BF240" s="104"/>
      <c r="BG240" s="104"/>
      <c r="BH240" s="104"/>
      <c r="BI240" s="104"/>
      <c r="BJ240" s="104"/>
      <c r="BK240" s="104"/>
      <c r="BL240" s="104"/>
    </row>
    <row r="241" ht="14.25" customHeight="1">
      <c r="A241" s="103"/>
      <c r="B241" s="104"/>
      <c r="C241" s="104"/>
      <c r="D241" s="104"/>
      <c r="E241" s="104"/>
      <c r="F241" s="104"/>
      <c r="G241" s="105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5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104"/>
      <c r="AK241" s="104"/>
      <c r="AL241" s="104"/>
      <c r="AM241" s="104"/>
      <c r="AN241" s="104"/>
      <c r="AO241" s="104"/>
      <c r="AP241" s="104"/>
      <c r="AQ241" s="104"/>
      <c r="AR241" s="104"/>
      <c r="AS241" s="104"/>
      <c r="AT241" s="104"/>
      <c r="AU241" s="104"/>
      <c r="AV241" s="104"/>
      <c r="AW241" s="104"/>
      <c r="AX241" s="104"/>
      <c r="AY241" s="104"/>
      <c r="AZ241" s="104"/>
      <c r="BA241" s="104"/>
      <c r="BB241" s="104"/>
      <c r="BC241" s="104"/>
      <c r="BD241" s="104"/>
      <c r="BE241" s="104"/>
      <c r="BF241" s="104"/>
      <c r="BG241" s="104"/>
      <c r="BH241" s="104"/>
      <c r="BI241" s="104"/>
      <c r="BJ241" s="104"/>
      <c r="BK241" s="104"/>
      <c r="BL241" s="104"/>
    </row>
    <row r="242" ht="14.25" customHeight="1">
      <c r="A242" s="103"/>
      <c r="B242" s="104"/>
      <c r="C242" s="104"/>
      <c r="D242" s="104"/>
      <c r="E242" s="104"/>
      <c r="F242" s="104"/>
      <c r="G242" s="105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5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  <c r="AD242" s="104"/>
      <c r="AE242" s="104"/>
      <c r="AF242" s="104"/>
      <c r="AG242" s="104"/>
      <c r="AH242" s="104"/>
      <c r="AI242" s="104"/>
      <c r="AJ242" s="104"/>
      <c r="AK242" s="104"/>
      <c r="AL242" s="104"/>
      <c r="AM242" s="104"/>
      <c r="AN242" s="104"/>
      <c r="AO242" s="104"/>
      <c r="AP242" s="104"/>
      <c r="AQ242" s="104"/>
      <c r="AR242" s="104"/>
      <c r="AS242" s="104"/>
      <c r="AT242" s="104"/>
      <c r="AU242" s="104"/>
      <c r="AV242" s="104"/>
      <c r="AW242" s="104"/>
      <c r="AX242" s="104"/>
      <c r="AY242" s="104"/>
      <c r="AZ242" s="104"/>
      <c r="BA242" s="104"/>
      <c r="BB242" s="104"/>
      <c r="BC242" s="104"/>
      <c r="BD242" s="104"/>
      <c r="BE242" s="104"/>
      <c r="BF242" s="104"/>
      <c r="BG242" s="104"/>
      <c r="BH242" s="104"/>
      <c r="BI242" s="104"/>
      <c r="BJ242" s="104"/>
      <c r="BK242" s="104"/>
      <c r="BL242" s="104"/>
    </row>
    <row r="243" ht="14.25" customHeight="1">
      <c r="A243" s="103"/>
      <c r="B243" s="104"/>
      <c r="C243" s="104"/>
      <c r="D243" s="104"/>
      <c r="E243" s="104"/>
      <c r="F243" s="104"/>
      <c r="G243" s="105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5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  <c r="AD243" s="104"/>
      <c r="AE243" s="104"/>
      <c r="AF243" s="104"/>
      <c r="AG243" s="104"/>
      <c r="AH243" s="104"/>
      <c r="AI243" s="104"/>
      <c r="AJ243" s="104"/>
      <c r="AK243" s="104"/>
      <c r="AL243" s="104"/>
      <c r="AM243" s="104"/>
      <c r="AN243" s="104"/>
      <c r="AO243" s="104"/>
      <c r="AP243" s="104"/>
      <c r="AQ243" s="104"/>
      <c r="AR243" s="104"/>
      <c r="AS243" s="104"/>
      <c r="AT243" s="104"/>
      <c r="AU243" s="104"/>
      <c r="AV243" s="104"/>
      <c r="AW243" s="104"/>
      <c r="AX243" s="104"/>
      <c r="AY243" s="104"/>
      <c r="AZ243" s="104"/>
      <c r="BA243" s="104"/>
      <c r="BB243" s="104"/>
      <c r="BC243" s="104"/>
      <c r="BD243" s="104"/>
      <c r="BE243" s="104"/>
      <c r="BF243" s="104"/>
      <c r="BG243" s="104"/>
      <c r="BH243" s="104"/>
      <c r="BI243" s="104"/>
      <c r="BJ243" s="104"/>
      <c r="BK243" s="104"/>
      <c r="BL243" s="104"/>
    </row>
    <row r="244" ht="14.25" customHeight="1">
      <c r="A244" s="103"/>
      <c r="B244" s="104"/>
      <c r="C244" s="104"/>
      <c r="D244" s="104"/>
      <c r="E244" s="104"/>
      <c r="F244" s="104"/>
      <c r="G244" s="105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5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104"/>
      <c r="AK244" s="104"/>
      <c r="AL244" s="104"/>
      <c r="AM244" s="104"/>
      <c r="AN244" s="104"/>
      <c r="AO244" s="104"/>
      <c r="AP244" s="104"/>
      <c r="AQ244" s="104"/>
      <c r="AR244" s="104"/>
      <c r="AS244" s="104"/>
      <c r="AT244" s="104"/>
      <c r="AU244" s="104"/>
      <c r="AV244" s="104"/>
      <c r="AW244" s="104"/>
      <c r="AX244" s="104"/>
      <c r="AY244" s="104"/>
      <c r="AZ244" s="104"/>
      <c r="BA244" s="104"/>
      <c r="BB244" s="104"/>
      <c r="BC244" s="104"/>
      <c r="BD244" s="104"/>
      <c r="BE244" s="104"/>
      <c r="BF244" s="104"/>
      <c r="BG244" s="104"/>
      <c r="BH244" s="104"/>
      <c r="BI244" s="104"/>
      <c r="BJ244" s="104"/>
      <c r="BK244" s="104"/>
      <c r="BL244" s="104"/>
    </row>
    <row r="245" ht="14.25" customHeight="1">
      <c r="A245" s="103"/>
      <c r="B245" s="104"/>
      <c r="C245" s="104"/>
      <c r="D245" s="104"/>
      <c r="E245" s="104"/>
      <c r="F245" s="104"/>
      <c r="G245" s="105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5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4"/>
      <c r="AI245" s="104"/>
      <c r="AJ245" s="104"/>
      <c r="AK245" s="104"/>
      <c r="AL245" s="104"/>
      <c r="AM245" s="104"/>
      <c r="AN245" s="104"/>
      <c r="AO245" s="104"/>
      <c r="AP245" s="104"/>
      <c r="AQ245" s="104"/>
      <c r="AR245" s="104"/>
      <c r="AS245" s="104"/>
      <c r="AT245" s="104"/>
      <c r="AU245" s="104"/>
      <c r="AV245" s="104"/>
      <c r="AW245" s="104"/>
      <c r="AX245" s="104"/>
      <c r="AY245" s="104"/>
      <c r="AZ245" s="104"/>
      <c r="BA245" s="104"/>
      <c r="BB245" s="104"/>
      <c r="BC245" s="104"/>
      <c r="BD245" s="104"/>
      <c r="BE245" s="104"/>
      <c r="BF245" s="104"/>
      <c r="BG245" s="104"/>
      <c r="BH245" s="104"/>
      <c r="BI245" s="104"/>
      <c r="BJ245" s="104"/>
      <c r="BK245" s="104"/>
      <c r="BL245" s="104"/>
    </row>
    <row r="246" ht="14.25" customHeight="1">
      <c r="A246" s="103"/>
      <c r="B246" s="104"/>
      <c r="C246" s="104"/>
      <c r="D246" s="104"/>
      <c r="E246" s="104"/>
      <c r="F246" s="104"/>
      <c r="G246" s="105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5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104"/>
      <c r="AK246" s="104"/>
      <c r="AL246" s="104"/>
      <c r="AM246" s="104"/>
      <c r="AN246" s="104"/>
      <c r="AO246" s="104"/>
      <c r="AP246" s="104"/>
      <c r="AQ246" s="104"/>
      <c r="AR246" s="104"/>
      <c r="AS246" s="104"/>
      <c r="AT246" s="104"/>
      <c r="AU246" s="104"/>
      <c r="AV246" s="104"/>
      <c r="AW246" s="104"/>
      <c r="AX246" s="104"/>
      <c r="AY246" s="104"/>
      <c r="AZ246" s="104"/>
      <c r="BA246" s="104"/>
      <c r="BB246" s="104"/>
      <c r="BC246" s="104"/>
      <c r="BD246" s="104"/>
      <c r="BE246" s="104"/>
      <c r="BF246" s="104"/>
      <c r="BG246" s="104"/>
      <c r="BH246" s="104"/>
      <c r="BI246" s="104"/>
      <c r="BJ246" s="104"/>
      <c r="BK246" s="104"/>
      <c r="BL246" s="104"/>
    </row>
    <row r="247" ht="14.25" customHeight="1">
      <c r="A247" s="103"/>
      <c r="B247" s="104"/>
      <c r="C247" s="104"/>
      <c r="D247" s="104"/>
      <c r="E247" s="104"/>
      <c r="F247" s="104"/>
      <c r="G247" s="105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5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/>
      <c r="AI247" s="104"/>
      <c r="AJ247" s="104"/>
      <c r="AK247" s="104"/>
      <c r="AL247" s="104"/>
      <c r="AM247" s="104"/>
      <c r="AN247" s="104"/>
      <c r="AO247" s="104"/>
      <c r="AP247" s="104"/>
      <c r="AQ247" s="104"/>
      <c r="AR247" s="104"/>
      <c r="AS247" s="104"/>
      <c r="AT247" s="104"/>
      <c r="AU247" s="104"/>
      <c r="AV247" s="104"/>
      <c r="AW247" s="104"/>
      <c r="AX247" s="104"/>
      <c r="AY247" s="104"/>
      <c r="AZ247" s="104"/>
      <c r="BA247" s="104"/>
      <c r="BB247" s="104"/>
      <c r="BC247" s="104"/>
      <c r="BD247" s="104"/>
      <c r="BE247" s="104"/>
      <c r="BF247" s="104"/>
      <c r="BG247" s="104"/>
      <c r="BH247" s="104"/>
      <c r="BI247" s="104"/>
      <c r="BJ247" s="104"/>
      <c r="BK247" s="104"/>
      <c r="BL247" s="104"/>
    </row>
    <row r="248" ht="14.25" customHeight="1">
      <c r="A248" s="103"/>
      <c r="B248" s="104"/>
      <c r="C248" s="104"/>
      <c r="D248" s="104"/>
      <c r="E248" s="104"/>
      <c r="F248" s="104"/>
      <c r="G248" s="105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5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4"/>
      <c r="AK248" s="104"/>
      <c r="AL248" s="104"/>
      <c r="AM248" s="104"/>
      <c r="AN248" s="104"/>
      <c r="AO248" s="104"/>
      <c r="AP248" s="104"/>
      <c r="AQ248" s="104"/>
      <c r="AR248" s="104"/>
      <c r="AS248" s="104"/>
      <c r="AT248" s="104"/>
      <c r="AU248" s="104"/>
      <c r="AV248" s="104"/>
      <c r="AW248" s="104"/>
      <c r="AX248" s="104"/>
      <c r="AY248" s="104"/>
      <c r="AZ248" s="104"/>
      <c r="BA248" s="104"/>
      <c r="BB248" s="104"/>
      <c r="BC248" s="104"/>
      <c r="BD248" s="104"/>
      <c r="BE248" s="104"/>
      <c r="BF248" s="104"/>
      <c r="BG248" s="104"/>
      <c r="BH248" s="104"/>
      <c r="BI248" s="104"/>
      <c r="BJ248" s="104"/>
      <c r="BK248" s="104"/>
      <c r="BL248" s="104"/>
    </row>
    <row r="249" ht="14.25" customHeight="1">
      <c r="A249" s="103"/>
      <c r="B249" s="104"/>
      <c r="C249" s="104"/>
      <c r="D249" s="104"/>
      <c r="E249" s="104"/>
      <c r="F249" s="104"/>
      <c r="G249" s="105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5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  <c r="AD249" s="104"/>
      <c r="AE249" s="104"/>
      <c r="AF249" s="104"/>
      <c r="AG249" s="104"/>
      <c r="AH249" s="104"/>
      <c r="AI249" s="104"/>
      <c r="AJ249" s="104"/>
      <c r="AK249" s="104"/>
      <c r="AL249" s="104"/>
      <c r="AM249" s="104"/>
      <c r="AN249" s="104"/>
      <c r="AO249" s="104"/>
      <c r="AP249" s="104"/>
      <c r="AQ249" s="104"/>
      <c r="AR249" s="104"/>
      <c r="AS249" s="104"/>
      <c r="AT249" s="104"/>
      <c r="AU249" s="104"/>
      <c r="AV249" s="104"/>
      <c r="AW249" s="104"/>
      <c r="AX249" s="104"/>
      <c r="AY249" s="104"/>
      <c r="AZ249" s="104"/>
      <c r="BA249" s="104"/>
      <c r="BB249" s="104"/>
      <c r="BC249" s="104"/>
      <c r="BD249" s="104"/>
      <c r="BE249" s="104"/>
      <c r="BF249" s="104"/>
      <c r="BG249" s="104"/>
      <c r="BH249" s="104"/>
      <c r="BI249" s="104"/>
      <c r="BJ249" s="104"/>
      <c r="BK249" s="104"/>
      <c r="BL249" s="104"/>
    </row>
    <row r="250" ht="14.25" customHeight="1">
      <c r="A250" s="103"/>
      <c r="B250" s="104"/>
      <c r="C250" s="104"/>
      <c r="D250" s="104"/>
      <c r="E250" s="104"/>
      <c r="F250" s="104"/>
      <c r="G250" s="105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5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  <c r="AD250" s="104"/>
      <c r="AE250" s="104"/>
      <c r="AF250" s="104"/>
      <c r="AG250" s="104"/>
      <c r="AH250" s="104"/>
      <c r="AI250" s="104"/>
      <c r="AJ250" s="104"/>
      <c r="AK250" s="104"/>
      <c r="AL250" s="104"/>
      <c r="AM250" s="104"/>
      <c r="AN250" s="104"/>
      <c r="AO250" s="104"/>
      <c r="AP250" s="104"/>
      <c r="AQ250" s="104"/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4"/>
      <c r="BB250" s="104"/>
      <c r="BC250" s="104"/>
      <c r="BD250" s="104"/>
      <c r="BE250" s="104"/>
      <c r="BF250" s="104"/>
      <c r="BG250" s="104"/>
      <c r="BH250" s="104"/>
      <c r="BI250" s="104"/>
      <c r="BJ250" s="104"/>
      <c r="BK250" s="104"/>
      <c r="BL250" s="104"/>
    </row>
    <row r="251" ht="14.25" customHeight="1">
      <c r="A251" s="103"/>
      <c r="B251" s="104"/>
      <c r="C251" s="104"/>
      <c r="D251" s="104"/>
      <c r="E251" s="104"/>
      <c r="F251" s="104"/>
      <c r="G251" s="105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5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  <c r="AD251" s="104"/>
      <c r="AE251" s="104"/>
      <c r="AF251" s="104"/>
      <c r="AG251" s="104"/>
      <c r="AH251" s="104"/>
      <c r="AI251" s="104"/>
      <c r="AJ251" s="104"/>
      <c r="AK251" s="104"/>
      <c r="AL251" s="104"/>
      <c r="AM251" s="104"/>
      <c r="AN251" s="104"/>
      <c r="AO251" s="104"/>
      <c r="AP251" s="104"/>
      <c r="AQ251" s="104"/>
      <c r="AR251" s="104"/>
      <c r="AS251" s="104"/>
      <c r="AT251" s="104"/>
      <c r="AU251" s="104"/>
      <c r="AV251" s="104"/>
      <c r="AW251" s="104"/>
      <c r="AX251" s="104"/>
      <c r="AY251" s="104"/>
      <c r="AZ251" s="104"/>
      <c r="BA251" s="104"/>
      <c r="BB251" s="104"/>
      <c r="BC251" s="104"/>
      <c r="BD251" s="104"/>
      <c r="BE251" s="104"/>
      <c r="BF251" s="104"/>
      <c r="BG251" s="104"/>
      <c r="BH251" s="104"/>
      <c r="BI251" s="104"/>
      <c r="BJ251" s="104"/>
      <c r="BK251" s="104"/>
      <c r="BL251" s="104"/>
    </row>
    <row r="252" ht="14.25" customHeight="1">
      <c r="A252" s="103"/>
      <c r="B252" s="104"/>
      <c r="C252" s="104"/>
      <c r="D252" s="104"/>
      <c r="E252" s="104"/>
      <c r="F252" s="104"/>
      <c r="G252" s="105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5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  <c r="AD252" s="104"/>
      <c r="AE252" s="104"/>
      <c r="AF252" s="104"/>
      <c r="AG252" s="104"/>
      <c r="AH252" s="104"/>
      <c r="AI252" s="104"/>
      <c r="AJ252" s="104"/>
      <c r="AK252" s="104"/>
      <c r="AL252" s="104"/>
      <c r="AM252" s="104"/>
      <c r="AN252" s="104"/>
      <c r="AO252" s="104"/>
      <c r="AP252" s="104"/>
      <c r="AQ252" s="104"/>
      <c r="AR252" s="104"/>
      <c r="AS252" s="104"/>
      <c r="AT252" s="104"/>
      <c r="AU252" s="104"/>
      <c r="AV252" s="104"/>
      <c r="AW252" s="104"/>
      <c r="AX252" s="104"/>
      <c r="AY252" s="104"/>
      <c r="AZ252" s="104"/>
      <c r="BA252" s="104"/>
      <c r="BB252" s="104"/>
      <c r="BC252" s="104"/>
      <c r="BD252" s="104"/>
      <c r="BE252" s="104"/>
      <c r="BF252" s="104"/>
      <c r="BG252" s="104"/>
      <c r="BH252" s="104"/>
      <c r="BI252" s="104"/>
      <c r="BJ252" s="104"/>
      <c r="BK252" s="104"/>
      <c r="BL252" s="104"/>
    </row>
    <row r="253" ht="14.25" customHeight="1">
      <c r="A253" s="103"/>
      <c r="B253" s="104"/>
      <c r="C253" s="104"/>
      <c r="D253" s="104"/>
      <c r="E253" s="104"/>
      <c r="F253" s="104"/>
      <c r="G253" s="105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5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  <c r="AD253" s="104"/>
      <c r="AE253" s="104"/>
      <c r="AF253" s="104"/>
      <c r="AG253" s="104"/>
      <c r="AH253" s="104"/>
      <c r="AI253" s="104"/>
      <c r="AJ253" s="104"/>
      <c r="AK253" s="104"/>
      <c r="AL253" s="104"/>
      <c r="AM253" s="104"/>
      <c r="AN253" s="104"/>
      <c r="AO253" s="104"/>
      <c r="AP253" s="104"/>
      <c r="AQ253" s="104"/>
      <c r="AR253" s="104"/>
      <c r="AS253" s="104"/>
      <c r="AT253" s="104"/>
      <c r="AU253" s="104"/>
      <c r="AV253" s="104"/>
      <c r="AW253" s="104"/>
      <c r="AX253" s="104"/>
      <c r="AY253" s="104"/>
      <c r="AZ253" s="104"/>
      <c r="BA253" s="104"/>
      <c r="BB253" s="104"/>
      <c r="BC253" s="104"/>
      <c r="BD253" s="104"/>
      <c r="BE253" s="104"/>
      <c r="BF253" s="104"/>
      <c r="BG253" s="104"/>
      <c r="BH253" s="104"/>
      <c r="BI253" s="104"/>
      <c r="BJ253" s="104"/>
      <c r="BK253" s="104"/>
      <c r="BL253" s="104"/>
    </row>
    <row r="254" ht="14.25" customHeight="1">
      <c r="A254" s="103"/>
      <c r="B254" s="104"/>
      <c r="C254" s="104"/>
      <c r="D254" s="104"/>
      <c r="E254" s="104"/>
      <c r="F254" s="104"/>
      <c r="G254" s="105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5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  <c r="AD254" s="104"/>
      <c r="AE254" s="104"/>
      <c r="AF254" s="104"/>
      <c r="AG254" s="104"/>
      <c r="AH254" s="104"/>
      <c r="AI254" s="104"/>
      <c r="AJ254" s="104"/>
      <c r="AK254" s="104"/>
      <c r="AL254" s="104"/>
      <c r="AM254" s="104"/>
      <c r="AN254" s="104"/>
      <c r="AO254" s="104"/>
      <c r="AP254" s="104"/>
      <c r="AQ254" s="104"/>
      <c r="AR254" s="104"/>
      <c r="AS254" s="104"/>
      <c r="AT254" s="104"/>
      <c r="AU254" s="104"/>
      <c r="AV254" s="104"/>
      <c r="AW254" s="104"/>
      <c r="AX254" s="104"/>
      <c r="AY254" s="104"/>
      <c r="AZ254" s="104"/>
      <c r="BA254" s="104"/>
      <c r="BB254" s="104"/>
      <c r="BC254" s="104"/>
      <c r="BD254" s="104"/>
      <c r="BE254" s="104"/>
      <c r="BF254" s="104"/>
      <c r="BG254" s="104"/>
      <c r="BH254" s="104"/>
      <c r="BI254" s="104"/>
      <c r="BJ254" s="104"/>
      <c r="BK254" s="104"/>
      <c r="BL254" s="104"/>
    </row>
    <row r="255" ht="14.25" customHeight="1">
      <c r="A255" s="103"/>
      <c r="B255" s="104"/>
      <c r="C255" s="104"/>
      <c r="D255" s="104"/>
      <c r="E255" s="104"/>
      <c r="F255" s="104"/>
      <c r="G255" s="105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5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  <c r="AD255" s="104"/>
      <c r="AE255" s="104"/>
      <c r="AF255" s="104"/>
      <c r="AG255" s="104"/>
      <c r="AH255" s="104"/>
      <c r="AI255" s="104"/>
      <c r="AJ255" s="104"/>
      <c r="AK255" s="104"/>
      <c r="AL255" s="104"/>
      <c r="AM255" s="104"/>
      <c r="AN255" s="104"/>
      <c r="AO255" s="104"/>
      <c r="AP255" s="104"/>
      <c r="AQ255" s="104"/>
      <c r="AR255" s="104"/>
      <c r="AS255" s="104"/>
      <c r="AT255" s="104"/>
      <c r="AU255" s="104"/>
      <c r="AV255" s="104"/>
      <c r="AW255" s="104"/>
      <c r="AX255" s="104"/>
      <c r="AY255" s="104"/>
      <c r="AZ255" s="104"/>
      <c r="BA255" s="104"/>
      <c r="BB255" s="104"/>
      <c r="BC255" s="104"/>
      <c r="BD255" s="104"/>
      <c r="BE255" s="104"/>
      <c r="BF255" s="104"/>
      <c r="BG255" s="104"/>
      <c r="BH255" s="104"/>
      <c r="BI255" s="104"/>
      <c r="BJ255" s="104"/>
      <c r="BK255" s="104"/>
      <c r="BL255" s="104"/>
    </row>
    <row r="256" ht="14.25" customHeight="1">
      <c r="A256" s="103"/>
      <c r="B256" s="104"/>
      <c r="C256" s="104"/>
      <c r="D256" s="104"/>
      <c r="E256" s="104"/>
      <c r="F256" s="104"/>
      <c r="G256" s="105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5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  <c r="AD256" s="104"/>
      <c r="AE256" s="104"/>
      <c r="AF256" s="104"/>
      <c r="AG256" s="104"/>
      <c r="AH256" s="104"/>
      <c r="AI256" s="104"/>
      <c r="AJ256" s="104"/>
      <c r="AK256" s="104"/>
      <c r="AL256" s="104"/>
      <c r="AM256" s="104"/>
      <c r="AN256" s="104"/>
      <c r="AO256" s="104"/>
      <c r="AP256" s="104"/>
      <c r="AQ256" s="104"/>
      <c r="AR256" s="104"/>
      <c r="AS256" s="104"/>
      <c r="AT256" s="104"/>
      <c r="AU256" s="104"/>
      <c r="AV256" s="104"/>
      <c r="AW256" s="104"/>
      <c r="AX256" s="104"/>
      <c r="AY256" s="104"/>
      <c r="AZ256" s="104"/>
      <c r="BA256" s="104"/>
      <c r="BB256" s="104"/>
      <c r="BC256" s="104"/>
      <c r="BD256" s="104"/>
      <c r="BE256" s="104"/>
      <c r="BF256" s="104"/>
      <c r="BG256" s="104"/>
      <c r="BH256" s="104"/>
      <c r="BI256" s="104"/>
      <c r="BJ256" s="104"/>
      <c r="BK256" s="104"/>
      <c r="BL256" s="104"/>
    </row>
    <row r="257" ht="14.25" customHeight="1">
      <c r="A257" s="103"/>
      <c r="B257" s="104"/>
      <c r="C257" s="104"/>
      <c r="D257" s="104"/>
      <c r="E257" s="104"/>
      <c r="F257" s="104"/>
      <c r="G257" s="105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5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  <c r="AD257" s="104"/>
      <c r="AE257" s="104"/>
      <c r="AF257" s="104"/>
      <c r="AG257" s="104"/>
      <c r="AH257" s="104"/>
      <c r="AI257" s="104"/>
      <c r="AJ257" s="104"/>
      <c r="AK257" s="104"/>
      <c r="AL257" s="104"/>
      <c r="AM257" s="104"/>
      <c r="AN257" s="104"/>
      <c r="AO257" s="104"/>
      <c r="AP257" s="104"/>
      <c r="AQ257" s="104"/>
      <c r="AR257" s="104"/>
      <c r="AS257" s="104"/>
      <c r="AT257" s="104"/>
      <c r="AU257" s="104"/>
      <c r="AV257" s="104"/>
      <c r="AW257" s="104"/>
      <c r="AX257" s="104"/>
      <c r="AY257" s="104"/>
      <c r="AZ257" s="104"/>
      <c r="BA257" s="104"/>
      <c r="BB257" s="104"/>
      <c r="BC257" s="104"/>
      <c r="BD257" s="104"/>
      <c r="BE257" s="104"/>
      <c r="BF257" s="104"/>
      <c r="BG257" s="104"/>
      <c r="BH257" s="104"/>
      <c r="BI257" s="104"/>
      <c r="BJ257" s="104"/>
      <c r="BK257" s="104"/>
      <c r="BL257" s="104"/>
    </row>
    <row r="258" ht="14.25" customHeight="1">
      <c r="A258" s="103"/>
      <c r="B258" s="104"/>
      <c r="C258" s="104"/>
      <c r="D258" s="104"/>
      <c r="E258" s="104"/>
      <c r="F258" s="104"/>
      <c r="G258" s="105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5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4"/>
      <c r="AG258" s="104"/>
      <c r="AH258" s="104"/>
      <c r="AI258" s="104"/>
      <c r="AJ258" s="104"/>
      <c r="AK258" s="104"/>
      <c r="AL258" s="104"/>
      <c r="AM258" s="104"/>
      <c r="AN258" s="104"/>
      <c r="AO258" s="104"/>
      <c r="AP258" s="104"/>
      <c r="AQ258" s="104"/>
      <c r="AR258" s="104"/>
      <c r="AS258" s="104"/>
      <c r="AT258" s="104"/>
      <c r="AU258" s="104"/>
      <c r="AV258" s="104"/>
      <c r="AW258" s="104"/>
      <c r="AX258" s="104"/>
      <c r="AY258" s="104"/>
      <c r="AZ258" s="104"/>
      <c r="BA258" s="104"/>
      <c r="BB258" s="104"/>
      <c r="BC258" s="104"/>
      <c r="BD258" s="104"/>
      <c r="BE258" s="104"/>
      <c r="BF258" s="104"/>
      <c r="BG258" s="104"/>
      <c r="BH258" s="104"/>
      <c r="BI258" s="104"/>
      <c r="BJ258" s="104"/>
      <c r="BK258" s="104"/>
      <c r="BL258" s="104"/>
    </row>
    <row r="259" ht="14.25" customHeight="1">
      <c r="A259" s="103"/>
      <c r="B259" s="104"/>
      <c r="C259" s="104"/>
      <c r="D259" s="104"/>
      <c r="E259" s="104"/>
      <c r="F259" s="104"/>
      <c r="G259" s="105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5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4"/>
      <c r="AF259" s="104"/>
      <c r="AG259" s="104"/>
      <c r="AH259" s="104"/>
      <c r="AI259" s="104"/>
      <c r="AJ259" s="104"/>
      <c r="AK259" s="104"/>
      <c r="AL259" s="104"/>
      <c r="AM259" s="104"/>
      <c r="AN259" s="104"/>
      <c r="AO259" s="104"/>
      <c r="AP259" s="104"/>
      <c r="AQ259" s="104"/>
      <c r="AR259" s="104"/>
      <c r="AS259" s="104"/>
      <c r="AT259" s="104"/>
      <c r="AU259" s="104"/>
      <c r="AV259" s="104"/>
      <c r="AW259" s="104"/>
      <c r="AX259" s="104"/>
      <c r="AY259" s="104"/>
      <c r="AZ259" s="104"/>
      <c r="BA259" s="104"/>
      <c r="BB259" s="104"/>
      <c r="BC259" s="104"/>
      <c r="BD259" s="104"/>
      <c r="BE259" s="104"/>
      <c r="BF259" s="104"/>
      <c r="BG259" s="104"/>
      <c r="BH259" s="104"/>
      <c r="BI259" s="104"/>
      <c r="BJ259" s="104"/>
      <c r="BK259" s="104"/>
      <c r="BL259" s="104"/>
    </row>
    <row r="260" ht="14.25" customHeight="1">
      <c r="A260" s="103"/>
      <c r="B260" s="104"/>
      <c r="C260" s="104"/>
      <c r="D260" s="104"/>
      <c r="E260" s="104"/>
      <c r="F260" s="104"/>
      <c r="G260" s="105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5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  <c r="AD260" s="104"/>
      <c r="AE260" s="104"/>
      <c r="AF260" s="104"/>
      <c r="AG260" s="104"/>
      <c r="AH260" s="104"/>
      <c r="AI260" s="104"/>
      <c r="AJ260" s="104"/>
      <c r="AK260" s="104"/>
      <c r="AL260" s="104"/>
      <c r="AM260" s="104"/>
      <c r="AN260" s="104"/>
      <c r="AO260" s="104"/>
      <c r="AP260" s="104"/>
      <c r="AQ260" s="104"/>
      <c r="AR260" s="104"/>
      <c r="AS260" s="104"/>
      <c r="AT260" s="104"/>
      <c r="AU260" s="104"/>
      <c r="AV260" s="104"/>
      <c r="AW260" s="104"/>
      <c r="AX260" s="104"/>
      <c r="AY260" s="104"/>
      <c r="AZ260" s="104"/>
      <c r="BA260" s="104"/>
      <c r="BB260" s="104"/>
      <c r="BC260" s="104"/>
      <c r="BD260" s="104"/>
      <c r="BE260" s="104"/>
      <c r="BF260" s="104"/>
      <c r="BG260" s="104"/>
      <c r="BH260" s="104"/>
      <c r="BI260" s="104"/>
      <c r="BJ260" s="104"/>
      <c r="BK260" s="104"/>
      <c r="BL260" s="104"/>
    </row>
    <row r="261" ht="14.25" customHeight="1">
      <c r="A261" s="103"/>
      <c r="B261" s="104"/>
      <c r="C261" s="104"/>
      <c r="D261" s="104"/>
      <c r="E261" s="104"/>
      <c r="F261" s="104"/>
      <c r="G261" s="105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5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  <c r="AD261" s="104"/>
      <c r="AE261" s="104"/>
      <c r="AF261" s="104"/>
      <c r="AG261" s="104"/>
      <c r="AH261" s="104"/>
      <c r="AI261" s="104"/>
      <c r="AJ261" s="104"/>
      <c r="AK261" s="104"/>
      <c r="AL261" s="104"/>
      <c r="AM261" s="104"/>
      <c r="AN261" s="104"/>
      <c r="AO261" s="104"/>
      <c r="AP261" s="104"/>
      <c r="AQ261" s="104"/>
      <c r="AR261" s="104"/>
      <c r="AS261" s="104"/>
      <c r="AT261" s="104"/>
      <c r="AU261" s="104"/>
      <c r="AV261" s="104"/>
      <c r="AW261" s="104"/>
      <c r="AX261" s="104"/>
      <c r="AY261" s="104"/>
      <c r="AZ261" s="104"/>
      <c r="BA261" s="104"/>
      <c r="BB261" s="104"/>
      <c r="BC261" s="104"/>
      <c r="BD261" s="104"/>
      <c r="BE261" s="104"/>
      <c r="BF261" s="104"/>
      <c r="BG261" s="104"/>
      <c r="BH261" s="104"/>
      <c r="BI261" s="104"/>
      <c r="BJ261" s="104"/>
      <c r="BK261" s="104"/>
      <c r="BL261" s="104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T11:AV12"/>
    <mergeCell ref="AX11:AZ12"/>
    <mergeCell ref="BB11:BD12"/>
    <mergeCell ref="BF11:BH12"/>
    <mergeCell ref="I12:K12"/>
    <mergeCell ref="L12:N12"/>
    <mergeCell ref="D60:E60"/>
    <mergeCell ref="O12:Q12"/>
    <mergeCell ref="R12:R14"/>
    <mergeCell ref="S12:V12"/>
    <mergeCell ref="W12:Z12"/>
    <mergeCell ref="AA12:AD12"/>
    <mergeCell ref="AE12:AH12"/>
    <mergeCell ref="AI12:AK12"/>
    <mergeCell ref="AM12:AP12"/>
    <mergeCell ref="AQ59:AW59"/>
    <mergeCell ref="AQ60:AW60"/>
    <mergeCell ref="AQ61:AW61"/>
    <mergeCell ref="I1:O1"/>
    <mergeCell ref="AC1:AO1"/>
    <mergeCell ref="A11:A15"/>
    <mergeCell ref="B11:B15"/>
    <mergeCell ref="I11:R11"/>
    <mergeCell ref="S11:AQ11"/>
    <mergeCell ref="AR11:AR14"/>
    <mergeCell ref="AQ12:AQ14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7.0"/>
    <col customWidth="1" min="3" max="3" width="8.71"/>
    <col customWidth="1" hidden="1" min="4" max="4" width="4.43"/>
    <col customWidth="1" hidden="1" min="5" max="5" width="4.14"/>
    <col customWidth="1" hidden="1" min="6" max="6" width="3.0"/>
    <col customWidth="1" min="7" max="7" width="7.86"/>
    <col customWidth="1" min="8" max="8" width="9.86"/>
    <col customWidth="1" min="9" max="9" width="8.29"/>
    <col customWidth="1" min="10" max="10" width="4.43"/>
    <col customWidth="1" min="11" max="11" width="8.29"/>
    <col customWidth="1" min="12" max="12" width="6.14"/>
    <col customWidth="1" min="13" max="13" width="4.57"/>
    <col customWidth="1" min="14" max="14" width="6.14"/>
    <col customWidth="1" min="15" max="15" width="6.0"/>
    <col customWidth="1" min="16" max="42" width="5.57"/>
    <col customWidth="1" min="43" max="43" width="5.14"/>
    <col customWidth="1" min="44" max="57" width="12.57"/>
    <col customWidth="1" min="58" max="59" width="7.14"/>
    <col customWidth="1" min="60" max="60" width="6.86"/>
    <col customWidth="1" min="61" max="64" width="12.57"/>
  </cols>
  <sheetData>
    <row r="1" ht="21.75" customHeight="1">
      <c r="A1" s="1" t="s">
        <v>0</v>
      </c>
      <c r="B1" s="2" t="s">
        <v>1</v>
      </c>
      <c r="C1" s="1"/>
      <c r="D1" s="2"/>
      <c r="E1" s="2"/>
      <c r="F1" s="2"/>
      <c r="G1" s="3"/>
      <c r="H1" s="106"/>
      <c r="I1" s="5" t="s">
        <v>2</v>
      </c>
      <c r="J1" s="6"/>
      <c r="K1" s="6"/>
      <c r="L1" s="6"/>
      <c r="M1" s="6"/>
      <c r="N1" s="6"/>
      <c r="O1" s="7"/>
      <c r="P1" s="2"/>
      <c r="Q1" s="8"/>
      <c r="R1" s="9"/>
      <c r="S1" s="2"/>
      <c r="T1" s="2"/>
      <c r="U1" s="2"/>
      <c r="V1" s="2"/>
      <c r="W1" s="2"/>
      <c r="X1" s="2"/>
      <c r="Y1" s="2"/>
      <c r="Z1" s="2"/>
      <c r="AA1" s="2"/>
      <c r="AB1" s="4"/>
      <c r="AC1" s="5" t="s">
        <v>3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7"/>
      <c r="AP1" s="2"/>
      <c r="AQ1" s="2"/>
      <c r="AR1" s="2"/>
      <c r="AS1" s="2"/>
      <c r="AT1" s="2"/>
      <c r="AU1" s="2"/>
      <c r="AV1" s="2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2"/>
      <c r="BJ1" s="2"/>
      <c r="BK1" s="2"/>
      <c r="BL1" s="2"/>
    </row>
    <row r="2" ht="30.0" customHeight="1">
      <c r="A2" s="1" t="s">
        <v>4</v>
      </c>
      <c r="B2" s="2" t="s">
        <v>5</v>
      </c>
      <c r="C2" s="1"/>
      <c r="D2" s="2"/>
      <c r="E2" s="2"/>
      <c r="F2" s="2"/>
      <c r="G2" s="3"/>
      <c r="H2" s="106"/>
      <c r="I2" s="11"/>
      <c r="J2" s="11" t="s">
        <v>6</v>
      </c>
      <c r="K2" s="12" t="s">
        <v>146</v>
      </c>
      <c r="L2" s="11" t="s">
        <v>8</v>
      </c>
      <c r="M2" s="11" t="s">
        <v>9</v>
      </c>
      <c r="N2" s="11" t="s">
        <v>10</v>
      </c>
      <c r="O2" s="11" t="s">
        <v>11</v>
      </c>
      <c r="P2" s="4"/>
      <c r="Q2" s="12" t="s">
        <v>147</v>
      </c>
      <c r="R2" s="11" t="s">
        <v>10</v>
      </c>
      <c r="S2" s="2"/>
      <c r="T2" s="2"/>
      <c r="U2" s="2"/>
      <c r="V2" s="2"/>
      <c r="W2" s="2"/>
      <c r="X2" s="2"/>
      <c r="Y2" s="2"/>
      <c r="Z2" s="2"/>
      <c r="AA2" s="2"/>
      <c r="AB2" s="4"/>
      <c r="AC2" s="11"/>
      <c r="AD2" s="11" t="s">
        <v>13</v>
      </c>
      <c r="AE2" s="11" t="s">
        <v>14</v>
      </c>
      <c r="AF2" s="11" t="s">
        <v>15</v>
      </c>
      <c r="AG2" s="11" t="s">
        <v>16</v>
      </c>
      <c r="AH2" s="13" t="s">
        <v>17</v>
      </c>
      <c r="AI2" s="13" t="s">
        <v>18</v>
      </c>
      <c r="AJ2" s="13" t="s">
        <v>19</v>
      </c>
      <c r="AK2" s="11" t="s">
        <v>20</v>
      </c>
      <c r="AL2" s="11" t="s">
        <v>21</v>
      </c>
      <c r="AM2" s="11" t="s">
        <v>22</v>
      </c>
      <c r="AN2" s="11" t="s">
        <v>23</v>
      </c>
      <c r="AO2" s="11" t="s">
        <v>24</v>
      </c>
      <c r="AP2" s="2"/>
      <c r="AQ2" s="2"/>
      <c r="AR2" s="2"/>
      <c r="AS2" s="2"/>
      <c r="AT2" s="2"/>
      <c r="AU2" s="2"/>
      <c r="AV2" s="2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2"/>
      <c r="BJ2" s="2"/>
      <c r="BK2" s="2"/>
      <c r="BL2" s="2"/>
    </row>
    <row r="3" ht="14.25" customHeight="1">
      <c r="A3" s="1" t="s">
        <v>25</v>
      </c>
      <c r="B3" s="2" t="s">
        <v>148</v>
      </c>
      <c r="C3" s="1"/>
      <c r="D3" s="2"/>
      <c r="E3" s="2"/>
      <c r="F3" s="2"/>
      <c r="G3" s="3"/>
      <c r="H3" s="106"/>
      <c r="I3" s="11" t="s">
        <v>27</v>
      </c>
      <c r="J3" s="11">
        <v>10.0</v>
      </c>
      <c r="K3" s="11"/>
      <c r="L3" s="11">
        <v>0.0</v>
      </c>
      <c r="M3" s="11">
        <v>12.0</v>
      </c>
      <c r="N3" s="11">
        <f t="shared" ref="N3:N5" si="1">SUM(J3:M3)</f>
        <v>22</v>
      </c>
      <c r="O3" s="13">
        <f t="shared" ref="O3:O5" si="2">N3/N$8</f>
        <v>0.1692307692</v>
      </c>
      <c r="P3" s="4"/>
      <c r="Q3" s="14">
        <f t="shared" ref="Q3:Q5" si="3">(M3*66.67)/100</f>
        <v>8.0004</v>
      </c>
      <c r="R3" s="14">
        <f t="shared" ref="R3:R5" si="4">(J3+K3+L3+Q3)</f>
        <v>18.0004</v>
      </c>
      <c r="S3" s="2"/>
      <c r="T3" s="2"/>
      <c r="U3" s="2"/>
      <c r="V3" s="2"/>
      <c r="W3" s="2"/>
      <c r="X3" s="2"/>
      <c r="Y3" s="2"/>
      <c r="Z3" s="2"/>
      <c r="AA3" s="2"/>
      <c r="AB3" s="4"/>
      <c r="AC3" s="11" t="s">
        <v>27</v>
      </c>
      <c r="AD3" s="11" t="s">
        <v>28</v>
      </c>
      <c r="AE3" s="11"/>
      <c r="AF3" s="11"/>
      <c r="AG3" s="11"/>
      <c r="AH3" s="13"/>
      <c r="AI3" s="13"/>
      <c r="AJ3" s="13"/>
      <c r="AK3" s="11"/>
      <c r="AL3" s="11"/>
      <c r="AM3" s="11"/>
      <c r="AN3" s="11"/>
      <c r="AO3" s="11"/>
      <c r="AP3" s="2"/>
      <c r="AQ3" s="2"/>
      <c r="AR3" s="2"/>
      <c r="AS3" s="2"/>
      <c r="AT3" s="2"/>
      <c r="AU3" s="2"/>
      <c r="AV3" s="2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2"/>
      <c r="BJ3" s="2"/>
      <c r="BK3" s="2"/>
      <c r="BL3" s="2"/>
    </row>
    <row r="4" ht="14.25" customHeight="1">
      <c r="A4" s="1" t="s">
        <v>29</v>
      </c>
      <c r="B4" s="2" t="s">
        <v>149</v>
      </c>
      <c r="C4" s="1"/>
      <c r="D4" s="2"/>
      <c r="E4" s="2"/>
      <c r="F4" s="2"/>
      <c r="G4" s="3"/>
      <c r="H4" s="106"/>
      <c r="I4" s="11" t="s">
        <v>31</v>
      </c>
      <c r="J4" s="11">
        <v>10.0</v>
      </c>
      <c r="K4" s="11"/>
      <c r="L4" s="11">
        <v>12.0</v>
      </c>
      <c r="M4" s="11"/>
      <c r="N4" s="11">
        <f t="shared" si="1"/>
        <v>22</v>
      </c>
      <c r="O4" s="13">
        <f t="shared" si="2"/>
        <v>0.1692307692</v>
      </c>
      <c r="P4" s="4"/>
      <c r="Q4" s="14">
        <f t="shared" si="3"/>
        <v>0</v>
      </c>
      <c r="R4" s="14">
        <f t="shared" si="4"/>
        <v>22</v>
      </c>
      <c r="S4" s="2"/>
      <c r="T4" s="2"/>
      <c r="U4" s="2"/>
      <c r="V4" s="2"/>
      <c r="W4" s="2"/>
      <c r="X4" s="2"/>
      <c r="Y4" s="2"/>
      <c r="Z4" s="2"/>
      <c r="AA4" s="2"/>
      <c r="AB4" s="4"/>
      <c r="AC4" s="11" t="s">
        <v>31</v>
      </c>
      <c r="AD4" s="11"/>
      <c r="AE4" s="11"/>
      <c r="AF4" s="11" t="s">
        <v>28</v>
      </c>
      <c r="AG4" s="11"/>
      <c r="AH4" s="13"/>
      <c r="AI4" s="13"/>
      <c r="AJ4" s="13"/>
      <c r="AK4" s="11"/>
      <c r="AL4" s="11"/>
      <c r="AM4" s="11"/>
      <c r="AN4" s="11"/>
      <c r="AO4" s="11"/>
      <c r="AP4" s="2"/>
      <c r="AQ4" s="2"/>
      <c r="AR4" s="2"/>
      <c r="AS4" s="2"/>
      <c r="AT4" s="2"/>
      <c r="AU4" s="2"/>
      <c r="AV4" s="2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2"/>
      <c r="BJ4" s="2"/>
      <c r="BK4" s="2"/>
      <c r="BL4" s="2"/>
    </row>
    <row r="5" ht="14.25" customHeight="1">
      <c r="A5" s="1" t="s">
        <v>32</v>
      </c>
      <c r="B5" s="2">
        <v>42.0</v>
      </c>
      <c r="C5" s="1"/>
      <c r="D5" s="2"/>
      <c r="E5" s="2"/>
      <c r="F5" s="2"/>
      <c r="G5" s="3"/>
      <c r="H5" s="106"/>
      <c r="I5" s="11" t="s">
        <v>33</v>
      </c>
      <c r="J5" s="11">
        <v>10.0</v>
      </c>
      <c r="K5" s="11">
        <v>10.0</v>
      </c>
      <c r="L5" s="11">
        <v>18.0</v>
      </c>
      <c r="M5" s="11">
        <v>48.0</v>
      </c>
      <c r="N5" s="11">
        <f t="shared" si="1"/>
        <v>86</v>
      </c>
      <c r="O5" s="13">
        <f t="shared" si="2"/>
        <v>0.6615384615</v>
      </c>
      <c r="P5" s="4"/>
      <c r="Q5" s="14">
        <f t="shared" si="3"/>
        <v>32.0016</v>
      </c>
      <c r="R5" s="14">
        <f t="shared" si="4"/>
        <v>70.0016</v>
      </c>
      <c r="S5" s="2"/>
      <c r="T5" s="2"/>
      <c r="U5" s="2"/>
      <c r="V5" s="2"/>
      <c r="W5" s="2"/>
      <c r="X5" s="2"/>
      <c r="Y5" s="2"/>
      <c r="Z5" s="2"/>
      <c r="AA5" s="2"/>
      <c r="AB5" s="4"/>
      <c r="AC5" s="11" t="s">
        <v>33</v>
      </c>
      <c r="AD5" s="11"/>
      <c r="AE5" s="11"/>
      <c r="AF5" s="11" t="s">
        <v>28</v>
      </c>
      <c r="AG5" s="11"/>
      <c r="AH5" s="13"/>
      <c r="AI5" s="13"/>
      <c r="AJ5" s="13"/>
      <c r="AK5" s="11"/>
      <c r="AL5" s="11"/>
      <c r="AM5" s="11"/>
      <c r="AN5" s="11"/>
      <c r="AO5" s="11"/>
      <c r="AP5" s="2"/>
      <c r="AQ5" s="2"/>
      <c r="AR5" s="2"/>
      <c r="AS5" s="2"/>
      <c r="AT5" s="2"/>
      <c r="AU5" s="2"/>
      <c r="AV5" s="2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2"/>
      <c r="BJ5" s="2"/>
      <c r="BK5" s="2"/>
      <c r="BL5" s="2"/>
    </row>
    <row r="6" ht="14.25" customHeight="1">
      <c r="A6" s="1"/>
      <c r="B6" s="10"/>
      <c r="C6" s="1"/>
      <c r="D6" s="2"/>
      <c r="E6" s="2"/>
      <c r="F6" s="2"/>
      <c r="G6" s="3"/>
      <c r="H6" s="106"/>
      <c r="I6" s="11"/>
      <c r="J6" s="11"/>
      <c r="K6" s="11"/>
      <c r="L6" s="11"/>
      <c r="M6" s="11"/>
      <c r="N6" s="11"/>
      <c r="O6" s="13"/>
      <c r="P6" s="4"/>
      <c r="Q6" s="14"/>
      <c r="R6" s="14"/>
      <c r="S6" s="2"/>
      <c r="T6" s="2"/>
      <c r="U6" s="2"/>
      <c r="V6" s="2"/>
      <c r="W6" s="2"/>
      <c r="X6" s="2"/>
      <c r="Y6" s="2"/>
      <c r="Z6" s="2"/>
      <c r="AA6" s="2"/>
      <c r="AB6" s="4"/>
      <c r="AC6" s="11"/>
      <c r="AD6" s="11"/>
      <c r="AE6" s="11"/>
      <c r="AF6" s="11"/>
      <c r="AG6" s="11"/>
      <c r="AH6" s="13"/>
      <c r="AI6" s="13"/>
      <c r="AJ6" s="13"/>
      <c r="AK6" s="11"/>
      <c r="AL6" s="11"/>
      <c r="AM6" s="11"/>
      <c r="AN6" s="11"/>
      <c r="AO6" s="11"/>
      <c r="AP6" s="2"/>
      <c r="AQ6" s="2"/>
      <c r="AR6" s="2"/>
      <c r="AS6" s="2"/>
      <c r="AT6" s="2"/>
      <c r="AU6" s="2"/>
      <c r="AV6" s="2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2"/>
      <c r="BJ6" s="2"/>
      <c r="BK6" s="2"/>
      <c r="BL6" s="2"/>
    </row>
    <row r="7" ht="14.25" customHeight="1">
      <c r="A7" s="1"/>
      <c r="B7" s="10"/>
      <c r="C7" s="1"/>
      <c r="D7" s="2"/>
      <c r="E7" s="2"/>
      <c r="F7" s="2"/>
      <c r="G7" s="3"/>
      <c r="H7" s="106"/>
      <c r="I7" s="11"/>
      <c r="J7" s="11"/>
      <c r="K7" s="11"/>
      <c r="L7" s="11"/>
      <c r="M7" s="11"/>
      <c r="N7" s="11"/>
      <c r="O7" s="13"/>
      <c r="P7" s="4"/>
      <c r="Q7" s="14"/>
      <c r="R7" s="14"/>
      <c r="S7" s="2"/>
      <c r="T7" s="2"/>
      <c r="U7" s="2"/>
      <c r="V7" s="2"/>
      <c r="W7" s="2"/>
      <c r="X7" s="2"/>
      <c r="Y7" s="2"/>
      <c r="Z7" s="2"/>
      <c r="AA7" s="2"/>
      <c r="AB7" s="4"/>
      <c r="AC7" s="13"/>
      <c r="AD7" s="11"/>
      <c r="AE7" s="11"/>
      <c r="AF7" s="11"/>
      <c r="AG7" s="11"/>
      <c r="AH7" s="13"/>
      <c r="AI7" s="13"/>
      <c r="AJ7" s="13"/>
      <c r="AK7" s="11"/>
      <c r="AL7" s="11"/>
      <c r="AM7" s="11"/>
      <c r="AN7" s="11"/>
      <c r="AO7" s="11"/>
      <c r="AP7" s="2"/>
      <c r="AQ7" s="2"/>
      <c r="AR7" s="2"/>
      <c r="AS7" s="2"/>
      <c r="AT7" s="2"/>
      <c r="AU7" s="2"/>
      <c r="AV7" s="2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"/>
      <c r="BJ7" s="2"/>
      <c r="BK7" s="2"/>
      <c r="BL7" s="2"/>
    </row>
    <row r="8" ht="14.25" customHeight="1">
      <c r="A8" s="1"/>
      <c r="B8" s="2"/>
      <c r="C8" s="1"/>
      <c r="D8" s="2"/>
      <c r="E8" s="2"/>
      <c r="F8" s="2"/>
      <c r="G8" s="3"/>
      <c r="H8" s="106"/>
      <c r="I8" s="11"/>
      <c r="J8" s="11"/>
      <c r="K8" s="11"/>
      <c r="L8" s="11"/>
      <c r="M8" s="11"/>
      <c r="N8" s="11">
        <f>SUM(N3:N6)</f>
        <v>130</v>
      </c>
      <c r="O8" s="13">
        <f>SUM(O3:O5)</f>
        <v>1</v>
      </c>
      <c r="P8" s="4"/>
      <c r="Q8" s="11"/>
      <c r="R8" s="11"/>
      <c r="S8" s="2"/>
      <c r="T8" s="2"/>
      <c r="U8" s="2"/>
      <c r="V8" s="2"/>
      <c r="W8" s="2"/>
      <c r="X8" s="2"/>
      <c r="Y8" s="2"/>
      <c r="Z8" s="2"/>
      <c r="AA8" s="2"/>
      <c r="AB8" s="4"/>
      <c r="AC8" s="13"/>
      <c r="AD8" s="13"/>
      <c r="AE8" s="13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2"/>
      <c r="AQ8" s="2"/>
      <c r="AR8" s="2"/>
      <c r="AS8" s="2"/>
      <c r="AT8" s="2"/>
      <c r="AU8" s="2"/>
      <c r="AV8" s="2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2"/>
      <c r="BJ8" s="2"/>
      <c r="BK8" s="2"/>
      <c r="BL8" s="2"/>
    </row>
    <row r="9" ht="14.25" customHeight="1">
      <c r="A9" s="1"/>
      <c r="B9" s="2"/>
      <c r="C9" s="1"/>
      <c r="D9" s="2"/>
      <c r="E9" s="2"/>
      <c r="F9" s="2"/>
      <c r="G9" s="3"/>
      <c r="H9" s="107"/>
      <c r="I9" s="2"/>
      <c r="J9" s="2"/>
      <c r="K9" s="2"/>
      <c r="L9" s="2"/>
      <c r="M9" s="2"/>
      <c r="N9" s="2"/>
      <c r="O9" s="2"/>
      <c r="P9" s="2"/>
      <c r="Q9" s="2"/>
      <c r="R9" s="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0"/>
      <c r="AE9" s="10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2"/>
      <c r="BJ9" s="2"/>
      <c r="BK9" s="2"/>
      <c r="BL9" s="2"/>
    </row>
    <row r="10" ht="14.25" customHeight="1">
      <c r="A10" s="15"/>
      <c r="B10" s="8"/>
      <c r="C10" s="15"/>
      <c r="D10" s="8"/>
      <c r="E10" s="8"/>
      <c r="F10" s="8"/>
      <c r="G10" s="9"/>
      <c r="H10" s="108"/>
      <c r="I10" s="8"/>
      <c r="J10" s="8"/>
      <c r="K10" s="8"/>
      <c r="L10" s="8"/>
      <c r="M10" s="8"/>
      <c r="N10" s="8"/>
      <c r="O10" s="8"/>
      <c r="P10" s="8"/>
      <c r="Q10" s="8"/>
      <c r="R10" s="9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2"/>
      <c r="AT10" s="8"/>
      <c r="AU10" s="8"/>
      <c r="AV10" s="8"/>
      <c r="AW10" s="10"/>
      <c r="AX10" s="16"/>
      <c r="AY10" s="16"/>
      <c r="AZ10" s="16"/>
      <c r="BA10" s="10"/>
      <c r="BB10" s="16"/>
      <c r="BC10" s="16"/>
      <c r="BD10" s="16"/>
      <c r="BE10" s="10"/>
      <c r="BF10" s="16"/>
      <c r="BG10" s="16"/>
      <c r="BH10" s="16"/>
      <c r="BI10" s="2"/>
      <c r="BJ10" s="2"/>
      <c r="BK10" s="2"/>
      <c r="BL10" s="2"/>
    </row>
    <row r="11" ht="14.25" customHeight="1">
      <c r="A11" s="17" t="s">
        <v>34</v>
      </c>
      <c r="B11" s="18" t="s">
        <v>35</v>
      </c>
      <c r="C11" s="109" t="s">
        <v>36</v>
      </c>
      <c r="D11" s="19" t="s">
        <v>37</v>
      </c>
      <c r="E11" s="19" t="s">
        <v>38</v>
      </c>
      <c r="F11" s="19" t="s">
        <v>39</v>
      </c>
      <c r="G11" s="19" t="s">
        <v>40</v>
      </c>
      <c r="H11" s="110" t="s">
        <v>7</v>
      </c>
      <c r="I11" s="20" t="s">
        <v>41</v>
      </c>
      <c r="J11" s="6"/>
      <c r="K11" s="6"/>
      <c r="L11" s="6"/>
      <c r="M11" s="6"/>
      <c r="N11" s="6"/>
      <c r="O11" s="6"/>
      <c r="P11" s="6"/>
      <c r="Q11" s="6"/>
      <c r="R11" s="7"/>
      <c r="S11" s="20" t="s">
        <v>9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7"/>
      <c r="AR11" s="21" t="s">
        <v>10</v>
      </c>
      <c r="AS11" s="4"/>
      <c r="AT11" s="22" t="s">
        <v>42</v>
      </c>
      <c r="AU11" s="23"/>
      <c r="AV11" s="23"/>
      <c r="AW11" s="24"/>
      <c r="AX11" s="22" t="s">
        <v>42</v>
      </c>
      <c r="AY11" s="23"/>
      <c r="AZ11" s="23"/>
      <c r="BA11" s="24"/>
      <c r="BB11" s="22" t="s">
        <v>42</v>
      </c>
      <c r="BC11" s="23"/>
      <c r="BD11" s="23"/>
      <c r="BE11" s="24"/>
      <c r="BF11" s="22" t="s">
        <v>42</v>
      </c>
      <c r="BG11" s="23"/>
      <c r="BH11" s="23"/>
      <c r="BI11" s="10"/>
      <c r="BJ11" s="2"/>
      <c r="BK11" s="2"/>
      <c r="BL11" s="2"/>
    </row>
    <row r="12" ht="14.25" customHeight="1">
      <c r="A12" s="25"/>
      <c r="B12" s="26"/>
      <c r="C12" s="111"/>
      <c r="D12" s="11"/>
      <c r="E12" s="11"/>
      <c r="F12" s="11"/>
      <c r="G12" s="27"/>
      <c r="H12" s="112"/>
      <c r="I12" s="9" t="s">
        <v>43</v>
      </c>
      <c r="J12" s="28"/>
      <c r="K12" s="29"/>
      <c r="L12" s="9" t="s">
        <v>44</v>
      </c>
      <c r="M12" s="28"/>
      <c r="N12" s="29"/>
      <c r="O12" s="9" t="s">
        <v>45</v>
      </c>
      <c r="P12" s="28"/>
      <c r="Q12" s="29"/>
      <c r="R12" s="30" t="s">
        <v>46</v>
      </c>
      <c r="S12" s="9" t="s">
        <v>43</v>
      </c>
      <c r="T12" s="28"/>
      <c r="U12" s="28"/>
      <c r="V12" s="29"/>
      <c r="W12" s="9" t="s">
        <v>44</v>
      </c>
      <c r="X12" s="28"/>
      <c r="Y12" s="28"/>
      <c r="Z12" s="29"/>
      <c r="AA12" s="9" t="s">
        <v>45</v>
      </c>
      <c r="AB12" s="28"/>
      <c r="AC12" s="28"/>
      <c r="AD12" s="29"/>
      <c r="AE12" s="9" t="s">
        <v>47</v>
      </c>
      <c r="AF12" s="28"/>
      <c r="AG12" s="28"/>
      <c r="AH12" s="29"/>
      <c r="AI12" s="9" t="s">
        <v>48</v>
      </c>
      <c r="AJ12" s="28"/>
      <c r="AK12" s="28"/>
      <c r="AL12" s="9"/>
      <c r="AM12" s="9" t="s">
        <v>49</v>
      </c>
      <c r="AN12" s="28"/>
      <c r="AO12" s="28"/>
      <c r="AP12" s="29"/>
      <c r="AQ12" s="30" t="s">
        <v>50</v>
      </c>
      <c r="AR12" s="26"/>
      <c r="AS12" s="4"/>
      <c r="AT12" s="28"/>
      <c r="AU12" s="28"/>
      <c r="AV12" s="28"/>
      <c r="AW12" s="24"/>
      <c r="AX12" s="28"/>
      <c r="AY12" s="28"/>
      <c r="AZ12" s="28"/>
      <c r="BA12" s="24"/>
      <c r="BB12" s="28"/>
      <c r="BC12" s="28"/>
      <c r="BD12" s="28"/>
      <c r="BE12" s="24"/>
      <c r="BF12" s="28"/>
      <c r="BG12" s="28"/>
      <c r="BH12" s="28"/>
      <c r="BI12" s="10"/>
      <c r="BJ12" s="2"/>
      <c r="BK12" s="2"/>
      <c r="BL12" s="2"/>
    </row>
    <row r="13" ht="14.25" customHeight="1">
      <c r="A13" s="25"/>
      <c r="B13" s="26"/>
      <c r="C13" s="111"/>
      <c r="D13" s="11"/>
      <c r="E13" s="11"/>
      <c r="F13" s="11"/>
      <c r="G13" s="27"/>
      <c r="H13" s="112"/>
      <c r="I13" s="11" t="s">
        <v>51</v>
      </c>
      <c r="J13" s="11" t="s">
        <v>52</v>
      </c>
      <c r="K13" s="11" t="s">
        <v>53</v>
      </c>
      <c r="L13" s="11" t="s">
        <v>51</v>
      </c>
      <c r="M13" s="11" t="s">
        <v>52</v>
      </c>
      <c r="N13" s="11" t="s">
        <v>53</v>
      </c>
      <c r="O13" s="11" t="s">
        <v>51</v>
      </c>
      <c r="P13" s="11" t="s">
        <v>52</v>
      </c>
      <c r="Q13" s="11" t="s">
        <v>53</v>
      </c>
      <c r="R13" s="26"/>
      <c r="S13" s="11" t="s">
        <v>51</v>
      </c>
      <c r="T13" s="11" t="s">
        <v>52</v>
      </c>
      <c r="U13" s="11" t="s">
        <v>53</v>
      </c>
      <c r="V13" s="11" t="s">
        <v>54</v>
      </c>
      <c r="W13" s="11" t="s">
        <v>51</v>
      </c>
      <c r="X13" s="11" t="s">
        <v>52</v>
      </c>
      <c r="Y13" s="11" t="s">
        <v>53</v>
      </c>
      <c r="Z13" s="11" t="s">
        <v>54</v>
      </c>
      <c r="AA13" s="11" t="s">
        <v>51</v>
      </c>
      <c r="AB13" s="11" t="s">
        <v>52</v>
      </c>
      <c r="AC13" s="11" t="s">
        <v>53</v>
      </c>
      <c r="AD13" s="11" t="s">
        <v>54</v>
      </c>
      <c r="AE13" s="11" t="s">
        <v>51</v>
      </c>
      <c r="AF13" s="11" t="s">
        <v>52</v>
      </c>
      <c r="AG13" s="11" t="s">
        <v>53</v>
      </c>
      <c r="AH13" s="11" t="s">
        <v>54</v>
      </c>
      <c r="AI13" s="11" t="s">
        <v>51</v>
      </c>
      <c r="AJ13" s="11" t="s">
        <v>52</v>
      </c>
      <c r="AK13" s="11" t="s">
        <v>53</v>
      </c>
      <c r="AL13" s="11" t="s">
        <v>54</v>
      </c>
      <c r="AM13" s="11" t="s">
        <v>51</v>
      </c>
      <c r="AN13" s="11" t="s">
        <v>52</v>
      </c>
      <c r="AO13" s="11" t="s">
        <v>53</v>
      </c>
      <c r="AP13" s="11" t="s">
        <v>54</v>
      </c>
      <c r="AQ13" s="26"/>
      <c r="AR13" s="26"/>
      <c r="AS13" s="4"/>
      <c r="AT13" s="31" t="s">
        <v>55</v>
      </c>
      <c r="AU13" s="31" t="s">
        <v>56</v>
      </c>
      <c r="AV13" s="31" t="s">
        <v>57</v>
      </c>
      <c r="AW13" s="24"/>
      <c r="AX13" s="31" t="s">
        <v>55</v>
      </c>
      <c r="AY13" s="31" t="s">
        <v>56</v>
      </c>
      <c r="AZ13" s="31" t="s">
        <v>57</v>
      </c>
      <c r="BA13" s="24"/>
      <c r="BB13" s="13" t="s">
        <v>55</v>
      </c>
      <c r="BC13" s="13" t="s">
        <v>31</v>
      </c>
      <c r="BD13" s="13" t="s">
        <v>57</v>
      </c>
      <c r="BE13" s="24"/>
      <c r="BF13" s="13" t="s">
        <v>55</v>
      </c>
      <c r="BG13" s="13" t="s">
        <v>31</v>
      </c>
      <c r="BH13" s="13" t="s">
        <v>57</v>
      </c>
      <c r="BI13" s="10"/>
      <c r="BJ13" s="2"/>
      <c r="BK13" s="2"/>
      <c r="BL13" s="2"/>
    </row>
    <row r="14" ht="14.25" customHeight="1">
      <c r="A14" s="25"/>
      <c r="B14" s="26"/>
      <c r="C14" s="1"/>
      <c r="D14" s="11" t="s">
        <v>27</v>
      </c>
      <c r="E14" s="32" t="s">
        <v>33</v>
      </c>
      <c r="F14" s="11" t="s">
        <v>31</v>
      </c>
      <c r="G14" s="27"/>
      <c r="H14" s="112" t="s">
        <v>33</v>
      </c>
      <c r="I14" s="11" t="s">
        <v>31</v>
      </c>
      <c r="J14" s="11" t="s">
        <v>33</v>
      </c>
      <c r="K14" s="11"/>
      <c r="L14" s="11" t="s">
        <v>31</v>
      </c>
      <c r="M14" s="11" t="s">
        <v>33</v>
      </c>
      <c r="N14" s="11"/>
      <c r="O14" s="11" t="s">
        <v>31</v>
      </c>
      <c r="P14" s="11" t="s">
        <v>33</v>
      </c>
      <c r="Q14" s="11"/>
      <c r="R14" s="29"/>
      <c r="S14" s="11" t="s">
        <v>33</v>
      </c>
      <c r="T14" s="11" t="s">
        <v>33</v>
      </c>
      <c r="U14" s="11"/>
      <c r="V14" s="11"/>
      <c r="W14" s="11" t="s">
        <v>27</v>
      </c>
      <c r="X14" s="11" t="s">
        <v>33</v>
      </c>
      <c r="Y14" s="11"/>
      <c r="Z14" s="11"/>
      <c r="AA14" s="11" t="s">
        <v>33</v>
      </c>
      <c r="AB14" s="11" t="s">
        <v>33</v>
      </c>
      <c r="AC14" s="11"/>
      <c r="AD14" s="11"/>
      <c r="AE14" s="11" t="s">
        <v>27</v>
      </c>
      <c r="AF14" s="11" t="s">
        <v>33</v>
      </c>
      <c r="AG14" s="11"/>
      <c r="AH14" s="11"/>
      <c r="AI14" s="11" t="s">
        <v>33</v>
      </c>
      <c r="AJ14" s="11" t="s">
        <v>33</v>
      </c>
      <c r="AK14" s="11"/>
      <c r="AL14" s="11"/>
      <c r="AM14" s="11" t="s">
        <v>27</v>
      </c>
      <c r="AN14" s="11" t="s">
        <v>33</v>
      </c>
      <c r="AO14" s="11" t="s">
        <v>27</v>
      </c>
      <c r="AP14" s="11"/>
      <c r="AQ14" s="29"/>
      <c r="AR14" s="29"/>
      <c r="AS14" s="4"/>
      <c r="AT14" s="11"/>
      <c r="AU14" s="11"/>
      <c r="AV14" s="11"/>
      <c r="AW14" s="24"/>
      <c r="AX14" s="11"/>
      <c r="AY14" s="11"/>
      <c r="AZ14" s="11"/>
      <c r="BA14" s="24"/>
      <c r="BB14" s="13"/>
      <c r="BC14" s="13"/>
      <c r="BD14" s="13"/>
      <c r="BE14" s="24"/>
      <c r="BF14" s="13"/>
      <c r="BG14" s="13"/>
      <c r="BH14" s="13"/>
      <c r="BI14" s="2"/>
      <c r="BJ14" s="2"/>
      <c r="BK14" s="2"/>
      <c r="BL14" s="2"/>
    </row>
    <row r="15" ht="14.25" customHeight="1">
      <c r="A15" s="33"/>
      <c r="B15" s="29"/>
      <c r="C15" s="113">
        <v>10.0</v>
      </c>
      <c r="D15" s="34">
        <v>10.0</v>
      </c>
      <c r="E15" s="34">
        <v>10.0</v>
      </c>
      <c r="F15" s="34"/>
      <c r="G15" s="34">
        <v>20.0</v>
      </c>
      <c r="H15" s="114">
        <v>10.0</v>
      </c>
      <c r="I15" s="34">
        <v>4.0</v>
      </c>
      <c r="J15" s="35">
        <v>6.0</v>
      </c>
      <c r="K15" s="35"/>
      <c r="L15" s="34">
        <v>4.0</v>
      </c>
      <c r="M15" s="35">
        <v>6.0</v>
      </c>
      <c r="N15" s="35"/>
      <c r="O15" s="34">
        <v>4.0</v>
      </c>
      <c r="P15" s="35">
        <v>6.0</v>
      </c>
      <c r="Q15" s="35"/>
      <c r="R15" s="34">
        <v>20.0</v>
      </c>
      <c r="S15" s="34">
        <v>5.0</v>
      </c>
      <c r="T15" s="34">
        <v>5.0</v>
      </c>
      <c r="U15" s="34"/>
      <c r="V15" s="35"/>
      <c r="W15" s="35">
        <v>3.0</v>
      </c>
      <c r="X15" s="35">
        <v>7.0</v>
      </c>
      <c r="Y15" s="35"/>
      <c r="Z15" s="35"/>
      <c r="AA15" s="35">
        <v>5.0</v>
      </c>
      <c r="AB15" s="35">
        <v>5.0</v>
      </c>
      <c r="AC15" s="35"/>
      <c r="AD15" s="35"/>
      <c r="AE15" s="35">
        <v>4.0</v>
      </c>
      <c r="AF15" s="35">
        <v>6.0</v>
      </c>
      <c r="AG15" s="35"/>
      <c r="AH15" s="35"/>
      <c r="AI15" s="35">
        <v>6.0</v>
      </c>
      <c r="AJ15" s="35">
        <v>4.0</v>
      </c>
      <c r="AK15" s="35"/>
      <c r="AL15" s="35"/>
      <c r="AM15" s="35">
        <v>3.0</v>
      </c>
      <c r="AN15" s="35">
        <v>5.0</v>
      </c>
      <c r="AO15" s="35">
        <v>2.0</v>
      </c>
      <c r="AP15" s="35"/>
      <c r="AQ15" s="35">
        <v>40.0</v>
      </c>
      <c r="AR15" s="115">
        <f t="shared" ref="AR15:AR20" si="5">SUM(C15,G15,H15,R15,AQ15)</f>
        <v>100</v>
      </c>
      <c r="AS15" s="36"/>
      <c r="AT15" s="37">
        <f>SUMIF($D$14:$AP$14,I$3,$D15:$AP15)-M$3+Q$3</f>
        <v>18.0004</v>
      </c>
      <c r="AU15" s="37">
        <f>SUMIF($D$14:$AP$14,I$4,$D15:$AP15)-M$4+Q$4</f>
        <v>12</v>
      </c>
      <c r="AV15" s="37">
        <f>SUMIF($D$14:$AP$14,I$5,$D15:$AP15)-M$5+Q$5</f>
        <v>70.0016</v>
      </c>
      <c r="AW15" s="38"/>
      <c r="AX15" s="37">
        <f>SUMIF($D$14:$AP$14,I$3,$D15:$AP15)-M$3+Q$3</f>
        <v>18.0004</v>
      </c>
      <c r="AY15" s="37">
        <f>SUMIF($D$14:$AP$14,I$4,$D15:$AP15)-M$4+Q$4</f>
        <v>12</v>
      </c>
      <c r="AZ15" s="37">
        <f>SUMIF($D$14:$AP$14,I$5,$D15:$AP15)-M$5+Q$5</f>
        <v>70.0016</v>
      </c>
      <c r="BA15" s="39"/>
      <c r="BB15" s="37">
        <f>SUMIF($D$14:$AP$14,I$3,$D15:$AP15)-M$3+Q$3</f>
        <v>18.0004</v>
      </c>
      <c r="BC15" s="37">
        <f>SUMIF($D$14:$AP$14,I$4,$D15:$AP15)-M$4+Q$4</f>
        <v>12</v>
      </c>
      <c r="BD15" s="37">
        <f>SUMIF($D$14:$AP$14,I$5,$D15:$AP15)-M$5+Q$5</f>
        <v>70.0016</v>
      </c>
      <c r="BE15" s="39"/>
      <c r="BF15" s="37">
        <f>SUMIF($D$14:$AP$14,I$3,$D15:$AP15)-M$3+Q$3</f>
        <v>18.0004</v>
      </c>
      <c r="BG15" s="37">
        <f>SUMIF($D$14:$AP$14,I$4,$D15:$AP15)-M$4+Q$4</f>
        <v>12</v>
      </c>
      <c r="BH15" s="37">
        <f>SUMIF($D$14:$AP$14,I$5,$D15:$AP15)-M$5+Q$5</f>
        <v>70.0016</v>
      </c>
      <c r="BI15" s="2"/>
      <c r="BJ15" s="2"/>
      <c r="BK15" s="2"/>
      <c r="BL15" s="2"/>
    </row>
    <row r="16" ht="14.25" customHeight="1">
      <c r="A16" s="116" t="s">
        <v>150</v>
      </c>
      <c r="B16" s="117" t="s">
        <v>151</v>
      </c>
      <c r="C16" s="118">
        <v>9.0</v>
      </c>
      <c r="D16" s="119">
        <v>0.0</v>
      </c>
      <c r="E16" s="120"/>
      <c r="F16" s="119">
        <v>3.0</v>
      </c>
      <c r="G16" s="121">
        <f>LARGE(D16:F16,1)+LARGE(D16:F16,2)</f>
        <v>3</v>
      </c>
      <c r="H16" s="122" t="s">
        <v>152</v>
      </c>
      <c r="I16" s="120"/>
      <c r="J16" s="120">
        <v>4.5</v>
      </c>
      <c r="K16" s="120"/>
      <c r="L16" s="123"/>
      <c r="M16" s="123"/>
      <c r="N16" s="123"/>
      <c r="O16" s="120">
        <v>1.5</v>
      </c>
      <c r="P16" s="120">
        <v>4.0</v>
      </c>
      <c r="Q16" s="120"/>
      <c r="R16" s="34">
        <f t="shared" ref="R16:R50" si="8">SUM(I16:Q16)</f>
        <v>10</v>
      </c>
      <c r="S16" s="48"/>
      <c r="T16" s="48"/>
      <c r="U16" s="119"/>
      <c r="V16" s="119"/>
      <c r="W16" s="71">
        <v>6.0</v>
      </c>
      <c r="X16" s="71">
        <v>3.0</v>
      </c>
      <c r="Y16" s="124"/>
      <c r="Z16" s="124"/>
      <c r="AA16" s="119"/>
      <c r="AB16" s="119"/>
      <c r="AC16" s="119"/>
      <c r="AD16" s="119"/>
      <c r="AE16" s="71"/>
      <c r="AF16" s="124"/>
      <c r="AG16" s="124"/>
      <c r="AH16" s="124"/>
      <c r="AI16" s="48"/>
      <c r="AJ16" s="48"/>
      <c r="AK16" s="119"/>
      <c r="AL16" s="119"/>
      <c r="AM16" s="124"/>
      <c r="AN16" s="124"/>
      <c r="AO16" s="124"/>
      <c r="AP16" s="124"/>
      <c r="AQ16" s="11">
        <f t="shared" ref="AQ16:AQ57" si="9">SUM(S16:AP16)</f>
        <v>9</v>
      </c>
      <c r="AR16" s="111">
        <f t="shared" si="5"/>
        <v>31</v>
      </c>
      <c r="AS16" s="4"/>
      <c r="AT16" s="53">
        <f t="shared" ref="AT16:AT57" si="10">MIN(SUMIF($D$14:$AP$14,I$3,$D16:$AP16),100)</f>
        <v>6</v>
      </c>
      <c r="AU16" s="53">
        <f t="shared" ref="AU16:AU57" si="11">MIN(SUMIF($D$14:$AP$14,I$4,$D16:$AP16),100)</f>
        <v>4.5</v>
      </c>
      <c r="AV16" s="53">
        <f t="shared" ref="AV16:AV57" si="12">MIN(SUMIF($D$14:$AP$14,I$5,$D16:$AP16),100)</f>
        <v>11.5</v>
      </c>
      <c r="AW16" s="24"/>
      <c r="AX16" s="13">
        <f t="shared" ref="AX16:AX57" si="13">MIN(SUMIF($D$14:$AP$14,I$3,$D16:$AP16)/AX$15,100%)</f>
        <v>0.3333259261</v>
      </c>
      <c r="AY16" s="13">
        <f t="shared" ref="AY16:AY57" si="14">MIN(SUMIF($D$14:$AP$14,I$4,$D16:$AP16)/AY$15,100%)</f>
        <v>0.375</v>
      </c>
      <c r="AZ16" s="13">
        <f t="shared" ref="AZ16:AZ57" si="15">MIN(SUMIF($D$14:$AP$14,I$5,$D16:$AP16)/AZ$15,100%)</f>
        <v>0.1642819593</v>
      </c>
      <c r="BA16" s="24"/>
      <c r="BB16" s="11">
        <f t="shared" ref="BB16:BD16" si="6">IF((AX16)&gt;=50%,2,(IF((AX16)&lt;25%,0,1)))</f>
        <v>1</v>
      </c>
      <c r="BC16" s="11">
        <f t="shared" si="6"/>
        <v>1</v>
      </c>
      <c r="BD16" s="11">
        <f t="shared" si="6"/>
        <v>0</v>
      </c>
      <c r="BE16" s="4"/>
      <c r="BF16" s="11" t="str">
        <f t="shared" ref="BF16:BH16" si="7">IF(BB16=2,"Att",(IF(BB16=0,"Not","Weak")))</f>
        <v>Weak</v>
      </c>
      <c r="BG16" s="11" t="str">
        <f t="shared" si="7"/>
        <v>Weak</v>
      </c>
      <c r="BH16" s="11" t="str">
        <f t="shared" si="7"/>
        <v>Not</v>
      </c>
      <c r="BI16" s="2"/>
      <c r="BJ16" s="2"/>
      <c r="BK16" s="2"/>
      <c r="BL16" s="2"/>
    </row>
    <row r="17" ht="14.25" customHeight="1">
      <c r="A17" s="116" t="s">
        <v>153</v>
      </c>
      <c r="B17" s="117" t="s">
        <v>154</v>
      </c>
      <c r="C17" s="125">
        <v>9.0</v>
      </c>
      <c r="D17" s="126">
        <v>3.0</v>
      </c>
      <c r="E17" s="127">
        <v>1.0</v>
      </c>
      <c r="F17" s="128">
        <v>1.0</v>
      </c>
      <c r="G17" s="121">
        <v>6.0</v>
      </c>
      <c r="H17" s="129">
        <v>8.0</v>
      </c>
      <c r="I17" s="58">
        <v>2.0</v>
      </c>
      <c r="J17" s="58"/>
      <c r="K17" s="130"/>
      <c r="L17" s="131"/>
      <c r="M17" s="131">
        <v>3.0</v>
      </c>
      <c r="N17" s="132"/>
      <c r="O17" s="58"/>
      <c r="P17" s="58">
        <v>4.0</v>
      </c>
      <c r="Q17" s="130"/>
      <c r="R17" s="34">
        <f t="shared" si="8"/>
        <v>9</v>
      </c>
      <c r="S17" s="48"/>
      <c r="T17" s="48"/>
      <c r="U17" s="119"/>
      <c r="V17" s="119"/>
      <c r="W17" s="124">
        <v>1.0</v>
      </c>
      <c r="X17" s="124"/>
      <c r="Y17" s="124"/>
      <c r="Z17" s="124"/>
      <c r="AA17" s="48">
        <v>0.0</v>
      </c>
      <c r="AB17" s="48">
        <v>4.0</v>
      </c>
      <c r="AC17" s="119">
        <v>2.0</v>
      </c>
      <c r="AD17" s="119"/>
      <c r="AE17" s="71">
        <v>3.0</v>
      </c>
      <c r="AF17" s="124">
        <v>0.0</v>
      </c>
      <c r="AG17" s="124"/>
      <c r="AH17" s="124"/>
      <c r="AI17" s="48">
        <v>0.0</v>
      </c>
      <c r="AJ17" s="48">
        <v>1.0</v>
      </c>
      <c r="AK17" s="119"/>
      <c r="AL17" s="119"/>
      <c r="AM17" s="124"/>
      <c r="AN17" s="124"/>
      <c r="AO17" s="124"/>
      <c r="AP17" s="124"/>
      <c r="AQ17" s="11">
        <f t="shared" si="9"/>
        <v>11</v>
      </c>
      <c r="AR17" s="111">
        <f t="shared" si="5"/>
        <v>43</v>
      </c>
      <c r="AS17" s="4"/>
      <c r="AT17" s="59">
        <f t="shared" si="10"/>
        <v>7</v>
      </c>
      <c r="AU17" s="59">
        <f t="shared" si="11"/>
        <v>3</v>
      </c>
      <c r="AV17" s="59">
        <f t="shared" si="12"/>
        <v>21</v>
      </c>
      <c r="AW17" s="24"/>
      <c r="AX17" s="60">
        <f t="shared" si="13"/>
        <v>0.3888802471</v>
      </c>
      <c r="AY17" s="60">
        <f t="shared" si="14"/>
        <v>0.25</v>
      </c>
      <c r="AZ17" s="60">
        <f t="shared" si="15"/>
        <v>0.299993143</v>
      </c>
      <c r="BA17" s="24"/>
      <c r="BB17" s="61">
        <f t="shared" ref="BB17:BD17" si="16">IF((AX17)&gt;=50%,2,(IF((AX17)&lt;25%,0,1)))</f>
        <v>1</v>
      </c>
      <c r="BC17" s="61">
        <f t="shared" si="16"/>
        <v>1</v>
      </c>
      <c r="BD17" s="61">
        <f t="shared" si="16"/>
        <v>1</v>
      </c>
      <c r="BE17" s="4"/>
      <c r="BF17" s="61" t="str">
        <f t="shared" ref="BF17:BH17" si="17">IF(BB17=2,"Att",(IF(BB17=0,"Not","Weak")))</f>
        <v>Weak</v>
      </c>
      <c r="BG17" s="61" t="str">
        <f t="shared" si="17"/>
        <v>Weak</v>
      </c>
      <c r="BH17" s="11" t="str">
        <f t="shared" si="17"/>
        <v>Weak</v>
      </c>
      <c r="BI17" s="2"/>
      <c r="BJ17" s="2"/>
      <c r="BK17" s="2"/>
      <c r="BL17" s="2"/>
    </row>
    <row r="18" ht="14.25" customHeight="1">
      <c r="A18" s="116" t="s">
        <v>155</v>
      </c>
      <c r="B18" s="117" t="s">
        <v>156</v>
      </c>
      <c r="C18" s="133">
        <v>9.0</v>
      </c>
      <c r="D18" s="134"/>
      <c r="E18" s="135"/>
      <c r="F18" s="136"/>
      <c r="G18" s="121" t="str">
        <f t="shared" ref="G18:G57" si="20">LARGE(D18:F18,1)+LARGE(D18:F18,2)</f>
        <v>#NUM!</v>
      </c>
      <c r="H18" s="137">
        <v>8.0</v>
      </c>
      <c r="I18" s="138"/>
      <c r="J18" s="139"/>
      <c r="K18" s="140"/>
      <c r="L18" s="141"/>
      <c r="M18" s="141"/>
      <c r="N18" s="142"/>
      <c r="O18" s="143"/>
      <c r="P18" s="143"/>
      <c r="Q18" s="140"/>
      <c r="R18" s="34">
        <f t="shared" si="8"/>
        <v>0</v>
      </c>
      <c r="S18" s="48"/>
      <c r="T18" s="119"/>
      <c r="U18" s="119"/>
      <c r="V18" s="119"/>
      <c r="W18" s="71"/>
      <c r="X18" s="124"/>
      <c r="Y18" s="124"/>
      <c r="Z18" s="124"/>
      <c r="AA18" s="119"/>
      <c r="AB18" s="48"/>
      <c r="AC18" s="119"/>
      <c r="AD18" s="119"/>
      <c r="AE18" s="71"/>
      <c r="AF18" s="124"/>
      <c r="AG18" s="124"/>
      <c r="AH18" s="124"/>
      <c r="AI18" s="48"/>
      <c r="AJ18" s="48"/>
      <c r="AK18" s="119"/>
      <c r="AL18" s="119"/>
      <c r="AM18" s="124"/>
      <c r="AN18" s="124"/>
      <c r="AO18" s="124"/>
      <c r="AP18" s="124"/>
      <c r="AQ18" s="11">
        <f t="shared" si="9"/>
        <v>0</v>
      </c>
      <c r="AR18" s="11" t="str">
        <f t="shared" si="5"/>
        <v>#NUM!</v>
      </c>
      <c r="AS18" s="4"/>
      <c r="AT18" s="59">
        <f t="shared" si="10"/>
        <v>0</v>
      </c>
      <c r="AU18" s="59">
        <f t="shared" si="11"/>
        <v>0</v>
      </c>
      <c r="AV18" s="59">
        <f t="shared" si="12"/>
        <v>8</v>
      </c>
      <c r="AW18" s="24"/>
      <c r="AX18" s="60">
        <f t="shared" si="13"/>
        <v>0</v>
      </c>
      <c r="AY18" s="60">
        <f t="shared" si="14"/>
        <v>0</v>
      </c>
      <c r="AZ18" s="60">
        <f t="shared" si="15"/>
        <v>0.1142831021</v>
      </c>
      <c r="BA18" s="24"/>
      <c r="BB18" s="61">
        <f t="shared" ref="BB18:BD18" si="18">IF((AX18)&gt;=50%,2,(IF((AX18)&lt;25%,0,1)))</f>
        <v>0</v>
      </c>
      <c r="BC18" s="61">
        <f t="shared" si="18"/>
        <v>0</v>
      </c>
      <c r="BD18" s="61">
        <f t="shared" si="18"/>
        <v>0</v>
      </c>
      <c r="BE18" s="4"/>
      <c r="BF18" s="61" t="str">
        <f t="shared" ref="BF18:BH18" si="19">IF(BB18=2,"Att",(IF(BB18=0,"Not","Weak")))</f>
        <v>Not</v>
      </c>
      <c r="BG18" s="61" t="str">
        <f t="shared" si="19"/>
        <v>Not</v>
      </c>
      <c r="BH18" s="11" t="str">
        <f t="shared" si="19"/>
        <v>Not</v>
      </c>
      <c r="BI18" s="2"/>
      <c r="BJ18" s="2"/>
      <c r="BK18" s="2"/>
      <c r="BL18" s="2"/>
    </row>
    <row r="19" ht="14.25" customHeight="1">
      <c r="A19" s="116" t="s">
        <v>157</v>
      </c>
      <c r="B19" s="117" t="s">
        <v>158</v>
      </c>
      <c r="C19" s="118">
        <v>8.0</v>
      </c>
      <c r="D19" s="119">
        <v>0.0</v>
      </c>
      <c r="E19" s="144">
        <v>0.5</v>
      </c>
      <c r="F19" s="119">
        <v>6.0</v>
      </c>
      <c r="G19" s="121">
        <f t="shared" si="20"/>
        <v>6.5</v>
      </c>
      <c r="H19" s="145">
        <v>8.0</v>
      </c>
      <c r="I19" s="146"/>
      <c r="J19" s="119"/>
      <c r="K19" s="119"/>
      <c r="L19" s="132"/>
      <c r="M19" s="132"/>
      <c r="N19" s="132"/>
      <c r="O19" s="119">
        <v>1.0</v>
      </c>
      <c r="P19" s="119">
        <v>1.0</v>
      </c>
      <c r="Q19" s="119"/>
      <c r="R19" s="34">
        <f t="shared" si="8"/>
        <v>2</v>
      </c>
      <c r="S19" s="48">
        <v>1.0</v>
      </c>
      <c r="T19" s="48">
        <v>2.0</v>
      </c>
      <c r="U19" s="119">
        <v>0.0</v>
      </c>
      <c r="V19" s="119"/>
      <c r="W19" s="124"/>
      <c r="X19" s="124"/>
      <c r="Y19" s="124"/>
      <c r="Z19" s="124"/>
      <c r="AA19" s="48"/>
      <c r="AB19" s="48"/>
      <c r="AC19" s="119"/>
      <c r="AD19" s="119"/>
      <c r="AE19" s="124">
        <v>3.0</v>
      </c>
      <c r="AF19" s="124">
        <v>3.0</v>
      </c>
      <c r="AG19" s="124"/>
      <c r="AH19" s="124"/>
      <c r="AI19" s="48">
        <v>4.0</v>
      </c>
      <c r="AJ19" s="48">
        <v>4.0</v>
      </c>
      <c r="AK19" s="119"/>
      <c r="AL19" s="119"/>
      <c r="AM19" s="71">
        <v>0.0</v>
      </c>
      <c r="AN19" s="71">
        <v>0.0</v>
      </c>
      <c r="AO19" s="71"/>
      <c r="AP19" s="124"/>
      <c r="AQ19" s="11">
        <f t="shared" si="9"/>
        <v>17</v>
      </c>
      <c r="AR19" s="115">
        <f t="shared" si="5"/>
        <v>41.5</v>
      </c>
      <c r="AS19" s="4"/>
      <c r="AT19" s="53">
        <f t="shared" si="10"/>
        <v>3</v>
      </c>
      <c r="AU19" s="53">
        <f t="shared" si="11"/>
        <v>7</v>
      </c>
      <c r="AV19" s="53">
        <f t="shared" si="12"/>
        <v>23.5</v>
      </c>
      <c r="AW19" s="24"/>
      <c r="AX19" s="13">
        <f t="shared" si="13"/>
        <v>0.166662963</v>
      </c>
      <c r="AY19" s="13">
        <f t="shared" si="14"/>
        <v>0.5833333333</v>
      </c>
      <c r="AZ19" s="13">
        <f t="shared" si="15"/>
        <v>0.3357066124</v>
      </c>
      <c r="BA19" s="24"/>
      <c r="BB19" s="11">
        <f t="shared" ref="BB19:BD19" si="21">IF((AX19)&gt;=50%,2,(IF((AX19)&lt;25%,0,1)))</f>
        <v>0</v>
      </c>
      <c r="BC19" s="11">
        <f t="shared" si="21"/>
        <v>2</v>
      </c>
      <c r="BD19" s="11">
        <f t="shared" si="21"/>
        <v>1</v>
      </c>
      <c r="BE19" s="4"/>
      <c r="BF19" s="11" t="str">
        <f t="shared" ref="BF19:BH19" si="22">IF(BB19=2,"Att",(IF(BB19=0,"Not","Weak")))</f>
        <v>Not</v>
      </c>
      <c r="BG19" s="11" t="str">
        <f t="shared" si="22"/>
        <v>Att</v>
      </c>
      <c r="BH19" s="11" t="str">
        <f t="shared" si="22"/>
        <v>Weak</v>
      </c>
      <c r="BI19" s="2"/>
      <c r="BJ19" s="2"/>
      <c r="BK19" s="2"/>
      <c r="BL19" s="2"/>
    </row>
    <row r="20" ht="14.25" customHeight="1">
      <c r="A20" s="116" t="s">
        <v>159</v>
      </c>
      <c r="B20" s="117" t="s">
        <v>160</v>
      </c>
      <c r="C20" s="147"/>
      <c r="D20" s="148"/>
      <c r="E20" s="148"/>
      <c r="F20" s="148"/>
      <c r="G20" s="121" t="str">
        <f t="shared" si="20"/>
        <v>#NUM!</v>
      </c>
      <c r="H20" s="149">
        <v>9.0</v>
      </c>
      <c r="I20" s="150"/>
      <c r="J20" s="150"/>
      <c r="K20" s="150"/>
      <c r="L20" s="132"/>
      <c r="M20" s="132"/>
      <c r="N20" s="132"/>
      <c r="O20" s="150"/>
      <c r="P20" s="150"/>
      <c r="Q20" s="150"/>
      <c r="R20" s="34">
        <f t="shared" si="8"/>
        <v>0</v>
      </c>
      <c r="S20" s="48">
        <v>1.0</v>
      </c>
      <c r="T20" s="48">
        <v>2.0</v>
      </c>
      <c r="U20" s="119">
        <v>0.0</v>
      </c>
      <c r="V20" s="119"/>
      <c r="W20" s="124"/>
      <c r="X20" s="124"/>
      <c r="Y20" s="124"/>
      <c r="Z20" s="124"/>
      <c r="AA20" s="48">
        <v>1.0</v>
      </c>
      <c r="AB20" s="48">
        <v>2.0</v>
      </c>
      <c r="AC20" s="119">
        <v>3.0</v>
      </c>
      <c r="AD20" s="119"/>
      <c r="AE20" s="124">
        <v>1.0</v>
      </c>
      <c r="AF20" s="124">
        <v>2.0</v>
      </c>
      <c r="AG20" s="124"/>
      <c r="AH20" s="124"/>
      <c r="AI20" s="48"/>
      <c r="AJ20" s="48">
        <v>1.0</v>
      </c>
      <c r="AK20" s="119"/>
      <c r="AL20" s="119"/>
      <c r="AM20" s="71"/>
      <c r="AN20" s="71"/>
      <c r="AO20" s="71"/>
      <c r="AP20" s="124"/>
      <c r="AQ20" s="11">
        <f t="shared" si="9"/>
        <v>13</v>
      </c>
      <c r="AR20" s="11" t="str">
        <f t="shared" si="5"/>
        <v>#NUM!</v>
      </c>
      <c r="AS20" s="4"/>
      <c r="AT20" s="53">
        <f t="shared" si="10"/>
        <v>1</v>
      </c>
      <c r="AU20" s="53">
        <f t="shared" si="11"/>
        <v>0</v>
      </c>
      <c r="AV20" s="53">
        <f t="shared" si="12"/>
        <v>18</v>
      </c>
      <c r="AW20" s="24"/>
      <c r="AX20" s="13">
        <f t="shared" si="13"/>
        <v>0.05555432102</v>
      </c>
      <c r="AY20" s="13">
        <f t="shared" si="14"/>
        <v>0</v>
      </c>
      <c r="AZ20" s="13">
        <f t="shared" si="15"/>
        <v>0.2571369797</v>
      </c>
      <c r="BA20" s="24"/>
      <c r="BB20" s="11">
        <f t="shared" ref="BB20:BD20" si="23">IF((AX20)&gt;=50%,2,(IF((AX20)&lt;25%,0,1)))</f>
        <v>0</v>
      </c>
      <c r="BC20" s="11">
        <f t="shared" si="23"/>
        <v>0</v>
      </c>
      <c r="BD20" s="11">
        <f t="shared" si="23"/>
        <v>1</v>
      </c>
      <c r="BE20" s="4"/>
      <c r="BF20" s="11" t="str">
        <f t="shared" ref="BF20:BH20" si="24">IF(BB20=2,"Att",(IF(BB20=0,"Not","Weak")))</f>
        <v>Not</v>
      </c>
      <c r="BG20" s="11" t="str">
        <f t="shared" si="24"/>
        <v>Not</v>
      </c>
      <c r="BH20" s="11" t="str">
        <f t="shared" si="24"/>
        <v>Weak</v>
      </c>
      <c r="BI20" s="2"/>
      <c r="BJ20" s="2"/>
      <c r="BK20" s="2"/>
      <c r="BL20" s="2"/>
    </row>
    <row r="21" ht="14.25" customHeight="1">
      <c r="A21" s="116" t="s">
        <v>161</v>
      </c>
      <c r="B21" s="117" t="s">
        <v>162</v>
      </c>
      <c r="C21" s="118">
        <v>0.0</v>
      </c>
      <c r="D21" s="119"/>
      <c r="E21" s="146"/>
      <c r="F21" s="119"/>
      <c r="G21" s="121" t="str">
        <f t="shared" si="20"/>
        <v>#NUM!</v>
      </c>
      <c r="H21" s="145">
        <v>0.0</v>
      </c>
      <c r="I21" s="119"/>
      <c r="J21" s="119">
        <v>1.0</v>
      </c>
      <c r="K21" s="119"/>
      <c r="L21" s="132"/>
      <c r="M21" s="132"/>
      <c r="N21" s="132"/>
      <c r="O21" s="119">
        <v>2.0</v>
      </c>
      <c r="P21" s="119">
        <v>1.0</v>
      </c>
      <c r="Q21" s="119"/>
      <c r="R21" s="34">
        <f t="shared" si="8"/>
        <v>4</v>
      </c>
      <c r="S21" s="48"/>
      <c r="T21" s="48"/>
      <c r="U21" s="119"/>
      <c r="V21" s="119"/>
      <c r="W21" s="71"/>
      <c r="X21" s="124"/>
      <c r="Y21" s="124"/>
      <c r="Z21" s="124"/>
      <c r="AA21" s="48"/>
      <c r="AB21" s="48"/>
      <c r="AC21" s="119"/>
      <c r="AD21" s="119"/>
      <c r="AE21" s="71"/>
      <c r="AF21" s="124"/>
      <c r="AG21" s="124"/>
      <c r="AH21" s="124"/>
      <c r="AI21" s="119"/>
      <c r="AJ21" s="119"/>
      <c r="AK21" s="119"/>
      <c r="AL21" s="119"/>
      <c r="AM21" s="124"/>
      <c r="AN21" s="124"/>
      <c r="AO21" s="124"/>
      <c r="AP21" s="124"/>
      <c r="AQ21" s="11">
        <f t="shared" si="9"/>
        <v>0</v>
      </c>
      <c r="AR21" s="111">
        <v>4.0</v>
      </c>
      <c r="AS21" s="4"/>
      <c r="AT21" s="59">
        <f t="shared" si="10"/>
        <v>0</v>
      </c>
      <c r="AU21" s="59">
        <f t="shared" si="11"/>
        <v>2</v>
      </c>
      <c r="AV21" s="59">
        <f t="shared" si="12"/>
        <v>2</v>
      </c>
      <c r="AW21" s="24"/>
      <c r="AX21" s="60">
        <f t="shared" si="13"/>
        <v>0</v>
      </c>
      <c r="AY21" s="60">
        <f t="shared" si="14"/>
        <v>0.1666666667</v>
      </c>
      <c r="AZ21" s="60">
        <f t="shared" si="15"/>
        <v>0.02857077553</v>
      </c>
      <c r="BA21" s="24"/>
      <c r="BB21" s="61">
        <f t="shared" ref="BB21:BD21" si="25">IF((AX21)&gt;=50%,2,(IF((AX21)&lt;25%,0,1)))</f>
        <v>0</v>
      </c>
      <c r="BC21" s="61">
        <f t="shared" si="25"/>
        <v>0</v>
      </c>
      <c r="BD21" s="61">
        <f t="shared" si="25"/>
        <v>0</v>
      </c>
      <c r="BE21" s="4"/>
      <c r="BF21" s="61" t="str">
        <f t="shared" ref="BF21:BH21" si="26">IF(BB21=2,"Att",(IF(BB21=0,"Not","Weak")))</f>
        <v>Not</v>
      </c>
      <c r="BG21" s="61" t="str">
        <f t="shared" si="26"/>
        <v>Not</v>
      </c>
      <c r="BH21" s="11" t="str">
        <f t="shared" si="26"/>
        <v>Not</v>
      </c>
      <c r="BI21" s="2"/>
      <c r="BJ21" s="2"/>
      <c r="BK21" s="2"/>
      <c r="BL21" s="2"/>
    </row>
    <row r="22" ht="14.25" customHeight="1">
      <c r="A22" s="116" t="s">
        <v>163</v>
      </c>
      <c r="B22" s="117" t="s">
        <v>164</v>
      </c>
      <c r="C22" s="118">
        <v>8.0</v>
      </c>
      <c r="D22" s="151">
        <v>3.0</v>
      </c>
      <c r="E22" s="152">
        <v>5.5</v>
      </c>
      <c r="F22" s="119"/>
      <c r="G22" s="121">
        <f t="shared" si="20"/>
        <v>8.5</v>
      </c>
      <c r="H22" s="145">
        <v>2.0</v>
      </c>
      <c r="I22" s="119">
        <v>1.0</v>
      </c>
      <c r="J22" s="119">
        <v>4.0</v>
      </c>
      <c r="K22" s="119"/>
      <c r="L22" s="132"/>
      <c r="M22" s="132"/>
      <c r="N22" s="132"/>
      <c r="O22" s="119">
        <v>3.0</v>
      </c>
      <c r="P22" s="119">
        <v>3.0</v>
      </c>
      <c r="Q22" s="119"/>
      <c r="R22" s="34">
        <f t="shared" si="8"/>
        <v>11</v>
      </c>
      <c r="S22" s="48"/>
      <c r="T22" s="48"/>
      <c r="U22" s="119"/>
      <c r="V22" s="119"/>
      <c r="W22" s="71">
        <v>4.0</v>
      </c>
      <c r="X22" s="124">
        <v>0.0</v>
      </c>
      <c r="Y22" s="124"/>
      <c r="Z22" s="124"/>
      <c r="AA22" s="119">
        <v>1.0</v>
      </c>
      <c r="AB22" s="48">
        <v>1.0</v>
      </c>
      <c r="AC22" s="119">
        <v>1.0</v>
      </c>
      <c r="AD22" s="119"/>
      <c r="AE22" s="124"/>
      <c r="AF22" s="124"/>
      <c r="AG22" s="124"/>
      <c r="AH22" s="124"/>
      <c r="AI22" s="48">
        <v>0.0</v>
      </c>
      <c r="AJ22" s="48">
        <v>5.0</v>
      </c>
      <c r="AK22" s="119"/>
      <c r="AL22" s="119"/>
      <c r="AM22" s="124">
        <v>0.0</v>
      </c>
      <c r="AN22" s="124">
        <v>0.0</v>
      </c>
      <c r="AO22" s="124"/>
      <c r="AP22" s="124"/>
      <c r="AQ22" s="11">
        <f t="shared" si="9"/>
        <v>12</v>
      </c>
      <c r="AR22" s="111">
        <f t="shared" ref="AR22:AR57" si="29">SUM(C22,G22,H22,R22,AQ22)</f>
        <v>41.5</v>
      </c>
      <c r="AS22" s="4"/>
      <c r="AT22" s="53">
        <f t="shared" si="10"/>
        <v>7</v>
      </c>
      <c r="AU22" s="53">
        <f t="shared" si="11"/>
        <v>4</v>
      </c>
      <c r="AV22" s="53">
        <f t="shared" si="12"/>
        <v>21.5</v>
      </c>
      <c r="AW22" s="24"/>
      <c r="AX22" s="13">
        <f t="shared" si="13"/>
        <v>0.3888802471</v>
      </c>
      <c r="AY22" s="13">
        <f t="shared" si="14"/>
        <v>0.3333333333</v>
      </c>
      <c r="AZ22" s="13">
        <f t="shared" si="15"/>
        <v>0.3071358369</v>
      </c>
      <c r="BA22" s="24"/>
      <c r="BB22" s="11">
        <f t="shared" ref="BB22:BD22" si="27">IF((AX22)&gt;=50%,2,(IF((AX22)&lt;25%,0,1)))</f>
        <v>1</v>
      </c>
      <c r="BC22" s="11">
        <f t="shared" si="27"/>
        <v>1</v>
      </c>
      <c r="BD22" s="11">
        <f t="shared" si="27"/>
        <v>1</v>
      </c>
      <c r="BE22" s="4"/>
      <c r="BF22" s="11" t="str">
        <f t="shared" ref="BF22:BH22" si="28">IF(BB22=2,"Att",(IF(BB22=0,"Not","Weak")))</f>
        <v>Weak</v>
      </c>
      <c r="BG22" s="11" t="str">
        <f t="shared" si="28"/>
        <v>Weak</v>
      </c>
      <c r="BH22" s="11" t="str">
        <f t="shared" si="28"/>
        <v>Weak</v>
      </c>
      <c r="BI22" s="2"/>
      <c r="BJ22" s="2"/>
      <c r="BK22" s="2"/>
      <c r="BL22" s="2"/>
    </row>
    <row r="23" ht="14.25" customHeight="1">
      <c r="A23" s="116" t="s">
        <v>165</v>
      </c>
      <c r="B23" s="117" t="s">
        <v>166</v>
      </c>
      <c r="C23" s="153"/>
      <c r="D23" s="154"/>
      <c r="E23" s="148"/>
      <c r="F23" s="148"/>
      <c r="G23" s="121" t="str">
        <f t="shared" si="20"/>
        <v>#NUM!</v>
      </c>
      <c r="H23" s="149">
        <v>8.0</v>
      </c>
      <c r="I23" s="150"/>
      <c r="J23" s="150"/>
      <c r="K23" s="150"/>
      <c r="L23" s="132"/>
      <c r="M23" s="132"/>
      <c r="N23" s="132"/>
      <c r="O23" s="150"/>
      <c r="P23" s="150"/>
      <c r="Q23" s="150"/>
      <c r="R23" s="34">
        <f t="shared" si="8"/>
        <v>0</v>
      </c>
      <c r="S23" s="119">
        <v>2.0</v>
      </c>
      <c r="T23" s="119">
        <v>2.0</v>
      </c>
      <c r="U23" s="119">
        <v>0.0</v>
      </c>
      <c r="V23" s="119"/>
      <c r="W23" s="124"/>
      <c r="X23" s="124"/>
      <c r="Y23" s="124"/>
      <c r="Z23" s="124"/>
      <c r="AA23" s="119"/>
      <c r="AB23" s="119"/>
      <c r="AC23" s="119"/>
      <c r="AD23" s="119"/>
      <c r="AE23" s="124">
        <v>2.0</v>
      </c>
      <c r="AF23" s="124">
        <v>5.0</v>
      </c>
      <c r="AG23" s="124"/>
      <c r="AH23" s="124"/>
      <c r="AI23" s="119">
        <v>2.0</v>
      </c>
      <c r="AJ23" s="119">
        <v>1.0</v>
      </c>
      <c r="AK23" s="119"/>
      <c r="AL23" s="119"/>
      <c r="AM23" s="124">
        <v>2.0</v>
      </c>
      <c r="AN23" s="124">
        <v>2.0</v>
      </c>
      <c r="AO23" s="124"/>
      <c r="AP23" s="124"/>
      <c r="AQ23" s="11">
        <f t="shared" si="9"/>
        <v>18</v>
      </c>
      <c r="AR23" s="115" t="str">
        <f t="shared" si="29"/>
        <v>#NUM!</v>
      </c>
      <c r="AS23" s="4"/>
      <c r="AT23" s="59">
        <f t="shared" si="10"/>
        <v>4</v>
      </c>
      <c r="AU23" s="59">
        <f t="shared" si="11"/>
        <v>0</v>
      </c>
      <c r="AV23" s="59">
        <f t="shared" si="12"/>
        <v>22</v>
      </c>
      <c r="AW23" s="24"/>
      <c r="AX23" s="60">
        <f t="shared" si="13"/>
        <v>0.2222172841</v>
      </c>
      <c r="AY23" s="60">
        <f t="shared" si="14"/>
        <v>0</v>
      </c>
      <c r="AZ23" s="60">
        <f t="shared" si="15"/>
        <v>0.3142785308</v>
      </c>
      <c r="BA23" s="24"/>
      <c r="BB23" s="61">
        <f t="shared" ref="BB23:BD23" si="30">IF((AX23)&gt;=50%,2,(IF((AX23)&lt;25%,0,1)))</f>
        <v>0</v>
      </c>
      <c r="BC23" s="61">
        <f t="shared" si="30"/>
        <v>0</v>
      </c>
      <c r="BD23" s="61">
        <f t="shared" si="30"/>
        <v>1</v>
      </c>
      <c r="BE23" s="4"/>
      <c r="BF23" s="61" t="str">
        <f t="shared" ref="BF23:BH23" si="31">IF(BB23=2,"Att",(IF(BB23=0,"Not","Weak")))</f>
        <v>Not</v>
      </c>
      <c r="BG23" s="61" t="str">
        <f t="shared" si="31"/>
        <v>Not</v>
      </c>
      <c r="BH23" s="11" t="str">
        <f t="shared" si="31"/>
        <v>Weak</v>
      </c>
      <c r="BI23" s="2"/>
      <c r="BJ23" s="2"/>
      <c r="BK23" s="2"/>
      <c r="BL23" s="2"/>
    </row>
    <row r="24" ht="14.25" customHeight="1">
      <c r="A24" s="116" t="s">
        <v>167</v>
      </c>
      <c r="B24" s="117" t="s">
        <v>168</v>
      </c>
      <c r="C24" s="118">
        <v>8.0</v>
      </c>
      <c r="D24" s="151">
        <v>2.0</v>
      </c>
      <c r="E24" s="152">
        <v>1.0</v>
      </c>
      <c r="F24" s="119"/>
      <c r="G24" s="121">
        <f t="shared" si="20"/>
        <v>3</v>
      </c>
      <c r="H24" s="145">
        <v>5.0</v>
      </c>
      <c r="I24" s="146">
        <v>1.0</v>
      </c>
      <c r="J24" s="119">
        <v>1.0</v>
      </c>
      <c r="K24" s="119"/>
      <c r="L24" s="132"/>
      <c r="M24" s="132">
        <v>2.0</v>
      </c>
      <c r="N24" s="132"/>
      <c r="O24" s="119"/>
      <c r="P24" s="119"/>
      <c r="Q24" s="119"/>
      <c r="R24" s="34">
        <f t="shared" si="8"/>
        <v>4</v>
      </c>
      <c r="S24" s="48">
        <v>1.0</v>
      </c>
      <c r="T24" s="48">
        <v>0.0</v>
      </c>
      <c r="U24" s="119">
        <v>1.0</v>
      </c>
      <c r="V24" s="119"/>
      <c r="W24" s="124"/>
      <c r="X24" s="124"/>
      <c r="Y24" s="124"/>
      <c r="Z24" s="124"/>
      <c r="AA24" s="119">
        <v>0.0</v>
      </c>
      <c r="AB24" s="48">
        <v>0.0</v>
      </c>
      <c r="AC24" s="119"/>
      <c r="AD24" s="119"/>
      <c r="AE24" s="124">
        <v>1.0</v>
      </c>
      <c r="AF24" s="124">
        <v>0.0</v>
      </c>
      <c r="AG24" s="124"/>
      <c r="AH24" s="124"/>
      <c r="AI24" s="119"/>
      <c r="AJ24" s="119"/>
      <c r="AK24" s="119"/>
      <c r="AL24" s="119"/>
      <c r="AM24" s="71">
        <v>0.0</v>
      </c>
      <c r="AN24" s="71">
        <v>3.0</v>
      </c>
      <c r="AO24" s="71"/>
      <c r="AP24" s="124"/>
      <c r="AQ24" s="11">
        <f t="shared" si="9"/>
        <v>6</v>
      </c>
      <c r="AR24" s="111">
        <f t="shared" si="29"/>
        <v>26</v>
      </c>
      <c r="AS24" s="4"/>
      <c r="AT24" s="59">
        <f t="shared" si="10"/>
        <v>3</v>
      </c>
      <c r="AU24" s="59">
        <f t="shared" si="11"/>
        <v>1</v>
      </c>
      <c r="AV24" s="59">
        <f t="shared" si="12"/>
        <v>13</v>
      </c>
      <c r="AW24" s="24"/>
      <c r="AX24" s="60">
        <f t="shared" si="13"/>
        <v>0.166662963</v>
      </c>
      <c r="AY24" s="60">
        <f t="shared" si="14"/>
        <v>0.08333333333</v>
      </c>
      <c r="AZ24" s="60">
        <f t="shared" si="15"/>
        <v>0.1857100409</v>
      </c>
      <c r="BA24" s="24"/>
      <c r="BB24" s="61">
        <f t="shared" ref="BB24:BD24" si="32">IF((AX24)&gt;=50%,2,(IF((AX24)&lt;25%,0,1)))</f>
        <v>0</v>
      </c>
      <c r="BC24" s="61">
        <f t="shared" si="32"/>
        <v>0</v>
      </c>
      <c r="BD24" s="61">
        <f t="shared" si="32"/>
        <v>0</v>
      </c>
      <c r="BE24" s="4"/>
      <c r="BF24" s="61" t="str">
        <f t="shared" ref="BF24:BH24" si="33">IF(BB24=2,"Att",(IF(BB24=0,"Not","Weak")))</f>
        <v>Not</v>
      </c>
      <c r="BG24" s="61" t="str">
        <f t="shared" si="33"/>
        <v>Not</v>
      </c>
      <c r="BH24" s="11" t="str">
        <f t="shared" si="33"/>
        <v>Not</v>
      </c>
      <c r="BI24" s="2"/>
      <c r="BJ24" s="2"/>
      <c r="BK24" s="2"/>
      <c r="BL24" s="2"/>
    </row>
    <row r="25" ht="14.25" customHeight="1">
      <c r="A25" s="116" t="s">
        <v>169</v>
      </c>
      <c r="B25" s="117" t="s">
        <v>170</v>
      </c>
      <c r="C25" s="155">
        <v>8.0</v>
      </c>
      <c r="D25" s="140">
        <v>2.0</v>
      </c>
      <c r="E25" s="156">
        <v>1.0</v>
      </c>
      <c r="F25" s="48">
        <v>4.0</v>
      </c>
      <c r="G25" s="121">
        <f t="shared" si="20"/>
        <v>6</v>
      </c>
      <c r="H25" s="157">
        <v>6.0</v>
      </c>
      <c r="I25" s="156"/>
      <c r="J25" s="48">
        <v>4.0</v>
      </c>
      <c r="K25" s="119"/>
      <c r="L25" s="158"/>
      <c r="M25" s="158"/>
      <c r="N25" s="132"/>
      <c r="O25" s="90"/>
      <c r="P25" s="90">
        <v>3.0</v>
      </c>
      <c r="Q25" s="119"/>
      <c r="R25" s="34">
        <f t="shared" si="8"/>
        <v>7</v>
      </c>
      <c r="S25" s="48">
        <v>1.0</v>
      </c>
      <c r="T25" s="48">
        <v>0.0</v>
      </c>
      <c r="U25" s="119">
        <v>1.0</v>
      </c>
      <c r="V25" s="119"/>
      <c r="W25" s="71">
        <v>4.0</v>
      </c>
      <c r="X25" s="124"/>
      <c r="Y25" s="124"/>
      <c r="Z25" s="124"/>
      <c r="AA25" s="48">
        <v>0.0</v>
      </c>
      <c r="AB25" s="48">
        <v>1.0</v>
      </c>
      <c r="AC25" s="119"/>
      <c r="AD25" s="119"/>
      <c r="AE25" s="124"/>
      <c r="AF25" s="124"/>
      <c r="AG25" s="124"/>
      <c r="AH25" s="124"/>
      <c r="AI25" s="48"/>
      <c r="AJ25" s="48"/>
      <c r="AK25" s="119"/>
      <c r="AL25" s="119"/>
      <c r="AM25" s="124">
        <v>0.0</v>
      </c>
      <c r="AN25" s="124">
        <v>0.0</v>
      </c>
      <c r="AO25" s="124"/>
      <c r="AP25" s="124"/>
      <c r="AQ25" s="11">
        <f t="shared" si="9"/>
        <v>7</v>
      </c>
      <c r="AR25" s="111">
        <f t="shared" si="29"/>
        <v>34</v>
      </c>
      <c r="AS25" s="4"/>
      <c r="AT25" s="53">
        <f t="shared" si="10"/>
        <v>6</v>
      </c>
      <c r="AU25" s="53">
        <f t="shared" si="11"/>
        <v>4</v>
      </c>
      <c r="AV25" s="53">
        <f t="shared" si="12"/>
        <v>16</v>
      </c>
      <c r="AW25" s="24"/>
      <c r="AX25" s="13">
        <f t="shared" si="13"/>
        <v>0.3333259261</v>
      </c>
      <c r="AY25" s="13">
        <f t="shared" si="14"/>
        <v>0.3333333333</v>
      </c>
      <c r="AZ25" s="13">
        <f t="shared" si="15"/>
        <v>0.2285662042</v>
      </c>
      <c r="BA25" s="24"/>
      <c r="BB25" s="11">
        <f t="shared" ref="BB25:BD25" si="34">IF((AX25)&gt;=50%,2,(IF((AX25)&lt;25%,0,1)))</f>
        <v>1</v>
      </c>
      <c r="BC25" s="11">
        <f t="shared" si="34"/>
        <v>1</v>
      </c>
      <c r="BD25" s="11">
        <f t="shared" si="34"/>
        <v>0</v>
      </c>
      <c r="BE25" s="4"/>
      <c r="BF25" s="11" t="str">
        <f t="shared" ref="BF25:BH25" si="35">IF(BB25=2,"Att",(IF(BB25=0,"Not","Weak")))</f>
        <v>Weak</v>
      </c>
      <c r="BG25" s="11" t="str">
        <f t="shared" si="35"/>
        <v>Weak</v>
      </c>
      <c r="BH25" s="11" t="str">
        <f t="shared" si="35"/>
        <v>Not</v>
      </c>
      <c r="BI25" s="2"/>
      <c r="BJ25" s="2"/>
      <c r="BK25" s="2"/>
      <c r="BL25" s="2"/>
    </row>
    <row r="26" ht="14.25" customHeight="1">
      <c r="A26" s="116" t="s">
        <v>171</v>
      </c>
      <c r="B26" s="117" t="s">
        <v>172</v>
      </c>
      <c r="C26" s="159">
        <v>9.0</v>
      </c>
      <c r="D26" s="119"/>
      <c r="E26" s="90">
        <v>5.0</v>
      </c>
      <c r="F26" s="119">
        <v>10.0</v>
      </c>
      <c r="G26" s="121">
        <f t="shared" si="20"/>
        <v>15</v>
      </c>
      <c r="H26" s="145">
        <v>9.0</v>
      </c>
      <c r="I26" s="156"/>
      <c r="J26" s="48"/>
      <c r="K26" s="119"/>
      <c r="L26" s="158"/>
      <c r="M26" s="158">
        <v>5.0</v>
      </c>
      <c r="N26" s="132"/>
      <c r="O26" s="90"/>
      <c r="P26" s="90">
        <v>4.0</v>
      </c>
      <c r="Q26" s="119"/>
      <c r="R26" s="34">
        <f t="shared" si="8"/>
        <v>9</v>
      </c>
      <c r="S26" s="119">
        <v>3.0</v>
      </c>
      <c r="T26" s="119">
        <v>3.0</v>
      </c>
      <c r="U26" s="119"/>
      <c r="V26" s="119"/>
      <c r="W26" s="124"/>
      <c r="X26" s="124"/>
      <c r="Y26" s="124"/>
      <c r="Z26" s="124"/>
      <c r="AA26" s="119">
        <v>1.0</v>
      </c>
      <c r="AB26" s="119">
        <v>5.0</v>
      </c>
      <c r="AC26" s="119">
        <v>3.0</v>
      </c>
      <c r="AD26" s="119"/>
      <c r="AE26" s="124">
        <v>3.0</v>
      </c>
      <c r="AF26" s="124">
        <v>6.0</v>
      </c>
      <c r="AG26" s="124"/>
      <c r="AH26" s="124"/>
      <c r="AI26" s="119">
        <v>4.0</v>
      </c>
      <c r="AJ26" s="119">
        <v>5.0</v>
      </c>
      <c r="AK26" s="119"/>
      <c r="AL26" s="119"/>
      <c r="AM26" s="124"/>
      <c r="AN26" s="124"/>
      <c r="AO26" s="124"/>
      <c r="AP26" s="124"/>
      <c r="AQ26" s="11">
        <f t="shared" si="9"/>
        <v>33</v>
      </c>
      <c r="AR26" s="111">
        <f t="shared" si="29"/>
        <v>75</v>
      </c>
      <c r="AS26" s="4"/>
      <c r="AT26" s="53">
        <f t="shared" si="10"/>
        <v>3</v>
      </c>
      <c r="AU26" s="53">
        <f t="shared" si="11"/>
        <v>10</v>
      </c>
      <c r="AV26" s="53">
        <f t="shared" si="12"/>
        <v>50</v>
      </c>
      <c r="AW26" s="24"/>
      <c r="AX26" s="13">
        <f t="shared" si="13"/>
        <v>0.166662963</v>
      </c>
      <c r="AY26" s="13">
        <f t="shared" si="14"/>
        <v>0.8333333333</v>
      </c>
      <c r="AZ26" s="13">
        <f t="shared" si="15"/>
        <v>0.7142693881</v>
      </c>
      <c r="BA26" s="24"/>
      <c r="BB26" s="11">
        <f t="shared" ref="BB26:BD26" si="36">IF((AX26)&gt;=50%,2,(IF((AX26)&lt;25%,0,1)))</f>
        <v>0</v>
      </c>
      <c r="BC26" s="11">
        <f t="shared" si="36"/>
        <v>2</v>
      </c>
      <c r="BD26" s="11">
        <f t="shared" si="36"/>
        <v>2</v>
      </c>
      <c r="BE26" s="4"/>
      <c r="BF26" s="11" t="str">
        <f t="shared" ref="BF26:BH26" si="37">IF(BB26=2,"Att",(IF(BB26=0,"Not","Weak")))</f>
        <v>Not</v>
      </c>
      <c r="BG26" s="11" t="str">
        <f t="shared" si="37"/>
        <v>Att</v>
      </c>
      <c r="BH26" s="11" t="str">
        <f t="shared" si="37"/>
        <v>Att</v>
      </c>
      <c r="BI26" s="2"/>
      <c r="BJ26" s="2"/>
      <c r="BK26" s="2"/>
      <c r="BL26" s="2"/>
    </row>
    <row r="27" ht="14.25" customHeight="1">
      <c r="A27" s="116" t="s">
        <v>173</v>
      </c>
      <c r="B27" s="117" t="s">
        <v>174</v>
      </c>
      <c r="C27" s="159">
        <v>10.0</v>
      </c>
      <c r="D27" s="119">
        <v>7.0</v>
      </c>
      <c r="E27" s="90">
        <v>9.0</v>
      </c>
      <c r="F27" s="119">
        <v>9.0</v>
      </c>
      <c r="G27" s="121">
        <f t="shared" si="20"/>
        <v>18</v>
      </c>
      <c r="H27" s="157">
        <v>10.0</v>
      </c>
      <c r="I27" s="156">
        <v>4.0</v>
      </c>
      <c r="J27" s="48">
        <v>6.0</v>
      </c>
      <c r="K27" s="119"/>
      <c r="L27" s="158"/>
      <c r="M27" s="158"/>
      <c r="N27" s="132"/>
      <c r="O27" s="90">
        <v>4.0</v>
      </c>
      <c r="P27" s="90">
        <v>6.0</v>
      </c>
      <c r="Q27" s="119"/>
      <c r="R27" s="34">
        <f t="shared" si="8"/>
        <v>20</v>
      </c>
      <c r="S27" s="48"/>
      <c r="T27" s="119"/>
      <c r="U27" s="119"/>
      <c r="V27" s="119"/>
      <c r="W27" s="124">
        <v>6.0</v>
      </c>
      <c r="X27" s="124">
        <v>4.0</v>
      </c>
      <c r="Y27" s="124"/>
      <c r="Z27" s="124"/>
      <c r="AA27" s="48"/>
      <c r="AB27" s="48"/>
      <c r="AC27" s="119"/>
      <c r="AD27" s="119"/>
      <c r="AE27" s="124">
        <v>3.0</v>
      </c>
      <c r="AF27" s="124">
        <v>6.0</v>
      </c>
      <c r="AG27" s="124"/>
      <c r="AH27" s="124"/>
      <c r="AI27" s="48">
        <v>4.0</v>
      </c>
      <c r="AJ27" s="119">
        <v>4.0</v>
      </c>
      <c r="AK27" s="119"/>
      <c r="AL27" s="119"/>
      <c r="AM27" s="124">
        <v>5.0</v>
      </c>
      <c r="AN27" s="124">
        <v>4.0</v>
      </c>
      <c r="AO27" s="124"/>
      <c r="AP27" s="124"/>
      <c r="AQ27" s="11">
        <f t="shared" si="9"/>
        <v>36</v>
      </c>
      <c r="AR27" s="115">
        <f t="shared" si="29"/>
        <v>94</v>
      </c>
      <c r="AS27" s="4"/>
      <c r="AT27" s="59">
        <f t="shared" si="10"/>
        <v>21</v>
      </c>
      <c r="AU27" s="59">
        <f t="shared" si="11"/>
        <v>17</v>
      </c>
      <c r="AV27" s="59">
        <f t="shared" si="12"/>
        <v>53</v>
      </c>
      <c r="AW27" s="24"/>
      <c r="AX27" s="60">
        <f t="shared" si="13"/>
        <v>1</v>
      </c>
      <c r="AY27" s="60">
        <f t="shared" si="14"/>
        <v>1</v>
      </c>
      <c r="AZ27" s="60">
        <f t="shared" si="15"/>
        <v>0.7571255514</v>
      </c>
      <c r="BA27" s="24"/>
      <c r="BB27" s="61">
        <f t="shared" ref="BB27:BD27" si="38">IF((AX27)&gt;=50%,2,(IF((AX27)&lt;25%,0,1)))</f>
        <v>2</v>
      </c>
      <c r="BC27" s="61">
        <f t="shared" si="38"/>
        <v>2</v>
      </c>
      <c r="BD27" s="61">
        <f t="shared" si="38"/>
        <v>2</v>
      </c>
      <c r="BE27" s="4"/>
      <c r="BF27" s="61" t="str">
        <f t="shared" ref="BF27:BH27" si="39">IF(BB27=2,"Att",(IF(BB27=0,"Not","Weak")))</f>
        <v>Att</v>
      </c>
      <c r="BG27" s="61" t="str">
        <f t="shared" si="39"/>
        <v>Att</v>
      </c>
      <c r="BH27" s="11" t="str">
        <f t="shared" si="39"/>
        <v>Att</v>
      </c>
      <c r="BI27" s="2"/>
      <c r="BJ27" s="2"/>
      <c r="BK27" s="2"/>
      <c r="BL27" s="2"/>
    </row>
    <row r="28" ht="14.25" customHeight="1">
      <c r="A28" s="116" t="s">
        <v>175</v>
      </c>
      <c r="B28" s="117" t="s">
        <v>176</v>
      </c>
      <c r="C28" s="159">
        <v>10.0</v>
      </c>
      <c r="D28" s="48">
        <v>7.5</v>
      </c>
      <c r="E28" s="90">
        <v>10.0</v>
      </c>
      <c r="F28" s="48">
        <v>6.0</v>
      </c>
      <c r="G28" s="121">
        <f t="shared" si="20"/>
        <v>17.5</v>
      </c>
      <c r="H28" s="157">
        <v>9.0</v>
      </c>
      <c r="I28" s="156">
        <v>3.0</v>
      </c>
      <c r="J28" s="48">
        <v>6.0</v>
      </c>
      <c r="K28" s="119"/>
      <c r="L28" s="158"/>
      <c r="M28" s="158"/>
      <c r="N28" s="132"/>
      <c r="O28" s="90">
        <v>3.0</v>
      </c>
      <c r="P28" s="90">
        <v>5.0</v>
      </c>
      <c r="Q28" s="119"/>
      <c r="R28" s="34">
        <f t="shared" si="8"/>
        <v>17</v>
      </c>
      <c r="S28" s="48">
        <v>2.0</v>
      </c>
      <c r="T28" s="48">
        <v>2.0</v>
      </c>
      <c r="U28" s="119">
        <v>2.0</v>
      </c>
      <c r="V28" s="119"/>
      <c r="W28" s="124">
        <v>5.0</v>
      </c>
      <c r="X28" s="124">
        <v>3.0</v>
      </c>
      <c r="Y28" s="124"/>
      <c r="Z28" s="124"/>
      <c r="AA28" s="48"/>
      <c r="AB28" s="48"/>
      <c r="AC28" s="119"/>
      <c r="AD28" s="119"/>
      <c r="AE28" s="124">
        <v>2.0</v>
      </c>
      <c r="AF28" s="124">
        <v>6.0</v>
      </c>
      <c r="AG28" s="124"/>
      <c r="AH28" s="124"/>
      <c r="AI28" s="119"/>
      <c r="AJ28" s="48"/>
      <c r="AK28" s="119"/>
      <c r="AL28" s="119"/>
      <c r="AM28" s="124">
        <v>4.0</v>
      </c>
      <c r="AN28" s="71">
        <v>5.0</v>
      </c>
      <c r="AO28" s="124"/>
      <c r="AP28" s="124"/>
      <c r="AQ28" s="11">
        <f t="shared" si="9"/>
        <v>31</v>
      </c>
      <c r="AR28" s="115">
        <f t="shared" si="29"/>
        <v>84.5</v>
      </c>
      <c r="AS28" s="4"/>
      <c r="AT28" s="53">
        <f t="shared" si="10"/>
        <v>18.5</v>
      </c>
      <c r="AU28" s="53">
        <f t="shared" si="11"/>
        <v>12</v>
      </c>
      <c r="AV28" s="53">
        <f t="shared" si="12"/>
        <v>48</v>
      </c>
      <c r="AW28" s="24"/>
      <c r="AX28" s="13">
        <f t="shared" si="13"/>
        <v>1</v>
      </c>
      <c r="AY28" s="13">
        <f t="shared" si="14"/>
        <v>1</v>
      </c>
      <c r="AZ28" s="13">
        <f t="shared" si="15"/>
        <v>0.6856986126</v>
      </c>
      <c r="BA28" s="24"/>
      <c r="BB28" s="11">
        <f t="shared" ref="BB28:BD28" si="40">IF((AX28)&gt;=50%,2,(IF((AX28)&lt;25%,0,1)))</f>
        <v>2</v>
      </c>
      <c r="BC28" s="11">
        <f t="shared" si="40"/>
        <v>2</v>
      </c>
      <c r="BD28" s="11">
        <f t="shared" si="40"/>
        <v>2</v>
      </c>
      <c r="BE28" s="4"/>
      <c r="BF28" s="11" t="str">
        <f t="shared" ref="BF28:BH28" si="41">IF(BB28=2,"Att",(IF(BB28=0,"Not","Weak")))</f>
        <v>Att</v>
      </c>
      <c r="BG28" s="11" t="str">
        <f t="shared" si="41"/>
        <v>Att</v>
      </c>
      <c r="BH28" s="11" t="str">
        <f t="shared" si="41"/>
        <v>Att</v>
      </c>
      <c r="BI28" s="2"/>
      <c r="BJ28" s="2"/>
      <c r="BK28" s="2"/>
      <c r="BL28" s="2"/>
    </row>
    <row r="29" ht="14.25" customHeight="1">
      <c r="A29" s="116" t="s">
        <v>177</v>
      </c>
      <c r="B29" s="117" t="s">
        <v>178</v>
      </c>
      <c r="C29" s="159">
        <v>9.0</v>
      </c>
      <c r="D29" s="48">
        <v>6.0</v>
      </c>
      <c r="E29" s="90">
        <v>7.0</v>
      </c>
      <c r="F29" s="48">
        <v>7.0</v>
      </c>
      <c r="G29" s="121">
        <f t="shared" si="20"/>
        <v>14</v>
      </c>
      <c r="H29" s="157">
        <v>9.0</v>
      </c>
      <c r="I29" s="156"/>
      <c r="J29" s="48">
        <v>1.0</v>
      </c>
      <c r="K29" s="119"/>
      <c r="L29" s="158"/>
      <c r="M29" s="158"/>
      <c r="N29" s="132"/>
      <c r="O29" s="90"/>
      <c r="P29" s="90">
        <v>4.0</v>
      </c>
      <c r="Q29" s="119"/>
      <c r="R29" s="34">
        <f t="shared" si="8"/>
        <v>5</v>
      </c>
      <c r="S29" s="48">
        <v>3.0</v>
      </c>
      <c r="T29" s="48">
        <v>3.0</v>
      </c>
      <c r="U29" s="119">
        <v>0.0</v>
      </c>
      <c r="V29" s="119"/>
      <c r="W29" s="71">
        <v>4.0</v>
      </c>
      <c r="X29" s="71"/>
      <c r="Y29" s="124"/>
      <c r="Z29" s="124"/>
      <c r="AA29" s="48"/>
      <c r="AB29" s="48"/>
      <c r="AC29" s="119"/>
      <c r="AD29" s="119"/>
      <c r="AE29" s="124"/>
      <c r="AF29" s="124"/>
      <c r="AG29" s="124"/>
      <c r="AH29" s="124"/>
      <c r="AI29" s="48">
        <v>2.0</v>
      </c>
      <c r="AJ29" s="48">
        <v>5.0</v>
      </c>
      <c r="AK29" s="119"/>
      <c r="AL29" s="119"/>
      <c r="AM29" s="124">
        <v>3.0</v>
      </c>
      <c r="AN29" s="124">
        <v>3.0</v>
      </c>
      <c r="AO29" s="124"/>
      <c r="AP29" s="124"/>
      <c r="AQ29" s="11">
        <f t="shared" si="9"/>
        <v>23</v>
      </c>
      <c r="AR29" s="115">
        <f t="shared" si="29"/>
        <v>60</v>
      </c>
      <c r="AS29" s="4"/>
      <c r="AT29" s="53">
        <f t="shared" si="10"/>
        <v>13</v>
      </c>
      <c r="AU29" s="53">
        <f t="shared" si="11"/>
        <v>7</v>
      </c>
      <c r="AV29" s="53">
        <f t="shared" si="12"/>
        <v>37</v>
      </c>
      <c r="AW29" s="24"/>
      <c r="AX29" s="13">
        <f t="shared" si="13"/>
        <v>0.7222061732</v>
      </c>
      <c r="AY29" s="13">
        <f t="shared" si="14"/>
        <v>0.5833333333</v>
      </c>
      <c r="AZ29" s="13">
        <f t="shared" si="15"/>
        <v>0.5285593472</v>
      </c>
      <c r="BA29" s="24"/>
      <c r="BB29" s="11">
        <f t="shared" ref="BB29:BD29" si="42">IF((AX29)&gt;=50%,2,(IF((AX29)&lt;25%,0,1)))</f>
        <v>2</v>
      </c>
      <c r="BC29" s="11">
        <f t="shared" si="42"/>
        <v>2</v>
      </c>
      <c r="BD29" s="11">
        <f t="shared" si="42"/>
        <v>2</v>
      </c>
      <c r="BE29" s="4"/>
      <c r="BF29" s="11" t="str">
        <f t="shared" ref="BF29:BH29" si="43">IF(BB29=2,"Att",(IF(BB29=0,"Not","Weak")))</f>
        <v>Att</v>
      </c>
      <c r="BG29" s="11" t="str">
        <f t="shared" si="43"/>
        <v>Att</v>
      </c>
      <c r="BH29" s="11" t="str">
        <f t="shared" si="43"/>
        <v>Att</v>
      </c>
      <c r="BI29" s="2"/>
      <c r="BJ29" s="2"/>
      <c r="BK29" s="2"/>
      <c r="BL29" s="2"/>
    </row>
    <row r="30" ht="14.25" customHeight="1">
      <c r="A30" s="116" t="s">
        <v>179</v>
      </c>
      <c r="B30" s="117" t="s">
        <v>180</v>
      </c>
      <c r="C30" s="159">
        <v>9.0</v>
      </c>
      <c r="D30" s="90">
        <v>6.0</v>
      </c>
      <c r="E30" s="90">
        <v>5.0</v>
      </c>
      <c r="F30" s="90">
        <v>7.0</v>
      </c>
      <c r="G30" s="121">
        <f t="shared" si="20"/>
        <v>13</v>
      </c>
      <c r="H30" s="160">
        <v>9.0</v>
      </c>
      <c r="I30" s="58"/>
      <c r="J30" s="58"/>
      <c r="K30" s="130"/>
      <c r="L30" s="131"/>
      <c r="M30" s="131">
        <v>2.0</v>
      </c>
      <c r="N30" s="132"/>
      <c r="O30" s="58">
        <v>3.0</v>
      </c>
      <c r="P30" s="58">
        <v>4.0</v>
      </c>
      <c r="Q30" s="130"/>
      <c r="R30" s="34">
        <f t="shared" si="8"/>
        <v>9</v>
      </c>
      <c r="S30" s="58">
        <v>3.0</v>
      </c>
      <c r="T30" s="130">
        <v>4.0</v>
      </c>
      <c r="U30" s="130">
        <v>1.0</v>
      </c>
      <c r="V30" s="130"/>
      <c r="W30" s="124"/>
      <c r="X30" s="124"/>
      <c r="Y30" s="124"/>
      <c r="Z30" s="124"/>
      <c r="AA30" s="130"/>
      <c r="AB30" s="58"/>
      <c r="AC30" s="130"/>
      <c r="AD30" s="130"/>
      <c r="AE30" s="124">
        <v>2.0</v>
      </c>
      <c r="AF30" s="124">
        <v>6.0</v>
      </c>
      <c r="AG30" s="124"/>
      <c r="AH30" s="124"/>
      <c r="AI30" s="58">
        <v>4.0</v>
      </c>
      <c r="AJ30" s="58">
        <v>4.0</v>
      </c>
      <c r="AK30" s="130"/>
      <c r="AL30" s="130"/>
      <c r="AM30" s="124">
        <v>3.0</v>
      </c>
      <c r="AN30" s="124">
        <v>3.0</v>
      </c>
      <c r="AO30" s="124"/>
      <c r="AP30" s="124"/>
      <c r="AQ30" s="11">
        <f t="shared" si="9"/>
        <v>30</v>
      </c>
      <c r="AR30" s="115">
        <f t="shared" si="29"/>
        <v>70</v>
      </c>
      <c r="AS30" s="78"/>
      <c r="AT30" s="79">
        <f t="shared" si="10"/>
        <v>11</v>
      </c>
      <c r="AU30" s="79">
        <f t="shared" si="11"/>
        <v>10</v>
      </c>
      <c r="AV30" s="79">
        <f t="shared" si="12"/>
        <v>44</v>
      </c>
      <c r="AW30" s="80"/>
      <c r="AX30" s="81">
        <f t="shared" si="13"/>
        <v>0.6110975312</v>
      </c>
      <c r="AY30" s="81">
        <f t="shared" si="14"/>
        <v>0.8333333333</v>
      </c>
      <c r="AZ30" s="81">
        <f t="shared" si="15"/>
        <v>0.6285570616</v>
      </c>
      <c r="BA30" s="80"/>
      <c r="BB30" s="77">
        <f t="shared" ref="BB30:BD30" si="44">IF((AX30)&gt;=50%,2,(IF((AX30)&lt;25%,0,1)))</f>
        <v>2</v>
      </c>
      <c r="BC30" s="77">
        <f t="shared" si="44"/>
        <v>2</v>
      </c>
      <c r="BD30" s="77">
        <f t="shared" si="44"/>
        <v>2</v>
      </c>
      <c r="BE30" s="78"/>
      <c r="BF30" s="77" t="str">
        <f t="shared" ref="BF30:BH30" si="45">IF(BB30=2,"Att",(IF(BB30=0,"Not","Weak")))</f>
        <v>Att</v>
      </c>
      <c r="BG30" s="77" t="str">
        <f t="shared" si="45"/>
        <v>Att</v>
      </c>
      <c r="BH30" s="77" t="str">
        <f t="shared" si="45"/>
        <v>Att</v>
      </c>
      <c r="BI30" s="82"/>
      <c r="BJ30" s="82"/>
      <c r="BK30" s="82"/>
      <c r="BL30" s="82"/>
    </row>
    <row r="31" ht="14.25" customHeight="1">
      <c r="A31" s="116" t="s">
        <v>181</v>
      </c>
      <c r="B31" s="117" t="s">
        <v>182</v>
      </c>
      <c r="C31" s="161">
        <v>8.0</v>
      </c>
      <c r="D31" s="48">
        <v>4.5</v>
      </c>
      <c r="E31" s="90">
        <v>0.5</v>
      </c>
      <c r="F31" s="48">
        <v>4.0</v>
      </c>
      <c r="G31" s="121">
        <f t="shared" si="20"/>
        <v>8.5</v>
      </c>
      <c r="H31" s="162">
        <v>9.0</v>
      </c>
      <c r="I31" s="163"/>
      <c r="J31" s="58">
        <v>3.0</v>
      </c>
      <c r="K31" s="130"/>
      <c r="L31" s="158"/>
      <c r="M31" s="158"/>
      <c r="N31" s="132"/>
      <c r="O31" s="69"/>
      <c r="P31" s="69">
        <v>4.0</v>
      </c>
      <c r="Q31" s="130"/>
      <c r="R31" s="34">
        <f t="shared" si="8"/>
        <v>7</v>
      </c>
      <c r="S31" s="48">
        <v>2.0</v>
      </c>
      <c r="T31" s="48">
        <v>1.0</v>
      </c>
      <c r="U31" s="119">
        <v>0.0</v>
      </c>
      <c r="V31" s="119"/>
      <c r="W31" s="124"/>
      <c r="X31" s="124"/>
      <c r="Y31" s="124"/>
      <c r="Z31" s="124"/>
      <c r="AA31" s="119"/>
      <c r="AB31" s="119"/>
      <c r="AC31" s="119"/>
      <c r="AD31" s="119"/>
      <c r="AE31" s="124">
        <v>0.0</v>
      </c>
      <c r="AF31" s="124">
        <v>3.0</v>
      </c>
      <c r="AG31" s="124"/>
      <c r="AH31" s="124"/>
      <c r="AI31" s="48">
        <v>4.0</v>
      </c>
      <c r="AJ31" s="119">
        <v>0.0</v>
      </c>
      <c r="AK31" s="119"/>
      <c r="AL31" s="119"/>
      <c r="AM31" s="124"/>
      <c r="AN31" s="124"/>
      <c r="AO31" s="124"/>
      <c r="AP31" s="124"/>
      <c r="AQ31" s="11">
        <f t="shared" si="9"/>
        <v>10</v>
      </c>
      <c r="AR31" s="115">
        <f t="shared" si="29"/>
        <v>42.5</v>
      </c>
      <c r="AS31" s="78"/>
      <c r="AT31" s="84">
        <f t="shared" si="10"/>
        <v>4.5</v>
      </c>
      <c r="AU31" s="84">
        <f t="shared" si="11"/>
        <v>4</v>
      </c>
      <c r="AV31" s="84">
        <f t="shared" si="12"/>
        <v>26.5</v>
      </c>
      <c r="AW31" s="80"/>
      <c r="AX31" s="85">
        <f t="shared" si="13"/>
        <v>0.2499944446</v>
      </c>
      <c r="AY31" s="85">
        <f t="shared" si="14"/>
        <v>0.3333333333</v>
      </c>
      <c r="AZ31" s="85">
        <f t="shared" si="15"/>
        <v>0.3785627757</v>
      </c>
      <c r="BA31" s="80"/>
      <c r="BB31" s="83">
        <f t="shared" ref="BB31:BD31" si="46">IF((AX31)&gt;=50%,2,(IF((AX31)&lt;25%,0,1)))</f>
        <v>0</v>
      </c>
      <c r="BC31" s="83">
        <f t="shared" si="46"/>
        <v>1</v>
      </c>
      <c r="BD31" s="83">
        <f t="shared" si="46"/>
        <v>1</v>
      </c>
      <c r="BE31" s="78"/>
      <c r="BF31" s="83" t="str">
        <f t="shared" ref="BF31:BH31" si="47">IF(BB31=2,"Att",(IF(BB31=0,"Not","Weak")))</f>
        <v>Not</v>
      </c>
      <c r="BG31" s="83" t="str">
        <f t="shared" si="47"/>
        <v>Weak</v>
      </c>
      <c r="BH31" s="83" t="str">
        <f t="shared" si="47"/>
        <v>Weak</v>
      </c>
      <c r="BI31" s="82"/>
      <c r="BJ31" s="82"/>
      <c r="BK31" s="82"/>
      <c r="BL31" s="82"/>
    </row>
    <row r="32" ht="14.25" customHeight="1">
      <c r="A32" s="116" t="s">
        <v>183</v>
      </c>
      <c r="B32" s="117" t="s">
        <v>184</v>
      </c>
      <c r="C32" s="159">
        <v>10.0</v>
      </c>
      <c r="D32" s="48">
        <v>5.0</v>
      </c>
      <c r="E32" s="90">
        <v>5.0</v>
      </c>
      <c r="F32" s="48">
        <v>6.0</v>
      </c>
      <c r="G32" s="121">
        <f t="shared" si="20"/>
        <v>11</v>
      </c>
      <c r="H32" s="162">
        <v>9.0</v>
      </c>
      <c r="I32" s="163"/>
      <c r="J32" s="58"/>
      <c r="K32" s="130"/>
      <c r="L32" s="158">
        <v>1.0</v>
      </c>
      <c r="M32" s="158">
        <v>5.0</v>
      </c>
      <c r="N32" s="132"/>
      <c r="O32" s="69"/>
      <c r="P32" s="69">
        <v>2.0</v>
      </c>
      <c r="Q32" s="130">
        <v>5.0</v>
      </c>
      <c r="R32" s="34">
        <f t="shared" si="8"/>
        <v>13</v>
      </c>
      <c r="S32" s="48"/>
      <c r="T32" s="48"/>
      <c r="U32" s="119"/>
      <c r="V32" s="119"/>
      <c r="W32" s="124"/>
      <c r="X32" s="124"/>
      <c r="Y32" s="124"/>
      <c r="Z32" s="124"/>
      <c r="AA32" s="48">
        <v>1.0</v>
      </c>
      <c r="AB32" s="48">
        <v>4.0</v>
      </c>
      <c r="AC32" s="119">
        <v>3.0</v>
      </c>
      <c r="AD32" s="119"/>
      <c r="AE32" s="124">
        <v>1.0</v>
      </c>
      <c r="AF32" s="124">
        <v>6.0</v>
      </c>
      <c r="AG32" s="124"/>
      <c r="AH32" s="124"/>
      <c r="AI32" s="48">
        <v>4.0</v>
      </c>
      <c r="AJ32" s="48">
        <v>4.0</v>
      </c>
      <c r="AK32" s="119"/>
      <c r="AL32" s="119"/>
      <c r="AM32" s="71">
        <v>2.0</v>
      </c>
      <c r="AN32" s="71">
        <v>4.0</v>
      </c>
      <c r="AO32" s="124"/>
      <c r="AP32" s="124"/>
      <c r="AQ32" s="11">
        <f t="shared" si="9"/>
        <v>29</v>
      </c>
      <c r="AR32" s="115">
        <f t="shared" si="29"/>
        <v>72</v>
      </c>
      <c r="AS32" s="78"/>
      <c r="AT32" s="86">
        <f t="shared" si="10"/>
        <v>8</v>
      </c>
      <c r="AU32" s="86">
        <f t="shared" si="11"/>
        <v>7</v>
      </c>
      <c r="AV32" s="86">
        <f t="shared" si="12"/>
        <v>44</v>
      </c>
      <c r="AW32" s="80"/>
      <c r="AX32" s="87">
        <f t="shared" si="13"/>
        <v>0.4444345681</v>
      </c>
      <c r="AY32" s="87">
        <f t="shared" si="14"/>
        <v>0.5833333333</v>
      </c>
      <c r="AZ32" s="87">
        <f t="shared" si="15"/>
        <v>0.6285570616</v>
      </c>
      <c r="BA32" s="80"/>
      <c r="BB32" s="88">
        <f t="shared" ref="BB32:BD32" si="48">IF((AX32)&gt;=50%,2,(IF((AX32)&lt;25%,0,1)))</f>
        <v>1</v>
      </c>
      <c r="BC32" s="88">
        <f t="shared" si="48"/>
        <v>2</v>
      </c>
      <c r="BD32" s="88">
        <f t="shared" si="48"/>
        <v>2</v>
      </c>
      <c r="BE32" s="78"/>
      <c r="BF32" s="88" t="str">
        <f t="shared" ref="BF32:BH32" si="49">IF(BB32=2,"Att",(IF(BB32=0,"Not","Weak")))</f>
        <v>Weak</v>
      </c>
      <c r="BG32" s="88" t="str">
        <f t="shared" si="49"/>
        <v>Att</v>
      </c>
      <c r="BH32" s="83" t="str">
        <f t="shared" si="49"/>
        <v>Att</v>
      </c>
      <c r="BI32" s="82"/>
      <c r="BJ32" s="82"/>
      <c r="BK32" s="82"/>
      <c r="BL32" s="82"/>
    </row>
    <row r="33" ht="14.25" customHeight="1">
      <c r="A33" s="116" t="s">
        <v>185</v>
      </c>
      <c r="B33" s="117" t="s">
        <v>186</v>
      </c>
      <c r="C33" s="159">
        <v>10.0</v>
      </c>
      <c r="D33" s="90">
        <v>4.0</v>
      </c>
      <c r="E33" s="119">
        <v>1.5</v>
      </c>
      <c r="F33" s="90">
        <v>6.0</v>
      </c>
      <c r="G33" s="121">
        <f t="shared" si="20"/>
        <v>10</v>
      </c>
      <c r="H33" s="160">
        <v>10.0</v>
      </c>
      <c r="I33" s="119"/>
      <c r="J33" s="119">
        <v>3.0</v>
      </c>
      <c r="K33" s="119"/>
      <c r="L33" s="164"/>
      <c r="M33" s="164"/>
      <c r="N33" s="164"/>
      <c r="O33" s="119"/>
      <c r="P33" s="119">
        <v>4.0</v>
      </c>
      <c r="Q33" s="119"/>
      <c r="R33" s="34">
        <f t="shared" si="8"/>
        <v>7</v>
      </c>
      <c r="S33" s="48">
        <v>4.0</v>
      </c>
      <c r="T33" s="48">
        <v>2.0</v>
      </c>
      <c r="U33" s="119">
        <v>2.0</v>
      </c>
      <c r="V33" s="119"/>
      <c r="W33" s="124"/>
      <c r="X33" s="124"/>
      <c r="Y33" s="124"/>
      <c r="Z33" s="124"/>
      <c r="AA33" s="48"/>
      <c r="AB33" s="48">
        <v>5.0</v>
      </c>
      <c r="AC33" s="119"/>
      <c r="AD33" s="119"/>
      <c r="AE33" s="124">
        <v>1.0</v>
      </c>
      <c r="AF33" s="124">
        <v>3.0</v>
      </c>
      <c r="AG33" s="124"/>
      <c r="AH33" s="124"/>
      <c r="AI33" s="48">
        <v>3.0</v>
      </c>
      <c r="AJ33" s="48">
        <v>3.0</v>
      </c>
      <c r="AK33" s="119"/>
      <c r="AL33" s="119"/>
      <c r="AM33" s="71"/>
      <c r="AN33" s="71"/>
      <c r="AO33" s="71"/>
      <c r="AP33" s="124"/>
      <c r="AQ33" s="11">
        <f t="shared" si="9"/>
        <v>23</v>
      </c>
      <c r="AR33" s="115">
        <f t="shared" si="29"/>
        <v>60</v>
      </c>
      <c r="AS33" s="78"/>
      <c r="AT33" s="84">
        <f t="shared" si="10"/>
        <v>5</v>
      </c>
      <c r="AU33" s="84">
        <f t="shared" si="11"/>
        <v>6</v>
      </c>
      <c r="AV33" s="84">
        <f t="shared" si="12"/>
        <v>38.5</v>
      </c>
      <c r="AW33" s="80"/>
      <c r="AX33" s="85">
        <f t="shared" si="13"/>
        <v>0.2777716051</v>
      </c>
      <c r="AY33" s="85">
        <f t="shared" si="14"/>
        <v>0.5</v>
      </c>
      <c r="AZ33" s="85">
        <f t="shared" si="15"/>
        <v>0.5499874289</v>
      </c>
      <c r="BA33" s="80"/>
      <c r="BB33" s="83">
        <f t="shared" ref="BB33:BD33" si="50">IF((AX33)&gt;=50%,2,(IF((AX33)&lt;25%,0,1)))</f>
        <v>1</v>
      </c>
      <c r="BC33" s="83">
        <f t="shared" si="50"/>
        <v>2</v>
      </c>
      <c r="BD33" s="83">
        <f t="shared" si="50"/>
        <v>2</v>
      </c>
      <c r="BE33" s="78"/>
      <c r="BF33" s="83" t="str">
        <f t="shared" ref="BF33:BH33" si="51">IF(BB33=2,"Att",(IF(BB33=0,"Not","Weak")))</f>
        <v>Weak</v>
      </c>
      <c r="BG33" s="83" t="str">
        <f t="shared" si="51"/>
        <v>Att</v>
      </c>
      <c r="BH33" s="83" t="str">
        <f t="shared" si="51"/>
        <v>Att</v>
      </c>
      <c r="BI33" s="82"/>
      <c r="BJ33" s="82"/>
      <c r="BK33" s="82"/>
      <c r="BL33" s="82"/>
    </row>
    <row r="34" ht="14.25" customHeight="1">
      <c r="A34" s="116" t="s">
        <v>187</v>
      </c>
      <c r="B34" s="117" t="s">
        <v>188</v>
      </c>
      <c r="C34" s="125">
        <v>10.0</v>
      </c>
      <c r="D34" s="48">
        <v>7.5</v>
      </c>
      <c r="E34" s="90">
        <v>4.5</v>
      </c>
      <c r="F34" s="48">
        <v>6.0</v>
      </c>
      <c r="G34" s="121">
        <f t="shared" si="20"/>
        <v>13.5</v>
      </c>
      <c r="H34" s="157">
        <v>8.0</v>
      </c>
      <c r="I34" s="156"/>
      <c r="J34" s="48"/>
      <c r="K34" s="119"/>
      <c r="L34" s="158"/>
      <c r="M34" s="158">
        <v>4.5</v>
      </c>
      <c r="N34" s="132"/>
      <c r="O34" s="90">
        <v>2.5</v>
      </c>
      <c r="P34" s="90">
        <v>3.0</v>
      </c>
      <c r="Q34" s="119"/>
      <c r="R34" s="34">
        <f t="shared" si="8"/>
        <v>10</v>
      </c>
      <c r="S34" s="48">
        <v>2.0</v>
      </c>
      <c r="T34" s="48">
        <v>3.0</v>
      </c>
      <c r="U34" s="119">
        <v>3.0</v>
      </c>
      <c r="V34" s="119"/>
      <c r="W34" s="71"/>
      <c r="X34" s="71"/>
      <c r="Y34" s="124"/>
      <c r="Z34" s="124"/>
      <c r="AA34" s="48"/>
      <c r="AB34" s="48"/>
      <c r="AC34" s="119"/>
      <c r="AD34" s="119"/>
      <c r="AE34" s="124">
        <v>3.0</v>
      </c>
      <c r="AF34" s="124">
        <v>3.0</v>
      </c>
      <c r="AG34" s="124"/>
      <c r="AH34" s="124"/>
      <c r="AI34" s="119">
        <v>4.0</v>
      </c>
      <c r="AJ34" s="119">
        <v>3.0</v>
      </c>
      <c r="AK34" s="119"/>
      <c r="AL34" s="119"/>
      <c r="AM34" s="71">
        <v>2.0</v>
      </c>
      <c r="AN34" s="71">
        <v>1.0</v>
      </c>
      <c r="AO34" s="71"/>
      <c r="AP34" s="124"/>
      <c r="AQ34" s="11">
        <f t="shared" si="9"/>
        <v>24</v>
      </c>
      <c r="AR34" s="115">
        <f t="shared" si="29"/>
        <v>65.5</v>
      </c>
      <c r="AS34" s="78"/>
      <c r="AT34" s="84">
        <f t="shared" si="10"/>
        <v>12.5</v>
      </c>
      <c r="AU34" s="84">
        <f t="shared" si="11"/>
        <v>8.5</v>
      </c>
      <c r="AV34" s="84">
        <f t="shared" si="12"/>
        <v>36</v>
      </c>
      <c r="AW34" s="80"/>
      <c r="AX34" s="85">
        <f t="shared" si="13"/>
        <v>0.6944290127</v>
      </c>
      <c r="AY34" s="85">
        <f t="shared" si="14"/>
        <v>0.7083333333</v>
      </c>
      <c r="AZ34" s="85">
        <f t="shared" si="15"/>
        <v>0.5142739595</v>
      </c>
      <c r="BA34" s="80"/>
      <c r="BB34" s="83">
        <f t="shared" ref="BB34:BD34" si="52">IF((AX34)&gt;=50%,2,(IF((AX34)&lt;25%,0,1)))</f>
        <v>2</v>
      </c>
      <c r="BC34" s="83">
        <f t="shared" si="52"/>
        <v>2</v>
      </c>
      <c r="BD34" s="83">
        <f t="shared" si="52"/>
        <v>2</v>
      </c>
      <c r="BE34" s="78"/>
      <c r="BF34" s="83" t="str">
        <f t="shared" ref="BF34:BH34" si="53">IF(BB34=2,"Att",(IF(BB34=0,"Not","Weak")))</f>
        <v>Att</v>
      </c>
      <c r="BG34" s="83" t="str">
        <f t="shared" si="53"/>
        <v>Att</v>
      </c>
      <c r="BH34" s="83" t="str">
        <f t="shared" si="53"/>
        <v>Att</v>
      </c>
      <c r="BI34" s="82"/>
      <c r="BJ34" s="82"/>
      <c r="BK34" s="82"/>
      <c r="BL34" s="82"/>
    </row>
    <row r="35" ht="14.25" customHeight="1">
      <c r="A35" s="116" t="s">
        <v>189</v>
      </c>
      <c r="B35" s="117" t="s">
        <v>190</v>
      </c>
      <c r="C35" s="159">
        <v>10.0</v>
      </c>
      <c r="D35" s="48">
        <v>5.0</v>
      </c>
      <c r="E35" s="90">
        <v>2.5</v>
      </c>
      <c r="F35" s="48">
        <v>4.0</v>
      </c>
      <c r="G35" s="121">
        <f t="shared" si="20"/>
        <v>9</v>
      </c>
      <c r="H35" s="157">
        <v>7.0</v>
      </c>
      <c r="I35" s="156"/>
      <c r="J35" s="48"/>
      <c r="K35" s="119"/>
      <c r="L35" s="158"/>
      <c r="M35" s="158">
        <v>1.0</v>
      </c>
      <c r="N35" s="132"/>
      <c r="O35" s="90"/>
      <c r="P35" s="90">
        <v>2.0</v>
      </c>
      <c r="Q35" s="119"/>
      <c r="R35" s="34">
        <f t="shared" si="8"/>
        <v>3</v>
      </c>
      <c r="S35" s="48">
        <v>1.0</v>
      </c>
      <c r="T35" s="48">
        <v>2.0</v>
      </c>
      <c r="U35" s="119">
        <v>0.0</v>
      </c>
      <c r="V35" s="119"/>
      <c r="W35" s="124"/>
      <c r="X35" s="124"/>
      <c r="Y35" s="124"/>
      <c r="Z35" s="124"/>
      <c r="AA35" s="48"/>
      <c r="AB35" s="48"/>
      <c r="AC35" s="119"/>
      <c r="AD35" s="119"/>
      <c r="AE35" s="124">
        <v>2.0</v>
      </c>
      <c r="AF35" s="124"/>
      <c r="AG35" s="124"/>
      <c r="AH35" s="124"/>
      <c r="AI35" s="48">
        <v>1.0</v>
      </c>
      <c r="AJ35" s="48">
        <v>1.0</v>
      </c>
      <c r="AK35" s="119"/>
      <c r="AL35" s="119"/>
      <c r="AM35" s="71">
        <v>2.0</v>
      </c>
      <c r="AN35" s="71">
        <v>2.0</v>
      </c>
      <c r="AO35" s="124"/>
      <c r="AP35" s="124"/>
      <c r="AQ35" s="11">
        <f t="shared" si="9"/>
        <v>11</v>
      </c>
      <c r="AR35" s="115">
        <f t="shared" si="29"/>
        <v>40</v>
      </c>
      <c r="AS35" s="78"/>
      <c r="AT35" s="86">
        <f t="shared" si="10"/>
        <v>9</v>
      </c>
      <c r="AU35" s="86">
        <f t="shared" si="11"/>
        <v>4</v>
      </c>
      <c r="AV35" s="86">
        <f t="shared" si="12"/>
        <v>19.5</v>
      </c>
      <c r="AW35" s="80"/>
      <c r="AX35" s="87">
        <f t="shared" si="13"/>
        <v>0.4999888891</v>
      </c>
      <c r="AY35" s="87">
        <f t="shared" si="14"/>
        <v>0.3333333333</v>
      </c>
      <c r="AZ35" s="87">
        <f t="shared" si="15"/>
        <v>0.2785650614</v>
      </c>
      <c r="BA35" s="80"/>
      <c r="BB35" s="88">
        <f t="shared" ref="BB35:BD35" si="54">IF((AX35)&gt;=50%,2,(IF((AX35)&lt;25%,0,1)))</f>
        <v>1</v>
      </c>
      <c r="BC35" s="88">
        <f t="shared" si="54"/>
        <v>1</v>
      </c>
      <c r="BD35" s="88">
        <f t="shared" si="54"/>
        <v>1</v>
      </c>
      <c r="BE35" s="78"/>
      <c r="BF35" s="88" t="str">
        <f t="shared" ref="BF35:BH35" si="55">IF(BB35=2,"Att",(IF(BB35=0,"Not","Weak")))</f>
        <v>Weak</v>
      </c>
      <c r="BG35" s="88" t="str">
        <f t="shared" si="55"/>
        <v>Weak</v>
      </c>
      <c r="BH35" s="83" t="str">
        <f t="shared" si="55"/>
        <v>Weak</v>
      </c>
      <c r="BI35" s="82"/>
      <c r="BJ35" s="82"/>
      <c r="BK35" s="82"/>
      <c r="BL35" s="82"/>
    </row>
    <row r="36" ht="14.25" customHeight="1">
      <c r="A36" s="116" t="s">
        <v>191</v>
      </c>
      <c r="B36" s="117" t="s">
        <v>192</v>
      </c>
      <c r="C36" s="159">
        <v>9.0</v>
      </c>
      <c r="D36" s="48">
        <v>1.0</v>
      </c>
      <c r="E36" s="90">
        <v>1.0</v>
      </c>
      <c r="F36" s="48">
        <v>5.0</v>
      </c>
      <c r="G36" s="121">
        <f t="shared" si="20"/>
        <v>6</v>
      </c>
      <c r="H36" s="157">
        <v>7.0</v>
      </c>
      <c r="I36" s="156"/>
      <c r="J36" s="48"/>
      <c r="K36" s="119"/>
      <c r="L36" s="158"/>
      <c r="M36" s="158">
        <v>4.0</v>
      </c>
      <c r="N36" s="132"/>
      <c r="O36" s="90"/>
      <c r="P36" s="90">
        <v>4.0</v>
      </c>
      <c r="Q36" s="119"/>
      <c r="R36" s="34">
        <f t="shared" si="8"/>
        <v>8</v>
      </c>
      <c r="S36" s="48">
        <v>0.0</v>
      </c>
      <c r="T36" s="48">
        <v>0.0</v>
      </c>
      <c r="U36" s="119">
        <v>0.0</v>
      </c>
      <c r="V36" s="119"/>
      <c r="W36" s="71">
        <v>2.0</v>
      </c>
      <c r="X36" s="71">
        <v>0.0</v>
      </c>
      <c r="Y36" s="124"/>
      <c r="Z36" s="124"/>
      <c r="AA36" s="48">
        <v>0.0</v>
      </c>
      <c r="AB36" s="48">
        <v>0.0</v>
      </c>
      <c r="AC36" s="119">
        <v>0.0</v>
      </c>
      <c r="AD36" s="119"/>
      <c r="AE36" s="124"/>
      <c r="AF36" s="124"/>
      <c r="AG36" s="124"/>
      <c r="AH36" s="124"/>
      <c r="AI36" s="48"/>
      <c r="AJ36" s="48"/>
      <c r="AK36" s="119"/>
      <c r="AL36" s="119"/>
      <c r="AM36" s="124"/>
      <c r="AN36" s="124"/>
      <c r="AO36" s="124"/>
      <c r="AP36" s="124"/>
      <c r="AQ36" s="11">
        <f t="shared" si="9"/>
        <v>2</v>
      </c>
      <c r="AR36" s="115">
        <f t="shared" si="29"/>
        <v>32</v>
      </c>
      <c r="AS36" s="78"/>
      <c r="AT36" s="84">
        <f t="shared" si="10"/>
        <v>3</v>
      </c>
      <c r="AU36" s="84">
        <f t="shared" si="11"/>
        <v>5</v>
      </c>
      <c r="AV36" s="84">
        <f t="shared" si="12"/>
        <v>16</v>
      </c>
      <c r="AW36" s="80"/>
      <c r="AX36" s="85">
        <f t="shared" si="13"/>
        <v>0.166662963</v>
      </c>
      <c r="AY36" s="85">
        <f t="shared" si="14"/>
        <v>0.4166666667</v>
      </c>
      <c r="AZ36" s="85">
        <f t="shared" si="15"/>
        <v>0.2285662042</v>
      </c>
      <c r="BA36" s="80"/>
      <c r="BB36" s="83">
        <f t="shared" ref="BB36:BD36" si="56">IF((AX36)&gt;=50%,2,(IF((AX36)&lt;25%,0,1)))</f>
        <v>0</v>
      </c>
      <c r="BC36" s="83">
        <f t="shared" si="56"/>
        <v>1</v>
      </c>
      <c r="BD36" s="83">
        <f t="shared" si="56"/>
        <v>0</v>
      </c>
      <c r="BE36" s="78"/>
      <c r="BF36" s="83" t="str">
        <f t="shared" ref="BF36:BH36" si="57">IF(BB36=2,"Att",(IF(BB36=0,"Not","Weak")))</f>
        <v>Not</v>
      </c>
      <c r="BG36" s="83" t="str">
        <f t="shared" si="57"/>
        <v>Weak</v>
      </c>
      <c r="BH36" s="83" t="str">
        <f t="shared" si="57"/>
        <v>Not</v>
      </c>
      <c r="BI36" s="82"/>
      <c r="BJ36" s="82"/>
      <c r="BK36" s="82"/>
      <c r="BL36" s="82"/>
    </row>
    <row r="37" ht="14.25" customHeight="1">
      <c r="A37" s="116" t="s">
        <v>193</v>
      </c>
      <c r="B37" s="117" t="s">
        <v>194</v>
      </c>
      <c r="C37" s="159">
        <v>9.0</v>
      </c>
      <c r="D37" s="48">
        <v>3.0</v>
      </c>
      <c r="E37" s="90">
        <v>1.0</v>
      </c>
      <c r="F37" s="48">
        <v>5.0</v>
      </c>
      <c r="G37" s="121">
        <f t="shared" si="20"/>
        <v>8</v>
      </c>
      <c r="H37" s="157">
        <v>9.0</v>
      </c>
      <c r="I37" s="156"/>
      <c r="J37" s="48">
        <v>4.5</v>
      </c>
      <c r="K37" s="119"/>
      <c r="L37" s="158"/>
      <c r="M37" s="158"/>
      <c r="N37" s="132"/>
      <c r="O37" s="90"/>
      <c r="P37" s="90">
        <v>4.0</v>
      </c>
      <c r="Q37" s="119"/>
      <c r="R37" s="34">
        <f t="shared" si="8"/>
        <v>8.5</v>
      </c>
      <c r="S37" s="48">
        <v>3.0</v>
      </c>
      <c r="T37" s="48">
        <v>1.0</v>
      </c>
      <c r="U37" s="119"/>
      <c r="V37" s="119"/>
      <c r="W37" s="71">
        <v>4.0</v>
      </c>
      <c r="X37" s="71">
        <v>1.0</v>
      </c>
      <c r="Y37" s="124"/>
      <c r="Z37" s="124"/>
      <c r="AA37" s="48"/>
      <c r="AB37" s="48"/>
      <c r="AC37" s="119"/>
      <c r="AD37" s="119"/>
      <c r="AE37" s="124">
        <v>2.0</v>
      </c>
      <c r="AF37" s="124">
        <v>3.0</v>
      </c>
      <c r="AG37" s="124"/>
      <c r="AH37" s="124"/>
      <c r="AI37" s="48">
        <v>3.0</v>
      </c>
      <c r="AJ37" s="48">
        <v>3.0</v>
      </c>
      <c r="AK37" s="119"/>
      <c r="AL37" s="119"/>
      <c r="AM37" s="124"/>
      <c r="AN37" s="124"/>
      <c r="AO37" s="124"/>
      <c r="AP37" s="124"/>
      <c r="AQ37" s="11">
        <f t="shared" si="9"/>
        <v>20</v>
      </c>
      <c r="AR37" s="115">
        <f t="shared" si="29"/>
        <v>54.5</v>
      </c>
      <c r="AS37" s="78"/>
      <c r="AT37" s="84">
        <f t="shared" si="10"/>
        <v>9</v>
      </c>
      <c r="AU37" s="84">
        <f t="shared" si="11"/>
        <v>5</v>
      </c>
      <c r="AV37" s="84">
        <f t="shared" si="12"/>
        <v>32.5</v>
      </c>
      <c r="AW37" s="80"/>
      <c r="AX37" s="85">
        <f t="shared" si="13"/>
        <v>0.4999888891</v>
      </c>
      <c r="AY37" s="85">
        <f t="shared" si="14"/>
        <v>0.4166666667</v>
      </c>
      <c r="AZ37" s="85">
        <f t="shared" si="15"/>
        <v>0.4642751023</v>
      </c>
      <c r="BA37" s="80"/>
      <c r="BB37" s="83">
        <f t="shared" ref="BB37:BD37" si="58">IF((AX37)&gt;=50%,2,(IF((AX37)&lt;25%,0,1)))</f>
        <v>1</v>
      </c>
      <c r="BC37" s="83">
        <f t="shared" si="58"/>
        <v>1</v>
      </c>
      <c r="BD37" s="83">
        <f t="shared" si="58"/>
        <v>1</v>
      </c>
      <c r="BE37" s="78"/>
      <c r="BF37" s="83" t="str">
        <f t="shared" ref="BF37:BH37" si="59">IF(BB37=2,"Att",(IF(BB37=0,"Not","Weak")))</f>
        <v>Weak</v>
      </c>
      <c r="BG37" s="83" t="str">
        <f t="shared" si="59"/>
        <v>Weak</v>
      </c>
      <c r="BH37" s="83" t="str">
        <f t="shared" si="59"/>
        <v>Weak</v>
      </c>
      <c r="BI37" s="82"/>
      <c r="BJ37" s="82"/>
      <c r="BK37" s="82"/>
      <c r="BL37" s="82"/>
    </row>
    <row r="38" ht="14.25" customHeight="1">
      <c r="A38" s="116" t="s">
        <v>195</v>
      </c>
      <c r="B38" s="117" t="s">
        <v>196</v>
      </c>
      <c r="C38" s="159">
        <v>9.0</v>
      </c>
      <c r="D38" s="48"/>
      <c r="E38" s="90">
        <v>0.5</v>
      </c>
      <c r="F38" s="48">
        <v>3.0</v>
      </c>
      <c r="G38" s="121">
        <f t="shared" si="20"/>
        <v>3.5</v>
      </c>
      <c r="H38" s="157">
        <v>6.0</v>
      </c>
      <c r="I38" s="156"/>
      <c r="J38" s="48"/>
      <c r="K38" s="119"/>
      <c r="L38" s="158"/>
      <c r="M38" s="158"/>
      <c r="N38" s="132"/>
      <c r="O38" s="90"/>
      <c r="P38" s="90">
        <v>4.0</v>
      </c>
      <c r="Q38" s="119"/>
      <c r="R38" s="34">
        <f t="shared" si="8"/>
        <v>4</v>
      </c>
      <c r="S38" s="48"/>
      <c r="T38" s="48"/>
      <c r="U38" s="119"/>
      <c r="V38" s="119"/>
      <c r="W38" s="124"/>
      <c r="X38" s="124"/>
      <c r="Y38" s="124"/>
      <c r="Z38" s="124"/>
      <c r="AA38" s="48">
        <v>0.0</v>
      </c>
      <c r="AB38" s="48">
        <v>2.0</v>
      </c>
      <c r="AC38" s="119">
        <v>0.0</v>
      </c>
      <c r="AD38" s="119"/>
      <c r="AE38" s="124"/>
      <c r="AF38" s="124"/>
      <c r="AG38" s="124"/>
      <c r="AH38" s="124"/>
      <c r="AI38" s="48">
        <v>2.0</v>
      </c>
      <c r="AJ38" s="48">
        <v>1.0</v>
      </c>
      <c r="AK38" s="119"/>
      <c r="AL38" s="119"/>
      <c r="AM38" s="71"/>
      <c r="AN38" s="71">
        <v>2.0</v>
      </c>
      <c r="AO38" s="71"/>
      <c r="AP38" s="124"/>
      <c r="AQ38" s="11">
        <f t="shared" si="9"/>
        <v>7</v>
      </c>
      <c r="AR38" s="115">
        <f t="shared" si="29"/>
        <v>29.5</v>
      </c>
      <c r="AS38" s="78"/>
      <c r="AT38" s="84">
        <f t="shared" si="10"/>
        <v>0</v>
      </c>
      <c r="AU38" s="84">
        <f t="shared" si="11"/>
        <v>3</v>
      </c>
      <c r="AV38" s="84">
        <f t="shared" si="12"/>
        <v>17.5</v>
      </c>
      <c r="AW38" s="80"/>
      <c r="AX38" s="85">
        <f t="shared" si="13"/>
        <v>0</v>
      </c>
      <c r="AY38" s="85">
        <f t="shared" si="14"/>
        <v>0.25</v>
      </c>
      <c r="AZ38" s="85">
        <f t="shared" si="15"/>
        <v>0.2499942858</v>
      </c>
      <c r="BA38" s="80"/>
      <c r="BB38" s="83">
        <f t="shared" ref="BB38:BD38" si="60">IF((AX38)&gt;=50%,2,(IF((AX38)&lt;25%,0,1)))</f>
        <v>0</v>
      </c>
      <c r="BC38" s="83">
        <f t="shared" si="60"/>
        <v>1</v>
      </c>
      <c r="BD38" s="83">
        <f t="shared" si="60"/>
        <v>0</v>
      </c>
      <c r="BE38" s="78"/>
      <c r="BF38" s="83" t="str">
        <f t="shared" ref="BF38:BH38" si="61">IF(BB38=2,"Att",(IF(BB38=0,"Not","Weak")))</f>
        <v>Not</v>
      </c>
      <c r="BG38" s="83" t="str">
        <f t="shared" si="61"/>
        <v>Weak</v>
      </c>
      <c r="BH38" s="83" t="str">
        <f t="shared" si="61"/>
        <v>Not</v>
      </c>
      <c r="BI38" s="82"/>
      <c r="BJ38" s="82"/>
      <c r="BK38" s="82"/>
      <c r="BL38" s="82"/>
    </row>
    <row r="39" ht="14.25" customHeight="1">
      <c r="A39" s="116" t="s">
        <v>197</v>
      </c>
      <c r="B39" s="117" t="s">
        <v>198</v>
      </c>
      <c r="C39" s="159">
        <v>8.0</v>
      </c>
      <c r="D39" s="48"/>
      <c r="E39" s="90">
        <v>1.0</v>
      </c>
      <c r="F39" s="48">
        <v>0.0</v>
      </c>
      <c r="G39" s="121">
        <f t="shared" si="20"/>
        <v>1</v>
      </c>
      <c r="H39" s="157">
        <v>6.0</v>
      </c>
      <c r="I39" s="156"/>
      <c r="J39" s="48">
        <v>1.0</v>
      </c>
      <c r="K39" s="119"/>
      <c r="L39" s="158"/>
      <c r="M39" s="158"/>
      <c r="N39" s="132"/>
      <c r="O39" s="90"/>
      <c r="P39" s="90"/>
      <c r="Q39" s="119"/>
      <c r="R39" s="34">
        <f t="shared" si="8"/>
        <v>1</v>
      </c>
      <c r="S39" s="48">
        <v>0.0</v>
      </c>
      <c r="T39" s="48">
        <v>0.0</v>
      </c>
      <c r="U39" s="119"/>
      <c r="V39" s="119"/>
      <c r="W39" s="124">
        <v>2.0</v>
      </c>
      <c r="X39" s="124">
        <v>0.0</v>
      </c>
      <c r="Y39" s="124"/>
      <c r="Z39" s="124"/>
      <c r="AA39" s="48">
        <v>0.0</v>
      </c>
      <c r="AB39" s="48">
        <v>0.0</v>
      </c>
      <c r="AC39" s="119"/>
      <c r="AD39" s="119"/>
      <c r="AE39" s="124"/>
      <c r="AF39" s="124"/>
      <c r="AG39" s="124"/>
      <c r="AH39" s="124"/>
      <c r="AI39" s="48">
        <v>0.0</v>
      </c>
      <c r="AJ39" s="48">
        <v>0.0</v>
      </c>
      <c r="AK39" s="119"/>
      <c r="AL39" s="119"/>
      <c r="AM39" s="71"/>
      <c r="AN39" s="71"/>
      <c r="AO39" s="71"/>
      <c r="AP39" s="124"/>
      <c r="AQ39" s="11">
        <f t="shared" si="9"/>
        <v>2</v>
      </c>
      <c r="AR39" s="115">
        <f t="shared" si="29"/>
        <v>18</v>
      </c>
      <c r="AS39" s="78"/>
      <c r="AT39" s="84">
        <f t="shared" si="10"/>
        <v>2</v>
      </c>
      <c r="AU39" s="84">
        <f t="shared" si="11"/>
        <v>0</v>
      </c>
      <c r="AV39" s="84">
        <f t="shared" si="12"/>
        <v>8</v>
      </c>
      <c r="AW39" s="80"/>
      <c r="AX39" s="85">
        <f t="shared" si="13"/>
        <v>0.111108642</v>
      </c>
      <c r="AY39" s="85">
        <f t="shared" si="14"/>
        <v>0</v>
      </c>
      <c r="AZ39" s="85">
        <f t="shared" si="15"/>
        <v>0.1142831021</v>
      </c>
      <c r="BA39" s="80"/>
      <c r="BB39" s="83">
        <f t="shared" ref="BB39:BD39" si="62">IF((AX39)&gt;=50%,2,(IF((AX39)&lt;25%,0,1)))</f>
        <v>0</v>
      </c>
      <c r="BC39" s="83">
        <f t="shared" si="62"/>
        <v>0</v>
      </c>
      <c r="BD39" s="83">
        <f t="shared" si="62"/>
        <v>0</v>
      </c>
      <c r="BE39" s="78"/>
      <c r="BF39" s="83" t="str">
        <f t="shared" ref="BF39:BH39" si="63">IF(BB39=2,"Att",(IF(BB39=0,"Not","Weak")))</f>
        <v>Not</v>
      </c>
      <c r="BG39" s="83" t="str">
        <f t="shared" si="63"/>
        <v>Not</v>
      </c>
      <c r="BH39" s="83" t="str">
        <f t="shared" si="63"/>
        <v>Not</v>
      </c>
      <c r="BI39" s="82"/>
      <c r="BJ39" s="82"/>
      <c r="BK39" s="82"/>
      <c r="BL39" s="82"/>
    </row>
    <row r="40" ht="14.25" customHeight="1">
      <c r="A40" s="116" t="s">
        <v>199</v>
      </c>
      <c r="B40" s="117" t="s">
        <v>200</v>
      </c>
      <c r="C40" s="159">
        <v>9.0</v>
      </c>
      <c r="D40" s="48">
        <v>6.0</v>
      </c>
      <c r="E40" s="90">
        <v>4.5</v>
      </c>
      <c r="F40" s="48">
        <v>8.0</v>
      </c>
      <c r="G40" s="121">
        <f t="shared" si="20"/>
        <v>14</v>
      </c>
      <c r="H40" s="157">
        <v>9.0</v>
      </c>
      <c r="I40" s="156">
        <v>0.0</v>
      </c>
      <c r="J40" s="48">
        <v>6.0</v>
      </c>
      <c r="K40" s="119"/>
      <c r="L40" s="158">
        <v>2.0</v>
      </c>
      <c r="M40" s="158">
        <v>6.0</v>
      </c>
      <c r="N40" s="132"/>
      <c r="O40" s="90"/>
      <c r="P40" s="90"/>
      <c r="Q40" s="119"/>
      <c r="R40" s="34">
        <f t="shared" si="8"/>
        <v>14</v>
      </c>
      <c r="S40" s="48">
        <v>3.0</v>
      </c>
      <c r="T40" s="48">
        <v>3.0</v>
      </c>
      <c r="U40" s="119">
        <v>2.0</v>
      </c>
      <c r="V40" s="119"/>
      <c r="W40" s="124"/>
      <c r="X40" s="124"/>
      <c r="Y40" s="124"/>
      <c r="Z40" s="124"/>
      <c r="AA40" s="48"/>
      <c r="AB40" s="48"/>
      <c r="AC40" s="119"/>
      <c r="AD40" s="119"/>
      <c r="AE40" s="124">
        <v>2.0</v>
      </c>
      <c r="AF40" s="124">
        <v>7.0</v>
      </c>
      <c r="AG40" s="124"/>
      <c r="AH40" s="124"/>
      <c r="AI40" s="48">
        <v>3.0</v>
      </c>
      <c r="AJ40" s="48">
        <v>4.0</v>
      </c>
      <c r="AK40" s="119"/>
      <c r="AL40" s="119"/>
      <c r="AM40" s="71">
        <v>3.0</v>
      </c>
      <c r="AN40" s="71">
        <v>4.0</v>
      </c>
      <c r="AO40" s="71"/>
      <c r="AP40" s="124"/>
      <c r="AQ40" s="11">
        <f t="shared" si="9"/>
        <v>31</v>
      </c>
      <c r="AR40" s="115">
        <f t="shared" si="29"/>
        <v>77</v>
      </c>
      <c r="AS40" s="78"/>
      <c r="AT40" s="84">
        <f t="shared" si="10"/>
        <v>11</v>
      </c>
      <c r="AU40" s="84">
        <f t="shared" si="11"/>
        <v>10</v>
      </c>
      <c r="AV40" s="84">
        <f t="shared" si="12"/>
        <v>49.5</v>
      </c>
      <c r="AW40" s="80"/>
      <c r="AX40" s="85">
        <f t="shared" si="13"/>
        <v>0.6110975312</v>
      </c>
      <c r="AY40" s="85">
        <f t="shared" si="14"/>
        <v>0.8333333333</v>
      </c>
      <c r="AZ40" s="85">
        <f t="shared" si="15"/>
        <v>0.7071266942</v>
      </c>
      <c r="BA40" s="80"/>
      <c r="BB40" s="83">
        <f t="shared" ref="BB40:BD40" si="64">IF((AX40)&gt;=50%,2,(IF((AX40)&lt;25%,0,1)))</f>
        <v>2</v>
      </c>
      <c r="BC40" s="83">
        <f t="shared" si="64"/>
        <v>2</v>
      </c>
      <c r="BD40" s="83">
        <f t="shared" si="64"/>
        <v>2</v>
      </c>
      <c r="BE40" s="78"/>
      <c r="BF40" s="83" t="str">
        <f t="shared" ref="BF40:BH40" si="65">IF(BB40=2,"Att",(IF(BB40=0,"Not","Weak")))</f>
        <v>Att</v>
      </c>
      <c r="BG40" s="83" t="str">
        <f t="shared" si="65"/>
        <v>Att</v>
      </c>
      <c r="BH40" s="83" t="str">
        <f t="shared" si="65"/>
        <v>Att</v>
      </c>
      <c r="BI40" s="82"/>
      <c r="BJ40" s="82"/>
      <c r="BK40" s="82"/>
      <c r="BL40" s="82"/>
    </row>
    <row r="41" ht="14.25" customHeight="1">
      <c r="A41" s="116" t="s">
        <v>201</v>
      </c>
      <c r="B41" s="117" t="s">
        <v>202</v>
      </c>
      <c r="C41" s="159">
        <v>8.0</v>
      </c>
      <c r="D41" s="48"/>
      <c r="E41" s="90">
        <v>0.0</v>
      </c>
      <c r="F41" s="48">
        <v>1.0</v>
      </c>
      <c r="G41" s="121">
        <f t="shared" si="20"/>
        <v>1</v>
      </c>
      <c r="H41" s="157">
        <v>10.0</v>
      </c>
      <c r="I41" s="156"/>
      <c r="J41" s="48"/>
      <c r="K41" s="119"/>
      <c r="L41" s="158"/>
      <c r="M41" s="158"/>
      <c r="N41" s="132"/>
      <c r="O41" s="90"/>
      <c r="P41" s="90">
        <v>0.0</v>
      </c>
      <c r="Q41" s="119"/>
      <c r="R41" s="34">
        <f t="shared" si="8"/>
        <v>0</v>
      </c>
      <c r="S41" s="48"/>
      <c r="T41" s="48"/>
      <c r="U41" s="119"/>
      <c r="V41" s="119"/>
      <c r="W41" s="124"/>
      <c r="X41" s="124"/>
      <c r="Y41" s="124"/>
      <c r="Z41" s="124"/>
      <c r="AA41" s="48"/>
      <c r="AB41" s="48"/>
      <c r="AC41" s="119"/>
      <c r="AD41" s="119"/>
      <c r="AE41" s="124"/>
      <c r="AF41" s="124"/>
      <c r="AG41" s="124"/>
      <c r="AH41" s="124"/>
      <c r="AI41" s="48"/>
      <c r="AJ41" s="48"/>
      <c r="AK41" s="119"/>
      <c r="AL41" s="119"/>
      <c r="AM41" s="71"/>
      <c r="AN41" s="71"/>
      <c r="AO41" s="71"/>
      <c r="AP41" s="124"/>
      <c r="AQ41" s="11">
        <f t="shared" si="9"/>
        <v>0</v>
      </c>
      <c r="AR41" s="115">
        <f t="shared" si="29"/>
        <v>19</v>
      </c>
      <c r="AS41" s="78"/>
      <c r="AT41" s="84">
        <f t="shared" si="10"/>
        <v>0</v>
      </c>
      <c r="AU41" s="84">
        <f t="shared" si="11"/>
        <v>1</v>
      </c>
      <c r="AV41" s="84">
        <f t="shared" si="12"/>
        <v>10</v>
      </c>
      <c r="AW41" s="80"/>
      <c r="AX41" s="85">
        <f t="shared" si="13"/>
        <v>0</v>
      </c>
      <c r="AY41" s="85">
        <f t="shared" si="14"/>
        <v>0.08333333333</v>
      </c>
      <c r="AZ41" s="85">
        <f t="shared" si="15"/>
        <v>0.1428538776</v>
      </c>
      <c r="BA41" s="80"/>
      <c r="BB41" s="83">
        <f t="shared" ref="BB41:BD41" si="66">IF((AX41)&gt;=50%,2,(IF((AX41)&lt;25%,0,1)))</f>
        <v>0</v>
      </c>
      <c r="BC41" s="83">
        <f t="shared" si="66"/>
        <v>0</v>
      </c>
      <c r="BD41" s="83">
        <f t="shared" si="66"/>
        <v>0</v>
      </c>
      <c r="BE41" s="78"/>
      <c r="BF41" s="83" t="str">
        <f t="shared" ref="BF41:BH41" si="67">IF(BB41=2,"Att",(IF(BB41=0,"Not","Weak")))</f>
        <v>Not</v>
      </c>
      <c r="BG41" s="83" t="str">
        <f t="shared" si="67"/>
        <v>Not</v>
      </c>
      <c r="BH41" s="83" t="str">
        <f t="shared" si="67"/>
        <v>Not</v>
      </c>
      <c r="BI41" s="82"/>
      <c r="BJ41" s="82"/>
      <c r="BK41" s="82"/>
      <c r="BL41" s="82"/>
    </row>
    <row r="42" ht="14.25" customHeight="1">
      <c r="A42" s="116" t="s">
        <v>203</v>
      </c>
      <c r="B42" s="117" t="s">
        <v>204</v>
      </c>
      <c r="C42" s="159">
        <v>10.0</v>
      </c>
      <c r="D42" s="48">
        <v>4.5</v>
      </c>
      <c r="E42" s="90">
        <v>0.5</v>
      </c>
      <c r="F42" s="119">
        <v>3.0</v>
      </c>
      <c r="G42" s="121">
        <f t="shared" si="20"/>
        <v>7.5</v>
      </c>
      <c r="H42" s="157">
        <v>8.0</v>
      </c>
      <c r="I42" s="156"/>
      <c r="J42" s="48"/>
      <c r="K42" s="119"/>
      <c r="L42" s="158"/>
      <c r="M42" s="158"/>
      <c r="N42" s="132"/>
      <c r="O42" s="90">
        <v>3.0</v>
      </c>
      <c r="P42" s="90"/>
      <c r="Q42" s="119"/>
      <c r="R42" s="34">
        <f t="shared" si="8"/>
        <v>3</v>
      </c>
      <c r="S42" s="48">
        <v>4.0</v>
      </c>
      <c r="T42" s="48">
        <v>3.0</v>
      </c>
      <c r="U42" s="119">
        <v>1.0</v>
      </c>
      <c r="V42" s="119"/>
      <c r="W42" s="124"/>
      <c r="X42" s="124"/>
      <c r="Y42" s="124"/>
      <c r="Z42" s="124"/>
      <c r="AA42" s="48">
        <v>1.0</v>
      </c>
      <c r="AB42" s="48">
        <v>5.0</v>
      </c>
      <c r="AC42" s="119">
        <v>3.0</v>
      </c>
      <c r="AD42" s="119"/>
      <c r="AE42" s="124"/>
      <c r="AF42" s="124"/>
      <c r="AG42" s="124"/>
      <c r="AH42" s="124"/>
      <c r="AI42" s="48">
        <v>3.0</v>
      </c>
      <c r="AJ42" s="48">
        <v>3.0</v>
      </c>
      <c r="AK42" s="119"/>
      <c r="AL42" s="119"/>
      <c r="AM42" s="71">
        <v>0.0</v>
      </c>
      <c r="AN42" s="71">
        <v>3.0</v>
      </c>
      <c r="AO42" s="71"/>
      <c r="AP42" s="124"/>
      <c r="AQ42" s="11">
        <f t="shared" si="9"/>
        <v>26</v>
      </c>
      <c r="AR42" s="115">
        <f t="shared" si="29"/>
        <v>54.5</v>
      </c>
      <c r="AS42" s="78"/>
      <c r="AT42" s="84">
        <f t="shared" si="10"/>
        <v>4.5</v>
      </c>
      <c r="AU42" s="84">
        <f t="shared" si="11"/>
        <v>6</v>
      </c>
      <c r="AV42" s="84">
        <f t="shared" si="12"/>
        <v>30.5</v>
      </c>
      <c r="AW42" s="80"/>
      <c r="AX42" s="85">
        <f t="shared" si="13"/>
        <v>0.2499944446</v>
      </c>
      <c r="AY42" s="85">
        <f t="shared" si="14"/>
        <v>0.5</v>
      </c>
      <c r="AZ42" s="85">
        <f t="shared" si="15"/>
        <v>0.4357043268</v>
      </c>
      <c r="BA42" s="80"/>
      <c r="BB42" s="83">
        <f t="shared" ref="BB42:BD42" si="68">IF((AX42)&gt;=50%,2,(IF((AX42)&lt;25%,0,1)))</f>
        <v>0</v>
      </c>
      <c r="BC42" s="83">
        <f t="shared" si="68"/>
        <v>2</v>
      </c>
      <c r="BD42" s="83">
        <f t="shared" si="68"/>
        <v>1</v>
      </c>
      <c r="BE42" s="78"/>
      <c r="BF42" s="83" t="str">
        <f t="shared" ref="BF42:BH42" si="69">IF(BB42=2,"Att",(IF(BB42=0,"Not","Weak")))</f>
        <v>Not</v>
      </c>
      <c r="BG42" s="83" t="str">
        <f t="shared" si="69"/>
        <v>Att</v>
      </c>
      <c r="BH42" s="83" t="str">
        <f t="shared" si="69"/>
        <v>Weak</v>
      </c>
      <c r="BI42" s="82"/>
      <c r="BJ42" s="82"/>
      <c r="BK42" s="82"/>
      <c r="BL42" s="82"/>
    </row>
    <row r="43" ht="14.25" customHeight="1">
      <c r="A43" s="116" t="s">
        <v>205</v>
      </c>
      <c r="B43" s="117" t="s">
        <v>206</v>
      </c>
      <c r="C43" s="159">
        <v>10.0</v>
      </c>
      <c r="D43" s="48">
        <v>5.5</v>
      </c>
      <c r="E43" s="90">
        <v>7.0</v>
      </c>
      <c r="F43" s="48">
        <v>8.0</v>
      </c>
      <c r="G43" s="121">
        <f t="shared" si="20"/>
        <v>15</v>
      </c>
      <c r="H43" s="157">
        <v>10.0</v>
      </c>
      <c r="I43" s="156"/>
      <c r="J43" s="48"/>
      <c r="K43" s="119"/>
      <c r="L43" s="158">
        <v>1.5</v>
      </c>
      <c r="M43" s="158">
        <v>5.0</v>
      </c>
      <c r="N43" s="132"/>
      <c r="O43" s="90">
        <v>1.0</v>
      </c>
      <c r="P43" s="90">
        <v>3.0</v>
      </c>
      <c r="Q43" s="119"/>
      <c r="R43" s="34">
        <f t="shared" si="8"/>
        <v>10.5</v>
      </c>
      <c r="S43" s="48">
        <v>4.0</v>
      </c>
      <c r="T43" s="48">
        <v>4.0</v>
      </c>
      <c r="U43" s="119">
        <v>2.0</v>
      </c>
      <c r="V43" s="119"/>
      <c r="W43" s="71"/>
      <c r="X43" s="71"/>
      <c r="Y43" s="124"/>
      <c r="Z43" s="124"/>
      <c r="AA43" s="48"/>
      <c r="AB43" s="48"/>
      <c r="AC43" s="119"/>
      <c r="AD43" s="119"/>
      <c r="AE43" s="124">
        <v>2.0</v>
      </c>
      <c r="AF43" s="124">
        <v>7.0</v>
      </c>
      <c r="AG43" s="124"/>
      <c r="AH43" s="124"/>
      <c r="AI43" s="119">
        <v>4.0</v>
      </c>
      <c r="AJ43" s="119">
        <v>3.0</v>
      </c>
      <c r="AK43" s="119"/>
      <c r="AL43" s="119"/>
      <c r="AM43" s="71">
        <v>2.0</v>
      </c>
      <c r="AN43" s="71">
        <v>5.0</v>
      </c>
      <c r="AO43" s="71">
        <v>0.0</v>
      </c>
      <c r="AP43" s="124"/>
      <c r="AQ43" s="11">
        <f t="shared" si="9"/>
        <v>33</v>
      </c>
      <c r="AR43" s="115">
        <f t="shared" si="29"/>
        <v>78.5</v>
      </c>
      <c r="AS43" s="78"/>
      <c r="AT43" s="84">
        <f t="shared" si="10"/>
        <v>9.5</v>
      </c>
      <c r="AU43" s="84">
        <f t="shared" si="11"/>
        <v>10.5</v>
      </c>
      <c r="AV43" s="84">
        <f t="shared" si="12"/>
        <v>52</v>
      </c>
      <c r="AW43" s="80"/>
      <c r="AX43" s="85">
        <f t="shared" si="13"/>
        <v>0.5277660496</v>
      </c>
      <c r="AY43" s="85">
        <f t="shared" si="14"/>
        <v>0.875</v>
      </c>
      <c r="AZ43" s="85">
        <f t="shared" si="15"/>
        <v>0.7428401637</v>
      </c>
      <c r="BA43" s="80"/>
      <c r="BB43" s="83">
        <f t="shared" ref="BB43:BD43" si="70">IF((AX43)&gt;=50%,2,(IF((AX43)&lt;25%,0,1)))</f>
        <v>2</v>
      </c>
      <c r="BC43" s="83">
        <f t="shared" si="70"/>
        <v>2</v>
      </c>
      <c r="BD43" s="83">
        <f t="shared" si="70"/>
        <v>2</v>
      </c>
      <c r="BE43" s="78"/>
      <c r="BF43" s="83" t="str">
        <f t="shared" ref="BF43:BH43" si="71">IF(BB43=2,"Att",(IF(BB43=0,"Not","Weak")))</f>
        <v>Att</v>
      </c>
      <c r="BG43" s="83" t="str">
        <f t="shared" si="71"/>
        <v>Att</v>
      </c>
      <c r="BH43" s="83" t="str">
        <f t="shared" si="71"/>
        <v>Att</v>
      </c>
      <c r="BI43" s="82"/>
      <c r="BJ43" s="82"/>
      <c r="BK43" s="82"/>
      <c r="BL43" s="82"/>
    </row>
    <row r="44" ht="14.25" customHeight="1">
      <c r="A44" s="116" t="s">
        <v>207</v>
      </c>
      <c r="B44" s="117" t="s">
        <v>208</v>
      </c>
      <c r="C44" s="159">
        <v>10.0</v>
      </c>
      <c r="D44" s="48">
        <v>4.0</v>
      </c>
      <c r="E44" s="90">
        <v>8.5</v>
      </c>
      <c r="F44" s="48">
        <v>7.0</v>
      </c>
      <c r="G44" s="121">
        <f t="shared" si="20"/>
        <v>15.5</v>
      </c>
      <c r="H44" s="157">
        <v>9.0</v>
      </c>
      <c r="I44" s="156">
        <v>3.0</v>
      </c>
      <c r="J44" s="48">
        <v>2.0</v>
      </c>
      <c r="K44" s="119"/>
      <c r="L44" s="158"/>
      <c r="M44" s="158"/>
      <c r="N44" s="132"/>
      <c r="O44" s="90">
        <v>1.0</v>
      </c>
      <c r="P44" s="90">
        <v>4.0</v>
      </c>
      <c r="Q44" s="119"/>
      <c r="R44" s="34">
        <f t="shared" si="8"/>
        <v>10</v>
      </c>
      <c r="S44" s="48">
        <v>4.0</v>
      </c>
      <c r="T44" s="48">
        <v>2.0</v>
      </c>
      <c r="U44" s="119">
        <v>1.0</v>
      </c>
      <c r="V44" s="119"/>
      <c r="W44" s="124"/>
      <c r="X44" s="124"/>
      <c r="Y44" s="124"/>
      <c r="Z44" s="124"/>
      <c r="AA44" s="48"/>
      <c r="AB44" s="48"/>
      <c r="AC44" s="119"/>
      <c r="AD44" s="119"/>
      <c r="AE44" s="124">
        <v>0.0</v>
      </c>
      <c r="AF44" s="124">
        <v>7.0</v>
      </c>
      <c r="AG44" s="124"/>
      <c r="AH44" s="124"/>
      <c r="AI44" s="48">
        <v>4.0</v>
      </c>
      <c r="AJ44" s="48">
        <v>3.0</v>
      </c>
      <c r="AK44" s="119"/>
      <c r="AL44" s="119"/>
      <c r="AM44" s="71">
        <v>3.0</v>
      </c>
      <c r="AN44" s="71">
        <v>3.0</v>
      </c>
      <c r="AO44" s="71"/>
      <c r="AP44" s="124"/>
      <c r="AQ44" s="11">
        <f t="shared" si="9"/>
        <v>27</v>
      </c>
      <c r="AR44" s="115">
        <f t="shared" si="29"/>
        <v>71.5</v>
      </c>
      <c r="AS44" s="78"/>
      <c r="AT44" s="84">
        <f t="shared" si="10"/>
        <v>7</v>
      </c>
      <c r="AU44" s="84">
        <f t="shared" si="11"/>
        <v>11</v>
      </c>
      <c r="AV44" s="84">
        <f t="shared" si="12"/>
        <v>46.5</v>
      </c>
      <c r="AW44" s="80"/>
      <c r="AX44" s="85">
        <f t="shared" si="13"/>
        <v>0.3888802471</v>
      </c>
      <c r="AY44" s="85">
        <f t="shared" si="14"/>
        <v>0.9166666667</v>
      </c>
      <c r="AZ44" s="85">
        <f t="shared" si="15"/>
        <v>0.664270531</v>
      </c>
      <c r="BA44" s="80"/>
      <c r="BB44" s="83">
        <f t="shared" ref="BB44:BD44" si="72">IF((AX44)&gt;=50%,2,(IF((AX44)&lt;25%,0,1)))</f>
        <v>1</v>
      </c>
      <c r="BC44" s="83">
        <f t="shared" si="72"/>
        <v>2</v>
      </c>
      <c r="BD44" s="83">
        <f t="shared" si="72"/>
        <v>2</v>
      </c>
      <c r="BE44" s="78"/>
      <c r="BF44" s="83" t="str">
        <f t="shared" ref="BF44:BH44" si="73">IF(BB44=2,"Att",(IF(BB44=0,"Not","Weak")))</f>
        <v>Weak</v>
      </c>
      <c r="BG44" s="83" t="str">
        <f t="shared" si="73"/>
        <v>Att</v>
      </c>
      <c r="BH44" s="83" t="str">
        <f t="shared" si="73"/>
        <v>Att</v>
      </c>
      <c r="BI44" s="82"/>
      <c r="BJ44" s="82"/>
      <c r="BK44" s="82"/>
      <c r="BL44" s="82"/>
    </row>
    <row r="45" ht="14.25" customHeight="1">
      <c r="A45" s="116" t="s">
        <v>209</v>
      </c>
      <c r="B45" s="117" t="s">
        <v>210</v>
      </c>
      <c r="C45" s="159">
        <v>9.0</v>
      </c>
      <c r="D45" s="48">
        <v>3.5</v>
      </c>
      <c r="E45" s="90">
        <v>3.5</v>
      </c>
      <c r="F45" s="48">
        <v>6.0</v>
      </c>
      <c r="G45" s="121">
        <f t="shared" si="20"/>
        <v>9.5</v>
      </c>
      <c r="H45" s="157">
        <v>10.0</v>
      </c>
      <c r="I45" s="156"/>
      <c r="J45" s="48">
        <v>3.0</v>
      </c>
      <c r="K45" s="119"/>
      <c r="L45" s="158"/>
      <c r="M45" s="158"/>
      <c r="N45" s="132"/>
      <c r="O45" s="90">
        <v>1.0</v>
      </c>
      <c r="P45" s="90">
        <v>4.0</v>
      </c>
      <c r="Q45" s="119"/>
      <c r="R45" s="34">
        <f t="shared" si="8"/>
        <v>8</v>
      </c>
      <c r="S45" s="48">
        <v>3.0</v>
      </c>
      <c r="T45" s="48">
        <v>2.0</v>
      </c>
      <c r="U45" s="119">
        <v>2.0</v>
      </c>
      <c r="V45" s="119"/>
      <c r="W45" s="71"/>
      <c r="X45" s="71"/>
      <c r="Y45" s="124"/>
      <c r="Z45" s="124"/>
      <c r="AA45" s="119">
        <v>1.0</v>
      </c>
      <c r="AB45" s="119">
        <v>4.0</v>
      </c>
      <c r="AC45" s="119">
        <v>1.0</v>
      </c>
      <c r="AD45" s="119"/>
      <c r="AE45" s="124">
        <v>1.0</v>
      </c>
      <c r="AF45" s="124">
        <v>3.0</v>
      </c>
      <c r="AG45" s="124">
        <v>0.0</v>
      </c>
      <c r="AH45" s="124"/>
      <c r="AI45" s="48">
        <v>3.0</v>
      </c>
      <c r="AJ45" s="48">
        <v>4.0</v>
      </c>
      <c r="AK45" s="119"/>
      <c r="AL45" s="119"/>
      <c r="AM45" s="71"/>
      <c r="AN45" s="71"/>
      <c r="AO45" s="71"/>
      <c r="AP45" s="124"/>
      <c r="AQ45" s="11">
        <f t="shared" si="9"/>
        <v>24</v>
      </c>
      <c r="AR45" s="115">
        <f t="shared" si="29"/>
        <v>60.5</v>
      </c>
      <c r="AS45" s="78"/>
      <c r="AT45" s="84">
        <f t="shared" si="10"/>
        <v>4.5</v>
      </c>
      <c r="AU45" s="84">
        <f t="shared" si="11"/>
        <v>7</v>
      </c>
      <c r="AV45" s="84">
        <f t="shared" si="12"/>
        <v>40.5</v>
      </c>
      <c r="AW45" s="80"/>
      <c r="AX45" s="85">
        <f t="shared" si="13"/>
        <v>0.2499944446</v>
      </c>
      <c r="AY45" s="85">
        <f t="shared" si="14"/>
        <v>0.5833333333</v>
      </c>
      <c r="AZ45" s="85">
        <f t="shared" si="15"/>
        <v>0.5785582044</v>
      </c>
      <c r="BA45" s="80"/>
      <c r="BB45" s="83">
        <f t="shared" ref="BB45:BD45" si="74">IF((AX45)&gt;=50%,2,(IF((AX45)&lt;25%,0,1)))</f>
        <v>0</v>
      </c>
      <c r="BC45" s="83">
        <f t="shared" si="74"/>
        <v>2</v>
      </c>
      <c r="BD45" s="83">
        <f t="shared" si="74"/>
        <v>2</v>
      </c>
      <c r="BE45" s="78"/>
      <c r="BF45" s="83" t="str">
        <f t="shared" ref="BF45:BH45" si="75">IF(BB45=2,"Att",(IF(BB45=0,"Not","Weak")))</f>
        <v>Not</v>
      </c>
      <c r="BG45" s="83" t="str">
        <f t="shared" si="75"/>
        <v>Att</v>
      </c>
      <c r="BH45" s="83" t="str">
        <f t="shared" si="75"/>
        <v>Att</v>
      </c>
      <c r="BI45" s="82"/>
      <c r="BJ45" s="82"/>
      <c r="BK45" s="82"/>
      <c r="BL45" s="82"/>
    </row>
    <row r="46" ht="14.25" customHeight="1">
      <c r="A46" s="116" t="s">
        <v>211</v>
      </c>
      <c r="B46" s="117" t="s">
        <v>212</v>
      </c>
      <c r="C46" s="159">
        <v>9.0</v>
      </c>
      <c r="D46" s="48">
        <v>6.0</v>
      </c>
      <c r="E46" s="90"/>
      <c r="F46" s="48">
        <v>4.0</v>
      </c>
      <c r="G46" s="121">
        <f t="shared" si="20"/>
        <v>10</v>
      </c>
      <c r="H46" s="157">
        <v>9.0</v>
      </c>
      <c r="I46" s="156"/>
      <c r="J46" s="48"/>
      <c r="K46" s="119"/>
      <c r="L46" s="158">
        <v>3.0</v>
      </c>
      <c r="M46" s="158">
        <v>1.5</v>
      </c>
      <c r="N46" s="132"/>
      <c r="O46" s="90"/>
      <c r="P46" s="90">
        <v>2.5</v>
      </c>
      <c r="Q46" s="119"/>
      <c r="R46" s="34">
        <f t="shared" si="8"/>
        <v>7</v>
      </c>
      <c r="S46" s="48"/>
      <c r="T46" s="48"/>
      <c r="U46" s="119"/>
      <c r="V46" s="119"/>
      <c r="W46" s="71">
        <v>5.0</v>
      </c>
      <c r="X46" s="71">
        <v>4.0</v>
      </c>
      <c r="Y46" s="124"/>
      <c r="Z46" s="124"/>
      <c r="AA46" s="48"/>
      <c r="AB46" s="48"/>
      <c r="AC46" s="119"/>
      <c r="AD46" s="119"/>
      <c r="AE46" s="124">
        <v>3.0</v>
      </c>
      <c r="AF46" s="124">
        <v>6.0</v>
      </c>
      <c r="AG46" s="124"/>
      <c r="AH46" s="124"/>
      <c r="AI46" s="119">
        <v>3.0</v>
      </c>
      <c r="AJ46" s="119">
        <v>3.0</v>
      </c>
      <c r="AK46" s="119"/>
      <c r="AL46" s="119"/>
      <c r="AM46" s="71">
        <v>2.0</v>
      </c>
      <c r="AN46" s="71">
        <v>4.0</v>
      </c>
      <c r="AO46" s="71"/>
      <c r="AP46" s="124"/>
      <c r="AQ46" s="11">
        <f t="shared" si="9"/>
        <v>30</v>
      </c>
      <c r="AR46" s="115">
        <f t="shared" si="29"/>
        <v>65</v>
      </c>
      <c r="AS46" s="78"/>
      <c r="AT46" s="84">
        <f t="shared" si="10"/>
        <v>16</v>
      </c>
      <c r="AU46" s="84">
        <f t="shared" si="11"/>
        <v>7</v>
      </c>
      <c r="AV46" s="84">
        <f t="shared" si="12"/>
        <v>33</v>
      </c>
      <c r="AW46" s="80"/>
      <c r="AX46" s="85">
        <f t="shared" si="13"/>
        <v>0.8888691362</v>
      </c>
      <c r="AY46" s="85">
        <f t="shared" si="14"/>
        <v>0.5833333333</v>
      </c>
      <c r="AZ46" s="85">
        <f t="shared" si="15"/>
        <v>0.4714177962</v>
      </c>
      <c r="BA46" s="80"/>
      <c r="BB46" s="83">
        <f t="shared" ref="BB46:BD46" si="76">IF((AX46)&gt;=50%,2,(IF((AX46)&lt;25%,0,1)))</f>
        <v>2</v>
      </c>
      <c r="BC46" s="83">
        <f t="shared" si="76"/>
        <v>2</v>
      </c>
      <c r="BD46" s="83">
        <f t="shared" si="76"/>
        <v>1</v>
      </c>
      <c r="BE46" s="78"/>
      <c r="BF46" s="83" t="str">
        <f t="shared" ref="BF46:BH46" si="77">IF(BB46=2,"Att",(IF(BB46=0,"Not","Weak")))</f>
        <v>Att</v>
      </c>
      <c r="BG46" s="83" t="str">
        <f t="shared" si="77"/>
        <v>Att</v>
      </c>
      <c r="BH46" s="83" t="str">
        <f t="shared" si="77"/>
        <v>Weak</v>
      </c>
      <c r="BI46" s="82"/>
      <c r="BJ46" s="82"/>
      <c r="BK46" s="82"/>
      <c r="BL46" s="82"/>
    </row>
    <row r="47" ht="14.25" customHeight="1">
      <c r="A47" s="116" t="s">
        <v>213</v>
      </c>
      <c r="B47" s="117" t="s">
        <v>214</v>
      </c>
      <c r="C47" s="159">
        <v>8.0</v>
      </c>
      <c r="D47" s="48"/>
      <c r="E47" s="90">
        <v>3.5</v>
      </c>
      <c r="F47" s="48">
        <v>6.0</v>
      </c>
      <c r="G47" s="121">
        <f t="shared" si="20"/>
        <v>9.5</v>
      </c>
      <c r="H47" s="157">
        <v>8.0</v>
      </c>
      <c r="I47" s="156"/>
      <c r="J47" s="48">
        <v>3.0</v>
      </c>
      <c r="K47" s="119"/>
      <c r="L47" s="158"/>
      <c r="M47" s="158">
        <v>0.0</v>
      </c>
      <c r="N47" s="132"/>
      <c r="O47" s="90"/>
      <c r="P47" s="90">
        <v>4.0</v>
      </c>
      <c r="Q47" s="119"/>
      <c r="R47" s="34">
        <f t="shared" si="8"/>
        <v>7</v>
      </c>
      <c r="S47" s="48">
        <v>3.0</v>
      </c>
      <c r="T47" s="48">
        <v>4.0</v>
      </c>
      <c r="U47" s="119">
        <v>1.0</v>
      </c>
      <c r="V47" s="119"/>
      <c r="W47" s="71"/>
      <c r="X47" s="71"/>
      <c r="Y47" s="124"/>
      <c r="Z47" s="124"/>
      <c r="AA47" s="48">
        <v>0.0</v>
      </c>
      <c r="AB47" s="48">
        <v>5.0</v>
      </c>
      <c r="AC47" s="119">
        <v>1.0</v>
      </c>
      <c r="AD47" s="119"/>
      <c r="AE47" s="124"/>
      <c r="AF47" s="124"/>
      <c r="AG47" s="124"/>
      <c r="AH47" s="124"/>
      <c r="AI47" s="119">
        <v>3.0</v>
      </c>
      <c r="AJ47" s="119">
        <v>3.0</v>
      </c>
      <c r="AK47" s="119"/>
      <c r="AL47" s="119"/>
      <c r="AM47" s="71"/>
      <c r="AN47" s="71">
        <v>3.0</v>
      </c>
      <c r="AO47" s="71"/>
      <c r="AP47" s="124"/>
      <c r="AQ47" s="11">
        <f t="shared" si="9"/>
        <v>23</v>
      </c>
      <c r="AR47" s="115">
        <f t="shared" si="29"/>
        <v>55.5</v>
      </c>
      <c r="AS47" s="78"/>
      <c r="AT47" s="84">
        <f t="shared" si="10"/>
        <v>0</v>
      </c>
      <c r="AU47" s="84">
        <f t="shared" si="11"/>
        <v>6</v>
      </c>
      <c r="AV47" s="84">
        <f t="shared" si="12"/>
        <v>39.5</v>
      </c>
      <c r="AW47" s="80"/>
      <c r="AX47" s="85">
        <f t="shared" si="13"/>
        <v>0</v>
      </c>
      <c r="AY47" s="85">
        <f t="shared" si="14"/>
        <v>0.5</v>
      </c>
      <c r="AZ47" s="85">
        <f t="shared" si="15"/>
        <v>0.5642728166</v>
      </c>
      <c r="BA47" s="80"/>
      <c r="BB47" s="83">
        <f t="shared" ref="BB47:BD47" si="78">IF((AX47)&gt;=50%,2,(IF((AX47)&lt;25%,0,1)))</f>
        <v>0</v>
      </c>
      <c r="BC47" s="83">
        <f t="shared" si="78"/>
        <v>2</v>
      </c>
      <c r="BD47" s="83">
        <f t="shared" si="78"/>
        <v>2</v>
      </c>
      <c r="BE47" s="78"/>
      <c r="BF47" s="83" t="str">
        <f t="shared" ref="BF47:BH47" si="79">IF(BB47=2,"Att",(IF(BB47=0,"Not","Weak")))</f>
        <v>Not</v>
      </c>
      <c r="BG47" s="83" t="str">
        <f t="shared" si="79"/>
        <v>Att</v>
      </c>
      <c r="BH47" s="83" t="str">
        <f t="shared" si="79"/>
        <v>Att</v>
      </c>
      <c r="BI47" s="82"/>
      <c r="BJ47" s="82"/>
      <c r="BK47" s="82"/>
      <c r="BL47" s="82"/>
    </row>
    <row r="48" ht="14.25" customHeight="1">
      <c r="A48" s="116" t="s">
        <v>215</v>
      </c>
      <c r="B48" s="117" t="s">
        <v>216</v>
      </c>
      <c r="C48" s="159">
        <v>8.0</v>
      </c>
      <c r="D48" s="48">
        <v>5.0</v>
      </c>
      <c r="E48" s="90">
        <v>1.0</v>
      </c>
      <c r="F48" s="48">
        <v>4.0</v>
      </c>
      <c r="G48" s="121">
        <f t="shared" si="20"/>
        <v>9</v>
      </c>
      <c r="H48" s="157">
        <v>8.0</v>
      </c>
      <c r="I48" s="156">
        <v>1.0</v>
      </c>
      <c r="J48" s="48">
        <v>5.0</v>
      </c>
      <c r="K48" s="119"/>
      <c r="L48" s="158"/>
      <c r="M48" s="158"/>
      <c r="N48" s="132"/>
      <c r="O48" s="90">
        <v>2.0</v>
      </c>
      <c r="P48" s="90">
        <v>3.5</v>
      </c>
      <c r="Q48" s="119"/>
      <c r="R48" s="34">
        <f t="shared" si="8"/>
        <v>11.5</v>
      </c>
      <c r="S48" s="119"/>
      <c r="T48" s="119"/>
      <c r="U48" s="119"/>
      <c r="V48" s="119"/>
      <c r="W48" s="71">
        <v>2.0</v>
      </c>
      <c r="X48" s="71"/>
      <c r="Y48" s="124"/>
      <c r="Z48" s="124"/>
      <c r="AA48" s="48">
        <v>0.0</v>
      </c>
      <c r="AB48" s="48">
        <v>3.0</v>
      </c>
      <c r="AC48" s="119"/>
      <c r="AD48" s="119"/>
      <c r="AE48" s="124">
        <v>1.0</v>
      </c>
      <c r="AF48" s="124">
        <v>2.0</v>
      </c>
      <c r="AG48" s="124"/>
      <c r="AH48" s="124"/>
      <c r="AI48" s="48">
        <v>2.0</v>
      </c>
      <c r="AJ48" s="48">
        <v>1.0</v>
      </c>
      <c r="AK48" s="119"/>
      <c r="AL48" s="119"/>
      <c r="AM48" s="71"/>
      <c r="AN48" s="71"/>
      <c r="AO48" s="71"/>
      <c r="AP48" s="124"/>
      <c r="AQ48" s="11">
        <f t="shared" si="9"/>
        <v>11</v>
      </c>
      <c r="AR48" s="115">
        <f t="shared" si="29"/>
        <v>47.5</v>
      </c>
      <c r="AS48" s="78"/>
      <c r="AT48" s="84">
        <f t="shared" si="10"/>
        <v>8</v>
      </c>
      <c r="AU48" s="84">
        <f t="shared" si="11"/>
        <v>7</v>
      </c>
      <c r="AV48" s="84">
        <f t="shared" si="12"/>
        <v>25.5</v>
      </c>
      <c r="AW48" s="80"/>
      <c r="AX48" s="85">
        <f t="shared" si="13"/>
        <v>0.4444345681</v>
      </c>
      <c r="AY48" s="85">
        <f t="shared" si="14"/>
        <v>0.5833333333</v>
      </c>
      <c r="AZ48" s="85">
        <f t="shared" si="15"/>
        <v>0.3642773879</v>
      </c>
      <c r="BA48" s="80"/>
      <c r="BB48" s="83">
        <f t="shared" ref="BB48:BD48" si="80">IF((AX48)&gt;=50%,2,(IF((AX48)&lt;25%,0,1)))</f>
        <v>1</v>
      </c>
      <c r="BC48" s="83">
        <f t="shared" si="80"/>
        <v>2</v>
      </c>
      <c r="BD48" s="83">
        <f t="shared" si="80"/>
        <v>1</v>
      </c>
      <c r="BE48" s="78"/>
      <c r="BF48" s="83" t="str">
        <f t="shared" ref="BF48:BH48" si="81">IF(BB48=2,"Att",(IF(BB48=0,"Not","Weak")))</f>
        <v>Weak</v>
      </c>
      <c r="BG48" s="83" t="str">
        <f t="shared" si="81"/>
        <v>Att</v>
      </c>
      <c r="BH48" s="83" t="str">
        <f t="shared" si="81"/>
        <v>Weak</v>
      </c>
      <c r="BI48" s="82"/>
      <c r="BJ48" s="89"/>
      <c r="BK48" s="89"/>
      <c r="BL48" s="89"/>
    </row>
    <row r="49" ht="14.25" customHeight="1">
      <c r="A49" s="116" t="s">
        <v>217</v>
      </c>
      <c r="B49" s="117" t="s">
        <v>218</v>
      </c>
      <c r="C49" s="159">
        <v>8.0</v>
      </c>
      <c r="D49" s="48">
        <v>5.0</v>
      </c>
      <c r="E49" s="90">
        <v>3.0</v>
      </c>
      <c r="F49" s="48">
        <v>2.0</v>
      </c>
      <c r="G49" s="121">
        <f t="shared" si="20"/>
        <v>8</v>
      </c>
      <c r="H49" s="157">
        <v>6.0</v>
      </c>
      <c r="I49" s="156"/>
      <c r="J49" s="48"/>
      <c r="K49" s="119"/>
      <c r="L49" s="158">
        <v>1.0</v>
      </c>
      <c r="M49" s="158">
        <v>3.0</v>
      </c>
      <c r="N49" s="132"/>
      <c r="O49" s="90"/>
      <c r="P49" s="90">
        <v>3.0</v>
      </c>
      <c r="Q49" s="119"/>
      <c r="R49" s="34">
        <f t="shared" si="8"/>
        <v>7</v>
      </c>
      <c r="S49" s="48">
        <v>2.0</v>
      </c>
      <c r="T49" s="48">
        <v>1.0</v>
      </c>
      <c r="U49" s="119">
        <v>0.0</v>
      </c>
      <c r="V49" s="119"/>
      <c r="W49" s="71"/>
      <c r="X49" s="71"/>
      <c r="Y49" s="124"/>
      <c r="Z49" s="124"/>
      <c r="AA49" s="48"/>
      <c r="AB49" s="48"/>
      <c r="AC49" s="119"/>
      <c r="AD49" s="119"/>
      <c r="AE49" s="124">
        <v>2.0</v>
      </c>
      <c r="AF49" s="124">
        <v>4.0</v>
      </c>
      <c r="AG49" s="124"/>
      <c r="AH49" s="124"/>
      <c r="AI49" s="48">
        <v>4.0</v>
      </c>
      <c r="AJ49" s="48">
        <v>1.0</v>
      </c>
      <c r="AK49" s="119"/>
      <c r="AL49" s="119"/>
      <c r="AM49" s="124">
        <v>1.0</v>
      </c>
      <c r="AN49" s="124">
        <v>1.0</v>
      </c>
      <c r="AO49" s="124"/>
      <c r="AP49" s="124"/>
      <c r="AQ49" s="11">
        <f t="shared" si="9"/>
        <v>16</v>
      </c>
      <c r="AR49" s="115">
        <f t="shared" si="29"/>
        <v>45</v>
      </c>
      <c r="AS49" s="78"/>
      <c r="AT49" s="84">
        <f t="shared" si="10"/>
        <v>8</v>
      </c>
      <c r="AU49" s="84">
        <f t="shared" si="11"/>
        <v>3</v>
      </c>
      <c r="AV49" s="84">
        <f t="shared" si="12"/>
        <v>28</v>
      </c>
      <c r="AW49" s="80"/>
      <c r="AX49" s="85">
        <f t="shared" si="13"/>
        <v>0.4444345681</v>
      </c>
      <c r="AY49" s="85">
        <f t="shared" si="14"/>
        <v>0.25</v>
      </c>
      <c r="AZ49" s="85">
        <f t="shared" si="15"/>
        <v>0.3999908574</v>
      </c>
      <c r="BA49" s="80"/>
      <c r="BB49" s="83">
        <f t="shared" ref="BB49:BD49" si="82">IF((AX49)&gt;=50%,2,(IF((AX49)&lt;25%,0,1)))</f>
        <v>1</v>
      </c>
      <c r="BC49" s="83">
        <f t="shared" si="82"/>
        <v>1</v>
      </c>
      <c r="BD49" s="83">
        <f t="shared" si="82"/>
        <v>1</v>
      </c>
      <c r="BE49" s="78"/>
      <c r="BF49" s="83" t="str">
        <f t="shared" ref="BF49:BH49" si="83">IF(BB49=2,"Att",(IF(BB49=0,"Not","Weak")))</f>
        <v>Weak</v>
      </c>
      <c r="BG49" s="83" t="str">
        <f t="shared" si="83"/>
        <v>Weak</v>
      </c>
      <c r="BH49" s="83" t="str">
        <f t="shared" si="83"/>
        <v>Weak</v>
      </c>
      <c r="BI49" s="82"/>
      <c r="BJ49" s="89"/>
      <c r="BK49" s="89"/>
      <c r="BL49" s="89"/>
    </row>
    <row r="50" ht="14.25" customHeight="1">
      <c r="A50" s="116" t="s">
        <v>219</v>
      </c>
      <c r="B50" s="117" t="s">
        <v>220</v>
      </c>
      <c r="C50" s="159">
        <v>9.0</v>
      </c>
      <c r="D50" s="119">
        <v>2.0</v>
      </c>
      <c r="E50" s="90">
        <v>2.5</v>
      </c>
      <c r="F50" s="48">
        <v>4.0</v>
      </c>
      <c r="G50" s="121">
        <f t="shared" si="20"/>
        <v>6.5</v>
      </c>
      <c r="H50" s="157">
        <v>7.0</v>
      </c>
      <c r="I50" s="156"/>
      <c r="J50" s="48">
        <v>2.0</v>
      </c>
      <c r="K50" s="119"/>
      <c r="L50" s="158"/>
      <c r="M50" s="158"/>
      <c r="N50" s="132"/>
      <c r="O50" s="90"/>
      <c r="P50" s="90">
        <v>2.0</v>
      </c>
      <c r="Q50" s="119"/>
      <c r="R50" s="34">
        <f t="shared" si="8"/>
        <v>4</v>
      </c>
      <c r="S50" s="119">
        <v>3.0</v>
      </c>
      <c r="T50" s="119">
        <v>3.0</v>
      </c>
      <c r="U50" s="119">
        <v>1.0</v>
      </c>
      <c r="V50" s="119"/>
      <c r="W50" s="71"/>
      <c r="X50" s="71"/>
      <c r="Y50" s="124"/>
      <c r="Z50" s="124"/>
      <c r="AA50" s="48">
        <v>0.0</v>
      </c>
      <c r="AB50" s="48">
        <v>3.0</v>
      </c>
      <c r="AC50" s="119">
        <v>3.0</v>
      </c>
      <c r="AD50" s="119"/>
      <c r="AE50" s="124"/>
      <c r="AF50" s="124"/>
      <c r="AG50" s="124"/>
      <c r="AH50" s="124"/>
      <c r="AI50" s="119">
        <v>3.0</v>
      </c>
      <c r="AJ50" s="48">
        <v>4.0</v>
      </c>
      <c r="AK50" s="119"/>
      <c r="AL50" s="119"/>
      <c r="AM50" s="124">
        <v>3.0</v>
      </c>
      <c r="AN50" s="124">
        <v>0.0</v>
      </c>
      <c r="AO50" s="124"/>
      <c r="AP50" s="124"/>
      <c r="AQ50" s="11">
        <f t="shared" si="9"/>
        <v>23</v>
      </c>
      <c r="AR50" s="115">
        <f t="shared" si="29"/>
        <v>49.5</v>
      </c>
      <c r="AS50" s="78"/>
      <c r="AT50" s="84">
        <f t="shared" si="10"/>
        <v>5</v>
      </c>
      <c r="AU50" s="84">
        <f t="shared" si="11"/>
        <v>4</v>
      </c>
      <c r="AV50" s="84">
        <f t="shared" si="12"/>
        <v>29.5</v>
      </c>
      <c r="AW50" s="80"/>
      <c r="AX50" s="85">
        <f t="shared" si="13"/>
        <v>0.2777716051</v>
      </c>
      <c r="AY50" s="85">
        <f t="shared" si="14"/>
        <v>0.3333333333</v>
      </c>
      <c r="AZ50" s="85">
        <f t="shared" si="15"/>
        <v>0.421418939</v>
      </c>
      <c r="BA50" s="80"/>
      <c r="BB50" s="83">
        <f t="shared" ref="BB50:BD50" si="84">IF((AX50)&gt;=50%,2,(IF((AX50)&lt;25%,0,1)))</f>
        <v>1</v>
      </c>
      <c r="BC50" s="83">
        <f t="shared" si="84"/>
        <v>1</v>
      </c>
      <c r="BD50" s="83">
        <f t="shared" si="84"/>
        <v>1</v>
      </c>
      <c r="BE50" s="78"/>
      <c r="BF50" s="83" t="str">
        <f t="shared" ref="BF50:BH50" si="85">IF(BB50=2,"Att",(IF(BB50=0,"Not","Weak")))</f>
        <v>Weak</v>
      </c>
      <c r="BG50" s="83" t="str">
        <f t="shared" si="85"/>
        <v>Weak</v>
      </c>
      <c r="BH50" s="83" t="str">
        <f t="shared" si="85"/>
        <v>Weak</v>
      </c>
      <c r="BI50" s="82"/>
      <c r="BJ50" s="89"/>
      <c r="BK50" s="89"/>
      <c r="BL50" s="89"/>
    </row>
    <row r="51" ht="14.25" customHeight="1">
      <c r="A51" s="116" t="s">
        <v>221</v>
      </c>
      <c r="B51" s="117" t="s">
        <v>222</v>
      </c>
      <c r="C51" s="159">
        <v>9.0</v>
      </c>
      <c r="D51" s="165">
        <v>1.5</v>
      </c>
      <c r="E51" s="166">
        <v>1.0</v>
      </c>
      <c r="F51" s="166">
        <v>6.0</v>
      </c>
      <c r="G51" s="121">
        <f t="shared" si="20"/>
        <v>7.5</v>
      </c>
      <c r="H51" s="167">
        <v>7.0</v>
      </c>
      <c r="I51" s="83"/>
      <c r="J51" s="83"/>
      <c r="K51" s="83"/>
      <c r="L51" s="168"/>
      <c r="M51" s="168"/>
      <c r="N51" s="168"/>
      <c r="O51" s="92"/>
      <c r="P51" s="92"/>
      <c r="Q51" s="92"/>
      <c r="R51" s="34">
        <v>14.0</v>
      </c>
      <c r="S51" s="169">
        <v>4.0</v>
      </c>
      <c r="T51" s="169">
        <v>4.0</v>
      </c>
      <c r="U51" s="169">
        <v>0.0</v>
      </c>
      <c r="V51" s="170"/>
      <c r="W51" s="171"/>
      <c r="X51" s="171"/>
      <c r="Y51" s="171"/>
      <c r="Z51" s="171"/>
      <c r="AA51" s="169"/>
      <c r="AB51" s="169"/>
      <c r="AC51" s="169"/>
      <c r="AD51" s="170"/>
      <c r="AE51" s="171">
        <v>1.0</v>
      </c>
      <c r="AF51" s="171">
        <v>7.0</v>
      </c>
      <c r="AG51" s="171"/>
      <c r="AH51" s="171"/>
      <c r="AI51" s="169">
        <v>3.0</v>
      </c>
      <c r="AJ51" s="169">
        <v>4.0</v>
      </c>
      <c r="AK51" s="169"/>
      <c r="AL51" s="169"/>
      <c r="AM51" s="171">
        <v>2.0</v>
      </c>
      <c r="AN51" s="171">
        <v>4.0</v>
      </c>
      <c r="AO51" s="171"/>
      <c r="AP51" s="171"/>
      <c r="AQ51" s="11">
        <f t="shared" si="9"/>
        <v>29</v>
      </c>
      <c r="AR51" s="115">
        <f t="shared" si="29"/>
        <v>66.5</v>
      </c>
      <c r="AS51" s="78"/>
      <c r="AT51" s="84">
        <f t="shared" si="10"/>
        <v>4.5</v>
      </c>
      <c r="AU51" s="84">
        <f t="shared" si="11"/>
        <v>6</v>
      </c>
      <c r="AV51" s="84">
        <f t="shared" si="12"/>
        <v>34</v>
      </c>
      <c r="AW51" s="80"/>
      <c r="AX51" s="85">
        <f t="shared" si="13"/>
        <v>0.2499944446</v>
      </c>
      <c r="AY51" s="85">
        <f t="shared" si="14"/>
        <v>0.5</v>
      </c>
      <c r="AZ51" s="85">
        <f t="shared" si="15"/>
        <v>0.4857031839</v>
      </c>
      <c r="BA51" s="80"/>
      <c r="BB51" s="83">
        <f t="shared" ref="BB51:BD51" si="86">IF((AX51)&gt;=50%,2,(IF((AX51)&lt;25%,0,1)))</f>
        <v>0</v>
      </c>
      <c r="BC51" s="83">
        <f t="shared" si="86"/>
        <v>2</v>
      </c>
      <c r="BD51" s="83">
        <f t="shared" si="86"/>
        <v>1</v>
      </c>
      <c r="BE51" s="78"/>
      <c r="BF51" s="83" t="str">
        <f t="shared" ref="BF51:BH51" si="87">IF(BB51=2,"Att",(IF(BB51=0,"Not","Weak")))</f>
        <v>Not</v>
      </c>
      <c r="BG51" s="83" t="str">
        <f t="shared" si="87"/>
        <v>Att</v>
      </c>
      <c r="BH51" s="83" t="str">
        <f t="shared" si="87"/>
        <v>Weak</v>
      </c>
      <c r="BI51" s="82"/>
      <c r="BJ51" s="89"/>
      <c r="BK51" s="89"/>
      <c r="BL51" s="89"/>
    </row>
    <row r="52" ht="14.25" customHeight="1">
      <c r="A52" s="116" t="s">
        <v>223</v>
      </c>
      <c r="B52" s="117" t="s">
        <v>224</v>
      </c>
      <c r="C52" s="172">
        <v>10.0</v>
      </c>
      <c r="D52" s="165">
        <v>2.0</v>
      </c>
      <c r="E52" s="166">
        <v>0.0</v>
      </c>
      <c r="F52" s="166">
        <v>3.0</v>
      </c>
      <c r="G52" s="121">
        <f t="shared" si="20"/>
        <v>5</v>
      </c>
      <c r="H52" s="167">
        <v>7.0</v>
      </c>
      <c r="I52" s="83"/>
      <c r="J52" s="83">
        <v>3.0</v>
      </c>
      <c r="K52" s="83"/>
      <c r="L52" s="168"/>
      <c r="M52" s="168"/>
      <c r="N52" s="168"/>
      <c r="O52" s="92"/>
      <c r="P52" s="92">
        <v>4.0</v>
      </c>
      <c r="Q52" s="92"/>
      <c r="R52" s="34">
        <f t="shared" ref="R52:R57" si="90">SUM(I52:Q52)</f>
        <v>7</v>
      </c>
      <c r="S52" s="169">
        <v>3.0</v>
      </c>
      <c r="T52" s="169"/>
      <c r="U52" s="169">
        <v>1.0</v>
      </c>
      <c r="V52" s="170"/>
      <c r="W52" s="171">
        <v>4.0</v>
      </c>
      <c r="X52" s="171">
        <v>0.0</v>
      </c>
      <c r="Y52" s="171"/>
      <c r="Z52" s="171"/>
      <c r="AA52" s="169"/>
      <c r="AB52" s="169"/>
      <c r="AC52" s="169"/>
      <c r="AD52" s="170"/>
      <c r="AE52" s="171">
        <v>0.0</v>
      </c>
      <c r="AF52" s="171"/>
      <c r="AG52" s="171"/>
      <c r="AH52" s="171"/>
      <c r="AI52" s="169">
        <v>3.0</v>
      </c>
      <c r="AJ52" s="169">
        <v>3.0</v>
      </c>
      <c r="AK52" s="169"/>
      <c r="AL52" s="169"/>
      <c r="AM52" s="171"/>
      <c r="AN52" s="171"/>
      <c r="AO52" s="171"/>
      <c r="AP52" s="171"/>
      <c r="AQ52" s="11">
        <f t="shared" si="9"/>
        <v>14</v>
      </c>
      <c r="AR52" s="115">
        <f t="shared" si="29"/>
        <v>43</v>
      </c>
      <c r="AS52" s="78"/>
      <c r="AT52" s="84">
        <f t="shared" si="10"/>
        <v>6</v>
      </c>
      <c r="AU52" s="84">
        <f t="shared" si="11"/>
        <v>3</v>
      </c>
      <c r="AV52" s="84">
        <f t="shared" si="12"/>
        <v>23</v>
      </c>
      <c r="AW52" s="80"/>
      <c r="AX52" s="85">
        <f t="shared" si="13"/>
        <v>0.3333259261</v>
      </c>
      <c r="AY52" s="85">
        <f t="shared" si="14"/>
        <v>0.25</v>
      </c>
      <c r="AZ52" s="85">
        <f t="shared" si="15"/>
        <v>0.3285639185</v>
      </c>
      <c r="BA52" s="80"/>
      <c r="BB52" s="83">
        <f t="shared" ref="BB52:BD52" si="88">IF((AX52)&gt;=50%,2,(IF((AX52)&lt;25%,0,1)))</f>
        <v>1</v>
      </c>
      <c r="BC52" s="83">
        <f t="shared" si="88"/>
        <v>1</v>
      </c>
      <c r="BD52" s="83">
        <f t="shared" si="88"/>
        <v>1</v>
      </c>
      <c r="BE52" s="78"/>
      <c r="BF52" s="83" t="str">
        <f t="shared" ref="BF52:BH52" si="89">IF(BB52=2,"Att",(IF(BB52=0,"Not","Weak")))</f>
        <v>Weak</v>
      </c>
      <c r="BG52" s="83" t="str">
        <f t="shared" si="89"/>
        <v>Weak</v>
      </c>
      <c r="BH52" s="83" t="str">
        <f t="shared" si="89"/>
        <v>Weak</v>
      </c>
      <c r="BI52" s="82"/>
      <c r="BJ52" s="89"/>
      <c r="BK52" s="89"/>
      <c r="BL52" s="89"/>
    </row>
    <row r="53" ht="14.25" customHeight="1">
      <c r="A53" s="116" t="s">
        <v>225</v>
      </c>
      <c r="B53" s="117" t="s">
        <v>226</v>
      </c>
      <c r="C53" s="172">
        <v>10.0</v>
      </c>
      <c r="D53" s="165">
        <v>6.5</v>
      </c>
      <c r="E53" s="166">
        <v>7.0</v>
      </c>
      <c r="F53" s="166">
        <v>6.0</v>
      </c>
      <c r="G53" s="121">
        <f t="shared" si="20"/>
        <v>13.5</v>
      </c>
      <c r="H53" s="167">
        <v>9.0</v>
      </c>
      <c r="I53" s="83"/>
      <c r="J53" s="83"/>
      <c r="K53" s="83"/>
      <c r="L53" s="168"/>
      <c r="M53" s="168">
        <v>4.0</v>
      </c>
      <c r="N53" s="168"/>
      <c r="O53" s="92">
        <v>3.0</v>
      </c>
      <c r="P53" s="92">
        <v>4.0</v>
      </c>
      <c r="Q53" s="92"/>
      <c r="R53" s="34">
        <f t="shared" si="90"/>
        <v>11</v>
      </c>
      <c r="S53" s="169">
        <v>3.0</v>
      </c>
      <c r="T53" s="169">
        <v>2.0</v>
      </c>
      <c r="U53" s="169">
        <v>2.0</v>
      </c>
      <c r="V53" s="170"/>
      <c r="W53" s="171">
        <v>5.0</v>
      </c>
      <c r="X53" s="171">
        <v>3.0</v>
      </c>
      <c r="Y53" s="171"/>
      <c r="Z53" s="171"/>
      <c r="AA53" s="169"/>
      <c r="AB53" s="169"/>
      <c r="AC53" s="169"/>
      <c r="AD53" s="170"/>
      <c r="AE53" s="171">
        <v>3.0</v>
      </c>
      <c r="AF53" s="171">
        <v>7.0</v>
      </c>
      <c r="AG53" s="171"/>
      <c r="AH53" s="171"/>
      <c r="AI53" s="169">
        <v>3.0</v>
      </c>
      <c r="AJ53" s="169">
        <v>3.0</v>
      </c>
      <c r="AK53" s="169"/>
      <c r="AL53" s="169"/>
      <c r="AM53" s="171"/>
      <c r="AN53" s="171"/>
      <c r="AO53" s="171"/>
      <c r="AP53" s="171"/>
      <c r="AQ53" s="11">
        <f t="shared" si="9"/>
        <v>31</v>
      </c>
      <c r="AR53" s="115">
        <f t="shared" si="29"/>
        <v>74.5</v>
      </c>
      <c r="AS53" s="78"/>
      <c r="AT53" s="84">
        <f t="shared" si="10"/>
        <v>14.5</v>
      </c>
      <c r="AU53" s="84">
        <f t="shared" si="11"/>
        <v>9</v>
      </c>
      <c r="AV53" s="84">
        <f t="shared" si="12"/>
        <v>45</v>
      </c>
      <c r="AW53" s="80"/>
      <c r="AX53" s="85">
        <f t="shared" si="13"/>
        <v>0.8055376547</v>
      </c>
      <c r="AY53" s="85">
        <f t="shared" si="14"/>
        <v>0.75</v>
      </c>
      <c r="AZ53" s="85">
        <f t="shared" si="15"/>
        <v>0.6428424493</v>
      </c>
      <c r="BA53" s="80"/>
      <c r="BB53" s="83">
        <f t="shared" ref="BB53:BD53" si="91">IF((AX53)&gt;=50%,2,(IF((AX53)&lt;25%,0,1)))</f>
        <v>2</v>
      </c>
      <c r="BC53" s="83">
        <f t="shared" si="91"/>
        <v>2</v>
      </c>
      <c r="BD53" s="83">
        <f t="shared" si="91"/>
        <v>2</v>
      </c>
      <c r="BE53" s="78"/>
      <c r="BF53" s="83" t="str">
        <f t="shared" ref="BF53:BH53" si="92">IF(BB53=2,"Att",(IF(BB53=0,"Not","Weak")))</f>
        <v>Att</v>
      </c>
      <c r="BG53" s="83" t="str">
        <f t="shared" si="92"/>
        <v>Att</v>
      </c>
      <c r="BH53" s="83" t="str">
        <f t="shared" si="92"/>
        <v>Att</v>
      </c>
      <c r="BI53" s="82"/>
      <c r="BJ53" s="89"/>
      <c r="BK53" s="89"/>
      <c r="BL53" s="89"/>
    </row>
    <row r="54" ht="14.25" customHeight="1">
      <c r="A54" s="116" t="s">
        <v>227</v>
      </c>
      <c r="B54" s="117" t="s">
        <v>228</v>
      </c>
      <c r="C54" s="172">
        <v>9.0</v>
      </c>
      <c r="D54" s="165">
        <v>2.5</v>
      </c>
      <c r="E54" s="166">
        <v>1.0</v>
      </c>
      <c r="F54" s="173">
        <v>2.0</v>
      </c>
      <c r="G54" s="121">
        <f t="shared" si="20"/>
        <v>4.5</v>
      </c>
      <c r="H54" s="167">
        <v>8.0</v>
      </c>
      <c r="I54" s="83"/>
      <c r="J54" s="83"/>
      <c r="K54" s="83"/>
      <c r="L54" s="168"/>
      <c r="M54" s="168">
        <v>4.0</v>
      </c>
      <c r="N54" s="168"/>
      <c r="O54" s="92">
        <v>1.0</v>
      </c>
      <c r="P54" s="83">
        <v>4.0</v>
      </c>
      <c r="Q54" s="83"/>
      <c r="R54" s="34">
        <f t="shared" si="90"/>
        <v>9</v>
      </c>
      <c r="S54" s="169">
        <v>1.0</v>
      </c>
      <c r="T54" s="169">
        <v>2.0</v>
      </c>
      <c r="U54" s="169">
        <v>2.0</v>
      </c>
      <c r="V54" s="170"/>
      <c r="W54" s="171"/>
      <c r="X54" s="171"/>
      <c r="Y54" s="171"/>
      <c r="Z54" s="171"/>
      <c r="AA54" s="169"/>
      <c r="AB54" s="169"/>
      <c r="AC54" s="169"/>
      <c r="AD54" s="170"/>
      <c r="AE54" s="171">
        <v>1.0</v>
      </c>
      <c r="AF54" s="171">
        <v>2.0</v>
      </c>
      <c r="AG54" s="171"/>
      <c r="AH54" s="171"/>
      <c r="AI54" s="169">
        <v>3.0</v>
      </c>
      <c r="AJ54" s="169">
        <v>4.0</v>
      </c>
      <c r="AK54" s="169"/>
      <c r="AL54" s="169"/>
      <c r="AM54" s="171">
        <v>2.0</v>
      </c>
      <c r="AN54" s="171">
        <v>4.0</v>
      </c>
      <c r="AO54" s="171"/>
      <c r="AP54" s="171"/>
      <c r="AQ54" s="11">
        <f t="shared" si="9"/>
        <v>21</v>
      </c>
      <c r="AR54" s="115">
        <f t="shared" si="29"/>
        <v>51.5</v>
      </c>
      <c r="AS54" s="78"/>
      <c r="AT54" s="84">
        <f t="shared" si="10"/>
        <v>5.5</v>
      </c>
      <c r="AU54" s="84">
        <f t="shared" si="11"/>
        <v>3</v>
      </c>
      <c r="AV54" s="84">
        <f t="shared" si="12"/>
        <v>33</v>
      </c>
      <c r="AW54" s="80"/>
      <c r="AX54" s="85">
        <f t="shared" si="13"/>
        <v>0.3055487656</v>
      </c>
      <c r="AY54" s="85">
        <f t="shared" si="14"/>
        <v>0.25</v>
      </c>
      <c r="AZ54" s="85">
        <f t="shared" si="15"/>
        <v>0.4714177962</v>
      </c>
      <c r="BA54" s="80"/>
      <c r="BB54" s="83">
        <f t="shared" ref="BB54:BD54" si="93">IF((AX54)&gt;=50%,2,(IF((AX54)&lt;25%,0,1)))</f>
        <v>1</v>
      </c>
      <c r="BC54" s="83">
        <f t="shared" si="93"/>
        <v>1</v>
      </c>
      <c r="BD54" s="83">
        <f t="shared" si="93"/>
        <v>1</v>
      </c>
      <c r="BE54" s="78"/>
      <c r="BF54" s="83" t="str">
        <f t="shared" ref="BF54:BH54" si="94">IF(BB54=2,"Att",(IF(BB54=0,"Not","Weak")))</f>
        <v>Weak</v>
      </c>
      <c r="BG54" s="83" t="str">
        <f t="shared" si="94"/>
        <v>Weak</v>
      </c>
      <c r="BH54" s="83" t="str">
        <f t="shared" si="94"/>
        <v>Weak</v>
      </c>
      <c r="BI54" s="82"/>
      <c r="BJ54" s="89"/>
      <c r="BK54" s="89"/>
      <c r="BL54" s="89"/>
    </row>
    <row r="55" ht="14.25" customHeight="1">
      <c r="A55" s="116" t="s">
        <v>229</v>
      </c>
      <c r="B55" s="117" t="s">
        <v>230</v>
      </c>
      <c r="C55" s="172">
        <v>9.0</v>
      </c>
      <c r="D55" s="165">
        <v>3.5</v>
      </c>
      <c r="E55" s="166">
        <v>2.0</v>
      </c>
      <c r="F55" s="166">
        <v>1.0</v>
      </c>
      <c r="G55" s="121">
        <f t="shared" si="20"/>
        <v>5.5</v>
      </c>
      <c r="H55" s="167">
        <v>9.0</v>
      </c>
      <c r="I55" s="83"/>
      <c r="J55" s="83">
        <v>2.0</v>
      </c>
      <c r="K55" s="83"/>
      <c r="L55" s="168"/>
      <c r="M55" s="168"/>
      <c r="N55" s="168"/>
      <c r="O55" s="92"/>
      <c r="P55" s="83">
        <v>2.0</v>
      </c>
      <c r="Q55" s="83"/>
      <c r="R55" s="34">
        <f t="shared" si="90"/>
        <v>4</v>
      </c>
      <c r="S55" s="169">
        <v>0.0</v>
      </c>
      <c r="T55" s="169">
        <v>0.0</v>
      </c>
      <c r="U55" s="169">
        <v>0.0</v>
      </c>
      <c r="V55" s="170"/>
      <c r="W55" s="171"/>
      <c r="X55" s="171">
        <v>2.0</v>
      </c>
      <c r="Y55" s="171"/>
      <c r="Z55" s="171"/>
      <c r="AA55" s="169"/>
      <c r="AB55" s="169"/>
      <c r="AC55" s="169"/>
      <c r="AD55" s="170"/>
      <c r="AE55" s="171"/>
      <c r="AF55" s="171">
        <v>2.0</v>
      </c>
      <c r="AG55" s="171"/>
      <c r="AH55" s="171"/>
      <c r="AI55" s="169">
        <v>2.0</v>
      </c>
      <c r="AJ55" s="169">
        <v>1.0</v>
      </c>
      <c r="AK55" s="169"/>
      <c r="AL55" s="169"/>
      <c r="AM55" s="171"/>
      <c r="AN55" s="171"/>
      <c r="AO55" s="171"/>
      <c r="AP55" s="171"/>
      <c r="AQ55" s="11">
        <f t="shared" si="9"/>
        <v>7</v>
      </c>
      <c r="AR55" s="115">
        <f t="shared" si="29"/>
        <v>34.5</v>
      </c>
      <c r="AS55" s="78"/>
      <c r="AT55" s="84">
        <f t="shared" si="10"/>
        <v>3.5</v>
      </c>
      <c r="AU55" s="84">
        <f t="shared" si="11"/>
        <v>1</v>
      </c>
      <c r="AV55" s="84">
        <f t="shared" si="12"/>
        <v>22</v>
      </c>
      <c r="AW55" s="80"/>
      <c r="AX55" s="85">
        <f t="shared" si="13"/>
        <v>0.1944401236</v>
      </c>
      <c r="AY55" s="85">
        <f t="shared" si="14"/>
        <v>0.08333333333</v>
      </c>
      <c r="AZ55" s="85">
        <f t="shared" si="15"/>
        <v>0.3142785308</v>
      </c>
      <c r="BA55" s="80"/>
      <c r="BB55" s="83">
        <f t="shared" ref="BB55:BD55" si="95">IF((AX55)&gt;=50%,2,(IF((AX55)&lt;25%,0,1)))</f>
        <v>0</v>
      </c>
      <c r="BC55" s="83">
        <f t="shared" si="95"/>
        <v>0</v>
      </c>
      <c r="BD55" s="83">
        <f t="shared" si="95"/>
        <v>1</v>
      </c>
      <c r="BE55" s="78"/>
      <c r="BF55" s="83" t="str">
        <f t="shared" ref="BF55:BH55" si="96">IF(BB55=2,"Att",(IF(BB55=0,"Not","Weak")))</f>
        <v>Not</v>
      </c>
      <c r="BG55" s="83" t="str">
        <f t="shared" si="96"/>
        <v>Not</v>
      </c>
      <c r="BH55" s="83" t="str">
        <f t="shared" si="96"/>
        <v>Weak</v>
      </c>
      <c r="BI55" s="82"/>
      <c r="BJ55" s="89"/>
      <c r="BK55" s="89"/>
      <c r="BL55" s="89"/>
    </row>
    <row r="56" ht="14.25" customHeight="1">
      <c r="A56" s="116" t="s">
        <v>231</v>
      </c>
      <c r="B56" s="117" t="s">
        <v>232</v>
      </c>
      <c r="C56" s="172">
        <v>8.0</v>
      </c>
      <c r="D56" s="165">
        <v>3.5</v>
      </c>
      <c r="E56" s="166"/>
      <c r="F56" s="166">
        <v>3.0</v>
      </c>
      <c r="G56" s="121">
        <f t="shared" si="20"/>
        <v>6.5</v>
      </c>
      <c r="H56" s="167">
        <v>8.0</v>
      </c>
      <c r="I56" s="83"/>
      <c r="J56" s="83"/>
      <c r="K56" s="83"/>
      <c r="L56" s="168">
        <v>0.5</v>
      </c>
      <c r="M56" s="168">
        <v>3.5</v>
      </c>
      <c r="N56" s="168"/>
      <c r="O56" s="92">
        <v>3.0</v>
      </c>
      <c r="P56" s="83">
        <v>2.0</v>
      </c>
      <c r="Q56" s="83"/>
      <c r="R56" s="34">
        <f t="shared" si="90"/>
        <v>9</v>
      </c>
      <c r="S56" s="169">
        <v>1.0</v>
      </c>
      <c r="T56" s="169">
        <v>1.0</v>
      </c>
      <c r="U56" s="169">
        <v>2.0</v>
      </c>
      <c r="V56" s="170"/>
      <c r="W56" s="171">
        <v>4.0</v>
      </c>
      <c r="X56" s="171"/>
      <c r="Y56" s="171"/>
      <c r="Z56" s="171"/>
      <c r="AA56" s="169"/>
      <c r="AB56" s="169"/>
      <c r="AC56" s="169"/>
      <c r="AD56" s="170"/>
      <c r="AE56" s="171">
        <v>0.0</v>
      </c>
      <c r="AF56" s="171"/>
      <c r="AG56" s="171"/>
      <c r="AH56" s="171"/>
      <c r="AI56" s="169">
        <v>3.0</v>
      </c>
      <c r="AJ56" s="169">
        <v>3.0</v>
      </c>
      <c r="AK56" s="169"/>
      <c r="AL56" s="169"/>
      <c r="AM56" s="171">
        <v>3.0</v>
      </c>
      <c r="AN56" s="171">
        <v>4.0</v>
      </c>
      <c r="AO56" s="171"/>
      <c r="AP56" s="171"/>
      <c r="AQ56" s="11">
        <f t="shared" si="9"/>
        <v>21</v>
      </c>
      <c r="AR56" s="115">
        <f t="shared" si="29"/>
        <v>52.5</v>
      </c>
      <c r="AS56" s="78"/>
      <c r="AT56" s="84">
        <f t="shared" si="10"/>
        <v>10.5</v>
      </c>
      <c r="AU56" s="84">
        <f t="shared" si="11"/>
        <v>6.5</v>
      </c>
      <c r="AV56" s="84">
        <f t="shared" si="12"/>
        <v>25.5</v>
      </c>
      <c r="AW56" s="80"/>
      <c r="AX56" s="85">
        <f t="shared" si="13"/>
        <v>0.5833203707</v>
      </c>
      <c r="AY56" s="85">
        <f t="shared" si="14"/>
        <v>0.5416666667</v>
      </c>
      <c r="AZ56" s="85">
        <f t="shared" si="15"/>
        <v>0.3642773879</v>
      </c>
      <c r="BA56" s="80"/>
      <c r="BB56" s="83">
        <f t="shared" ref="BB56:BD56" si="97">IF((AX56)&gt;=50%,2,(IF((AX56)&lt;25%,0,1)))</f>
        <v>2</v>
      </c>
      <c r="BC56" s="83">
        <f t="shared" si="97"/>
        <v>2</v>
      </c>
      <c r="BD56" s="83">
        <f t="shared" si="97"/>
        <v>1</v>
      </c>
      <c r="BE56" s="78"/>
      <c r="BF56" s="83" t="str">
        <f t="shared" ref="BF56:BH56" si="98">IF(BB56=2,"Att",(IF(BB56=0,"Not","Weak")))</f>
        <v>Att</v>
      </c>
      <c r="BG56" s="83" t="str">
        <f t="shared" si="98"/>
        <v>Att</v>
      </c>
      <c r="BH56" s="83" t="str">
        <f t="shared" si="98"/>
        <v>Weak</v>
      </c>
      <c r="BI56" s="82"/>
      <c r="BJ56" s="89"/>
      <c r="BK56" s="89"/>
      <c r="BL56" s="89"/>
    </row>
    <row r="57" ht="14.25" customHeight="1">
      <c r="A57" s="116" t="s">
        <v>233</v>
      </c>
      <c r="B57" s="117" t="s">
        <v>234</v>
      </c>
      <c r="C57" s="172">
        <v>10.0</v>
      </c>
      <c r="D57" s="165">
        <v>4.5</v>
      </c>
      <c r="E57" s="166">
        <v>0.5</v>
      </c>
      <c r="F57" s="166">
        <v>4.0</v>
      </c>
      <c r="G57" s="121">
        <f t="shared" si="20"/>
        <v>8.5</v>
      </c>
      <c r="H57" s="167">
        <v>8.0</v>
      </c>
      <c r="I57" s="83">
        <v>1.0</v>
      </c>
      <c r="J57" s="83">
        <v>4.0</v>
      </c>
      <c r="K57" s="83"/>
      <c r="L57" s="168"/>
      <c r="M57" s="168"/>
      <c r="N57" s="168"/>
      <c r="O57" s="92"/>
      <c r="P57" s="83">
        <v>4.0</v>
      </c>
      <c r="Q57" s="83"/>
      <c r="R57" s="34">
        <f t="shared" si="90"/>
        <v>9</v>
      </c>
      <c r="S57" s="169">
        <v>3.0</v>
      </c>
      <c r="T57" s="169">
        <v>2.0</v>
      </c>
      <c r="U57" s="169">
        <v>0.0</v>
      </c>
      <c r="V57" s="170"/>
      <c r="W57" s="171"/>
      <c r="X57" s="171"/>
      <c r="Y57" s="171"/>
      <c r="Z57" s="171"/>
      <c r="AA57" s="169">
        <v>0.0</v>
      </c>
      <c r="AB57" s="169">
        <v>4.0</v>
      </c>
      <c r="AC57" s="169">
        <v>1.0</v>
      </c>
      <c r="AD57" s="170"/>
      <c r="AE57" s="171"/>
      <c r="AF57" s="171"/>
      <c r="AG57" s="171"/>
      <c r="AH57" s="171"/>
      <c r="AI57" s="169">
        <v>4.0</v>
      </c>
      <c r="AJ57" s="169">
        <v>4.0</v>
      </c>
      <c r="AK57" s="169"/>
      <c r="AL57" s="169">
        <v>2.0</v>
      </c>
      <c r="AM57" s="171">
        <v>4.0</v>
      </c>
      <c r="AN57" s="171"/>
      <c r="AO57" s="171"/>
      <c r="AP57" s="171"/>
      <c r="AQ57" s="11">
        <f t="shared" si="9"/>
        <v>24</v>
      </c>
      <c r="AR57" s="115">
        <f t="shared" si="29"/>
        <v>59.5</v>
      </c>
      <c r="AS57" s="78"/>
      <c r="AT57" s="84">
        <f t="shared" si="10"/>
        <v>8.5</v>
      </c>
      <c r="AU57" s="84">
        <f t="shared" si="11"/>
        <v>5</v>
      </c>
      <c r="AV57" s="84">
        <f t="shared" si="12"/>
        <v>33.5</v>
      </c>
      <c r="AW57" s="80"/>
      <c r="AX57" s="85">
        <f t="shared" si="13"/>
        <v>0.4722117286</v>
      </c>
      <c r="AY57" s="85">
        <f t="shared" si="14"/>
        <v>0.4166666667</v>
      </c>
      <c r="AZ57" s="85">
        <f t="shared" si="15"/>
        <v>0.47856049</v>
      </c>
      <c r="BA57" s="80"/>
      <c r="BB57" s="83">
        <f t="shared" ref="BB57:BD57" si="99">IF((AX57)&gt;=50%,2,(IF((AX57)&lt;25%,0,1)))</f>
        <v>1</v>
      </c>
      <c r="BC57" s="83">
        <f t="shared" si="99"/>
        <v>1</v>
      </c>
      <c r="BD57" s="83">
        <f t="shared" si="99"/>
        <v>1</v>
      </c>
      <c r="BE57" s="78"/>
      <c r="BF57" s="83" t="str">
        <f t="shared" ref="BF57:BH57" si="100">IF(BB57=2,"Att",(IF(BB57=0,"Not","Weak")))</f>
        <v>Weak</v>
      </c>
      <c r="BG57" s="83" t="str">
        <f t="shared" si="100"/>
        <v>Weak</v>
      </c>
      <c r="BH57" s="83" t="str">
        <f t="shared" si="100"/>
        <v>Weak</v>
      </c>
      <c r="BI57" s="82"/>
      <c r="BJ57" s="89"/>
      <c r="BK57" s="89"/>
      <c r="BL57" s="89"/>
    </row>
    <row r="58" ht="14.25" customHeight="1">
      <c r="A58" s="97"/>
      <c r="B58" s="82"/>
      <c r="C58" s="97"/>
      <c r="D58" s="82"/>
      <c r="E58" s="82"/>
      <c r="F58" s="82"/>
      <c r="G58" s="98"/>
      <c r="H58" s="174"/>
      <c r="I58" s="82"/>
      <c r="J58" s="82"/>
      <c r="K58" s="82"/>
      <c r="L58" s="82"/>
      <c r="M58" s="82"/>
      <c r="N58" s="82"/>
      <c r="O58" s="82"/>
      <c r="P58" s="82"/>
      <c r="Q58" s="82"/>
      <c r="R58" s="98"/>
      <c r="S58" s="82"/>
      <c r="T58" s="82"/>
      <c r="U58" s="82"/>
      <c r="V58" s="82"/>
      <c r="W58" s="82"/>
      <c r="X58" s="82"/>
      <c r="Y58" s="82"/>
      <c r="Z58" s="82"/>
      <c r="AA58" s="82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99"/>
      <c r="AR58" s="99"/>
      <c r="AS58" s="99"/>
      <c r="AT58" s="99"/>
      <c r="AU58" s="99"/>
      <c r="AV58" s="99"/>
      <c r="AW58" s="100"/>
      <c r="AX58" s="100"/>
      <c r="AY58" s="100"/>
      <c r="AZ58" s="100"/>
      <c r="BA58" s="89"/>
      <c r="BB58" s="89"/>
      <c r="BC58" s="89"/>
      <c r="BD58" s="89"/>
      <c r="BE58" s="89"/>
      <c r="BF58" s="89"/>
      <c r="BG58" s="89"/>
      <c r="BH58" s="89"/>
      <c r="BI58" s="82"/>
      <c r="BJ58" s="82"/>
      <c r="BK58" s="82"/>
      <c r="BL58" s="82"/>
    </row>
    <row r="59" ht="14.25" customHeight="1">
      <c r="A59" s="97"/>
      <c r="B59" s="82"/>
      <c r="C59" s="97"/>
      <c r="D59" s="82"/>
      <c r="E59" s="82"/>
      <c r="F59" s="82"/>
      <c r="G59" s="98"/>
      <c r="H59" s="174"/>
      <c r="I59" s="82"/>
      <c r="J59" s="82"/>
      <c r="K59" s="82"/>
      <c r="L59" s="82"/>
      <c r="M59" s="82"/>
      <c r="N59" s="82"/>
      <c r="O59" s="82"/>
      <c r="P59" s="82"/>
      <c r="Q59" s="82"/>
      <c r="R59" s="98"/>
      <c r="S59" s="82"/>
      <c r="T59" s="82"/>
      <c r="U59" s="82"/>
      <c r="V59" s="82"/>
      <c r="W59" s="82"/>
      <c r="X59" s="82"/>
      <c r="Y59" s="82"/>
      <c r="Z59" s="82"/>
      <c r="AA59" s="82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0"/>
      <c r="AQ59" s="100" t="s">
        <v>143</v>
      </c>
      <c r="AR59" s="28"/>
      <c r="AS59" s="28"/>
      <c r="AT59" s="28"/>
      <c r="AU59" s="28"/>
      <c r="AV59" s="28"/>
      <c r="AW59" s="29"/>
      <c r="AX59" s="83">
        <f t="shared" ref="AX59:AZ59" si="101">COUNT(AX16:AX57)</f>
        <v>42</v>
      </c>
      <c r="AY59" s="83">
        <f t="shared" si="101"/>
        <v>42</v>
      </c>
      <c r="AZ59" s="83">
        <f t="shared" si="101"/>
        <v>42</v>
      </c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</row>
    <row r="60" ht="14.25" customHeight="1">
      <c r="A60" s="97"/>
      <c r="B60" s="82"/>
      <c r="C60" s="97"/>
      <c r="D60" s="101"/>
      <c r="E60" s="102"/>
      <c r="F60" s="82"/>
      <c r="G60" s="98"/>
      <c r="H60" s="174"/>
      <c r="I60" s="82"/>
      <c r="J60" s="82"/>
      <c r="K60" s="82"/>
      <c r="L60" s="82"/>
      <c r="M60" s="82"/>
      <c r="N60" s="82"/>
      <c r="O60" s="82"/>
      <c r="P60" s="82"/>
      <c r="Q60" s="82"/>
      <c r="R60" s="98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78"/>
      <c r="AQ60" s="100" t="s">
        <v>144</v>
      </c>
      <c r="AR60" s="28"/>
      <c r="AS60" s="28"/>
      <c r="AT60" s="28"/>
      <c r="AU60" s="28"/>
      <c r="AV60" s="28"/>
      <c r="AW60" s="29"/>
      <c r="AX60" s="83">
        <f t="shared" ref="AX60:AZ60" si="102">COUNTIF(AX16:AX57,"&gt;=25%")</f>
        <v>25</v>
      </c>
      <c r="AY60" s="83">
        <f t="shared" si="102"/>
        <v>34</v>
      </c>
      <c r="AZ60" s="83">
        <f t="shared" si="102"/>
        <v>33</v>
      </c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</row>
    <row r="61" ht="14.25" customHeight="1">
      <c r="A61" s="97"/>
      <c r="B61" s="82"/>
      <c r="C61" s="97"/>
      <c r="D61" s="82"/>
      <c r="E61" s="82"/>
      <c r="F61" s="82"/>
      <c r="G61" s="98"/>
      <c r="H61" s="174"/>
      <c r="I61" s="82"/>
      <c r="J61" s="82"/>
      <c r="K61" s="82"/>
      <c r="L61" s="82"/>
      <c r="M61" s="82"/>
      <c r="N61" s="82"/>
      <c r="O61" s="82"/>
      <c r="P61" s="82"/>
      <c r="Q61" s="82"/>
      <c r="R61" s="98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78"/>
      <c r="AQ61" s="100" t="s">
        <v>145</v>
      </c>
      <c r="AR61" s="28"/>
      <c r="AS61" s="28"/>
      <c r="AT61" s="28"/>
      <c r="AU61" s="28"/>
      <c r="AV61" s="28"/>
      <c r="AW61" s="29"/>
      <c r="AX61" s="85">
        <f t="shared" ref="AX61:AZ61" si="103">AX60/(AX59)</f>
        <v>0.5952380952</v>
      </c>
      <c r="AY61" s="85">
        <f t="shared" si="103"/>
        <v>0.8095238095</v>
      </c>
      <c r="AZ61" s="85">
        <f t="shared" si="103"/>
        <v>0.7857142857</v>
      </c>
      <c r="BA61" s="89"/>
      <c r="BB61" s="89"/>
      <c r="BC61" s="89"/>
      <c r="BD61" s="89"/>
      <c r="BE61" s="89"/>
      <c r="BF61" s="89"/>
      <c r="BG61" s="89"/>
      <c r="BH61" s="89"/>
      <c r="BI61" s="82"/>
      <c r="BJ61" s="82"/>
      <c r="BK61" s="82"/>
      <c r="BL61" s="82"/>
    </row>
    <row r="62" ht="14.25" customHeight="1">
      <c r="A62" s="97"/>
      <c r="B62" s="82"/>
      <c r="C62" s="97"/>
      <c r="D62" s="82"/>
      <c r="E62" s="82"/>
      <c r="F62" s="82"/>
      <c r="G62" s="98"/>
      <c r="H62" s="174"/>
      <c r="I62" s="82"/>
      <c r="J62" s="82"/>
      <c r="K62" s="82"/>
      <c r="L62" s="82"/>
      <c r="M62" s="82"/>
      <c r="N62" s="82"/>
      <c r="O62" s="82"/>
      <c r="P62" s="82"/>
      <c r="Q62" s="82"/>
      <c r="R62" s="98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2"/>
      <c r="BJ62" s="82"/>
      <c r="BK62" s="82"/>
      <c r="BL62" s="82"/>
    </row>
    <row r="63" ht="14.25" customHeight="1">
      <c r="A63" s="97"/>
      <c r="B63" s="82"/>
      <c r="C63" s="97"/>
      <c r="D63" s="82"/>
      <c r="E63" s="82"/>
      <c r="F63" s="82"/>
      <c r="G63" s="98"/>
      <c r="H63" s="174"/>
      <c r="I63" s="82"/>
      <c r="J63" s="82"/>
      <c r="K63" s="82"/>
      <c r="L63" s="82"/>
      <c r="M63" s="82"/>
      <c r="N63" s="82"/>
      <c r="O63" s="82"/>
      <c r="P63" s="82"/>
      <c r="Q63" s="82"/>
      <c r="R63" s="98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2"/>
      <c r="BJ63" s="82"/>
      <c r="BK63" s="82"/>
      <c r="BL63" s="82"/>
    </row>
    <row r="64" ht="14.25" customHeight="1">
      <c r="A64" s="97"/>
      <c r="B64" s="82"/>
      <c r="C64" s="97"/>
      <c r="D64" s="82"/>
      <c r="E64" s="82"/>
      <c r="F64" s="82"/>
      <c r="G64" s="98"/>
      <c r="H64" s="174"/>
      <c r="I64" s="82"/>
      <c r="J64" s="82"/>
      <c r="K64" s="82"/>
      <c r="L64" s="82"/>
      <c r="M64" s="82"/>
      <c r="N64" s="82"/>
      <c r="O64" s="82"/>
      <c r="P64" s="82"/>
      <c r="Q64" s="82"/>
      <c r="R64" s="98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2"/>
      <c r="BJ64" s="82"/>
      <c r="BK64" s="82"/>
      <c r="BL64" s="82"/>
    </row>
    <row r="65" ht="14.25" customHeight="1">
      <c r="A65" s="97"/>
      <c r="B65" s="82"/>
      <c r="C65" s="97"/>
      <c r="D65" s="82"/>
      <c r="E65" s="82"/>
      <c r="F65" s="82"/>
      <c r="G65" s="98"/>
      <c r="H65" s="174"/>
      <c r="I65" s="82"/>
      <c r="J65" s="82"/>
      <c r="K65" s="82"/>
      <c r="L65" s="82"/>
      <c r="M65" s="82"/>
      <c r="N65" s="82"/>
      <c r="O65" s="82"/>
      <c r="P65" s="82"/>
      <c r="Q65" s="82"/>
      <c r="R65" s="98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2"/>
      <c r="BJ65" s="82"/>
      <c r="BK65" s="82"/>
      <c r="BL65" s="82"/>
    </row>
    <row r="66" ht="14.25" customHeight="1">
      <c r="A66" s="97"/>
      <c r="B66" s="82"/>
      <c r="C66" s="97"/>
      <c r="D66" s="82"/>
      <c r="E66" s="82"/>
      <c r="F66" s="82"/>
      <c r="G66" s="98"/>
      <c r="H66" s="174"/>
      <c r="I66" s="82"/>
      <c r="J66" s="82"/>
      <c r="K66" s="82"/>
      <c r="L66" s="82"/>
      <c r="M66" s="82"/>
      <c r="N66" s="82"/>
      <c r="O66" s="82"/>
      <c r="P66" s="82"/>
      <c r="Q66" s="82"/>
      <c r="R66" s="98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2"/>
      <c r="BJ66" s="82"/>
      <c r="BK66" s="82"/>
      <c r="BL66" s="82"/>
    </row>
    <row r="67" ht="14.25" customHeight="1">
      <c r="A67" s="97"/>
      <c r="B67" s="82"/>
      <c r="C67" s="97"/>
      <c r="D67" s="82"/>
      <c r="E67" s="82"/>
      <c r="F67" s="82"/>
      <c r="G67" s="98"/>
      <c r="H67" s="174"/>
      <c r="I67" s="82"/>
      <c r="J67" s="82"/>
      <c r="K67" s="82"/>
      <c r="L67" s="82"/>
      <c r="M67" s="82"/>
      <c r="N67" s="82"/>
      <c r="O67" s="82"/>
      <c r="P67" s="82"/>
      <c r="Q67" s="82"/>
      <c r="R67" s="98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2"/>
      <c r="BJ67" s="82"/>
      <c r="BK67" s="82"/>
      <c r="BL67" s="82"/>
    </row>
    <row r="68" ht="14.25" customHeight="1">
      <c r="A68" s="97"/>
      <c r="B68" s="82"/>
      <c r="C68" s="97"/>
      <c r="D68" s="82"/>
      <c r="E68" s="82"/>
      <c r="F68" s="82"/>
      <c r="G68" s="98"/>
      <c r="H68" s="174"/>
      <c r="I68" s="82"/>
      <c r="J68" s="82"/>
      <c r="K68" s="82"/>
      <c r="L68" s="82"/>
      <c r="M68" s="82"/>
      <c r="N68" s="82"/>
      <c r="O68" s="82"/>
      <c r="P68" s="82"/>
      <c r="Q68" s="82"/>
      <c r="R68" s="98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2"/>
      <c r="BJ68" s="82"/>
      <c r="BK68" s="82"/>
      <c r="BL68" s="82"/>
    </row>
    <row r="69" ht="14.25" customHeight="1">
      <c r="A69" s="97"/>
      <c r="B69" s="82"/>
      <c r="C69" s="97"/>
      <c r="D69" s="82"/>
      <c r="E69" s="82"/>
      <c r="F69" s="82"/>
      <c r="G69" s="98"/>
      <c r="H69" s="174"/>
      <c r="I69" s="82"/>
      <c r="J69" s="82"/>
      <c r="K69" s="82"/>
      <c r="L69" s="82"/>
      <c r="M69" s="82"/>
      <c r="N69" s="82"/>
      <c r="O69" s="82"/>
      <c r="P69" s="82"/>
      <c r="Q69" s="82"/>
      <c r="R69" s="98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2"/>
      <c r="BJ69" s="82"/>
      <c r="BK69" s="82"/>
      <c r="BL69" s="82"/>
    </row>
    <row r="70" ht="14.25" customHeight="1">
      <c r="A70" s="97"/>
      <c r="B70" s="82"/>
      <c r="C70" s="97"/>
      <c r="D70" s="82"/>
      <c r="E70" s="82"/>
      <c r="F70" s="82"/>
      <c r="G70" s="98"/>
      <c r="H70" s="174"/>
      <c r="I70" s="82"/>
      <c r="J70" s="82"/>
      <c r="K70" s="82"/>
      <c r="L70" s="82"/>
      <c r="M70" s="82"/>
      <c r="N70" s="82"/>
      <c r="O70" s="82"/>
      <c r="P70" s="82"/>
      <c r="Q70" s="82"/>
      <c r="R70" s="98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2"/>
      <c r="BJ70" s="82"/>
      <c r="BK70" s="82"/>
      <c r="BL70" s="82"/>
    </row>
    <row r="71" ht="14.25" customHeight="1">
      <c r="A71" s="97"/>
      <c r="B71" s="82"/>
      <c r="C71" s="97"/>
      <c r="D71" s="82"/>
      <c r="E71" s="82"/>
      <c r="F71" s="82"/>
      <c r="G71" s="98"/>
      <c r="H71" s="174"/>
      <c r="I71" s="82"/>
      <c r="J71" s="82"/>
      <c r="K71" s="82"/>
      <c r="L71" s="82"/>
      <c r="M71" s="82"/>
      <c r="N71" s="82"/>
      <c r="O71" s="82"/>
      <c r="P71" s="82"/>
      <c r="Q71" s="82"/>
      <c r="R71" s="98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2"/>
      <c r="BJ71" s="82"/>
      <c r="BK71" s="82"/>
      <c r="BL71" s="82"/>
    </row>
    <row r="72" ht="14.25" customHeight="1">
      <c r="A72" s="97"/>
      <c r="B72" s="82"/>
      <c r="C72" s="97"/>
      <c r="D72" s="82"/>
      <c r="E72" s="82"/>
      <c r="F72" s="82"/>
      <c r="G72" s="98"/>
      <c r="H72" s="174"/>
      <c r="I72" s="82"/>
      <c r="J72" s="82"/>
      <c r="K72" s="82"/>
      <c r="L72" s="82"/>
      <c r="M72" s="82"/>
      <c r="N72" s="82"/>
      <c r="O72" s="82"/>
      <c r="P72" s="82"/>
      <c r="Q72" s="82"/>
      <c r="R72" s="98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2"/>
      <c r="BJ72" s="82"/>
      <c r="BK72" s="82"/>
      <c r="BL72" s="82"/>
    </row>
    <row r="73" ht="14.25" customHeight="1">
      <c r="A73" s="97"/>
      <c r="B73" s="82"/>
      <c r="C73" s="97"/>
      <c r="D73" s="82"/>
      <c r="E73" s="82"/>
      <c r="F73" s="82"/>
      <c r="G73" s="98"/>
      <c r="H73" s="174"/>
      <c r="I73" s="82"/>
      <c r="J73" s="82"/>
      <c r="K73" s="82"/>
      <c r="L73" s="82"/>
      <c r="M73" s="82"/>
      <c r="N73" s="82"/>
      <c r="O73" s="82"/>
      <c r="P73" s="82"/>
      <c r="Q73" s="82"/>
      <c r="R73" s="98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2"/>
      <c r="BJ73" s="82"/>
      <c r="BK73" s="82"/>
      <c r="BL73" s="82"/>
    </row>
    <row r="74" ht="14.25" customHeight="1">
      <c r="A74" s="97"/>
      <c r="B74" s="82"/>
      <c r="C74" s="97"/>
      <c r="D74" s="82"/>
      <c r="E74" s="82"/>
      <c r="F74" s="82"/>
      <c r="G74" s="98"/>
      <c r="H74" s="174"/>
      <c r="I74" s="82"/>
      <c r="J74" s="82"/>
      <c r="K74" s="82"/>
      <c r="L74" s="82"/>
      <c r="M74" s="82"/>
      <c r="N74" s="82"/>
      <c r="O74" s="82"/>
      <c r="P74" s="82"/>
      <c r="Q74" s="82"/>
      <c r="R74" s="98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2"/>
      <c r="BJ74" s="82"/>
      <c r="BK74" s="82"/>
      <c r="BL74" s="82"/>
    </row>
    <row r="75" ht="14.25" customHeight="1">
      <c r="A75" s="97"/>
      <c r="B75" s="82"/>
      <c r="C75" s="97"/>
      <c r="D75" s="82"/>
      <c r="E75" s="82"/>
      <c r="F75" s="82"/>
      <c r="G75" s="98"/>
      <c r="H75" s="174"/>
      <c r="I75" s="82"/>
      <c r="J75" s="82"/>
      <c r="K75" s="82"/>
      <c r="L75" s="82"/>
      <c r="M75" s="82"/>
      <c r="N75" s="82"/>
      <c r="O75" s="82"/>
      <c r="P75" s="82"/>
      <c r="Q75" s="82"/>
      <c r="R75" s="98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2"/>
      <c r="BJ75" s="82"/>
      <c r="BK75" s="82"/>
      <c r="BL75" s="82"/>
    </row>
    <row r="76" ht="14.25" customHeight="1">
      <c r="A76" s="97"/>
      <c r="B76" s="82"/>
      <c r="C76" s="97"/>
      <c r="D76" s="82"/>
      <c r="E76" s="82"/>
      <c r="F76" s="82"/>
      <c r="G76" s="98"/>
      <c r="H76" s="174"/>
      <c r="I76" s="82"/>
      <c r="J76" s="82"/>
      <c r="K76" s="82"/>
      <c r="L76" s="82"/>
      <c r="M76" s="82"/>
      <c r="N76" s="82"/>
      <c r="O76" s="82"/>
      <c r="P76" s="82"/>
      <c r="Q76" s="82"/>
      <c r="R76" s="98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2"/>
      <c r="BJ76" s="82"/>
      <c r="BK76" s="82"/>
      <c r="BL76" s="82"/>
    </row>
    <row r="77" ht="14.25" customHeight="1">
      <c r="A77" s="103"/>
      <c r="B77" s="104"/>
      <c r="C77" s="103"/>
      <c r="D77" s="104"/>
      <c r="E77" s="104"/>
      <c r="F77" s="104"/>
      <c r="G77" s="105"/>
      <c r="H77" s="175"/>
      <c r="I77" s="104"/>
      <c r="J77" s="104"/>
      <c r="K77" s="104"/>
      <c r="L77" s="104"/>
      <c r="M77" s="104"/>
      <c r="N77" s="104"/>
      <c r="O77" s="104"/>
      <c r="P77" s="104"/>
      <c r="Q77" s="104"/>
      <c r="R77" s="105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</row>
    <row r="78" ht="14.25" customHeight="1">
      <c r="A78" s="103"/>
      <c r="B78" s="104"/>
      <c r="C78" s="103"/>
      <c r="D78" s="104"/>
      <c r="E78" s="104"/>
      <c r="F78" s="104"/>
      <c r="G78" s="105"/>
      <c r="H78" s="175"/>
      <c r="I78" s="104"/>
      <c r="J78" s="104"/>
      <c r="K78" s="104"/>
      <c r="L78" s="104"/>
      <c r="M78" s="104"/>
      <c r="N78" s="104"/>
      <c r="O78" s="104"/>
      <c r="P78" s="104"/>
      <c r="Q78" s="104"/>
      <c r="R78" s="105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</row>
    <row r="79" ht="14.25" customHeight="1">
      <c r="A79" s="103"/>
      <c r="B79" s="104"/>
      <c r="C79" s="103"/>
      <c r="D79" s="104"/>
      <c r="E79" s="104"/>
      <c r="F79" s="104"/>
      <c r="G79" s="105"/>
      <c r="H79" s="175"/>
      <c r="I79" s="104"/>
      <c r="J79" s="104"/>
      <c r="K79" s="104"/>
      <c r="L79" s="104"/>
      <c r="M79" s="104"/>
      <c r="N79" s="104"/>
      <c r="O79" s="104"/>
      <c r="P79" s="104"/>
      <c r="Q79" s="104"/>
      <c r="R79" s="105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4"/>
      <c r="BI79" s="104"/>
      <c r="BJ79" s="104"/>
      <c r="BK79" s="104"/>
      <c r="BL79" s="104"/>
    </row>
    <row r="80" ht="14.25" customHeight="1">
      <c r="A80" s="103"/>
      <c r="B80" s="104"/>
      <c r="C80" s="103"/>
      <c r="D80" s="104"/>
      <c r="E80" s="104"/>
      <c r="F80" s="104"/>
      <c r="G80" s="105"/>
      <c r="H80" s="175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104"/>
      <c r="BJ80" s="104"/>
      <c r="BK80" s="104"/>
      <c r="BL80" s="104"/>
    </row>
    <row r="81" ht="14.25" customHeight="1">
      <c r="A81" s="103"/>
      <c r="B81" s="104"/>
      <c r="C81" s="103"/>
      <c r="D81" s="104"/>
      <c r="E81" s="104"/>
      <c r="F81" s="104"/>
      <c r="G81" s="105"/>
      <c r="H81" s="175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</row>
    <row r="82" ht="14.25" customHeight="1">
      <c r="A82" s="103"/>
      <c r="B82" s="104"/>
      <c r="C82" s="103"/>
      <c r="D82" s="104"/>
      <c r="E82" s="104"/>
      <c r="F82" s="104"/>
      <c r="G82" s="105"/>
      <c r="H82" s="175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  <c r="BJ82" s="104"/>
      <c r="BK82" s="104"/>
      <c r="BL82" s="104"/>
    </row>
    <row r="83" ht="14.25" customHeight="1">
      <c r="A83" s="103"/>
      <c r="B83" s="104"/>
      <c r="C83" s="103"/>
      <c r="D83" s="104"/>
      <c r="E83" s="104"/>
      <c r="F83" s="104"/>
      <c r="G83" s="105"/>
      <c r="H83" s="175"/>
      <c r="I83" s="104"/>
      <c r="J83" s="104"/>
      <c r="K83" s="104"/>
      <c r="L83" s="104"/>
      <c r="M83" s="104"/>
      <c r="N83" s="104"/>
      <c r="O83" s="104"/>
      <c r="P83" s="104"/>
      <c r="Q83" s="104"/>
      <c r="R83" s="105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104"/>
      <c r="BJ83" s="104"/>
      <c r="BK83" s="104"/>
      <c r="BL83" s="104"/>
    </row>
    <row r="84" ht="14.25" customHeight="1">
      <c r="A84" s="103"/>
      <c r="B84" s="104"/>
      <c r="C84" s="103"/>
      <c r="D84" s="104"/>
      <c r="E84" s="104"/>
      <c r="F84" s="104"/>
      <c r="G84" s="105"/>
      <c r="H84" s="175"/>
      <c r="I84" s="104"/>
      <c r="J84" s="104"/>
      <c r="K84" s="104"/>
      <c r="L84" s="104"/>
      <c r="M84" s="104"/>
      <c r="N84" s="104"/>
      <c r="O84" s="104"/>
      <c r="P84" s="104"/>
      <c r="Q84" s="104"/>
      <c r="R84" s="105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4"/>
      <c r="BA84" s="104"/>
      <c r="BB84" s="104"/>
      <c r="BC84" s="104"/>
      <c r="BD84" s="104"/>
      <c r="BE84" s="104"/>
      <c r="BF84" s="104"/>
      <c r="BG84" s="104"/>
      <c r="BH84" s="104"/>
      <c r="BI84" s="104"/>
      <c r="BJ84" s="104"/>
      <c r="BK84" s="104"/>
      <c r="BL84" s="104"/>
    </row>
    <row r="85" ht="14.25" customHeight="1">
      <c r="A85" s="103"/>
      <c r="B85" s="104"/>
      <c r="C85" s="103"/>
      <c r="D85" s="104"/>
      <c r="E85" s="104"/>
      <c r="F85" s="104"/>
      <c r="G85" s="105"/>
      <c r="H85" s="175"/>
      <c r="I85" s="104"/>
      <c r="J85" s="104"/>
      <c r="K85" s="104"/>
      <c r="L85" s="104"/>
      <c r="M85" s="104"/>
      <c r="N85" s="104"/>
      <c r="O85" s="104"/>
      <c r="P85" s="104"/>
      <c r="Q85" s="104"/>
      <c r="R85" s="105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</row>
    <row r="86" ht="14.25" customHeight="1">
      <c r="A86" s="103"/>
      <c r="B86" s="104"/>
      <c r="C86" s="103"/>
      <c r="D86" s="104"/>
      <c r="E86" s="104"/>
      <c r="F86" s="104"/>
      <c r="G86" s="105"/>
      <c r="H86" s="175"/>
      <c r="I86" s="104"/>
      <c r="J86" s="104"/>
      <c r="K86" s="104"/>
      <c r="L86" s="104"/>
      <c r="M86" s="104"/>
      <c r="N86" s="104"/>
      <c r="O86" s="104"/>
      <c r="P86" s="104"/>
      <c r="Q86" s="104"/>
      <c r="R86" s="105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4"/>
      <c r="BH86" s="104"/>
      <c r="BI86" s="104"/>
      <c r="BJ86" s="104"/>
      <c r="BK86" s="104"/>
      <c r="BL86" s="104"/>
    </row>
    <row r="87" ht="14.25" customHeight="1">
      <c r="A87" s="103"/>
      <c r="B87" s="104"/>
      <c r="C87" s="103"/>
      <c r="D87" s="104"/>
      <c r="E87" s="104"/>
      <c r="F87" s="104"/>
      <c r="G87" s="105"/>
      <c r="H87" s="175"/>
      <c r="I87" s="104"/>
      <c r="J87" s="104"/>
      <c r="K87" s="104"/>
      <c r="L87" s="104"/>
      <c r="M87" s="104"/>
      <c r="N87" s="104"/>
      <c r="O87" s="104"/>
      <c r="P87" s="104"/>
      <c r="Q87" s="104"/>
      <c r="R87" s="105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</row>
    <row r="88" ht="14.25" customHeight="1">
      <c r="A88" s="103"/>
      <c r="B88" s="104"/>
      <c r="C88" s="103"/>
      <c r="D88" s="104"/>
      <c r="E88" s="104"/>
      <c r="F88" s="104"/>
      <c r="G88" s="105"/>
      <c r="H88" s="175"/>
      <c r="I88" s="104"/>
      <c r="J88" s="104"/>
      <c r="K88" s="104"/>
      <c r="L88" s="104"/>
      <c r="M88" s="104"/>
      <c r="N88" s="104"/>
      <c r="O88" s="104"/>
      <c r="P88" s="104"/>
      <c r="Q88" s="104"/>
      <c r="R88" s="105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  <c r="BJ88" s="104"/>
      <c r="BK88" s="104"/>
      <c r="BL88" s="104"/>
    </row>
    <row r="89" ht="14.25" customHeight="1">
      <c r="A89" s="103"/>
      <c r="B89" s="104"/>
      <c r="C89" s="103"/>
      <c r="D89" s="104"/>
      <c r="E89" s="104"/>
      <c r="F89" s="104"/>
      <c r="G89" s="105"/>
      <c r="H89" s="175"/>
      <c r="I89" s="104"/>
      <c r="J89" s="104"/>
      <c r="K89" s="104"/>
      <c r="L89" s="104"/>
      <c r="M89" s="104"/>
      <c r="N89" s="104"/>
      <c r="O89" s="104"/>
      <c r="P89" s="104"/>
      <c r="Q89" s="104"/>
      <c r="R89" s="105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</row>
    <row r="90" ht="14.25" customHeight="1">
      <c r="A90" s="103"/>
      <c r="B90" s="104"/>
      <c r="C90" s="103"/>
      <c r="D90" s="104"/>
      <c r="E90" s="104"/>
      <c r="F90" s="104"/>
      <c r="G90" s="105"/>
      <c r="H90" s="175"/>
      <c r="I90" s="104"/>
      <c r="J90" s="104"/>
      <c r="K90" s="104"/>
      <c r="L90" s="104"/>
      <c r="M90" s="104"/>
      <c r="N90" s="104"/>
      <c r="O90" s="104"/>
      <c r="P90" s="104"/>
      <c r="Q90" s="104"/>
      <c r="R90" s="105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4"/>
      <c r="BD90" s="104"/>
      <c r="BE90" s="104"/>
      <c r="BF90" s="104"/>
      <c r="BG90" s="104"/>
      <c r="BH90" s="104"/>
      <c r="BI90" s="104"/>
      <c r="BJ90" s="104"/>
      <c r="BK90" s="104"/>
      <c r="BL90" s="104"/>
    </row>
    <row r="91" ht="14.25" customHeight="1">
      <c r="A91" s="103"/>
      <c r="B91" s="104"/>
      <c r="C91" s="103"/>
      <c r="D91" s="104"/>
      <c r="E91" s="104"/>
      <c r="F91" s="104"/>
      <c r="G91" s="105"/>
      <c r="H91" s="175"/>
      <c r="I91" s="104"/>
      <c r="J91" s="104"/>
      <c r="K91" s="104"/>
      <c r="L91" s="104"/>
      <c r="M91" s="104"/>
      <c r="N91" s="104"/>
      <c r="O91" s="104"/>
      <c r="P91" s="104"/>
      <c r="Q91" s="104"/>
      <c r="R91" s="105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4"/>
      <c r="BD91" s="104"/>
      <c r="BE91" s="104"/>
      <c r="BF91" s="104"/>
      <c r="BG91" s="104"/>
      <c r="BH91" s="104"/>
      <c r="BI91" s="104"/>
      <c r="BJ91" s="104"/>
      <c r="BK91" s="104"/>
      <c r="BL91" s="104"/>
    </row>
    <row r="92" ht="14.25" customHeight="1">
      <c r="A92" s="103"/>
      <c r="B92" s="104"/>
      <c r="C92" s="103"/>
      <c r="D92" s="104"/>
      <c r="E92" s="104"/>
      <c r="F92" s="104"/>
      <c r="G92" s="105"/>
      <c r="H92" s="175"/>
      <c r="I92" s="104"/>
      <c r="J92" s="104"/>
      <c r="K92" s="104"/>
      <c r="L92" s="104"/>
      <c r="M92" s="104"/>
      <c r="N92" s="104"/>
      <c r="O92" s="104"/>
      <c r="P92" s="104"/>
      <c r="Q92" s="104"/>
      <c r="R92" s="105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4"/>
      <c r="BD92" s="104"/>
      <c r="BE92" s="104"/>
      <c r="BF92" s="104"/>
      <c r="BG92" s="104"/>
      <c r="BH92" s="104"/>
      <c r="BI92" s="104"/>
      <c r="BJ92" s="104"/>
      <c r="BK92" s="104"/>
      <c r="BL92" s="104"/>
    </row>
    <row r="93" ht="14.25" customHeight="1">
      <c r="A93" s="103"/>
      <c r="B93" s="104"/>
      <c r="C93" s="103"/>
      <c r="D93" s="104"/>
      <c r="E93" s="104"/>
      <c r="F93" s="104"/>
      <c r="G93" s="105"/>
      <c r="H93" s="175"/>
      <c r="I93" s="104"/>
      <c r="J93" s="104"/>
      <c r="K93" s="104"/>
      <c r="L93" s="104"/>
      <c r="M93" s="104"/>
      <c r="N93" s="104"/>
      <c r="O93" s="104"/>
      <c r="P93" s="104"/>
      <c r="Q93" s="104"/>
      <c r="R93" s="105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4"/>
      <c r="BD93" s="104"/>
      <c r="BE93" s="104"/>
      <c r="BF93" s="104"/>
      <c r="BG93" s="104"/>
      <c r="BH93" s="104"/>
      <c r="BI93" s="104"/>
      <c r="BJ93" s="104"/>
      <c r="BK93" s="104"/>
      <c r="BL93" s="104"/>
    </row>
    <row r="94" ht="14.25" customHeight="1">
      <c r="A94" s="103"/>
      <c r="B94" s="104"/>
      <c r="C94" s="103"/>
      <c r="D94" s="104"/>
      <c r="E94" s="104"/>
      <c r="F94" s="104"/>
      <c r="G94" s="105"/>
      <c r="H94" s="175"/>
      <c r="I94" s="104"/>
      <c r="J94" s="104"/>
      <c r="K94" s="104"/>
      <c r="L94" s="104"/>
      <c r="M94" s="104"/>
      <c r="N94" s="104"/>
      <c r="O94" s="104"/>
      <c r="P94" s="104"/>
      <c r="Q94" s="104"/>
      <c r="R94" s="105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4"/>
      <c r="BD94" s="104"/>
      <c r="BE94" s="104"/>
      <c r="BF94" s="104"/>
      <c r="BG94" s="104"/>
      <c r="BH94" s="104"/>
      <c r="BI94" s="104"/>
      <c r="BJ94" s="104"/>
      <c r="BK94" s="104"/>
      <c r="BL94" s="104"/>
    </row>
    <row r="95" ht="14.25" customHeight="1">
      <c r="A95" s="103"/>
      <c r="B95" s="104"/>
      <c r="C95" s="103"/>
      <c r="D95" s="104"/>
      <c r="E95" s="104"/>
      <c r="F95" s="104"/>
      <c r="G95" s="105"/>
      <c r="H95" s="175"/>
      <c r="I95" s="104"/>
      <c r="J95" s="104"/>
      <c r="K95" s="104"/>
      <c r="L95" s="104"/>
      <c r="M95" s="104"/>
      <c r="N95" s="104"/>
      <c r="O95" s="104"/>
      <c r="P95" s="104"/>
      <c r="Q95" s="104"/>
      <c r="R95" s="105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4"/>
      <c r="BD95" s="104"/>
      <c r="BE95" s="104"/>
      <c r="BF95" s="104"/>
      <c r="BG95" s="104"/>
      <c r="BH95" s="104"/>
      <c r="BI95" s="104"/>
      <c r="BJ95" s="104"/>
      <c r="BK95" s="104"/>
      <c r="BL95" s="104"/>
    </row>
    <row r="96" ht="14.25" customHeight="1">
      <c r="A96" s="103"/>
      <c r="B96" s="104"/>
      <c r="C96" s="103"/>
      <c r="D96" s="104"/>
      <c r="E96" s="104"/>
      <c r="F96" s="104"/>
      <c r="G96" s="105"/>
      <c r="H96" s="175"/>
      <c r="I96" s="104"/>
      <c r="J96" s="104"/>
      <c r="K96" s="104"/>
      <c r="L96" s="104"/>
      <c r="M96" s="104"/>
      <c r="N96" s="104"/>
      <c r="O96" s="104"/>
      <c r="P96" s="104"/>
      <c r="Q96" s="104"/>
      <c r="R96" s="105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</row>
    <row r="97" ht="14.25" customHeight="1">
      <c r="A97" s="103"/>
      <c r="B97" s="104"/>
      <c r="C97" s="103"/>
      <c r="D97" s="104"/>
      <c r="E97" s="104"/>
      <c r="F97" s="104"/>
      <c r="G97" s="105"/>
      <c r="H97" s="175"/>
      <c r="I97" s="104"/>
      <c r="J97" s="104"/>
      <c r="K97" s="104"/>
      <c r="L97" s="104"/>
      <c r="M97" s="104"/>
      <c r="N97" s="104"/>
      <c r="O97" s="104"/>
      <c r="P97" s="104"/>
      <c r="Q97" s="104"/>
      <c r="R97" s="105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  <c r="BJ97" s="104"/>
      <c r="BK97" s="104"/>
      <c r="BL97" s="104"/>
    </row>
    <row r="98" ht="14.25" customHeight="1">
      <c r="A98" s="103"/>
      <c r="B98" s="104"/>
      <c r="C98" s="103"/>
      <c r="D98" s="104"/>
      <c r="E98" s="104"/>
      <c r="F98" s="104"/>
      <c r="G98" s="105"/>
      <c r="H98" s="175"/>
      <c r="I98" s="104"/>
      <c r="J98" s="104"/>
      <c r="K98" s="104"/>
      <c r="L98" s="104"/>
      <c r="M98" s="104"/>
      <c r="N98" s="104"/>
      <c r="O98" s="104"/>
      <c r="P98" s="104"/>
      <c r="Q98" s="104"/>
      <c r="R98" s="105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4"/>
      <c r="BD98" s="104"/>
      <c r="BE98" s="104"/>
      <c r="BF98" s="104"/>
      <c r="BG98" s="104"/>
      <c r="BH98" s="104"/>
      <c r="BI98" s="104"/>
      <c r="BJ98" s="104"/>
      <c r="BK98" s="104"/>
      <c r="BL98" s="104"/>
    </row>
    <row r="99" ht="14.25" customHeight="1">
      <c r="A99" s="103"/>
      <c r="B99" s="104"/>
      <c r="C99" s="103"/>
      <c r="D99" s="104"/>
      <c r="E99" s="104"/>
      <c r="F99" s="104"/>
      <c r="G99" s="105"/>
      <c r="H99" s="175"/>
      <c r="I99" s="104"/>
      <c r="J99" s="104"/>
      <c r="K99" s="104"/>
      <c r="L99" s="104"/>
      <c r="M99" s="104"/>
      <c r="N99" s="104"/>
      <c r="O99" s="104"/>
      <c r="P99" s="104"/>
      <c r="Q99" s="104"/>
      <c r="R99" s="105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104"/>
      <c r="BE99" s="104"/>
      <c r="BF99" s="104"/>
      <c r="BG99" s="104"/>
      <c r="BH99" s="104"/>
      <c r="BI99" s="104"/>
      <c r="BJ99" s="104"/>
      <c r="BK99" s="104"/>
      <c r="BL99" s="104"/>
    </row>
    <row r="100" ht="14.25" customHeight="1">
      <c r="A100" s="103"/>
      <c r="B100" s="104"/>
      <c r="C100" s="103"/>
      <c r="D100" s="104"/>
      <c r="E100" s="104"/>
      <c r="F100" s="104"/>
      <c r="G100" s="105"/>
      <c r="H100" s="175"/>
      <c r="I100" s="104"/>
      <c r="J100" s="104"/>
      <c r="K100" s="104"/>
      <c r="L100" s="104"/>
      <c r="M100" s="104"/>
      <c r="N100" s="104"/>
      <c r="O100" s="104"/>
      <c r="P100" s="104"/>
      <c r="Q100" s="104"/>
      <c r="R100" s="105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4"/>
      <c r="BD100" s="104"/>
      <c r="BE100" s="104"/>
      <c r="BF100" s="104"/>
      <c r="BG100" s="104"/>
      <c r="BH100" s="104"/>
      <c r="BI100" s="104"/>
      <c r="BJ100" s="104"/>
      <c r="BK100" s="104"/>
      <c r="BL100" s="104"/>
    </row>
    <row r="101" ht="14.25" customHeight="1">
      <c r="A101" s="103"/>
      <c r="B101" s="104"/>
      <c r="C101" s="103"/>
      <c r="D101" s="104"/>
      <c r="E101" s="104"/>
      <c r="F101" s="104"/>
      <c r="G101" s="105"/>
      <c r="H101" s="175"/>
      <c r="I101" s="104"/>
      <c r="J101" s="104"/>
      <c r="K101" s="104"/>
      <c r="L101" s="104"/>
      <c r="M101" s="104"/>
      <c r="N101" s="104"/>
      <c r="O101" s="104"/>
      <c r="P101" s="104"/>
      <c r="Q101" s="104"/>
      <c r="R101" s="105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4"/>
      <c r="BG101" s="104"/>
      <c r="BH101" s="104"/>
      <c r="BI101" s="104"/>
      <c r="BJ101" s="104"/>
      <c r="BK101" s="104"/>
      <c r="BL101" s="104"/>
    </row>
    <row r="102" ht="14.25" customHeight="1">
      <c r="A102" s="103"/>
      <c r="B102" s="104"/>
      <c r="C102" s="103"/>
      <c r="D102" s="104"/>
      <c r="E102" s="104"/>
      <c r="F102" s="104"/>
      <c r="G102" s="105"/>
      <c r="H102" s="175"/>
      <c r="I102" s="104"/>
      <c r="J102" s="104"/>
      <c r="K102" s="104"/>
      <c r="L102" s="104"/>
      <c r="M102" s="104"/>
      <c r="N102" s="104"/>
      <c r="O102" s="104"/>
      <c r="P102" s="104"/>
      <c r="Q102" s="104"/>
      <c r="R102" s="105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4"/>
      <c r="BD102" s="104"/>
      <c r="BE102" s="104"/>
      <c r="BF102" s="104"/>
      <c r="BG102" s="104"/>
      <c r="BH102" s="104"/>
      <c r="BI102" s="104"/>
      <c r="BJ102" s="104"/>
      <c r="BK102" s="104"/>
      <c r="BL102" s="104"/>
    </row>
    <row r="103" ht="14.25" customHeight="1">
      <c r="A103" s="103"/>
      <c r="B103" s="104"/>
      <c r="C103" s="103"/>
      <c r="D103" s="104"/>
      <c r="E103" s="104"/>
      <c r="F103" s="104"/>
      <c r="G103" s="105"/>
      <c r="H103" s="175"/>
      <c r="I103" s="104"/>
      <c r="J103" s="104"/>
      <c r="K103" s="104"/>
      <c r="L103" s="104"/>
      <c r="M103" s="104"/>
      <c r="N103" s="104"/>
      <c r="O103" s="104"/>
      <c r="P103" s="104"/>
      <c r="Q103" s="104"/>
      <c r="R103" s="105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4"/>
      <c r="BD103" s="104"/>
      <c r="BE103" s="104"/>
      <c r="BF103" s="104"/>
      <c r="BG103" s="104"/>
      <c r="BH103" s="104"/>
      <c r="BI103" s="104"/>
      <c r="BJ103" s="104"/>
      <c r="BK103" s="104"/>
      <c r="BL103" s="104"/>
    </row>
    <row r="104" ht="14.25" customHeight="1">
      <c r="A104" s="103"/>
      <c r="B104" s="104"/>
      <c r="C104" s="103"/>
      <c r="D104" s="104"/>
      <c r="E104" s="104"/>
      <c r="F104" s="104"/>
      <c r="G104" s="105"/>
      <c r="H104" s="175"/>
      <c r="I104" s="104"/>
      <c r="J104" s="104"/>
      <c r="K104" s="104"/>
      <c r="L104" s="104"/>
      <c r="M104" s="104"/>
      <c r="N104" s="104"/>
      <c r="O104" s="104"/>
      <c r="P104" s="104"/>
      <c r="Q104" s="104"/>
      <c r="R104" s="105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4"/>
      <c r="BD104" s="104"/>
      <c r="BE104" s="104"/>
      <c r="BF104" s="104"/>
      <c r="BG104" s="104"/>
      <c r="BH104" s="104"/>
      <c r="BI104" s="104"/>
      <c r="BJ104" s="104"/>
      <c r="BK104" s="104"/>
      <c r="BL104" s="104"/>
    </row>
    <row r="105" ht="14.25" customHeight="1">
      <c r="A105" s="103"/>
      <c r="B105" s="104"/>
      <c r="C105" s="103"/>
      <c r="D105" s="104"/>
      <c r="E105" s="104"/>
      <c r="F105" s="104"/>
      <c r="G105" s="105"/>
      <c r="H105" s="175"/>
      <c r="I105" s="104"/>
      <c r="J105" s="104"/>
      <c r="K105" s="104"/>
      <c r="L105" s="104"/>
      <c r="M105" s="104"/>
      <c r="N105" s="104"/>
      <c r="O105" s="104"/>
      <c r="P105" s="104"/>
      <c r="Q105" s="104"/>
      <c r="R105" s="105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4"/>
      <c r="BD105" s="104"/>
      <c r="BE105" s="104"/>
      <c r="BF105" s="104"/>
      <c r="BG105" s="104"/>
      <c r="BH105" s="104"/>
      <c r="BI105" s="104"/>
      <c r="BJ105" s="104"/>
      <c r="BK105" s="104"/>
      <c r="BL105" s="104"/>
    </row>
    <row r="106" ht="14.25" customHeight="1">
      <c r="A106" s="103"/>
      <c r="B106" s="104"/>
      <c r="C106" s="103"/>
      <c r="D106" s="104"/>
      <c r="E106" s="104"/>
      <c r="F106" s="104"/>
      <c r="G106" s="105"/>
      <c r="H106" s="175"/>
      <c r="I106" s="104"/>
      <c r="J106" s="104"/>
      <c r="K106" s="104"/>
      <c r="L106" s="104"/>
      <c r="M106" s="104"/>
      <c r="N106" s="104"/>
      <c r="O106" s="104"/>
      <c r="P106" s="104"/>
      <c r="Q106" s="104"/>
      <c r="R106" s="105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4"/>
      <c r="BD106" s="104"/>
      <c r="BE106" s="104"/>
      <c r="BF106" s="104"/>
      <c r="BG106" s="104"/>
      <c r="BH106" s="104"/>
      <c r="BI106" s="104"/>
      <c r="BJ106" s="104"/>
      <c r="BK106" s="104"/>
      <c r="BL106" s="104"/>
    </row>
    <row r="107" ht="14.25" customHeight="1">
      <c r="A107" s="103"/>
      <c r="B107" s="104"/>
      <c r="C107" s="103"/>
      <c r="D107" s="104"/>
      <c r="E107" s="104"/>
      <c r="F107" s="104"/>
      <c r="G107" s="105"/>
      <c r="H107" s="175"/>
      <c r="I107" s="104"/>
      <c r="J107" s="104"/>
      <c r="K107" s="104"/>
      <c r="L107" s="104"/>
      <c r="M107" s="104"/>
      <c r="N107" s="104"/>
      <c r="O107" s="104"/>
      <c r="P107" s="104"/>
      <c r="Q107" s="104"/>
      <c r="R107" s="105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4"/>
      <c r="BD107" s="104"/>
      <c r="BE107" s="104"/>
      <c r="BF107" s="104"/>
      <c r="BG107" s="104"/>
      <c r="BH107" s="104"/>
      <c r="BI107" s="104"/>
      <c r="BJ107" s="104"/>
      <c r="BK107" s="104"/>
      <c r="BL107" s="104"/>
    </row>
    <row r="108" ht="14.25" customHeight="1">
      <c r="A108" s="103"/>
      <c r="B108" s="104"/>
      <c r="C108" s="103"/>
      <c r="D108" s="104"/>
      <c r="E108" s="104"/>
      <c r="F108" s="104"/>
      <c r="G108" s="105"/>
      <c r="H108" s="175"/>
      <c r="I108" s="104"/>
      <c r="J108" s="104"/>
      <c r="K108" s="104"/>
      <c r="L108" s="104"/>
      <c r="M108" s="104"/>
      <c r="N108" s="104"/>
      <c r="O108" s="104"/>
      <c r="P108" s="104"/>
      <c r="Q108" s="104"/>
      <c r="R108" s="105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4"/>
      <c r="BD108" s="104"/>
      <c r="BE108" s="104"/>
      <c r="BF108" s="104"/>
      <c r="BG108" s="104"/>
      <c r="BH108" s="104"/>
      <c r="BI108" s="104"/>
      <c r="BJ108" s="104"/>
      <c r="BK108" s="104"/>
      <c r="BL108" s="104"/>
    </row>
    <row r="109" ht="14.25" customHeight="1">
      <c r="A109" s="103"/>
      <c r="B109" s="104"/>
      <c r="C109" s="103"/>
      <c r="D109" s="104"/>
      <c r="E109" s="104"/>
      <c r="F109" s="104"/>
      <c r="G109" s="105"/>
      <c r="H109" s="175"/>
      <c r="I109" s="104"/>
      <c r="J109" s="104"/>
      <c r="K109" s="104"/>
      <c r="L109" s="104"/>
      <c r="M109" s="104"/>
      <c r="N109" s="104"/>
      <c r="O109" s="104"/>
      <c r="P109" s="104"/>
      <c r="Q109" s="104"/>
      <c r="R109" s="105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4"/>
      <c r="BD109" s="104"/>
      <c r="BE109" s="104"/>
      <c r="BF109" s="104"/>
      <c r="BG109" s="104"/>
      <c r="BH109" s="104"/>
      <c r="BI109" s="104"/>
      <c r="BJ109" s="104"/>
      <c r="BK109" s="104"/>
      <c r="BL109" s="104"/>
    </row>
    <row r="110" ht="14.25" customHeight="1">
      <c r="A110" s="103"/>
      <c r="B110" s="104"/>
      <c r="C110" s="103"/>
      <c r="D110" s="104"/>
      <c r="E110" s="104"/>
      <c r="F110" s="104"/>
      <c r="G110" s="105"/>
      <c r="H110" s="175"/>
      <c r="I110" s="104"/>
      <c r="J110" s="104"/>
      <c r="K110" s="104"/>
      <c r="L110" s="104"/>
      <c r="M110" s="104"/>
      <c r="N110" s="104"/>
      <c r="O110" s="104"/>
      <c r="P110" s="104"/>
      <c r="Q110" s="104"/>
      <c r="R110" s="105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4"/>
      <c r="BD110" s="104"/>
      <c r="BE110" s="104"/>
      <c r="BF110" s="104"/>
      <c r="BG110" s="104"/>
      <c r="BH110" s="104"/>
      <c r="BI110" s="104"/>
      <c r="BJ110" s="104"/>
      <c r="BK110" s="104"/>
      <c r="BL110" s="104"/>
    </row>
    <row r="111" ht="14.25" customHeight="1">
      <c r="A111" s="103"/>
      <c r="B111" s="104"/>
      <c r="C111" s="103"/>
      <c r="D111" s="104"/>
      <c r="E111" s="104"/>
      <c r="F111" s="104"/>
      <c r="G111" s="105"/>
      <c r="H111" s="175"/>
      <c r="I111" s="104"/>
      <c r="J111" s="104"/>
      <c r="K111" s="104"/>
      <c r="L111" s="104"/>
      <c r="M111" s="104"/>
      <c r="N111" s="104"/>
      <c r="O111" s="104"/>
      <c r="P111" s="104"/>
      <c r="Q111" s="104"/>
      <c r="R111" s="105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  <c r="BJ111" s="104"/>
      <c r="BK111" s="104"/>
      <c r="BL111" s="104"/>
    </row>
    <row r="112" ht="14.25" customHeight="1">
      <c r="A112" s="103"/>
      <c r="B112" s="104"/>
      <c r="C112" s="103"/>
      <c r="D112" s="104"/>
      <c r="E112" s="104"/>
      <c r="F112" s="104"/>
      <c r="G112" s="105"/>
      <c r="H112" s="175"/>
      <c r="I112" s="104"/>
      <c r="J112" s="104"/>
      <c r="K112" s="104"/>
      <c r="L112" s="104"/>
      <c r="M112" s="104"/>
      <c r="N112" s="104"/>
      <c r="O112" s="104"/>
      <c r="P112" s="104"/>
      <c r="Q112" s="104"/>
      <c r="R112" s="105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04"/>
      <c r="BI112" s="104"/>
      <c r="BJ112" s="104"/>
      <c r="BK112" s="104"/>
      <c r="BL112" s="104"/>
    </row>
    <row r="113" ht="14.25" customHeight="1">
      <c r="A113" s="103"/>
      <c r="B113" s="104"/>
      <c r="C113" s="103"/>
      <c r="D113" s="104"/>
      <c r="E113" s="104"/>
      <c r="F113" s="104"/>
      <c r="G113" s="105"/>
      <c r="H113" s="175"/>
      <c r="I113" s="104"/>
      <c r="J113" s="104"/>
      <c r="K113" s="104"/>
      <c r="L113" s="104"/>
      <c r="M113" s="104"/>
      <c r="N113" s="104"/>
      <c r="O113" s="104"/>
      <c r="P113" s="104"/>
      <c r="Q113" s="104"/>
      <c r="R113" s="105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4"/>
      <c r="BG113" s="104"/>
      <c r="BH113" s="104"/>
      <c r="BI113" s="104"/>
      <c r="BJ113" s="104"/>
      <c r="BK113" s="104"/>
      <c r="BL113" s="104"/>
    </row>
    <row r="114" ht="14.25" customHeight="1">
      <c r="A114" s="103"/>
      <c r="B114" s="104"/>
      <c r="C114" s="103"/>
      <c r="D114" s="104"/>
      <c r="E114" s="104"/>
      <c r="F114" s="104"/>
      <c r="G114" s="105"/>
      <c r="H114" s="175"/>
      <c r="I114" s="104"/>
      <c r="J114" s="104"/>
      <c r="K114" s="104"/>
      <c r="L114" s="104"/>
      <c r="M114" s="104"/>
      <c r="N114" s="104"/>
      <c r="O114" s="104"/>
      <c r="P114" s="104"/>
      <c r="Q114" s="104"/>
      <c r="R114" s="105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04"/>
      <c r="BI114" s="104"/>
      <c r="BJ114" s="104"/>
      <c r="BK114" s="104"/>
      <c r="BL114" s="104"/>
    </row>
    <row r="115" ht="14.25" customHeight="1">
      <c r="A115" s="103"/>
      <c r="B115" s="104"/>
      <c r="C115" s="103"/>
      <c r="D115" s="104"/>
      <c r="E115" s="104"/>
      <c r="F115" s="104"/>
      <c r="G115" s="105"/>
      <c r="H115" s="175"/>
      <c r="I115" s="104"/>
      <c r="J115" s="104"/>
      <c r="K115" s="104"/>
      <c r="L115" s="104"/>
      <c r="M115" s="104"/>
      <c r="N115" s="104"/>
      <c r="O115" s="104"/>
      <c r="P115" s="104"/>
      <c r="Q115" s="104"/>
      <c r="R115" s="105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4"/>
      <c r="BG115" s="104"/>
      <c r="BH115" s="104"/>
      <c r="BI115" s="104"/>
      <c r="BJ115" s="104"/>
      <c r="BK115" s="104"/>
      <c r="BL115" s="104"/>
    </row>
    <row r="116" ht="14.25" customHeight="1">
      <c r="A116" s="103"/>
      <c r="B116" s="104"/>
      <c r="C116" s="103"/>
      <c r="D116" s="104"/>
      <c r="E116" s="104"/>
      <c r="F116" s="104"/>
      <c r="G116" s="105"/>
      <c r="H116" s="175"/>
      <c r="I116" s="104"/>
      <c r="J116" s="104"/>
      <c r="K116" s="104"/>
      <c r="L116" s="104"/>
      <c r="M116" s="104"/>
      <c r="N116" s="104"/>
      <c r="O116" s="104"/>
      <c r="P116" s="104"/>
      <c r="Q116" s="104"/>
      <c r="R116" s="105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04"/>
      <c r="BI116" s="104"/>
      <c r="BJ116" s="104"/>
      <c r="BK116" s="104"/>
      <c r="BL116" s="104"/>
    </row>
    <row r="117" ht="14.25" customHeight="1">
      <c r="A117" s="103"/>
      <c r="B117" s="104"/>
      <c r="C117" s="103"/>
      <c r="D117" s="104"/>
      <c r="E117" s="104"/>
      <c r="F117" s="104"/>
      <c r="G117" s="105"/>
      <c r="H117" s="175"/>
      <c r="I117" s="104"/>
      <c r="J117" s="104"/>
      <c r="K117" s="104"/>
      <c r="L117" s="104"/>
      <c r="M117" s="104"/>
      <c r="N117" s="104"/>
      <c r="O117" s="104"/>
      <c r="P117" s="104"/>
      <c r="Q117" s="104"/>
      <c r="R117" s="105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04"/>
      <c r="BI117" s="104"/>
      <c r="BJ117" s="104"/>
      <c r="BK117" s="104"/>
      <c r="BL117" s="104"/>
    </row>
    <row r="118" ht="14.25" customHeight="1">
      <c r="A118" s="103"/>
      <c r="B118" s="104"/>
      <c r="C118" s="103"/>
      <c r="D118" s="104"/>
      <c r="E118" s="104"/>
      <c r="F118" s="104"/>
      <c r="G118" s="105"/>
      <c r="H118" s="175"/>
      <c r="I118" s="104"/>
      <c r="J118" s="104"/>
      <c r="K118" s="104"/>
      <c r="L118" s="104"/>
      <c r="M118" s="104"/>
      <c r="N118" s="104"/>
      <c r="O118" s="104"/>
      <c r="P118" s="104"/>
      <c r="Q118" s="104"/>
      <c r="R118" s="105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4"/>
      <c r="BD118" s="104"/>
      <c r="BE118" s="104"/>
      <c r="BF118" s="104"/>
      <c r="BG118" s="104"/>
      <c r="BH118" s="104"/>
      <c r="BI118" s="104"/>
      <c r="BJ118" s="104"/>
      <c r="BK118" s="104"/>
      <c r="BL118" s="104"/>
    </row>
    <row r="119" ht="14.25" customHeight="1">
      <c r="A119" s="103"/>
      <c r="B119" s="104"/>
      <c r="C119" s="103"/>
      <c r="D119" s="104"/>
      <c r="E119" s="104"/>
      <c r="F119" s="104"/>
      <c r="G119" s="105"/>
      <c r="H119" s="175"/>
      <c r="I119" s="104"/>
      <c r="J119" s="104"/>
      <c r="K119" s="104"/>
      <c r="L119" s="104"/>
      <c r="M119" s="104"/>
      <c r="N119" s="104"/>
      <c r="O119" s="104"/>
      <c r="P119" s="104"/>
      <c r="Q119" s="104"/>
      <c r="R119" s="105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4"/>
      <c r="BD119" s="104"/>
      <c r="BE119" s="104"/>
      <c r="BF119" s="104"/>
      <c r="BG119" s="104"/>
      <c r="BH119" s="104"/>
      <c r="BI119" s="104"/>
      <c r="BJ119" s="104"/>
      <c r="BK119" s="104"/>
      <c r="BL119" s="104"/>
    </row>
    <row r="120" ht="14.25" customHeight="1">
      <c r="A120" s="103"/>
      <c r="B120" s="104"/>
      <c r="C120" s="103"/>
      <c r="D120" s="104"/>
      <c r="E120" s="104"/>
      <c r="F120" s="104"/>
      <c r="G120" s="105"/>
      <c r="H120" s="175"/>
      <c r="I120" s="104"/>
      <c r="J120" s="104"/>
      <c r="K120" s="104"/>
      <c r="L120" s="104"/>
      <c r="M120" s="104"/>
      <c r="N120" s="104"/>
      <c r="O120" s="104"/>
      <c r="P120" s="104"/>
      <c r="Q120" s="104"/>
      <c r="R120" s="105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4"/>
      <c r="BG120" s="104"/>
      <c r="BH120" s="104"/>
      <c r="BI120" s="104"/>
      <c r="BJ120" s="104"/>
      <c r="BK120" s="104"/>
      <c r="BL120" s="104"/>
    </row>
    <row r="121" ht="14.25" customHeight="1">
      <c r="A121" s="103"/>
      <c r="B121" s="104"/>
      <c r="C121" s="103"/>
      <c r="D121" s="104"/>
      <c r="E121" s="104"/>
      <c r="F121" s="104"/>
      <c r="G121" s="105"/>
      <c r="H121" s="175"/>
      <c r="I121" s="104"/>
      <c r="J121" s="104"/>
      <c r="K121" s="104"/>
      <c r="L121" s="104"/>
      <c r="M121" s="104"/>
      <c r="N121" s="104"/>
      <c r="O121" s="104"/>
      <c r="P121" s="104"/>
      <c r="Q121" s="104"/>
      <c r="R121" s="105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4"/>
      <c r="BD121" s="104"/>
      <c r="BE121" s="104"/>
      <c r="BF121" s="104"/>
      <c r="BG121" s="104"/>
      <c r="BH121" s="104"/>
      <c r="BI121" s="104"/>
      <c r="BJ121" s="104"/>
      <c r="BK121" s="104"/>
      <c r="BL121" s="104"/>
    </row>
    <row r="122" ht="14.25" customHeight="1">
      <c r="A122" s="103"/>
      <c r="B122" s="104"/>
      <c r="C122" s="103"/>
      <c r="D122" s="104"/>
      <c r="E122" s="104"/>
      <c r="F122" s="104"/>
      <c r="G122" s="105"/>
      <c r="H122" s="175"/>
      <c r="I122" s="104"/>
      <c r="J122" s="104"/>
      <c r="K122" s="104"/>
      <c r="L122" s="104"/>
      <c r="M122" s="104"/>
      <c r="N122" s="104"/>
      <c r="O122" s="104"/>
      <c r="P122" s="104"/>
      <c r="Q122" s="104"/>
      <c r="R122" s="105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  <c r="BC122" s="104"/>
      <c r="BD122" s="104"/>
      <c r="BE122" s="104"/>
      <c r="BF122" s="104"/>
      <c r="BG122" s="104"/>
      <c r="BH122" s="104"/>
      <c r="BI122" s="104"/>
      <c r="BJ122" s="104"/>
      <c r="BK122" s="104"/>
      <c r="BL122" s="104"/>
    </row>
    <row r="123" ht="14.25" customHeight="1">
      <c r="A123" s="103"/>
      <c r="B123" s="104"/>
      <c r="C123" s="103"/>
      <c r="D123" s="104"/>
      <c r="E123" s="104"/>
      <c r="F123" s="104"/>
      <c r="G123" s="105"/>
      <c r="H123" s="175"/>
      <c r="I123" s="104"/>
      <c r="J123" s="104"/>
      <c r="K123" s="104"/>
      <c r="L123" s="104"/>
      <c r="M123" s="104"/>
      <c r="N123" s="104"/>
      <c r="O123" s="104"/>
      <c r="P123" s="104"/>
      <c r="Q123" s="104"/>
      <c r="R123" s="105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  <c r="BC123" s="104"/>
      <c r="BD123" s="104"/>
      <c r="BE123" s="104"/>
      <c r="BF123" s="104"/>
      <c r="BG123" s="104"/>
      <c r="BH123" s="104"/>
      <c r="BI123" s="104"/>
      <c r="BJ123" s="104"/>
      <c r="BK123" s="104"/>
      <c r="BL123" s="104"/>
    </row>
    <row r="124" ht="14.25" customHeight="1">
      <c r="A124" s="103"/>
      <c r="B124" s="104"/>
      <c r="C124" s="103"/>
      <c r="D124" s="104"/>
      <c r="E124" s="104"/>
      <c r="F124" s="104"/>
      <c r="G124" s="105"/>
      <c r="H124" s="175"/>
      <c r="I124" s="104"/>
      <c r="J124" s="104"/>
      <c r="K124" s="104"/>
      <c r="L124" s="104"/>
      <c r="M124" s="104"/>
      <c r="N124" s="104"/>
      <c r="O124" s="104"/>
      <c r="P124" s="104"/>
      <c r="Q124" s="104"/>
      <c r="R124" s="105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Y124" s="104"/>
      <c r="AZ124" s="104"/>
      <c r="BA124" s="104"/>
      <c r="BB124" s="104"/>
      <c r="BC124" s="104"/>
      <c r="BD124" s="104"/>
      <c r="BE124" s="104"/>
      <c r="BF124" s="104"/>
      <c r="BG124" s="104"/>
      <c r="BH124" s="104"/>
      <c r="BI124" s="104"/>
      <c r="BJ124" s="104"/>
      <c r="BK124" s="104"/>
      <c r="BL124" s="104"/>
    </row>
    <row r="125" ht="14.25" customHeight="1">
      <c r="A125" s="103"/>
      <c r="B125" s="104"/>
      <c r="C125" s="103"/>
      <c r="D125" s="104"/>
      <c r="E125" s="104"/>
      <c r="F125" s="104"/>
      <c r="G125" s="105"/>
      <c r="H125" s="175"/>
      <c r="I125" s="104"/>
      <c r="J125" s="104"/>
      <c r="K125" s="104"/>
      <c r="L125" s="104"/>
      <c r="M125" s="104"/>
      <c r="N125" s="104"/>
      <c r="O125" s="104"/>
      <c r="P125" s="104"/>
      <c r="Q125" s="104"/>
      <c r="R125" s="105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Y125" s="104"/>
      <c r="AZ125" s="104"/>
      <c r="BA125" s="104"/>
      <c r="BB125" s="104"/>
      <c r="BC125" s="104"/>
      <c r="BD125" s="104"/>
      <c r="BE125" s="104"/>
      <c r="BF125" s="104"/>
      <c r="BG125" s="104"/>
      <c r="BH125" s="104"/>
      <c r="BI125" s="104"/>
      <c r="BJ125" s="104"/>
      <c r="BK125" s="104"/>
      <c r="BL125" s="104"/>
    </row>
    <row r="126" ht="14.25" customHeight="1">
      <c r="A126" s="103"/>
      <c r="B126" s="104"/>
      <c r="C126" s="103"/>
      <c r="D126" s="104"/>
      <c r="E126" s="104"/>
      <c r="F126" s="104"/>
      <c r="G126" s="105"/>
      <c r="H126" s="175"/>
      <c r="I126" s="104"/>
      <c r="J126" s="104"/>
      <c r="K126" s="104"/>
      <c r="L126" s="104"/>
      <c r="M126" s="104"/>
      <c r="N126" s="104"/>
      <c r="O126" s="104"/>
      <c r="P126" s="104"/>
      <c r="Q126" s="104"/>
      <c r="R126" s="105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4"/>
      <c r="BG126" s="104"/>
      <c r="BH126" s="104"/>
      <c r="BI126" s="104"/>
      <c r="BJ126" s="104"/>
      <c r="BK126" s="104"/>
      <c r="BL126" s="104"/>
    </row>
    <row r="127" ht="14.25" customHeight="1">
      <c r="A127" s="103"/>
      <c r="B127" s="104"/>
      <c r="C127" s="103"/>
      <c r="D127" s="104"/>
      <c r="E127" s="104"/>
      <c r="F127" s="104"/>
      <c r="G127" s="105"/>
      <c r="H127" s="175"/>
      <c r="I127" s="104"/>
      <c r="J127" s="104"/>
      <c r="K127" s="104"/>
      <c r="L127" s="104"/>
      <c r="M127" s="104"/>
      <c r="N127" s="104"/>
      <c r="O127" s="104"/>
      <c r="P127" s="104"/>
      <c r="Q127" s="104"/>
      <c r="R127" s="105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Y127" s="104"/>
      <c r="AZ127" s="104"/>
      <c r="BA127" s="104"/>
      <c r="BB127" s="104"/>
      <c r="BC127" s="104"/>
      <c r="BD127" s="104"/>
      <c r="BE127" s="104"/>
      <c r="BF127" s="104"/>
      <c r="BG127" s="104"/>
      <c r="BH127" s="104"/>
      <c r="BI127" s="104"/>
      <c r="BJ127" s="104"/>
      <c r="BK127" s="104"/>
      <c r="BL127" s="104"/>
    </row>
    <row r="128" ht="14.25" customHeight="1">
      <c r="A128" s="103"/>
      <c r="B128" s="104"/>
      <c r="C128" s="103"/>
      <c r="D128" s="104"/>
      <c r="E128" s="104"/>
      <c r="F128" s="104"/>
      <c r="G128" s="105"/>
      <c r="H128" s="175"/>
      <c r="I128" s="104"/>
      <c r="J128" s="104"/>
      <c r="K128" s="104"/>
      <c r="L128" s="104"/>
      <c r="M128" s="104"/>
      <c r="N128" s="104"/>
      <c r="O128" s="104"/>
      <c r="P128" s="104"/>
      <c r="Q128" s="104"/>
      <c r="R128" s="105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4"/>
      <c r="BD128" s="104"/>
      <c r="BE128" s="104"/>
      <c r="BF128" s="104"/>
      <c r="BG128" s="104"/>
      <c r="BH128" s="104"/>
      <c r="BI128" s="104"/>
      <c r="BJ128" s="104"/>
      <c r="BK128" s="104"/>
      <c r="BL128" s="104"/>
    </row>
    <row r="129" ht="14.25" customHeight="1">
      <c r="A129" s="103"/>
      <c r="B129" s="104"/>
      <c r="C129" s="103"/>
      <c r="D129" s="104"/>
      <c r="E129" s="104"/>
      <c r="F129" s="104"/>
      <c r="G129" s="105"/>
      <c r="H129" s="175"/>
      <c r="I129" s="104"/>
      <c r="J129" s="104"/>
      <c r="K129" s="104"/>
      <c r="L129" s="104"/>
      <c r="M129" s="104"/>
      <c r="N129" s="104"/>
      <c r="O129" s="104"/>
      <c r="P129" s="104"/>
      <c r="Q129" s="104"/>
      <c r="R129" s="105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4"/>
      <c r="BD129" s="104"/>
      <c r="BE129" s="104"/>
      <c r="BF129" s="104"/>
      <c r="BG129" s="104"/>
      <c r="BH129" s="104"/>
      <c r="BI129" s="104"/>
      <c r="BJ129" s="104"/>
      <c r="BK129" s="104"/>
      <c r="BL129" s="104"/>
    </row>
    <row r="130" ht="14.25" customHeight="1">
      <c r="A130" s="103"/>
      <c r="B130" s="104"/>
      <c r="C130" s="103"/>
      <c r="D130" s="104"/>
      <c r="E130" s="104"/>
      <c r="F130" s="104"/>
      <c r="G130" s="105"/>
      <c r="H130" s="175"/>
      <c r="I130" s="104"/>
      <c r="J130" s="104"/>
      <c r="K130" s="104"/>
      <c r="L130" s="104"/>
      <c r="M130" s="104"/>
      <c r="N130" s="104"/>
      <c r="O130" s="104"/>
      <c r="P130" s="104"/>
      <c r="Q130" s="104"/>
      <c r="R130" s="105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Y130" s="104"/>
      <c r="AZ130" s="104"/>
      <c r="BA130" s="104"/>
      <c r="BB130" s="104"/>
      <c r="BC130" s="104"/>
      <c r="BD130" s="104"/>
      <c r="BE130" s="104"/>
      <c r="BF130" s="104"/>
      <c r="BG130" s="104"/>
      <c r="BH130" s="104"/>
      <c r="BI130" s="104"/>
      <c r="BJ130" s="104"/>
      <c r="BK130" s="104"/>
      <c r="BL130" s="104"/>
    </row>
    <row r="131" ht="14.25" customHeight="1">
      <c r="A131" s="103"/>
      <c r="B131" s="104"/>
      <c r="C131" s="103"/>
      <c r="D131" s="104"/>
      <c r="E131" s="104"/>
      <c r="F131" s="104"/>
      <c r="G131" s="105"/>
      <c r="H131" s="175"/>
      <c r="I131" s="104"/>
      <c r="J131" s="104"/>
      <c r="K131" s="104"/>
      <c r="L131" s="104"/>
      <c r="M131" s="104"/>
      <c r="N131" s="104"/>
      <c r="O131" s="104"/>
      <c r="P131" s="104"/>
      <c r="Q131" s="104"/>
      <c r="R131" s="105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/>
      <c r="BB131" s="104"/>
      <c r="BC131" s="104"/>
      <c r="BD131" s="104"/>
      <c r="BE131" s="104"/>
      <c r="BF131" s="104"/>
      <c r="BG131" s="104"/>
      <c r="BH131" s="104"/>
      <c r="BI131" s="104"/>
      <c r="BJ131" s="104"/>
      <c r="BK131" s="104"/>
      <c r="BL131" s="104"/>
    </row>
    <row r="132" ht="14.25" customHeight="1">
      <c r="A132" s="103"/>
      <c r="B132" s="104"/>
      <c r="C132" s="103"/>
      <c r="D132" s="104"/>
      <c r="E132" s="104"/>
      <c r="F132" s="104"/>
      <c r="G132" s="105"/>
      <c r="H132" s="175"/>
      <c r="I132" s="104"/>
      <c r="J132" s="104"/>
      <c r="K132" s="104"/>
      <c r="L132" s="104"/>
      <c r="M132" s="104"/>
      <c r="N132" s="104"/>
      <c r="O132" s="104"/>
      <c r="P132" s="104"/>
      <c r="Q132" s="104"/>
      <c r="R132" s="105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Y132" s="104"/>
      <c r="AZ132" s="104"/>
      <c r="BA132" s="104"/>
      <c r="BB132" s="104"/>
      <c r="BC132" s="104"/>
      <c r="BD132" s="104"/>
      <c r="BE132" s="104"/>
      <c r="BF132" s="104"/>
      <c r="BG132" s="104"/>
      <c r="BH132" s="104"/>
      <c r="BI132" s="104"/>
      <c r="BJ132" s="104"/>
      <c r="BK132" s="104"/>
      <c r="BL132" s="104"/>
    </row>
    <row r="133" ht="14.25" customHeight="1">
      <c r="A133" s="103"/>
      <c r="B133" s="104"/>
      <c r="C133" s="103"/>
      <c r="D133" s="104"/>
      <c r="E133" s="104"/>
      <c r="F133" s="104"/>
      <c r="G133" s="105"/>
      <c r="H133" s="175"/>
      <c r="I133" s="104"/>
      <c r="J133" s="104"/>
      <c r="K133" s="104"/>
      <c r="L133" s="104"/>
      <c r="M133" s="104"/>
      <c r="N133" s="104"/>
      <c r="O133" s="104"/>
      <c r="P133" s="104"/>
      <c r="Q133" s="104"/>
      <c r="R133" s="105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4"/>
      <c r="AR133" s="104"/>
      <c r="AS133" s="104"/>
      <c r="AT133" s="104"/>
      <c r="AU133" s="104"/>
      <c r="AV133" s="104"/>
      <c r="AW133" s="104"/>
      <c r="AX133" s="104"/>
      <c r="AY133" s="104"/>
      <c r="AZ133" s="104"/>
      <c r="BA133" s="104"/>
      <c r="BB133" s="104"/>
      <c r="BC133" s="104"/>
      <c r="BD133" s="104"/>
      <c r="BE133" s="104"/>
      <c r="BF133" s="104"/>
      <c r="BG133" s="104"/>
      <c r="BH133" s="104"/>
      <c r="BI133" s="104"/>
      <c r="BJ133" s="104"/>
      <c r="BK133" s="104"/>
      <c r="BL133" s="104"/>
    </row>
    <row r="134" ht="14.25" customHeight="1">
      <c r="A134" s="103"/>
      <c r="B134" s="104"/>
      <c r="C134" s="103"/>
      <c r="D134" s="104"/>
      <c r="E134" s="104"/>
      <c r="F134" s="104"/>
      <c r="G134" s="105"/>
      <c r="H134" s="175"/>
      <c r="I134" s="104"/>
      <c r="J134" s="104"/>
      <c r="K134" s="104"/>
      <c r="L134" s="104"/>
      <c r="M134" s="104"/>
      <c r="N134" s="104"/>
      <c r="O134" s="104"/>
      <c r="P134" s="104"/>
      <c r="Q134" s="104"/>
      <c r="R134" s="105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  <c r="BC134" s="104"/>
      <c r="BD134" s="104"/>
      <c r="BE134" s="104"/>
      <c r="BF134" s="104"/>
      <c r="BG134" s="104"/>
      <c r="BH134" s="104"/>
      <c r="BI134" s="104"/>
      <c r="BJ134" s="104"/>
      <c r="BK134" s="104"/>
      <c r="BL134" s="104"/>
    </row>
    <row r="135" ht="14.25" customHeight="1">
      <c r="A135" s="103"/>
      <c r="B135" s="104"/>
      <c r="C135" s="103"/>
      <c r="D135" s="104"/>
      <c r="E135" s="104"/>
      <c r="F135" s="104"/>
      <c r="G135" s="105"/>
      <c r="H135" s="175"/>
      <c r="I135" s="104"/>
      <c r="J135" s="104"/>
      <c r="K135" s="104"/>
      <c r="L135" s="104"/>
      <c r="M135" s="104"/>
      <c r="N135" s="104"/>
      <c r="O135" s="104"/>
      <c r="P135" s="104"/>
      <c r="Q135" s="104"/>
      <c r="R135" s="105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Y135" s="104"/>
      <c r="AZ135" s="104"/>
      <c r="BA135" s="104"/>
      <c r="BB135" s="104"/>
      <c r="BC135" s="104"/>
      <c r="BD135" s="104"/>
      <c r="BE135" s="104"/>
      <c r="BF135" s="104"/>
      <c r="BG135" s="104"/>
      <c r="BH135" s="104"/>
      <c r="BI135" s="104"/>
      <c r="BJ135" s="104"/>
      <c r="BK135" s="104"/>
      <c r="BL135" s="104"/>
    </row>
    <row r="136" ht="14.25" customHeight="1">
      <c r="A136" s="103"/>
      <c r="B136" s="104"/>
      <c r="C136" s="103"/>
      <c r="D136" s="104"/>
      <c r="E136" s="104"/>
      <c r="F136" s="104"/>
      <c r="G136" s="105"/>
      <c r="H136" s="175"/>
      <c r="I136" s="104"/>
      <c r="J136" s="104"/>
      <c r="K136" s="104"/>
      <c r="L136" s="104"/>
      <c r="M136" s="104"/>
      <c r="N136" s="104"/>
      <c r="O136" s="104"/>
      <c r="P136" s="104"/>
      <c r="Q136" s="104"/>
      <c r="R136" s="105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  <c r="BC136" s="104"/>
      <c r="BD136" s="104"/>
      <c r="BE136" s="104"/>
      <c r="BF136" s="104"/>
      <c r="BG136" s="104"/>
      <c r="BH136" s="104"/>
      <c r="BI136" s="104"/>
      <c r="BJ136" s="104"/>
      <c r="BK136" s="104"/>
      <c r="BL136" s="104"/>
    </row>
    <row r="137" ht="14.25" customHeight="1">
      <c r="A137" s="103"/>
      <c r="B137" s="104"/>
      <c r="C137" s="103"/>
      <c r="D137" s="104"/>
      <c r="E137" s="104"/>
      <c r="F137" s="104"/>
      <c r="G137" s="105"/>
      <c r="H137" s="175"/>
      <c r="I137" s="104"/>
      <c r="J137" s="104"/>
      <c r="K137" s="104"/>
      <c r="L137" s="104"/>
      <c r="M137" s="104"/>
      <c r="N137" s="104"/>
      <c r="O137" s="104"/>
      <c r="P137" s="104"/>
      <c r="Q137" s="104"/>
      <c r="R137" s="105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/>
      <c r="AZ137" s="104"/>
      <c r="BA137" s="104"/>
      <c r="BB137" s="104"/>
      <c r="BC137" s="104"/>
      <c r="BD137" s="104"/>
      <c r="BE137" s="104"/>
      <c r="BF137" s="104"/>
      <c r="BG137" s="104"/>
      <c r="BH137" s="104"/>
      <c r="BI137" s="104"/>
      <c r="BJ137" s="104"/>
      <c r="BK137" s="104"/>
      <c r="BL137" s="104"/>
    </row>
    <row r="138" ht="14.25" customHeight="1">
      <c r="A138" s="103"/>
      <c r="B138" s="104"/>
      <c r="C138" s="103"/>
      <c r="D138" s="104"/>
      <c r="E138" s="104"/>
      <c r="F138" s="104"/>
      <c r="G138" s="105"/>
      <c r="H138" s="175"/>
      <c r="I138" s="104"/>
      <c r="J138" s="104"/>
      <c r="K138" s="104"/>
      <c r="L138" s="104"/>
      <c r="M138" s="104"/>
      <c r="N138" s="104"/>
      <c r="O138" s="104"/>
      <c r="P138" s="104"/>
      <c r="Q138" s="104"/>
      <c r="R138" s="105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  <c r="BJ138" s="104"/>
      <c r="BK138" s="104"/>
      <c r="BL138" s="104"/>
    </row>
    <row r="139" ht="14.25" customHeight="1">
      <c r="A139" s="103"/>
      <c r="B139" s="104"/>
      <c r="C139" s="103"/>
      <c r="D139" s="104"/>
      <c r="E139" s="104"/>
      <c r="F139" s="104"/>
      <c r="G139" s="105"/>
      <c r="H139" s="175"/>
      <c r="I139" s="104"/>
      <c r="J139" s="104"/>
      <c r="K139" s="104"/>
      <c r="L139" s="104"/>
      <c r="M139" s="104"/>
      <c r="N139" s="104"/>
      <c r="O139" s="104"/>
      <c r="P139" s="104"/>
      <c r="Q139" s="104"/>
      <c r="R139" s="105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  <c r="BC139" s="104"/>
      <c r="BD139" s="104"/>
      <c r="BE139" s="104"/>
      <c r="BF139" s="104"/>
      <c r="BG139" s="104"/>
      <c r="BH139" s="104"/>
      <c r="BI139" s="104"/>
      <c r="BJ139" s="104"/>
      <c r="BK139" s="104"/>
      <c r="BL139" s="104"/>
    </row>
    <row r="140" ht="14.25" customHeight="1">
      <c r="A140" s="103"/>
      <c r="B140" s="104"/>
      <c r="C140" s="103"/>
      <c r="D140" s="104"/>
      <c r="E140" s="104"/>
      <c r="F140" s="104"/>
      <c r="G140" s="105"/>
      <c r="H140" s="175"/>
      <c r="I140" s="104"/>
      <c r="J140" s="104"/>
      <c r="K140" s="104"/>
      <c r="L140" s="104"/>
      <c r="M140" s="104"/>
      <c r="N140" s="104"/>
      <c r="O140" s="104"/>
      <c r="P140" s="104"/>
      <c r="Q140" s="104"/>
      <c r="R140" s="105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4"/>
      <c r="AY140" s="104"/>
      <c r="AZ140" s="104"/>
      <c r="BA140" s="104"/>
      <c r="BB140" s="104"/>
      <c r="BC140" s="104"/>
      <c r="BD140" s="104"/>
      <c r="BE140" s="104"/>
      <c r="BF140" s="104"/>
      <c r="BG140" s="104"/>
      <c r="BH140" s="104"/>
      <c r="BI140" s="104"/>
      <c r="BJ140" s="104"/>
      <c r="BK140" s="104"/>
      <c r="BL140" s="104"/>
    </row>
    <row r="141" ht="14.25" customHeight="1">
      <c r="A141" s="103"/>
      <c r="B141" s="104"/>
      <c r="C141" s="103"/>
      <c r="D141" s="104"/>
      <c r="E141" s="104"/>
      <c r="F141" s="104"/>
      <c r="G141" s="105"/>
      <c r="H141" s="175"/>
      <c r="I141" s="104"/>
      <c r="J141" s="104"/>
      <c r="K141" s="104"/>
      <c r="L141" s="104"/>
      <c r="M141" s="104"/>
      <c r="N141" s="104"/>
      <c r="O141" s="104"/>
      <c r="P141" s="104"/>
      <c r="Q141" s="104"/>
      <c r="R141" s="105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  <c r="BC141" s="104"/>
      <c r="BD141" s="104"/>
      <c r="BE141" s="104"/>
      <c r="BF141" s="104"/>
      <c r="BG141" s="104"/>
      <c r="BH141" s="104"/>
      <c r="BI141" s="104"/>
      <c r="BJ141" s="104"/>
      <c r="BK141" s="104"/>
      <c r="BL141" s="104"/>
    </row>
    <row r="142" ht="14.25" customHeight="1">
      <c r="A142" s="103"/>
      <c r="B142" s="104"/>
      <c r="C142" s="103"/>
      <c r="D142" s="104"/>
      <c r="E142" s="104"/>
      <c r="F142" s="104"/>
      <c r="G142" s="105"/>
      <c r="H142" s="175"/>
      <c r="I142" s="104"/>
      <c r="J142" s="104"/>
      <c r="K142" s="104"/>
      <c r="L142" s="104"/>
      <c r="M142" s="104"/>
      <c r="N142" s="104"/>
      <c r="O142" s="104"/>
      <c r="P142" s="104"/>
      <c r="Q142" s="104"/>
      <c r="R142" s="105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4"/>
      <c r="AY142" s="104"/>
      <c r="AZ142" s="104"/>
      <c r="BA142" s="104"/>
      <c r="BB142" s="104"/>
      <c r="BC142" s="104"/>
      <c r="BD142" s="104"/>
      <c r="BE142" s="104"/>
      <c r="BF142" s="104"/>
      <c r="BG142" s="104"/>
      <c r="BH142" s="104"/>
      <c r="BI142" s="104"/>
      <c r="BJ142" s="104"/>
      <c r="BK142" s="104"/>
      <c r="BL142" s="104"/>
    </row>
    <row r="143" ht="14.25" customHeight="1">
      <c r="A143" s="103"/>
      <c r="B143" s="104"/>
      <c r="C143" s="103"/>
      <c r="D143" s="104"/>
      <c r="E143" s="104"/>
      <c r="F143" s="104"/>
      <c r="G143" s="105"/>
      <c r="H143" s="175"/>
      <c r="I143" s="104"/>
      <c r="J143" s="104"/>
      <c r="K143" s="104"/>
      <c r="L143" s="104"/>
      <c r="M143" s="104"/>
      <c r="N143" s="104"/>
      <c r="O143" s="104"/>
      <c r="P143" s="104"/>
      <c r="Q143" s="104"/>
      <c r="R143" s="105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04"/>
      <c r="AM143" s="104"/>
      <c r="AN143" s="104"/>
      <c r="AO143" s="104"/>
      <c r="AP143" s="104"/>
      <c r="AQ143" s="104"/>
      <c r="AR143" s="104"/>
      <c r="AS143" s="104"/>
      <c r="AT143" s="104"/>
      <c r="AU143" s="104"/>
      <c r="AV143" s="104"/>
      <c r="AW143" s="104"/>
      <c r="AX143" s="104"/>
      <c r="AY143" s="104"/>
      <c r="AZ143" s="104"/>
      <c r="BA143" s="104"/>
      <c r="BB143" s="104"/>
      <c r="BC143" s="104"/>
      <c r="BD143" s="104"/>
      <c r="BE143" s="104"/>
      <c r="BF143" s="104"/>
      <c r="BG143" s="104"/>
      <c r="BH143" s="104"/>
      <c r="BI143" s="104"/>
      <c r="BJ143" s="104"/>
      <c r="BK143" s="104"/>
      <c r="BL143" s="104"/>
    </row>
    <row r="144" ht="14.25" customHeight="1">
      <c r="A144" s="103"/>
      <c r="B144" s="104"/>
      <c r="C144" s="103"/>
      <c r="D144" s="104"/>
      <c r="E144" s="104"/>
      <c r="F144" s="104"/>
      <c r="G144" s="105"/>
      <c r="H144" s="175"/>
      <c r="I144" s="104"/>
      <c r="J144" s="104"/>
      <c r="K144" s="104"/>
      <c r="L144" s="104"/>
      <c r="M144" s="104"/>
      <c r="N144" s="104"/>
      <c r="O144" s="104"/>
      <c r="P144" s="104"/>
      <c r="Q144" s="104"/>
      <c r="R144" s="105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Y144" s="104"/>
      <c r="AZ144" s="104"/>
      <c r="BA144" s="104"/>
      <c r="BB144" s="104"/>
      <c r="BC144" s="104"/>
      <c r="BD144" s="104"/>
      <c r="BE144" s="104"/>
      <c r="BF144" s="104"/>
      <c r="BG144" s="104"/>
      <c r="BH144" s="104"/>
      <c r="BI144" s="104"/>
      <c r="BJ144" s="104"/>
      <c r="BK144" s="104"/>
      <c r="BL144" s="104"/>
    </row>
    <row r="145" ht="14.25" customHeight="1">
      <c r="A145" s="103"/>
      <c r="B145" s="104"/>
      <c r="C145" s="103"/>
      <c r="D145" s="104"/>
      <c r="E145" s="104"/>
      <c r="F145" s="104"/>
      <c r="G145" s="105"/>
      <c r="H145" s="175"/>
      <c r="I145" s="104"/>
      <c r="J145" s="104"/>
      <c r="K145" s="104"/>
      <c r="L145" s="104"/>
      <c r="M145" s="104"/>
      <c r="N145" s="104"/>
      <c r="O145" s="104"/>
      <c r="P145" s="104"/>
      <c r="Q145" s="104"/>
      <c r="R145" s="105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Y145" s="104"/>
      <c r="AZ145" s="104"/>
      <c r="BA145" s="104"/>
      <c r="BB145" s="104"/>
      <c r="BC145" s="104"/>
      <c r="BD145" s="104"/>
      <c r="BE145" s="104"/>
      <c r="BF145" s="104"/>
      <c r="BG145" s="104"/>
      <c r="BH145" s="104"/>
      <c r="BI145" s="104"/>
      <c r="BJ145" s="104"/>
      <c r="BK145" s="104"/>
      <c r="BL145" s="104"/>
    </row>
    <row r="146" ht="14.25" customHeight="1">
      <c r="A146" s="103"/>
      <c r="B146" s="104"/>
      <c r="C146" s="103"/>
      <c r="D146" s="104"/>
      <c r="E146" s="104"/>
      <c r="F146" s="104"/>
      <c r="G146" s="105"/>
      <c r="H146" s="175"/>
      <c r="I146" s="104"/>
      <c r="J146" s="104"/>
      <c r="K146" s="104"/>
      <c r="L146" s="104"/>
      <c r="M146" s="104"/>
      <c r="N146" s="104"/>
      <c r="O146" s="104"/>
      <c r="P146" s="104"/>
      <c r="Q146" s="104"/>
      <c r="R146" s="105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Y146" s="104"/>
      <c r="AZ146" s="104"/>
      <c r="BA146" s="104"/>
      <c r="BB146" s="104"/>
      <c r="BC146" s="104"/>
      <c r="BD146" s="104"/>
      <c r="BE146" s="104"/>
      <c r="BF146" s="104"/>
      <c r="BG146" s="104"/>
      <c r="BH146" s="104"/>
      <c r="BI146" s="104"/>
      <c r="BJ146" s="104"/>
      <c r="BK146" s="104"/>
      <c r="BL146" s="104"/>
    </row>
    <row r="147" ht="14.25" customHeight="1">
      <c r="A147" s="103"/>
      <c r="B147" s="104"/>
      <c r="C147" s="103"/>
      <c r="D147" s="104"/>
      <c r="E147" s="104"/>
      <c r="F147" s="104"/>
      <c r="G147" s="105"/>
      <c r="H147" s="175"/>
      <c r="I147" s="104"/>
      <c r="J147" s="104"/>
      <c r="K147" s="104"/>
      <c r="L147" s="104"/>
      <c r="M147" s="104"/>
      <c r="N147" s="104"/>
      <c r="O147" s="104"/>
      <c r="P147" s="104"/>
      <c r="Q147" s="104"/>
      <c r="R147" s="105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/>
      <c r="AN147" s="104"/>
      <c r="AO147" s="104"/>
      <c r="AP147" s="104"/>
      <c r="AQ147" s="104"/>
      <c r="AR147" s="104"/>
      <c r="AS147" s="104"/>
      <c r="AT147" s="104"/>
      <c r="AU147" s="104"/>
      <c r="AV147" s="104"/>
      <c r="AW147" s="104"/>
      <c r="AX147" s="104"/>
      <c r="AY147" s="104"/>
      <c r="AZ147" s="104"/>
      <c r="BA147" s="104"/>
      <c r="BB147" s="104"/>
      <c r="BC147" s="104"/>
      <c r="BD147" s="104"/>
      <c r="BE147" s="104"/>
      <c r="BF147" s="104"/>
      <c r="BG147" s="104"/>
      <c r="BH147" s="104"/>
      <c r="BI147" s="104"/>
      <c r="BJ147" s="104"/>
      <c r="BK147" s="104"/>
      <c r="BL147" s="104"/>
    </row>
    <row r="148" ht="14.25" customHeight="1">
      <c r="A148" s="103"/>
      <c r="B148" s="104"/>
      <c r="C148" s="103"/>
      <c r="D148" s="104"/>
      <c r="E148" s="104"/>
      <c r="F148" s="104"/>
      <c r="G148" s="105"/>
      <c r="H148" s="175"/>
      <c r="I148" s="104"/>
      <c r="J148" s="104"/>
      <c r="K148" s="104"/>
      <c r="L148" s="104"/>
      <c r="M148" s="104"/>
      <c r="N148" s="104"/>
      <c r="O148" s="104"/>
      <c r="P148" s="104"/>
      <c r="Q148" s="104"/>
      <c r="R148" s="105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4"/>
      <c r="AT148" s="104"/>
      <c r="AU148" s="104"/>
      <c r="AV148" s="104"/>
      <c r="AW148" s="104"/>
      <c r="AX148" s="104"/>
      <c r="AY148" s="104"/>
      <c r="AZ148" s="104"/>
      <c r="BA148" s="104"/>
      <c r="BB148" s="104"/>
      <c r="BC148" s="104"/>
      <c r="BD148" s="104"/>
      <c r="BE148" s="104"/>
      <c r="BF148" s="104"/>
      <c r="BG148" s="104"/>
      <c r="BH148" s="104"/>
      <c r="BI148" s="104"/>
      <c r="BJ148" s="104"/>
      <c r="BK148" s="104"/>
      <c r="BL148" s="104"/>
    </row>
    <row r="149" ht="14.25" customHeight="1">
      <c r="A149" s="103"/>
      <c r="B149" s="104"/>
      <c r="C149" s="103"/>
      <c r="D149" s="104"/>
      <c r="E149" s="104"/>
      <c r="F149" s="104"/>
      <c r="G149" s="105"/>
      <c r="H149" s="175"/>
      <c r="I149" s="104"/>
      <c r="J149" s="104"/>
      <c r="K149" s="104"/>
      <c r="L149" s="104"/>
      <c r="M149" s="104"/>
      <c r="N149" s="104"/>
      <c r="O149" s="104"/>
      <c r="P149" s="104"/>
      <c r="Q149" s="104"/>
      <c r="R149" s="105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4"/>
      <c r="AT149" s="104"/>
      <c r="AU149" s="104"/>
      <c r="AV149" s="104"/>
      <c r="AW149" s="104"/>
      <c r="AX149" s="104"/>
      <c r="AY149" s="104"/>
      <c r="AZ149" s="104"/>
      <c r="BA149" s="104"/>
      <c r="BB149" s="104"/>
      <c r="BC149" s="104"/>
      <c r="BD149" s="104"/>
      <c r="BE149" s="104"/>
      <c r="BF149" s="104"/>
      <c r="BG149" s="104"/>
      <c r="BH149" s="104"/>
      <c r="BI149" s="104"/>
      <c r="BJ149" s="104"/>
      <c r="BK149" s="104"/>
      <c r="BL149" s="104"/>
    </row>
    <row r="150" ht="14.25" customHeight="1">
      <c r="A150" s="103"/>
      <c r="B150" s="104"/>
      <c r="C150" s="103"/>
      <c r="D150" s="104"/>
      <c r="E150" s="104"/>
      <c r="F150" s="104"/>
      <c r="G150" s="105"/>
      <c r="H150" s="175"/>
      <c r="I150" s="104"/>
      <c r="J150" s="104"/>
      <c r="K150" s="104"/>
      <c r="L150" s="104"/>
      <c r="M150" s="104"/>
      <c r="N150" s="104"/>
      <c r="O150" s="104"/>
      <c r="P150" s="104"/>
      <c r="Q150" s="104"/>
      <c r="R150" s="105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/>
      <c r="AW150" s="104"/>
      <c r="AX150" s="104"/>
      <c r="AY150" s="104"/>
      <c r="AZ150" s="104"/>
      <c r="BA150" s="104"/>
      <c r="BB150" s="104"/>
      <c r="BC150" s="104"/>
      <c r="BD150" s="104"/>
      <c r="BE150" s="104"/>
      <c r="BF150" s="104"/>
      <c r="BG150" s="104"/>
      <c r="BH150" s="104"/>
      <c r="BI150" s="104"/>
      <c r="BJ150" s="104"/>
      <c r="BK150" s="104"/>
      <c r="BL150" s="104"/>
    </row>
    <row r="151" ht="14.25" customHeight="1">
      <c r="A151" s="103"/>
      <c r="B151" s="104"/>
      <c r="C151" s="103"/>
      <c r="D151" s="104"/>
      <c r="E151" s="104"/>
      <c r="F151" s="104"/>
      <c r="G151" s="105"/>
      <c r="H151" s="175"/>
      <c r="I151" s="104"/>
      <c r="J151" s="104"/>
      <c r="K151" s="104"/>
      <c r="L151" s="104"/>
      <c r="M151" s="104"/>
      <c r="N151" s="104"/>
      <c r="O151" s="104"/>
      <c r="P151" s="104"/>
      <c r="Q151" s="104"/>
      <c r="R151" s="105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/>
      <c r="AX151" s="104"/>
      <c r="AY151" s="104"/>
      <c r="AZ151" s="104"/>
      <c r="BA151" s="104"/>
      <c r="BB151" s="104"/>
      <c r="BC151" s="104"/>
      <c r="BD151" s="104"/>
      <c r="BE151" s="104"/>
      <c r="BF151" s="104"/>
      <c r="BG151" s="104"/>
      <c r="BH151" s="104"/>
      <c r="BI151" s="104"/>
      <c r="BJ151" s="104"/>
      <c r="BK151" s="104"/>
      <c r="BL151" s="104"/>
    </row>
    <row r="152" ht="14.25" customHeight="1">
      <c r="A152" s="103"/>
      <c r="B152" s="104"/>
      <c r="C152" s="103"/>
      <c r="D152" s="104"/>
      <c r="E152" s="104"/>
      <c r="F152" s="104"/>
      <c r="G152" s="105"/>
      <c r="H152" s="175"/>
      <c r="I152" s="104"/>
      <c r="J152" s="104"/>
      <c r="K152" s="104"/>
      <c r="L152" s="104"/>
      <c r="M152" s="104"/>
      <c r="N152" s="104"/>
      <c r="O152" s="104"/>
      <c r="P152" s="104"/>
      <c r="Q152" s="104"/>
      <c r="R152" s="105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04"/>
      <c r="AL152" s="104"/>
      <c r="AM152" s="104"/>
      <c r="AN152" s="104"/>
      <c r="AO152" s="104"/>
      <c r="AP152" s="104"/>
      <c r="AQ152" s="104"/>
      <c r="AR152" s="104"/>
      <c r="AS152" s="104"/>
      <c r="AT152" s="104"/>
      <c r="AU152" s="104"/>
      <c r="AV152" s="104"/>
      <c r="AW152" s="104"/>
      <c r="AX152" s="104"/>
      <c r="AY152" s="104"/>
      <c r="AZ152" s="104"/>
      <c r="BA152" s="104"/>
      <c r="BB152" s="104"/>
      <c r="BC152" s="104"/>
      <c r="BD152" s="104"/>
      <c r="BE152" s="104"/>
      <c r="BF152" s="104"/>
      <c r="BG152" s="104"/>
      <c r="BH152" s="104"/>
      <c r="BI152" s="104"/>
      <c r="BJ152" s="104"/>
      <c r="BK152" s="104"/>
      <c r="BL152" s="104"/>
    </row>
    <row r="153" ht="14.25" customHeight="1">
      <c r="A153" s="103"/>
      <c r="B153" s="104"/>
      <c r="C153" s="103"/>
      <c r="D153" s="104"/>
      <c r="E153" s="104"/>
      <c r="F153" s="104"/>
      <c r="G153" s="105"/>
      <c r="H153" s="175"/>
      <c r="I153" s="104"/>
      <c r="J153" s="104"/>
      <c r="K153" s="104"/>
      <c r="L153" s="104"/>
      <c r="M153" s="104"/>
      <c r="N153" s="104"/>
      <c r="O153" s="104"/>
      <c r="P153" s="104"/>
      <c r="Q153" s="104"/>
      <c r="R153" s="105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04"/>
      <c r="AK153" s="104"/>
      <c r="AL153" s="104"/>
      <c r="AM153" s="104"/>
      <c r="AN153" s="104"/>
      <c r="AO153" s="10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04"/>
      <c r="AZ153" s="104"/>
      <c r="BA153" s="104"/>
      <c r="BB153" s="104"/>
      <c r="BC153" s="104"/>
      <c r="BD153" s="104"/>
      <c r="BE153" s="104"/>
      <c r="BF153" s="104"/>
      <c r="BG153" s="104"/>
      <c r="BH153" s="104"/>
      <c r="BI153" s="104"/>
      <c r="BJ153" s="104"/>
      <c r="BK153" s="104"/>
      <c r="BL153" s="104"/>
    </row>
    <row r="154" ht="14.25" customHeight="1">
      <c r="A154" s="103"/>
      <c r="B154" s="104"/>
      <c r="C154" s="103"/>
      <c r="D154" s="104"/>
      <c r="E154" s="104"/>
      <c r="F154" s="104"/>
      <c r="G154" s="105"/>
      <c r="H154" s="175"/>
      <c r="I154" s="104"/>
      <c r="J154" s="104"/>
      <c r="K154" s="104"/>
      <c r="L154" s="104"/>
      <c r="M154" s="104"/>
      <c r="N154" s="104"/>
      <c r="O154" s="104"/>
      <c r="P154" s="104"/>
      <c r="Q154" s="104"/>
      <c r="R154" s="105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04"/>
      <c r="AZ154" s="104"/>
      <c r="BA154" s="104"/>
      <c r="BB154" s="104"/>
      <c r="BC154" s="104"/>
      <c r="BD154" s="104"/>
      <c r="BE154" s="104"/>
      <c r="BF154" s="104"/>
      <c r="BG154" s="104"/>
      <c r="BH154" s="104"/>
      <c r="BI154" s="104"/>
      <c r="BJ154" s="104"/>
      <c r="BK154" s="104"/>
      <c r="BL154" s="104"/>
    </row>
    <row r="155" ht="14.25" customHeight="1">
      <c r="A155" s="103"/>
      <c r="B155" s="104"/>
      <c r="C155" s="103"/>
      <c r="D155" s="104"/>
      <c r="E155" s="104"/>
      <c r="F155" s="104"/>
      <c r="G155" s="105"/>
      <c r="H155" s="175"/>
      <c r="I155" s="104"/>
      <c r="J155" s="104"/>
      <c r="K155" s="104"/>
      <c r="L155" s="104"/>
      <c r="M155" s="104"/>
      <c r="N155" s="104"/>
      <c r="O155" s="104"/>
      <c r="P155" s="104"/>
      <c r="Q155" s="104"/>
      <c r="R155" s="105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  <c r="AL155" s="104"/>
      <c r="AM155" s="104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Y155" s="104"/>
      <c r="AZ155" s="104"/>
      <c r="BA155" s="104"/>
      <c r="BB155" s="104"/>
      <c r="BC155" s="104"/>
      <c r="BD155" s="104"/>
      <c r="BE155" s="104"/>
      <c r="BF155" s="104"/>
      <c r="BG155" s="104"/>
      <c r="BH155" s="104"/>
      <c r="BI155" s="104"/>
      <c r="BJ155" s="104"/>
      <c r="BK155" s="104"/>
      <c r="BL155" s="104"/>
    </row>
    <row r="156" ht="14.25" customHeight="1">
      <c r="A156" s="103"/>
      <c r="B156" s="104"/>
      <c r="C156" s="103"/>
      <c r="D156" s="104"/>
      <c r="E156" s="104"/>
      <c r="F156" s="104"/>
      <c r="G156" s="105"/>
      <c r="H156" s="175"/>
      <c r="I156" s="104"/>
      <c r="J156" s="104"/>
      <c r="K156" s="104"/>
      <c r="L156" s="104"/>
      <c r="M156" s="104"/>
      <c r="N156" s="104"/>
      <c r="O156" s="104"/>
      <c r="P156" s="104"/>
      <c r="Q156" s="104"/>
      <c r="R156" s="105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104"/>
      <c r="BA156" s="104"/>
      <c r="BB156" s="104"/>
      <c r="BC156" s="104"/>
      <c r="BD156" s="104"/>
      <c r="BE156" s="104"/>
      <c r="BF156" s="104"/>
      <c r="BG156" s="104"/>
      <c r="BH156" s="104"/>
      <c r="BI156" s="104"/>
      <c r="BJ156" s="104"/>
      <c r="BK156" s="104"/>
      <c r="BL156" s="104"/>
    </row>
    <row r="157" ht="14.25" customHeight="1">
      <c r="A157" s="103"/>
      <c r="B157" s="104"/>
      <c r="C157" s="103"/>
      <c r="D157" s="104"/>
      <c r="E157" s="104"/>
      <c r="F157" s="104"/>
      <c r="G157" s="105"/>
      <c r="H157" s="175"/>
      <c r="I157" s="104"/>
      <c r="J157" s="104"/>
      <c r="K157" s="104"/>
      <c r="L157" s="104"/>
      <c r="M157" s="104"/>
      <c r="N157" s="104"/>
      <c r="O157" s="104"/>
      <c r="P157" s="104"/>
      <c r="Q157" s="104"/>
      <c r="R157" s="105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  <c r="AL157" s="104"/>
      <c r="AM157" s="104"/>
      <c r="AN157" s="104"/>
      <c r="AO157" s="10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04"/>
      <c r="AZ157" s="104"/>
      <c r="BA157" s="104"/>
      <c r="BB157" s="104"/>
      <c r="BC157" s="104"/>
      <c r="BD157" s="104"/>
      <c r="BE157" s="104"/>
      <c r="BF157" s="104"/>
      <c r="BG157" s="104"/>
      <c r="BH157" s="104"/>
      <c r="BI157" s="104"/>
      <c r="BJ157" s="104"/>
      <c r="BK157" s="104"/>
      <c r="BL157" s="104"/>
    </row>
    <row r="158" ht="14.25" customHeight="1">
      <c r="A158" s="103"/>
      <c r="B158" s="104"/>
      <c r="C158" s="103"/>
      <c r="D158" s="104"/>
      <c r="E158" s="104"/>
      <c r="F158" s="104"/>
      <c r="G158" s="105"/>
      <c r="H158" s="175"/>
      <c r="I158" s="104"/>
      <c r="J158" s="104"/>
      <c r="K158" s="104"/>
      <c r="L158" s="104"/>
      <c r="M158" s="104"/>
      <c r="N158" s="104"/>
      <c r="O158" s="104"/>
      <c r="P158" s="104"/>
      <c r="Q158" s="104"/>
      <c r="R158" s="105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/>
      <c r="AK158" s="104"/>
      <c r="AL158" s="104"/>
      <c r="AM158" s="104"/>
      <c r="AN158" s="104"/>
      <c r="AO158" s="104"/>
      <c r="AP158" s="104"/>
      <c r="AQ158" s="104"/>
      <c r="AR158" s="104"/>
      <c r="AS158" s="104"/>
      <c r="AT158" s="104"/>
      <c r="AU158" s="104"/>
      <c r="AV158" s="104"/>
      <c r="AW158" s="104"/>
      <c r="AX158" s="104"/>
      <c r="AY158" s="104"/>
      <c r="AZ158" s="104"/>
      <c r="BA158" s="104"/>
      <c r="BB158" s="104"/>
      <c r="BC158" s="104"/>
      <c r="BD158" s="104"/>
      <c r="BE158" s="104"/>
      <c r="BF158" s="104"/>
      <c r="BG158" s="104"/>
      <c r="BH158" s="104"/>
      <c r="BI158" s="104"/>
      <c r="BJ158" s="104"/>
      <c r="BK158" s="104"/>
      <c r="BL158" s="104"/>
    </row>
    <row r="159" ht="14.25" customHeight="1">
      <c r="A159" s="103"/>
      <c r="B159" s="104"/>
      <c r="C159" s="103"/>
      <c r="D159" s="104"/>
      <c r="E159" s="104"/>
      <c r="F159" s="104"/>
      <c r="G159" s="105"/>
      <c r="H159" s="175"/>
      <c r="I159" s="104"/>
      <c r="J159" s="104"/>
      <c r="K159" s="104"/>
      <c r="L159" s="104"/>
      <c r="M159" s="104"/>
      <c r="N159" s="104"/>
      <c r="O159" s="104"/>
      <c r="P159" s="104"/>
      <c r="Q159" s="104"/>
      <c r="R159" s="105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  <c r="AM159" s="104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104"/>
      <c r="BA159" s="104"/>
      <c r="BB159" s="104"/>
      <c r="BC159" s="104"/>
      <c r="BD159" s="104"/>
      <c r="BE159" s="104"/>
      <c r="BF159" s="104"/>
      <c r="BG159" s="104"/>
      <c r="BH159" s="104"/>
      <c r="BI159" s="104"/>
      <c r="BJ159" s="104"/>
      <c r="BK159" s="104"/>
      <c r="BL159" s="104"/>
    </row>
    <row r="160" ht="14.25" customHeight="1">
      <c r="A160" s="103"/>
      <c r="B160" s="104"/>
      <c r="C160" s="103"/>
      <c r="D160" s="104"/>
      <c r="E160" s="104"/>
      <c r="F160" s="104"/>
      <c r="G160" s="105"/>
      <c r="H160" s="175"/>
      <c r="I160" s="104"/>
      <c r="J160" s="104"/>
      <c r="K160" s="104"/>
      <c r="L160" s="104"/>
      <c r="M160" s="104"/>
      <c r="N160" s="104"/>
      <c r="O160" s="104"/>
      <c r="P160" s="104"/>
      <c r="Q160" s="104"/>
      <c r="R160" s="105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Y160" s="104"/>
      <c r="AZ160" s="104"/>
      <c r="BA160" s="104"/>
      <c r="BB160" s="104"/>
      <c r="BC160" s="104"/>
      <c r="BD160" s="104"/>
      <c r="BE160" s="104"/>
      <c r="BF160" s="104"/>
      <c r="BG160" s="104"/>
      <c r="BH160" s="104"/>
      <c r="BI160" s="104"/>
      <c r="BJ160" s="104"/>
      <c r="BK160" s="104"/>
      <c r="BL160" s="104"/>
    </row>
    <row r="161" ht="14.25" customHeight="1">
      <c r="A161" s="103"/>
      <c r="B161" s="104"/>
      <c r="C161" s="103"/>
      <c r="D161" s="104"/>
      <c r="E161" s="104"/>
      <c r="F161" s="104"/>
      <c r="G161" s="105"/>
      <c r="H161" s="175"/>
      <c r="I161" s="104"/>
      <c r="J161" s="104"/>
      <c r="K161" s="104"/>
      <c r="L161" s="104"/>
      <c r="M161" s="104"/>
      <c r="N161" s="104"/>
      <c r="O161" s="104"/>
      <c r="P161" s="104"/>
      <c r="Q161" s="104"/>
      <c r="R161" s="105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4"/>
      <c r="BG161" s="104"/>
      <c r="BH161" s="104"/>
      <c r="BI161" s="104"/>
      <c r="BJ161" s="104"/>
      <c r="BK161" s="104"/>
      <c r="BL161" s="104"/>
    </row>
    <row r="162" ht="14.25" customHeight="1">
      <c r="A162" s="103"/>
      <c r="B162" s="104"/>
      <c r="C162" s="103"/>
      <c r="D162" s="104"/>
      <c r="E162" s="104"/>
      <c r="F162" s="104"/>
      <c r="G162" s="105"/>
      <c r="H162" s="175"/>
      <c r="I162" s="104"/>
      <c r="J162" s="104"/>
      <c r="K162" s="104"/>
      <c r="L162" s="104"/>
      <c r="M162" s="104"/>
      <c r="N162" s="104"/>
      <c r="O162" s="104"/>
      <c r="P162" s="104"/>
      <c r="Q162" s="104"/>
      <c r="R162" s="105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04"/>
      <c r="AX162" s="104"/>
      <c r="AY162" s="104"/>
      <c r="AZ162" s="104"/>
      <c r="BA162" s="104"/>
      <c r="BB162" s="104"/>
      <c r="BC162" s="104"/>
      <c r="BD162" s="104"/>
      <c r="BE162" s="104"/>
      <c r="BF162" s="104"/>
      <c r="BG162" s="104"/>
      <c r="BH162" s="104"/>
      <c r="BI162" s="104"/>
      <c r="BJ162" s="104"/>
      <c r="BK162" s="104"/>
      <c r="BL162" s="104"/>
    </row>
    <row r="163" ht="14.25" customHeight="1">
      <c r="A163" s="103"/>
      <c r="B163" s="104"/>
      <c r="C163" s="103"/>
      <c r="D163" s="104"/>
      <c r="E163" s="104"/>
      <c r="F163" s="104"/>
      <c r="G163" s="105"/>
      <c r="H163" s="175"/>
      <c r="I163" s="104"/>
      <c r="J163" s="104"/>
      <c r="K163" s="104"/>
      <c r="L163" s="104"/>
      <c r="M163" s="104"/>
      <c r="N163" s="104"/>
      <c r="O163" s="104"/>
      <c r="P163" s="104"/>
      <c r="Q163" s="104"/>
      <c r="R163" s="105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04"/>
      <c r="AK163" s="104"/>
      <c r="AL163" s="104"/>
      <c r="AM163" s="104"/>
      <c r="AN163" s="104"/>
      <c r="AO163" s="104"/>
      <c r="AP163" s="104"/>
      <c r="AQ163" s="104"/>
      <c r="AR163" s="104"/>
      <c r="AS163" s="104"/>
      <c r="AT163" s="104"/>
      <c r="AU163" s="104"/>
      <c r="AV163" s="104"/>
      <c r="AW163" s="104"/>
      <c r="AX163" s="104"/>
      <c r="AY163" s="104"/>
      <c r="AZ163" s="104"/>
      <c r="BA163" s="104"/>
      <c r="BB163" s="104"/>
      <c r="BC163" s="104"/>
      <c r="BD163" s="104"/>
      <c r="BE163" s="104"/>
      <c r="BF163" s="104"/>
      <c r="BG163" s="104"/>
      <c r="BH163" s="104"/>
      <c r="BI163" s="104"/>
      <c r="BJ163" s="104"/>
      <c r="BK163" s="104"/>
      <c r="BL163" s="104"/>
    </row>
    <row r="164" ht="14.25" customHeight="1">
      <c r="A164" s="103"/>
      <c r="B164" s="104"/>
      <c r="C164" s="103"/>
      <c r="D164" s="104"/>
      <c r="E164" s="104"/>
      <c r="F164" s="104"/>
      <c r="G164" s="105"/>
      <c r="H164" s="175"/>
      <c r="I164" s="104"/>
      <c r="J164" s="104"/>
      <c r="K164" s="104"/>
      <c r="L164" s="104"/>
      <c r="M164" s="104"/>
      <c r="N164" s="104"/>
      <c r="O164" s="104"/>
      <c r="P164" s="104"/>
      <c r="Q164" s="104"/>
      <c r="R164" s="105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  <c r="AL164" s="104"/>
      <c r="AM164" s="104"/>
      <c r="AN164" s="104"/>
      <c r="AO164" s="104"/>
      <c r="AP164" s="104"/>
      <c r="AQ164" s="104"/>
      <c r="AR164" s="104"/>
      <c r="AS164" s="104"/>
      <c r="AT164" s="104"/>
      <c r="AU164" s="104"/>
      <c r="AV164" s="104"/>
      <c r="AW164" s="104"/>
      <c r="AX164" s="104"/>
      <c r="AY164" s="104"/>
      <c r="AZ164" s="104"/>
      <c r="BA164" s="104"/>
      <c r="BB164" s="104"/>
      <c r="BC164" s="104"/>
      <c r="BD164" s="104"/>
      <c r="BE164" s="104"/>
      <c r="BF164" s="104"/>
      <c r="BG164" s="104"/>
      <c r="BH164" s="104"/>
      <c r="BI164" s="104"/>
      <c r="BJ164" s="104"/>
      <c r="BK164" s="104"/>
      <c r="BL164" s="104"/>
    </row>
    <row r="165" ht="14.25" customHeight="1">
      <c r="A165" s="103"/>
      <c r="B165" s="104"/>
      <c r="C165" s="103"/>
      <c r="D165" s="104"/>
      <c r="E165" s="104"/>
      <c r="F165" s="104"/>
      <c r="G165" s="105"/>
      <c r="H165" s="175"/>
      <c r="I165" s="104"/>
      <c r="J165" s="104"/>
      <c r="K165" s="104"/>
      <c r="L165" s="104"/>
      <c r="M165" s="104"/>
      <c r="N165" s="104"/>
      <c r="O165" s="104"/>
      <c r="P165" s="104"/>
      <c r="Q165" s="104"/>
      <c r="R165" s="105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4"/>
      <c r="AP165" s="104"/>
      <c r="AQ165" s="104"/>
      <c r="AR165" s="104"/>
      <c r="AS165" s="104"/>
      <c r="AT165" s="104"/>
      <c r="AU165" s="104"/>
      <c r="AV165" s="104"/>
      <c r="AW165" s="104"/>
      <c r="AX165" s="104"/>
      <c r="AY165" s="104"/>
      <c r="AZ165" s="104"/>
      <c r="BA165" s="104"/>
      <c r="BB165" s="104"/>
      <c r="BC165" s="104"/>
      <c r="BD165" s="104"/>
      <c r="BE165" s="104"/>
      <c r="BF165" s="104"/>
      <c r="BG165" s="104"/>
      <c r="BH165" s="104"/>
      <c r="BI165" s="104"/>
      <c r="BJ165" s="104"/>
      <c r="BK165" s="104"/>
      <c r="BL165" s="104"/>
    </row>
    <row r="166" ht="14.25" customHeight="1">
      <c r="A166" s="103"/>
      <c r="B166" s="104"/>
      <c r="C166" s="103"/>
      <c r="D166" s="104"/>
      <c r="E166" s="104"/>
      <c r="F166" s="104"/>
      <c r="G166" s="105"/>
      <c r="H166" s="175"/>
      <c r="I166" s="104"/>
      <c r="J166" s="104"/>
      <c r="K166" s="104"/>
      <c r="L166" s="104"/>
      <c r="M166" s="104"/>
      <c r="N166" s="104"/>
      <c r="O166" s="104"/>
      <c r="P166" s="104"/>
      <c r="Q166" s="104"/>
      <c r="R166" s="105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4"/>
      <c r="BG166" s="104"/>
      <c r="BH166" s="104"/>
      <c r="BI166" s="104"/>
      <c r="BJ166" s="104"/>
      <c r="BK166" s="104"/>
      <c r="BL166" s="104"/>
    </row>
    <row r="167" ht="14.25" customHeight="1">
      <c r="A167" s="103"/>
      <c r="B167" s="104"/>
      <c r="C167" s="103"/>
      <c r="D167" s="104"/>
      <c r="E167" s="104"/>
      <c r="F167" s="104"/>
      <c r="G167" s="105"/>
      <c r="H167" s="175"/>
      <c r="I167" s="104"/>
      <c r="J167" s="104"/>
      <c r="K167" s="104"/>
      <c r="L167" s="104"/>
      <c r="M167" s="104"/>
      <c r="N167" s="104"/>
      <c r="O167" s="104"/>
      <c r="P167" s="104"/>
      <c r="Q167" s="104"/>
      <c r="R167" s="105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04"/>
      <c r="AL167" s="104"/>
      <c r="AM167" s="104"/>
      <c r="AN167" s="104"/>
      <c r="AO167" s="104"/>
      <c r="AP167" s="104"/>
      <c r="AQ167" s="104"/>
      <c r="AR167" s="104"/>
      <c r="AS167" s="104"/>
      <c r="AT167" s="104"/>
      <c r="AU167" s="104"/>
      <c r="AV167" s="104"/>
      <c r="AW167" s="104"/>
      <c r="AX167" s="104"/>
      <c r="AY167" s="104"/>
      <c r="AZ167" s="104"/>
      <c r="BA167" s="104"/>
      <c r="BB167" s="104"/>
      <c r="BC167" s="104"/>
      <c r="BD167" s="104"/>
      <c r="BE167" s="104"/>
      <c r="BF167" s="104"/>
      <c r="BG167" s="104"/>
      <c r="BH167" s="104"/>
      <c r="BI167" s="104"/>
      <c r="BJ167" s="104"/>
      <c r="BK167" s="104"/>
      <c r="BL167" s="104"/>
    </row>
    <row r="168" ht="14.25" customHeight="1">
      <c r="A168" s="103"/>
      <c r="B168" s="104"/>
      <c r="C168" s="103"/>
      <c r="D168" s="104"/>
      <c r="E168" s="104"/>
      <c r="F168" s="104"/>
      <c r="G168" s="105"/>
      <c r="H168" s="175"/>
      <c r="I168" s="104"/>
      <c r="J168" s="104"/>
      <c r="K168" s="104"/>
      <c r="L168" s="104"/>
      <c r="M168" s="104"/>
      <c r="N168" s="104"/>
      <c r="O168" s="104"/>
      <c r="P168" s="104"/>
      <c r="Q168" s="104"/>
      <c r="R168" s="105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04"/>
      <c r="AK168" s="104"/>
      <c r="AL168" s="104"/>
      <c r="AM168" s="104"/>
      <c r="AN168" s="104"/>
      <c r="AO168" s="104"/>
      <c r="AP168" s="104"/>
      <c r="AQ168" s="104"/>
      <c r="AR168" s="104"/>
      <c r="AS168" s="104"/>
      <c r="AT168" s="104"/>
      <c r="AU168" s="104"/>
      <c r="AV168" s="104"/>
      <c r="AW168" s="104"/>
      <c r="AX168" s="104"/>
      <c r="AY168" s="104"/>
      <c r="AZ168" s="104"/>
      <c r="BA168" s="104"/>
      <c r="BB168" s="104"/>
      <c r="BC168" s="104"/>
      <c r="BD168" s="104"/>
      <c r="BE168" s="104"/>
      <c r="BF168" s="104"/>
      <c r="BG168" s="104"/>
      <c r="BH168" s="104"/>
      <c r="BI168" s="104"/>
      <c r="BJ168" s="104"/>
      <c r="BK168" s="104"/>
      <c r="BL168" s="104"/>
    </row>
    <row r="169" ht="14.25" customHeight="1">
      <c r="A169" s="103"/>
      <c r="B169" s="104"/>
      <c r="C169" s="103"/>
      <c r="D169" s="104"/>
      <c r="E169" s="104"/>
      <c r="F169" s="104"/>
      <c r="G169" s="105"/>
      <c r="H169" s="175"/>
      <c r="I169" s="104"/>
      <c r="J169" s="104"/>
      <c r="K169" s="104"/>
      <c r="L169" s="104"/>
      <c r="M169" s="104"/>
      <c r="N169" s="104"/>
      <c r="O169" s="104"/>
      <c r="P169" s="104"/>
      <c r="Q169" s="104"/>
      <c r="R169" s="105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  <c r="AJ169" s="104"/>
      <c r="AK169" s="104"/>
      <c r="AL169" s="104"/>
      <c r="AM169" s="104"/>
      <c r="AN169" s="104"/>
      <c r="AO169" s="104"/>
      <c r="AP169" s="104"/>
      <c r="AQ169" s="104"/>
      <c r="AR169" s="104"/>
      <c r="AS169" s="104"/>
      <c r="AT169" s="104"/>
      <c r="AU169" s="104"/>
      <c r="AV169" s="104"/>
      <c r="AW169" s="104"/>
      <c r="AX169" s="104"/>
      <c r="AY169" s="104"/>
      <c r="AZ169" s="104"/>
      <c r="BA169" s="104"/>
      <c r="BB169" s="104"/>
      <c r="BC169" s="104"/>
      <c r="BD169" s="104"/>
      <c r="BE169" s="104"/>
      <c r="BF169" s="104"/>
      <c r="BG169" s="104"/>
      <c r="BH169" s="104"/>
      <c r="BI169" s="104"/>
      <c r="BJ169" s="104"/>
      <c r="BK169" s="104"/>
      <c r="BL169" s="104"/>
    </row>
    <row r="170" ht="14.25" customHeight="1">
      <c r="A170" s="103"/>
      <c r="B170" s="104"/>
      <c r="C170" s="103"/>
      <c r="D170" s="104"/>
      <c r="E170" s="104"/>
      <c r="F170" s="104"/>
      <c r="G170" s="105"/>
      <c r="H170" s="175"/>
      <c r="I170" s="104"/>
      <c r="J170" s="104"/>
      <c r="K170" s="104"/>
      <c r="L170" s="104"/>
      <c r="M170" s="104"/>
      <c r="N170" s="104"/>
      <c r="O170" s="104"/>
      <c r="P170" s="104"/>
      <c r="Q170" s="104"/>
      <c r="R170" s="105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4"/>
      <c r="AV170" s="104"/>
      <c r="AW170" s="104"/>
      <c r="AX170" s="104"/>
      <c r="AY170" s="104"/>
      <c r="AZ170" s="104"/>
      <c r="BA170" s="104"/>
      <c r="BB170" s="104"/>
      <c r="BC170" s="104"/>
      <c r="BD170" s="104"/>
      <c r="BE170" s="104"/>
      <c r="BF170" s="104"/>
      <c r="BG170" s="104"/>
      <c r="BH170" s="104"/>
      <c r="BI170" s="104"/>
      <c r="BJ170" s="104"/>
      <c r="BK170" s="104"/>
      <c r="BL170" s="104"/>
    </row>
    <row r="171" ht="14.25" customHeight="1">
      <c r="A171" s="103"/>
      <c r="B171" s="104"/>
      <c r="C171" s="103"/>
      <c r="D171" s="104"/>
      <c r="E171" s="104"/>
      <c r="F171" s="104"/>
      <c r="G171" s="105"/>
      <c r="H171" s="175"/>
      <c r="I171" s="104"/>
      <c r="J171" s="104"/>
      <c r="K171" s="104"/>
      <c r="L171" s="104"/>
      <c r="M171" s="104"/>
      <c r="N171" s="104"/>
      <c r="O171" s="104"/>
      <c r="P171" s="104"/>
      <c r="Q171" s="104"/>
      <c r="R171" s="105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/>
      <c r="AW171" s="104"/>
      <c r="AX171" s="104"/>
      <c r="AY171" s="104"/>
      <c r="AZ171" s="104"/>
      <c r="BA171" s="104"/>
      <c r="BB171" s="104"/>
      <c r="BC171" s="104"/>
      <c r="BD171" s="104"/>
      <c r="BE171" s="104"/>
      <c r="BF171" s="104"/>
      <c r="BG171" s="104"/>
      <c r="BH171" s="104"/>
      <c r="BI171" s="104"/>
      <c r="BJ171" s="104"/>
      <c r="BK171" s="104"/>
      <c r="BL171" s="104"/>
    </row>
    <row r="172" ht="14.25" customHeight="1">
      <c r="A172" s="103"/>
      <c r="B172" s="104"/>
      <c r="C172" s="103"/>
      <c r="D172" s="104"/>
      <c r="E172" s="104"/>
      <c r="F172" s="104"/>
      <c r="G172" s="105"/>
      <c r="H172" s="175"/>
      <c r="I172" s="104"/>
      <c r="J172" s="104"/>
      <c r="K172" s="104"/>
      <c r="L172" s="104"/>
      <c r="M172" s="104"/>
      <c r="N172" s="104"/>
      <c r="O172" s="104"/>
      <c r="P172" s="104"/>
      <c r="Q172" s="104"/>
      <c r="R172" s="105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4"/>
      <c r="AV172" s="104"/>
      <c r="AW172" s="104"/>
      <c r="AX172" s="104"/>
      <c r="AY172" s="104"/>
      <c r="AZ172" s="104"/>
      <c r="BA172" s="104"/>
      <c r="BB172" s="104"/>
      <c r="BC172" s="104"/>
      <c r="BD172" s="104"/>
      <c r="BE172" s="104"/>
      <c r="BF172" s="104"/>
      <c r="BG172" s="104"/>
      <c r="BH172" s="104"/>
      <c r="BI172" s="104"/>
      <c r="BJ172" s="104"/>
      <c r="BK172" s="104"/>
      <c r="BL172" s="104"/>
    </row>
    <row r="173" ht="14.25" customHeight="1">
      <c r="A173" s="103"/>
      <c r="B173" s="104"/>
      <c r="C173" s="103"/>
      <c r="D173" s="104"/>
      <c r="E173" s="104"/>
      <c r="F173" s="104"/>
      <c r="G173" s="105"/>
      <c r="H173" s="175"/>
      <c r="I173" s="104"/>
      <c r="J173" s="104"/>
      <c r="K173" s="104"/>
      <c r="L173" s="104"/>
      <c r="M173" s="104"/>
      <c r="N173" s="104"/>
      <c r="O173" s="104"/>
      <c r="P173" s="104"/>
      <c r="Q173" s="104"/>
      <c r="R173" s="105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104"/>
      <c r="AN173" s="104"/>
      <c r="AO173" s="104"/>
      <c r="AP173" s="104"/>
      <c r="AQ173" s="104"/>
      <c r="AR173" s="104"/>
      <c r="AS173" s="104"/>
      <c r="AT173" s="104"/>
      <c r="AU173" s="104"/>
      <c r="AV173" s="104"/>
      <c r="AW173" s="104"/>
      <c r="AX173" s="104"/>
      <c r="AY173" s="104"/>
      <c r="AZ173" s="104"/>
      <c r="BA173" s="104"/>
      <c r="BB173" s="104"/>
      <c r="BC173" s="104"/>
      <c r="BD173" s="104"/>
      <c r="BE173" s="104"/>
      <c r="BF173" s="104"/>
      <c r="BG173" s="104"/>
      <c r="BH173" s="104"/>
      <c r="BI173" s="104"/>
      <c r="BJ173" s="104"/>
      <c r="BK173" s="104"/>
      <c r="BL173" s="104"/>
    </row>
    <row r="174" ht="14.25" customHeight="1">
      <c r="A174" s="103"/>
      <c r="B174" s="104"/>
      <c r="C174" s="103"/>
      <c r="D174" s="104"/>
      <c r="E174" s="104"/>
      <c r="F174" s="104"/>
      <c r="G174" s="105"/>
      <c r="H174" s="175"/>
      <c r="I174" s="104"/>
      <c r="J174" s="104"/>
      <c r="K174" s="104"/>
      <c r="L174" s="104"/>
      <c r="M174" s="104"/>
      <c r="N174" s="104"/>
      <c r="O174" s="104"/>
      <c r="P174" s="104"/>
      <c r="Q174" s="104"/>
      <c r="R174" s="105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4"/>
      <c r="BB174" s="104"/>
      <c r="BC174" s="104"/>
      <c r="BD174" s="104"/>
      <c r="BE174" s="104"/>
      <c r="BF174" s="104"/>
      <c r="BG174" s="104"/>
      <c r="BH174" s="104"/>
      <c r="BI174" s="104"/>
      <c r="BJ174" s="104"/>
      <c r="BK174" s="104"/>
      <c r="BL174" s="104"/>
    </row>
    <row r="175" ht="14.25" customHeight="1">
      <c r="A175" s="103"/>
      <c r="B175" s="104"/>
      <c r="C175" s="103"/>
      <c r="D175" s="104"/>
      <c r="E175" s="104"/>
      <c r="F175" s="104"/>
      <c r="G175" s="105"/>
      <c r="H175" s="175"/>
      <c r="I175" s="104"/>
      <c r="J175" s="104"/>
      <c r="K175" s="104"/>
      <c r="L175" s="104"/>
      <c r="M175" s="104"/>
      <c r="N175" s="104"/>
      <c r="O175" s="104"/>
      <c r="P175" s="104"/>
      <c r="Q175" s="104"/>
      <c r="R175" s="105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04"/>
      <c r="AK175" s="104"/>
      <c r="AL175" s="104"/>
      <c r="AM175" s="104"/>
      <c r="AN175" s="104"/>
      <c r="AO175" s="104"/>
      <c r="AP175" s="104"/>
      <c r="AQ175" s="104"/>
      <c r="AR175" s="104"/>
      <c r="AS175" s="104"/>
      <c r="AT175" s="104"/>
      <c r="AU175" s="104"/>
      <c r="AV175" s="104"/>
      <c r="AW175" s="104"/>
      <c r="AX175" s="104"/>
      <c r="AY175" s="104"/>
      <c r="AZ175" s="104"/>
      <c r="BA175" s="104"/>
      <c r="BB175" s="104"/>
      <c r="BC175" s="104"/>
      <c r="BD175" s="104"/>
      <c r="BE175" s="104"/>
      <c r="BF175" s="104"/>
      <c r="BG175" s="104"/>
      <c r="BH175" s="104"/>
      <c r="BI175" s="104"/>
      <c r="BJ175" s="104"/>
      <c r="BK175" s="104"/>
      <c r="BL175" s="104"/>
    </row>
    <row r="176" ht="14.25" customHeight="1">
      <c r="A176" s="103"/>
      <c r="B176" s="104"/>
      <c r="C176" s="103"/>
      <c r="D176" s="104"/>
      <c r="E176" s="104"/>
      <c r="F176" s="104"/>
      <c r="G176" s="105"/>
      <c r="H176" s="175"/>
      <c r="I176" s="104"/>
      <c r="J176" s="104"/>
      <c r="K176" s="104"/>
      <c r="L176" s="104"/>
      <c r="M176" s="104"/>
      <c r="N176" s="104"/>
      <c r="O176" s="104"/>
      <c r="P176" s="104"/>
      <c r="Q176" s="104"/>
      <c r="R176" s="105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Y176" s="104"/>
      <c r="AZ176" s="104"/>
      <c r="BA176" s="104"/>
      <c r="BB176" s="104"/>
      <c r="BC176" s="104"/>
      <c r="BD176" s="104"/>
      <c r="BE176" s="104"/>
      <c r="BF176" s="104"/>
      <c r="BG176" s="104"/>
      <c r="BH176" s="104"/>
      <c r="BI176" s="104"/>
      <c r="BJ176" s="104"/>
      <c r="BK176" s="104"/>
      <c r="BL176" s="104"/>
    </row>
    <row r="177" ht="14.25" customHeight="1">
      <c r="A177" s="103"/>
      <c r="B177" s="104"/>
      <c r="C177" s="103"/>
      <c r="D177" s="104"/>
      <c r="E177" s="104"/>
      <c r="F177" s="104"/>
      <c r="G177" s="105"/>
      <c r="H177" s="175"/>
      <c r="I177" s="104"/>
      <c r="J177" s="104"/>
      <c r="K177" s="104"/>
      <c r="L177" s="104"/>
      <c r="M177" s="104"/>
      <c r="N177" s="104"/>
      <c r="O177" s="104"/>
      <c r="P177" s="104"/>
      <c r="Q177" s="104"/>
      <c r="R177" s="105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104"/>
      <c r="AN177" s="104"/>
      <c r="AO177" s="104"/>
      <c r="AP177" s="104"/>
      <c r="AQ177" s="104"/>
      <c r="AR177" s="104"/>
      <c r="AS177" s="104"/>
      <c r="AT177" s="104"/>
      <c r="AU177" s="104"/>
      <c r="AV177" s="104"/>
      <c r="AW177" s="104"/>
      <c r="AX177" s="104"/>
      <c r="AY177" s="104"/>
      <c r="AZ177" s="104"/>
      <c r="BA177" s="104"/>
      <c r="BB177" s="104"/>
      <c r="BC177" s="104"/>
      <c r="BD177" s="104"/>
      <c r="BE177" s="104"/>
      <c r="BF177" s="104"/>
      <c r="BG177" s="104"/>
      <c r="BH177" s="104"/>
      <c r="BI177" s="104"/>
      <c r="BJ177" s="104"/>
      <c r="BK177" s="104"/>
      <c r="BL177" s="104"/>
    </row>
    <row r="178" ht="14.25" customHeight="1">
      <c r="A178" s="103"/>
      <c r="B178" s="104"/>
      <c r="C178" s="103"/>
      <c r="D178" s="104"/>
      <c r="E178" s="104"/>
      <c r="F178" s="104"/>
      <c r="G178" s="105"/>
      <c r="H178" s="175"/>
      <c r="I178" s="104"/>
      <c r="J178" s="104"/>
      <c r="K178" s="104"/>
      <c r="L178" s="104"/>
      <c r="M178" s="104"/>
      <c r="N178" s="104"/>
      <c r="O178" s="104"/>
      <c r="P178" s="104"/>
      <c r="Q178" s="104"/>
      <c r="R178" s="105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  <c r="AL178" s="104"/>
      <c r="AM178" s="104"/>
      <c r="AN178" s="104"/>
      <c r="AO178" s="104"/>
      <c r="AP178" s="104"/>
      <c r="AQ178" s="104"/>
      <c r="AR178" s="104"/>
      <c r="AS178" s="104"/>
      <c r="AT178" s="104"/>
      <c r="AU178" s="104"/>
      <c r="AV178" s="104"/>
      <c r="AW178" s="104"/>
      <c r="AX178" s="104"/>
      <c r="AY178" s="104"/>
      <c r="AZ178" s="104"/>
      <c r="BA178" s="104"/>
      <c r="BB178" s="104"/>
      <c r="BC178" s="104"/>
      <c r="BD178" s="104"/>
      <c r="BE178" s="104"/>
      <c r="BF178" s="104"/>
      <c r="BG178" s="104"/>
      <c r="BH178" s="104"/>
      <c r="BI178" s="104"/>
      <c r="BJ178" s="104"/>
      <c r="BK178" s="104"/>
      <c r="BL178" s="104"/>
    </row>
    <row r="179" ht="14.25" customHeight="1">
      <c r="A179" s="103"/>
      <c r="B179" s="104"/>
      <c r="C179" s="103"/>
      <c r="D179" s="104"/>
      <c r="E179" s="104"/>
      <c r="F179" s="104"/>
      <c r="G179" s="105"/>
      <c r="H179" s="175"/>
      <c r="I179" s="104"/>
      <c r="J179" s="104"/>
      <c r="K179" s="104"/>
      <c r="L179" s="104"/>
      <c r="M179" s="104"/>
      <c r="N179" s="104"/>
      <c r="O179" s="104"/>
      <c r="P179" s="104"/>
      <c r="Q179" s="104"/>
      <c r="R179" s="105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Y179" s="104"/>
      <c r="AZ179" s="104"/>
      <c r="BA179" s="104"/>
      <c r="BB179" s="104"/>
      <c r="BC179" s="104"/>
      <c r="BD179" s="104"/>
      <c r="BE179" s="104"/>
      <c r="BF179" s="104"/>
      <c r="BG179" s="104"/>
      <c r="BH179" s="104"/>
      <c r="BI179" s="104"/>
      <c r="BJ179" s="104"/>
      <c r="BK179" s="104"/>
      <c r="BL179" s="104"/>
    </row>
    <row r="180" ht="14.25" customHeight="1">
      <c r="A180" s="103"/>
      <c r="B180" s="104"/>
      <c r="C180" s="103"/>
      <c r="D180" s="104"/>
      <c r="E180" s="104"/>
      <c r="F180" s="104"/>
      <c r="G180" s="105"/>
      <c r="H180" s="175"/>
      <c r="I180" s="104"/>
      <c r="J180" s="104"/>
      <c r="K180" s="104"/>
      <c r="L180" s="104"/>
      <c r="M180" s="104"/>
      <c r="N180" s="104"/>
      <c r="O180" s="104"/>
      <c r="P180" s="104"/>
      <c r="Q180" s="104"/>
      <c r="R180" s="105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04"/>
      <c r="AK180" s="104"/>
      <c r="AL180" s="104"/>
      <c r="AM180" s="104"/>
      <c r="AN180" s="104"/>
      <c r="AO180" s="104"/>
      <c r="AP180" s="104"/>
      <c r="AQ180" s="104"/>
      <c r="AR180" s="104"/>
      <c r="AS180" s="104"/>
      <c r="AT180" s="104"/>
      <c r="AU180" s="104"/>
      <c r="AV180" s="104"/>
      <c r="AW180" s="104"/>
      <c r="AX180" s="104"/>
      <c r="AY180" s="104"/>
      <c r="AZ180" s="104"/>
      <c r="BA180" s="104"/>
      <c r="BB180" s="104"/>
      <c r="BC180" s="104"/>
      <c r="BD180" s="104"/>
      <c r="BE180" s="104"/>
      <c r="BF180" s="104"/>
      <c r="BG180" s="104"/>
      <c r="BH180" s="104"/>
      <c r="BI180" s="104"/>
      <c r="BJ180" s="104"/>
      <c r="BK180" s="104"/>
      <c r="BL180" s="104"/>
    </row>
    <row r="181" ht="14.25" customHeight="1">
      <c r="A181" s="103"/>
      <c r="B181" s="104"/>
      <c r="C181" s="103"/>
      <c r="D181" s="104"/>
      <c r="E181" s="104"/>
      <c r="F181" s="104"/>
      <c r="G181" s="105"/>
      <c r="H181" s="175"/>
      <c r="I181" s="104"/>
      <c r="J181" s="104"/>
      <c r="K181" s="104"/>
      <c r="L181" s="104"/>
      <c r="M181" s="104"/>
      <c r="N181" s="104"/>
      <c r="O181" s="104"/>
      <c r="P181" s="104"/>
      <c r="Q181" s="104"/>
      <c r="R181" s="105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Y181" s="104"/>
      <c r="AZ181" s="104"/>
      <c r="BA181" s="104"/>
      <c r="BB181" s="104"/>
      <c r="BC181" s="104"/>
      <c r="BD181" s="104"/>
      <c r="BE181" s="104"/>
      <c r="BF181" s="104"/>
      <c r="BG181" s="104"/>
      <c r="BH181" s="104"/>
      <c r="BI181" s="104"/>
      <c r="BJ181" s="104"/>
      <c r="BK181" s="104"/>
      <c r="BL181" s="104"/>
    </row>
    <row r="182" ht="14.25" customHeight="1">
      <c r="A182" s="103"/>
      <c r="B182" s="104"/>
      <c r="C182" s="103"/>
      <c r="D182" s="104"/>
      <c r="E182" s="104"/>
      <c r="F182" s="104"/>
      <c r="G182" s="105"/>
      <c r="H182" s="175"/>
      <c r="I182" s="104"/>
      <c r="J182" s="104"/>
      <c r="K182" s="104"/>
      <c r="L182" s="104"/>
      <c r="M182" s="104"/>
      <c r="N182" s="104"/>
      <c r="O182" s="104"/>
      <c r="P182" s="104"/>
      <c r="Q182" s="104"/>
      <c r="R182" s="105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  <c r="AM182" s="104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Y182" s="104"/>
      <c r="AZ182" s="104"/>
      <c r="BA182" s="104"/>
      <c r="BB182" s="104"/>
      <c r="BC182" s="104"/>
      <c r="BD182" s="104"/>
      <c r="BE182" s="104"/>
      <c r="BF182" s="104"/>
      <c r="BG182" s="104"/>
      <c r="BH182" s="104"/>
      <c r="BI182" s="104"/>
      <c r="BJ182" s="104"/>
      <c r="BK182" s="104"/>
      <c r="BL182" s="104"/>
    </row>
    <row r="183" ht="14.25" customHeight="1">
      <c r="A183" s="103"/>
      <c r="B183" s="104"/>
      <c r="C183" s="103"/>
      <c r="D183" s="104"/>
      <c r="E183" s="104"/>
      <c r="F183" s="104"/>
      <c r="G183" s="105"/>
      <c r="H183" s="175"/>
      <c r="I183" s="104"/>
      <c r="J183" s="104"/>
      <c r="K183" s="104"/>
      <c r="L183" s="104"/>
      <c r="M183" s="104"/>
      <c r="N183" s="104"/>
      <c r="O183" s="104"/>
      <c r="P183" s="104"/>
      <c r="Q183" s="104"/>
      <c r="R183" s="105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  <c r="AL183" s="104"/>
      <c r="AM183" s="104"/>
      <c r="AN183" s="104"/>
      <c r="AO183" s="104"/>
      <c r="AP183" s="104"/>
      <c r="AQ183" s="104"/>
      <c r="AR183" s="104"/>
      <c r="AS183" s="104"/>
      <c r="AT183" s="104"/>
      <c r="AU183" s="104"/>
      <c r="AV183" s="104"/>
      <c r="AW183" s="104"/>
      <c r="AX183" s="104"/>
      <c r="AY183" s="104"/>
      <c r="AZ183" s="104"/>
      <c r="BA183" s="104"/>
      <c r="BB183" s="104"/>
      <c r="BC183" s="104"/>
      <c r="BD183" s="104"/>
      <c r="BE183" s="104"/>
      <c r="BF183" s="104"/>
      <c r="BG183" s="104"/>
      <c r="BH183" s="104"/>
      <c r="BI183" s="104"/>
      <c r="BJ183" s="104"/>
      <c r="BK183" s="104"/>
      <c r="BL183" s="104"/>
    </row>
    <row r="184" ht="14.25" customHeight="1">
      <c r="A184" s="103"/>
      <c r="B184" s="104"/>
      <c r="C184" s="103"/>
      <c r="D184" s="104"/>
      <c r="E184" s="104"/>
      <c r="F184" s="104"/>
      <c r="G184" s="105"/>
      <c r="H184" s="175"/>
      <c r="I184" s="104"/>
      <c r="J184" s="104"/>
      <c r="K184" s="104"/>
      <c r="L184" s="104"/>
      <c r="M184" s="104"/>
      <c r="N184" s="104"/>
      <c r="O184" s="104"/>
      <c r="P184" s="104"/>
      <c r="Q184" s="104"/>
      <c r="R184" s="105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04"/>
      <c r="AK184" s="104"/>
      <c r="AL184" s="104"/>
      <c r="AM184" s="104"/>
      <c r="AN184" s="104"/>
      <c r="AO184" s="104"/>
      <c r="AP184" s="104"/>
      <c r="AQ184" s="104"/>
      <c r="AR184" s="104"/>
      <c r="AS184" s="104"/>
      <c r="AT184" s="104"/>
      <c r="AU184" s="104"/>
      <c r="AV184" s="104"/>
      <c r="AW184" s="104"/>
      <c r="AX184" s="104"/>
      <c r="AY184" s="104"/>
      <c r="AZ184" s="104"/>
      <c r="BA184" s="104"/>
      <c r="BB184" s="104"/>
      <c r="BC184" s="104"/>
      <c r="BD184" s="104"/>
      <c r="BE184" s="104"/>
      <c r="BF184" s="104"/>
      <c r="BG184" s="104"/>
      <c r="BH184" s="104"/>
      <c r="BI184" s="104"/>
      <c r="BJ184" s="104"/>
      <c r="BK184" s="104"/>
      <c r="BL184" s="104"/>
    </row>
    <row r="185" ht="14.25" customHeight="1">
      <c r="A185" s="103"/>
      <c r="B185" s="104"/>
      <c r="C185" s="103"/>
      <c r="D185" s="104"/>
      <c r="E185" s="104"/>
      <c r="F185" s="104"/>
      <c r="G185" s="105"/>
      <c r="H185" s="175"/>
      <c r="I185" s="104"/>
      <c r="J185" s="104"/>
      <c r="K185" s="104"/>
      <c r="L185" s="104"/>
      <c r="M185" s="104"/>
      <c r="N185" s="104"/>
      <c r="O185" s="104"/>
      <c r="P185" s="104"/>
      <c r="Q185" s="104"/>
      <c r="R185" s="105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04"/>
      <c r="AL185" s="104"/>
      <c r="AM185" s="104"/>
      <c r="AN185" s="104"/>
      <c r="AO185" s="104"/>
      <c r="AP185" s="104"/>
      <c r="AQ185" s="104"/>
      <c r="AR185" s="104"/>
      <c r="AS185" s="104"/>
      <c r="AT185" s="104"/>
      <c r="AU185" s="104"/>
      <c r="AV185" s="104"/>
      <c r="AW185" s="104"/>
      <c r="AX185" s="104"/>
      <c r="AY185" s="104"/>
      <c r="AZ185" s="104"/>
      <c r="BA185" s="104"/>
      <c r="BB185" s="104"/>
      <c r="BC185" s="104"/>
      <c r="BD185" s="104"/>
      <c r="BE185" s="104"/>
      <c r="BF185" s="104"/>
      <c r="BG185" s="104"/>
      <c r="BH185" s="104"/>
      <c r="BI185" s="104"/>
      <c r="BJ185" s="104"/>
      <c r="BK185" s="104"/>
      <c r="BL185" s="104"/>
    </row>
    <row r="186" ht="14.25" customHeight="1">
      <c r="A186" s="103"/>
      <c r="B186" s="104"/>
      <c r="C186" s="103"/>
      <c r="D186" s="104"/>
      <c r="E186" s="104"/>
      <c r="F186" s="104"/>
      <c r="G186" s="105"/>
      <c r="H186" s="175"/>
      <c r="I186" s="104"/>
      <c r="J186" s="104"/>
      <c r="K186" s="104"/>
      <c r="L186" s="104"/>
      <c r="M186" s="104"/>
      <c r="N186" s="104"/>
      <c r="O186" s="104"/>
      <c r="P186" s="104"/>
      <c r="Q186" s="104"/>
      <c r="R186" s="105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104"/>
      <c r="BA186" s="104"/>
      <c r="BB186" s="104"/>
      <c r="BC186" s="104"/>
      <c r="BD186" s="104"/>
      <c r="BE186" s="104"/>
      <c r="BF186" s="104"/>
      <c r="BG186" s="104"/>
      <c r="BH186" s="104"/>
      <c r="BI186" s="104"/>
      <c r="BJ186" s="104"/>
      <c r="BK186" s="104"/>
      <c r="BL186" s="104"/>
    </row>
    <row r="187" ht="14.25" customHeight="1">
      <c r="A187" s="103"/>
      <c r="B187" s="104"/>
      <c r="C187" s="103"/>
      <c r="D187" s="104"/>
      <c r="E187" s="104"/>
      <c r="F187" s="104"/>
      <c r="G187" s="105"/>
      <c r="H187" s="175"/>
      <c r="I187" s="104"/>
      <c r="J187" s="104"/>
      <c r="K187" s="104"/>
      <c r="L187" s="104"/>
      <c r="M187" s="104"/>
      <c r="N187" s="104"/>
      <c r="O187" s="104"/>
      <c r="P187" s="104"/>
      <c r="Q187" s="104"/>
      <c r="R187" s="105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04"/>
      <c r="AL187" s="104"/>
      <c r="AM187" s="104"/>
      <c r="AN187" s="104"/>
      <c r="AO187" s="104"/>
      <c r="AP187" s="104"/>
      <c r="AQ187" s="104"/>
      <c r="AR187" s="104"/>
      <c r="AS187" s="104"/>
      <c r="AT187" s="104"/>
      <c r="AU187" s="104"/>
      <c r="AV187" s="104"/>
      <c r="AW187" s="104"/>
      <c r="AX187" s="104"/>
      <c r="AY187" s="104"/>
      <c r="AZ187" s="104"/>
      <c r="BA187" s="104"/>
      <c r="BB187" s="104"/>
      <c r="BC187" s="104"/>
      <c r="BD187" s="104"/>
      <c r="BE187" s="104"/>
      <c r="BF187" s="104"/>
      <c r="BG187" s="104"/>
      <c r="BH187" s="104"/>
      <c r="BI187" s="104"/>
      <c r="BJ187" s="104"/>
      <c r="BK187" s="104"/>
      <c r="BL187" s="104"/>
    </row>
    <row r="188" ht="14.25" customHeight="1">
      <c r="A188" s="103"/>
      <c r="B188" s="104"/>
      <c r="C188" s="103"/>
      <c r="D188" s="104"/>
      <c r="E188" s="104"/>
      <c r="F188" s="104"/>
      <c r="G188" s="105"/>
      <c r="H188" s="175"/>
      <c r="I188" s="104"/>
      <c r="J188" s="104"/>
      <c r="K188" s="104"/>
      <c r="L188" s="104"/>
      <c r="M188" s="104"/>
      <c r="N188" s="104"/>
      <c r="O188" s="104"/>
      <c r="P188" s="104"/>
      <c r="Q188" s="104"/>
      <c r="R188" s="105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4"/>
      <c r="AT188" s="104"/>
      <c r="AU188" s="104"/>
      <c r="AV188" s="104"/>
      <c r="AW188" s="104"/>
      <c r="AX188" s="104"/>
      <c r="AY188" s="104"/>
      <c r="AZ188" s="104"/>
      <c r="BA188" s="104"/>
      <c r="BB188" s="104"/>
      <c r="BC188" s="104"/>
      <c r="BD188" s="104"/>
      <c r="BE188" s="104"/>
      <c r="BF188" s="104"/>
      <c r="BG188" s="104"/>
      <c r="BH188" s="104"/>
      <c r="BI188" s="104"/>
      <c r="BJ188" s="104"/>
      <c r="BK188" s="104"/>
      <c r="BL188" s="104"/>
    </row>
    <row r="189" ht="14.25" customHeight="1">
      <c r="A189" s="103"/>
      <c r="B189" s="104"/>
      <c r="C189" s="103"/>
      <c r="D189" s="104"/>
      <c r="E189" s="104"/>
      <c r="F189" s="104"/>
      <c r="G189" s="105"/>
      <c r="H189" s="175"/>
      <c r="I189" s="104"/>
      <c r="J189" s="104"/>
      <c r="K189" s="104"/>
      <c r="L189" s="104"/>
      <c r="M189" s="104"/>
      <c r="N189" s="104"/>
      <c r="O189" s="104"/>
      <c r="P189" s="104"/>
      <c r="Q189" s="104"/>
      <c r="R189" s="105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4"/>
      <c r="AT189" s="104"/>
      <c r="AU189" s="104"/>
      <c r="AV189" s="104"/>
      <c r="AW189" s="104"/>
      <c r="AX189" s="104"/>
      <c r="AY189" s="104"/>
      <c r="AZ189" s="104"/>
      <c r="BA189" s="104"/>
      <c r="BB189" s="104"/>
      <c r="BC189" s="104"/>
      <c r="BD189" s="104"/>
      <c r="BE189" s="104"/>
      <c r="BF189" s="104"/>
      <c r="BG189" s="104"/>
      <c r="BH189" s="104"/>
      <c r="BI189" s="104"/>
      <c r="BJ189" s="104"/>
      <c r="BK189" s="104"/>
      <c r="BL189" s="104"/>
    </row>
    <row r="190" ht="14.25" customHeight="1">
      <c r="A190" s="103"/>
      <c r="B190" s="104"/>
      <c r="C190" s="103"/>
      <c r="D190" s="104"/>
      <c r="E190" s="104"/>
      <c r="F190" s="104"/>
      <c r="G190" s="105"/>
      <c r="H190" s="175"/>
      <c r="I190" s="104"/>
      <c r="J190" s="104"/>
      <c r="K190" s="104"/>
      <c r="L190" s="104"/>
      <c r="M190" s="104"/>
      <c r="N190" s="104"/>
      <c r="O190" s="104"/>
      <c r="P190" s="104"/>
      <c r="Q190" s="104"/>
      <c r="R190" s="105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  <c r="AL190" s="104"/>
      <c r="AM190" s="104"/>
      <c r="AN190" s="104"/>
      <c r="AO190" s="104"/>
      <c r="AP190" s="104"/>
      <c r="AQ190" s="104"/>
      <c r="AR190" s="104"/>
      <c r="AS190" s="104"/>
      <c r="AT190" s="104"/>
      <c r="AU190" s="104"/>
      <c r="AV190" s="104"/>
      <c r="AW190" s="104"/>
      <c r="AX190" s="104"/>
      <c r="AY190" s="104"/>
      <c r="AZ190" s="104"/>
      <c r="BA190" s="104"/>
      <c r="BB190" s="104"/>
      <c r="BC190" s="104"/>
      <c r="BD190" s="104"/>
      <c r="BE190" s="104"/>
      <c r="BF190" s="104"/>
      <c r="BG190" s="104"/>
      <c r="BH190" s="104"/>
      <c r="BI190" s="104"/>
      <c r="BJ190" s="104"/>
      <c r="BK190" s="104"/>
      <c r="BL190" s="104"/>
    </row>
    <row r="191" ht="14.25" customHeight="1">
      <c r="A191" s="103"/>
      <c r="B191" s="104"/>
      <c r="C191" s="103"/>
      <c r="D191" s="104"/>
      <c r="E191" s="104"/>
      <c r="F191" s="104"/>
      <c r="G191" s="105"/>
      <c r="H191" s="175"/>
      <c r="I191" s="104"/>
      <c r="J191" s="104"/>
      <c r="K191" s="104"/>
      <c r="L191" s="104"/>
      <c r="M191" s="104"/>
      <c r="N191" s="104"/>
      <c r="O191" s="104"/>
      <c r="P191" s="104"/>
      <c r="Q191" s="104"/>
      <c r="R191" s="105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Y191" s="104"/>
      <c r="AZ191" s="104"/>
      <c r="BA191" s="104"/>
      <c r="BB191" s="104"/>
      <c r="BC191" s="104"/>
      <c r="BD191" s="104"/>
      <c r="BE191" s="104"/>
      <c r="BF191" s="104"/>
      <c r="BG191" s="104"/>
      <c r="BH191" s="104"/>
      <c r="BI191" s="104"/>
      <c r="BJ191" s="104"/>
      <c r="BK191" s="104"/>
      <c r="BL191" s="104"/>
    </row>
    <row r="192" ht="14.25" customHeight="1">
      <c r="A192" s="103"/>
      <c r="B192" s="104"/>
      <c r="C192" s="103"/>
      <c r="D192" s="104"/>
      <c r="E192" s="104"/>
      <c r="F192" s="104"/>
      <c r="G192" s="105"/>
      <c r="H192" s="175"/>
      <c r="I192" s="104"/>
      <c r="J192" s="104"/>
      <c r="K192" s="104"/>
      <c r="L192" s="104"/>
      <c r="M192" s="104"/>
      <c r="N192" s="104"/>
      <c r="O192" s="104"/>
      <c r="P192" s="104"/>
      <c r="Q192" s="104"/>
      <c r="R192" s="105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  <c r="AJ192" s="104"/>
      <c r="AK192" s="104"/>
      <c r="AL192" s="104"/>
      <c r="AM192" s="104"/>
      <c r="AN192" s="104"/>
      <c r="AO192" s="104"/>
      <c r="AP192" s="104"/>
      <c r="AQ192" s="104"/>
      <c r="AR192" s="104"/>
      <c r="AS192" s="104"/>
      <c r="AT192" s="104"/>
      <c r="AU192" s="104"/>
      <c r="AV192" s="104"/>
      <c r="AW192" s="104"/>
      <c r="AX192" s="104"/>
      <c r="AY192" s="104"/>
      <c r="AZ192" s="104"/>
      <c r="BA192" s="104"/>
      <c r="BB192" s="104"/>
      <c r="BC192" s="104"/>
      <c r="BD192" s="104"/>
      <c r="BE192" s="104"/>
      <c r="BF192" s="104"/>
      <c r="BG192" s="104"/>
      <c r="BH192" s="104"/>
      <c r="BI192" s="104"/>
      <c r="BJ192" s="104"/>
      <c r="BK192" s="104"/>
      <c r="BL192" s="104"/>
    </row>
    <row r="193" ht="14.25" customHeight="1">
      <c r="A193" s="103"/>
      <c r="B193" s="104"/>
      <c r="C193" s="103"/>
      <c r="D193" s="104"/>
      <c r="E193" s="104"/>
      <c r="F193" s="104"/>
      <c r="G193" s="105"/>
      <c r="H193" s="175"/>
      <c r="I193" s="104"/>
      <c r="J193" s="104"/>
      <c r="K193" s="104"/>
      <c r="L193" s="104"/>
      <c r="M193" s="104"/>
      <c r="N193" s="104"/>
      <c r="O193" s="104"/>
      <c r="P193" s="104"/>
      <c r="Q193" s="104"/>
      <c r="R193" s="105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4"/>
      <c r="AI193" s="104"/>
      <c r="AJ193" s="104"/>
      <c r="AK193" s="104"/>
      <c r="AL193" s="104"/>
      <c r="AM193" s="104"/>
      <c r="AN193" s="104"/>
      <c r="AO193" s="104"/>
      <c r="AP193" s="104"/>
      <c r="AQ193" s="104"/>
      <c r="AR193" s="104"/>
      <c r="AS193" s="104"/>
      <c r="AT193" s="104"/>
      <c r="AU193" s="104"/>
      <c r="AV193" s="104"/>
      <c r="AW193" s="104"/>
      <c r="AX193" s="104"/>
      <c r="AY193" s="104"/>
      <c r="AZ193" s="104"/>
      <c r="BA193" s="104"/>
      <c r="BB193" s="104"/>
      <c r="BC193" s="104"/>
      <c r="BD193" s="104"/>
      <c r="BE193" s="104"/>
      <c r="BF193" s="104"/>
      <c r="BG193" s="104"/>
      <c r="BH193" s="104"/>
      <c r="BI193" s="104"/>
      <c r="BJ193" s="104"/>
      <c r="BK193" s="104"/>
      <c r="BL193" s="104"/>
    </row>
    <row r="194" ht="14.25" customHeight="1">
      <c r="A194" s="103"/>
      <c r="B194" s="104"/>
      <c r="C194" s="103"/>
      <c r="D194" s="104"/>
      <c r="E194" s="104"/>
      <c r="F194" s="104"/>
      <c r="G194" s="105"/>
      <c r="H194" s="175"/>
      <c r="I194" s="104"/>
      <c r="J194" s="104"/>
      <c r="K194" s="104"/>
      <c r="L194" s="104"/>
      <c r="M194" s="104"/>
      <c r="N194" s="104"/>
      <c r="O194" s="104"/>
      <c r="P194" s="104"/>
      <c r="Q194" s="104"/>
      <c r="R194" s="105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  <c r="AD194" s="104"/>
      <c r="AE194" s="104"/>
      <c r="AF194" s="104"/>
      <c r="AG194" s="104"/>
      <c r="AH194" s="104"/>
      <c r="AI194" s="104"/>
      <c r="AJ194" s="104"/>
      <c r="AK194" s="104"/>
      <c r="AL194" s="104"/>
      <c r="AM194" s="104"/>
      <c r="AN194" s="104"/>
      <c r="AO194" s="104"/>
      <c r="AP194" s="104"/>
      <c r="AQ194" s="104"/>
      <c r="AR194" s="104"/>
      <c r="AS194" s="104"/>
      <c r="AT194" s="104"/>
      <c r="AU194" s="104"/>
      <c r="AV194" s="104"/>
      <c r="AW194" s="104"/>
      <c r="AX194" s="104"/>
      <c r="AY194" s="104"/>
      <c r="AZ194" s="104"/>
      <c r="BA194" s="104"/>
      <c r="BB194" s="104"/>
      <c r="BC194" s="104"/>
      <c r="BD194" s="104"/>
      <c r="BE194" s="104"/>
      <c r="BF194" s="104"/>
      <c r="BG194" s="104"/>
      <c r="BH194" s="104"/>
      <c r="BI194" s="104"/>
      <c r="BJ194" s="104"/>
      <c r="BK194" s="104"/>
      <c r="BL194" s="104"/>
    </row>
    <row r="195" ht="14.25" customHeight="1">
      <c r="A195" s="103"/>
      <c r="B195" s="104"/>
      <c r="C195" s="103"/>
      <c r="D195" s="104"/>
      <c r="E195" s="104"/>
      <c r="F195" s="104"/>
      <c r="G195" s="105"/>
      <c r="H195" s="175"/>
      <c r="I195" s="104"/>
      <c r="J195" s="104"/>
      <c r="K195" s="104"/>
      <c r="L195" s="104"/>
      <c r="M195" s="104"/>
      <c r="N195" s="104"/>
      <c r="O195" s="104"/>
      <c r="P195" s="104"/>
      <c r="Q195" s="104"/>
      <c r="R195" s="105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  <c r="AJ195" s="104"/>
      <c r="AK195" s="104"/>
      <c r="AL195" s="104"/>
      <c r="AM195" s="104"/>
      <c r="AN195" s="104"/>
      <c r="AO195" s="104"/>
      <c r="AP195" s="104"/>
      <c r="AQ195" s="104"/>
      <c r="AR195" s="104"/>
      <c r="AS195" s="104"/>
      <c r="AT195" s="104"/>
      <c r="AU195" s="104"/>
      <c r="AV195" s="104"/>
      <c r="AW195" s="104"/>
      <c r="AX195" s="104"/>
      <c r="AY195" s="104"/>
      <c r="AZ195" s="104"/>
      <c r="BA195" s="104"/>
      <c r="BB195" s="104"/>
      <c r="BC195" s="104"/>
      <c r="BD195" s="104"/>
      <c r="BE195" s="104"/>
      <c r="BF195" s="104"/>
      <c r="BG195" s="104"/>
      <c r="BH195" s="104"/>
      <c r="BI195" s="104"/>
      <c r="BJ195" s="104"/>
      <c r="BK195" s="104"/>
      <c r="BL195" s="104"/>
    </row>
    <row r="196" ht="14.25" customHeight="1">
      <c r="A196" s="103"/>
      <c r="B196" s="104"/>
      <c r="C196" s="103"/>
      <c r="D196" s="104"/>
      <c r="E196" s="104"/>
      <c r="F196" s="104"/>
      <c r="G196" s="105"/>
      <c r="H196" s="175"/>
      <c r="I196" s="104"/>
      <c r="J196" s="104"/>
      <c r="K196" s="104"/>
      <c r="L196" s="104"/>
      <c r="M196" s="104"/>
      <c r="N196" s="104"/>
      <c r="O196" s="104"/>
      <c r="P196" s="104"/>
      <c r="Q196" s="104"/>
      <c r="R196" s="105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104"/>
      <c r="AK196" s="104"/>
      <c r="AL196" s="104"/>
      <c r="AM196" s="104"/>
      <c r="AN196" s="104"/>
      <c r="AO196" s="104"/>
      <c r="AP196" s="104"/>
      <c r="AQ196" s="104"/>
      <c r="AR196" s="104"/>
      <c r="AS196" s="104"/>
      <c r="AT196" s="104"/>
      <c r="AU196" s="104"/>
      <c r="AV196" s="104"/>
      <c r="AW196" s="104"/>
      <c r="AX196" s="104"/>
      <c r="AY196" s="104"/>
      <c r="AZ196" s="104"/>
      <c r="BA196" s="104"/>
      <c r="BB196" s="104"/>
      <c r="BC196" s="104"/>
      <c r="BD196" s="104"/>
      <c r="BE196" s="104"/>
      <c r="BF196" s="104"/>
      <c r="BG196" s="104"/>
      <c r="BH196" s="104"/>
      <c r="BI196" s="104"/>
      <c r="BJ196" s="104"/>
      <c r="BK196" s="104"/>
      <c r="BL196" s="104"/>
    </row>
    <row r="197" ht="14.25" customHeight="1">
      <c r="A197" s="103"/>
      <c r="B197" s="104"/>
      <c r="C197" s="103"/>
      <c r="D197" s="104"/>
      <c r="E197" s="104"/>
      <c r="F197" s="104"/>
      <c r="G197" s="105"/>
      <c r="H197" s="175"/>
      <c r="I197" s="104"/>
      <c r="J197" s="104"/>
      <c r="K197" s="104"/>
      <c r="L197" s="104"/>
      <c r="M197" s="104"/>
      <c r="N197" s="104"/>
      <c r="O197" s="104"/>
      <c r="P197" s="104"/>
      <c r="Q197" s="104"/>
      <c r="R197" s="105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04"/>
      <c r="AK197" s="104"/>
      <c r="AL197" s="104"/>
      <c r="AM197" s="104"/>
      <c r="AN197" s="104"/>
      <c r="AO197" s="104"/>
      <c r="AP197" s="104"/>
      <c r="AQ197" s="104"/>
      <c r="AR197" s="104"/>
      <c r="AS197" s="104"/>
      <c r="AT197" s="104"/>
      <c r="AU197" s="104"/>
      <c r="AV197" s="104"/>
      <c r="AW197" s="104"/>
      <c r="AX197" s="104"/>
      <c r="AY197" s="104"/>
      <c r="AZ197" s="104"/>
      <c r="BA197" s="104"/>
      <c r="BB197" s="104"/>
      <c r="BC197" s="104"/>
      <c r="BD197" s="104"/>
      <c r="BE197" s="104"/>
      <c r="BF197" s="104"/>
      <c r="BG197" s="104"/>
      <c r="BH197" s="104"/>
      <c r="BI197" s="104"/>
      <c r="BJ197" s="104"/>
      <c r="BK197" s="104"/>
      <c r="BL197" s="104"/>
    </row>
    <row r="198" ht="14.25" customHeight="1">
      <c r="A198" s="103"/>
      <c r="B198" s="104"/>
      <c r="C198" s="103"/>
      <c r="D198" s="104"/>
      <c r="E198" s="104"/>
      <c r="F198" s="104"/>
      <c r="G198" s="105"/>
      <c r="H198" s="175"/>
      <c r="I198" s="104"/>
      <c r="J198" s="104"/>
      <c r="K198" s="104"/>
      <c r="L198" s="104"/>
      <c r="M198" s="104"/>
      <c r="N198" s="104"/>
      <c r="O198" s="104"/>
      <c r="P198" s="104"/>
      <c r="Q198" s="104"/>
      <c r="R198" s="105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4"/>
      <c r="AI198" s="104"/>
      <c r="AJ198" s="104"/>
      <c r="AK198" s="104"/>
      <c r="AL198" s="104"/>
      <c r="AM198" s="104"/>
      <c r="AN198" s="104"/>
      <c r="AO198" s="104"/>
      <c r="AP198" s="104"/>
      <c r="AQ198" s="104"/>
      <c r="AR198" s="104"/>
      <c r="AS198" s="104"/>
      <c r="AT198" s="104"/>
      <c r="AU198" s="104"/>
      <c r="AV198" s="104"/>
      <c r="AW198" s="104"/>
      <c r="AX198" s="104"/>
      <c r="AY198" s="104"/>
      <c r="AZ198" s="104"/>
      <c r="BA198" s="104"/>
      <c r="BB198" s="104"/>
      <c r="BC198" s="104"/>
      <c r="BD198" s="104"/>
      <c r="BE198" s="104"/>
      <c r="BF198" s="104"/>
      <c r="BG198" s="104"/>
      <c r="BH198" s="104"/>
      <c r="BI198" s="104"/>
      <c r="BJ198" s="104"/>
      <c r="BK198" s="104"/>
      <c r="BL198" s="104"/>
    </row>
    <row r="199" ht="14.25" customHeight="1">
      <c r="A199" s="103"/>
      <c r="B199" s="104"/>
      <c r="C199" s="103"/>
      <c r="D199" s="104"/>
      <c r="E199" s="104"/>
      <c r="F199" s="104"/>
      <c r="G199" s="105"/>
      <c r="H199" s="175"/>
      <c r="I199" s="104"/>
      <c r="J199" s="104"/>
      <c r="K199" s="104"/>
      <c r="L199" s="104"/>
      <c r="M199" s="104"/>
      <c r="N199" s="104"/>
      <c r="O199" s="104"/>
      <c r="P199" s="104"/>
      <c r="Q199" s="104"/>
      <c r="R199" s="105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04"/>
      <c r="AK199" s="104"/>
      <c r="AL199" s="104"/>
      <c r="AM199" s="104"/>
      <c r="AN199" s="104"/>
      <c r="AO199" s="104"/>
      <c r="AP199" s="104"/>
      <c r="AQ199" s="104"/>
      <c r="AR199" s="104"/>
      <c r="AS199" s="104"/>
      <c r="AT199" s="104"/>
      <c r="AU199" s="104"/>
      <c r="AV199" s="104"/>
      <c r="AW199" s="104"/>
      <c r="AX199" s="104"/>
      <c r="AY199" s="104"/>
      <c r="AZ199" s="104"/>
      <c r="BA199" s="104"/>
      <c r="BB199" s="104"/>
      <c r="BC199" s="104"/>
      <c r="BD199" s="104"/>
      <c r="BE199" s="104"/>
      <c r="BF199" s="104"/>
      <c r="BG199" s="104"/>
      <c r="BH199" s="104"/>
      <c r="BI199" s="104"/>
      <c r="BJ199" s="104"/>
      <c r="BK199" s="104"/>
      <c r="BL199" s="104"/>
    </row>
    <row r="200" ht="14.25" customHeight="1">
      <c r="A200" s="103"/>
      <c r="B200" s="104"/>
      <c r="C200" s="103"/>
      <c r="D200" s="104"/>
      <c r="E200" s="104"/>
      <c r="F200" s="104"/>
      <c r="G200" s="105"/>
      <c r="H200" s="175"/>
      <c r="I200" s="104"/>
      <c r="J200" s="104"/>
      <c r="K200" s="104"/>
      <c r="L200" s="104"/>
      <c r="M200" s="104"/>
      <c r="N200" s="104"/>
      <c r="O200" s="104"/>
      <c r="P200" s="104"/>
      <c r="Q200" s="104"/>
      <c r="R200" s="105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04"/>
      <c r="AK200" s="104"/>
      <c r="AL200" s="104"/>
      <c r="AM200" s="104"/>
      <c r="AN200" s="104"/>
      <c r="AO200" s="104"/>
      <c r="AP200" s="104"/>
      <c r="AQ200" s="104"/>
      <c r="AR200" s="104"/>
      <c r="AS200" s="104"/>
      <c r="AT200" s="104"/>
      <c r="AU200" s="104"/>
      <c r="AV200" s="104"/>
      <c r="AW200" s="104"/>
      <c r="AX200" s="104"/>
      <c r="AY200" s="104"/>
      <c r="AZ200" s="104"/>
      <c r="BA200" s="104"/>
      <c r="BB200" s="104"/>
      <c r="BC200" s="104"/>
      <c r="BD200" s="104"/>
      <c r="BE200" s="104"/>
      <c r="BF200" s="104"/>
      <c r="BG200" s="104"/>
      <c r="BH200" s="104"/>
      <c r="BI200" s="104"/>
      <c r="BJ200" s="104"/>
      <c r="BK200" s="104"/>
      <c r="BL200" s="104"/>
    </row>
    <row r="201" ht="14.25" customHeight="1">
      <c r="A201" s="103"/>
      <c r="B201" s="104"/>
      <c r="C201" s="103"/>
      <c r="D201" s="104"/>
      <c r="E201" s="104"/>
      <c r="F201" s="104"/>
      <c r="G201" s="105"/>
      <c r="H201" s="175"/>
      <c r="I201" s="104"/>
      <c r="J201" s="104"/>
      <c r="K201" s="104"/>
      <c r="L201" s="104"/>
      <c r="M201" s="104"/>
      <c r="N201" s="104"/>
      <c r="O201" s="104"/>
      <c r="P201" s="104"/>
      <c r="Q201" s="104"/>
      <c r="R201" s="105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04"/>
      <c r="AK201" s="104"/>
      <c r="AL201" s="104"/>
      <c r="AM201" s="104"/>
      <c r="AN201" s="104"/>
      <c r="AO201" s="104"/>
      <c r="AP201" s="104"/>
      <c r="AQ201" s="104"/>
      <c r="AR201" s="104"/>
      <c r="AS201" s="104"/>
      <c r="AT201" s="104"/>
      <c r="AU201" s="104"/>
      <c r="AV201" s="104"/>
      <c r="AW201" s="104"/>
      <c r="AX201" s="104"/>
      <c r="AY201" s="104"/>
      <c r="AZ201" s="104"/>
      <c r="BA201" s="104"/>
      <c r="BB201" s="104"/>
      <c r="BC201" s="104"/>
      <c r="BD201" s="104"/>
      <c r="BE201" s="104"/>
      <c r="BF201" s="104"/>
      <c r="BG201" s="104"/>
      <c r="BH201" s="104"/>
      <c r="BI201" s="104"/>
      <c r="BJ201" s="104"/>
      <c r="BK201" s="104"/>
      <c r="BL201" s="104"/>
    </row>
    <row r="202" ht="14.25" customHeight="1">
      <c r="A202" s="103"/>
      <c r="B202" s="104"/>
      <c r="C202" s="103"/>
      <c r="D202" s="104"/>
      <c r="E202" s="104"/>
      <c r="F202" s="104"/>
      <c r="G202" s="105"/>
      <c r="H202" s="175"/>
      <c r="I202" s="104"/>
      <c r="J202" s="104"/>
      <c r="K202" s="104"/>
      <c r="L202" s="104"/>
      <c r="M202" s="104"/>
      <c r="N202" s="104"/>
      <c r="O202" s="104"/>
      <c r="P202" s="104"/>
      <c r="Q202" s="104"/>
      <c r="R202" s="105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04"/>
      <c r="AL202" s="104"/>
      <c r="AM202" s="104"/>
      <c r="AN202" s="104"/>
      <c r="AO202" s="104"/>
      <c r="AP202" s="104"/>
      <c r="AQ202" s="104"/>
      <c r="AR202" s="104"/>
      <c r="AS202" s="104"/>
      <c r="AT202" s="104"/>
      <c r="AU202" s="104"/>
      <c r="AV202" s="104"/>
      <c r="AW202" s="104"/>
      <c r="AX202" s="104"/>
      <c r="AY202" s="104"/>
      <c r="AZ202" s="104"/>
      <c r="BA202" s="104"/>
      <c r="BB202" s="104"/>
      <c r="BC202" s="104"/>
      <c r="BD202" s="104"/>
      <c r="BE202" s="104"/>
      <c r="BF202" s="104"/>
      <c r="BG202" s="104"/>
      <c r="BH202" s="104"/>
      <c r="BI202" s="104"/>
      <c r="BJ202" s="104"/>
      <c r="BK202" s="104"/>
      <c r="BL202" s="104"/>
    </row>
    <row r="203" ht="14.25" customHeight="1">
      <c r="A203" s="103"/>
      <c r="B203" s="104"/>
      <c r="C203" s="103"/>
      <c r="D203" s="104"/>
      <c r="E203" s="104"/>
      <c r="F203" s="104"/>
      <c r="G203" s="105"/>
      <c r="H203" s="175"/>
      <c r="I203" s="104"/>
      <c r="J203" s="104"/>
      <c r="K203" s="104"/>
      <c r="L203" s="104"/>
      <c r="M203" s="104"/>
      <c r="N203" s="104"/>
      <c r="O203" s="104"/>
      <c r="P203" s="104"/>
      <c r="Q203" s="104"/>
      <c r="R203" s="105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04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104"/>
      <c r="AV203" s="104"/>
      <c r="AW203" s="104"/>
      <c r="AX203" s="104"/>
      <c r="AY203" s="104"/>
      <c r="AZ203" s="104"/>
      <c r="BA203" s="104"/>
      <c r="BB203" s="104"/>
      <c r="BC203" s="104"/>
      <c r="BD203" s="104"/>
      <c r="BE203" s="104"/>
      <c r="BF203" s="104"/>
      <c r="BG203" s="104"/>
      <c r="BH203" s="104"/>
      <c r="BI203" s="104"/>
      <c r="BJ203" s="104"/>
      <c r="BK203" s="104"/>
      <c r="BL203" s="104"/>
    </row>
    <row r="204" ht="14.25" customHeight="1">
      <c r="A204" s="103"/>
      <c r="B204" s="104"/>
      <c r="C204" s="103"/>
      <c r="D204" s="104"/>
      <c r="E204" s="104"/>
      <c r="F204" s="104"/>
      <c r="G204" s="105"/>
      <c r="H204" s="175"/>
      <c r="I204" s="104"/>
      <c r="J204" s="104"/>
      <c r="K204" s="104"/>
      <c r="L204" s="104"/>
      <c r="M204" s="104"/>
      <c r="N204" s="104"/>
      <c r="O204" s="104"/>
      <c r="P204" s="104"/>
      <c r="Q204" s="104"/>
      <c r="R204" s="105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  <c r="AD204" s="104"/>
      <c r="AE204" s="104"/>
      <c r="AF204" s="104"/>
      <c r="AG204" s="104"/>
      <c r="AH204" s="104"/>
      <c r="AI204" s="104"/>
      <c r="AJ204" s="104"/>
      <c r="AK204" s="104"/>
      <c r="AL204" s="104"/>
      <c r="AM204" s="104"/>
      <c r="AN204" s="104"/>
      <c r="AO204" s="104"/>
      <c r="AP204" s="104"/>
      <c r="AQ204" s="104"/>
      <c r="AR204" s="104"/>
      <c r="AS204" s="104"/>
      <c r="AT204" s="104"/>
      <c r="AU204" s="104"/>
      <c r="AV204" s="104"/>
      <c r="AW204" s="104"/>
      <c r="AX204" s="104"/>
      <c r="AY204" s="104"/>
      <c r="AZ204" s="104"/>
      <c r="BA204" s="104"/>
      <c r="BB204" s="104"/>
      <c r="BC204" s="104"/>
      <c r="BD204" s="104"/>
      <c r="BE204" s="104"/>
      <c r="BF204" s="104"/>
      <c r="BG204" s="104"/>
      <c r="BH204" s="104"/>
      <c r="BI204" s="104"/>
      <c r="BJ204" s="104"/>
      <c r="BK204" s="104"/>
      <c r="BL204" s="104"/>
    </row>
    <row r="205" ht="14.25" customHeight="1">
      <c r="A205" s="103"/>
      <c r="B205" s="104"/>
      <c r="C205" s="103"/>
      <c r="D205" s="104"/>
      <c r="E205" s="104"/>
      <c r="F205" s="104"/>
      <c r="G205" s="105"/>
      <c r="H205" s="175"/>
      <c r="I205" s="104"/>
      <c r="J205" s="104"/>
      <c r="K205" s="104"/>
      <c r="L205" s="104"/>
      <c r="M205" s="104"/>
      <c r="N205" s="104"/>
      <c r="O205" s="104"/>
      <c r="P205" s="104"/>
      <c r="Q205" s="104"/>
      <c r="R205" s="105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4"/>
      <c r="AI205" s="104"/>
      <c r="AJ205" s="104"/>
      <c r="AK205" s="104"/>
      <c r="AL205" s="104"/>
      <c r="AM205" s="104"/>
      <c r="AN205" s="104"/>
      <c r="AO205" s="104"/>
      <c r="AP205" s="104"/>
      <c r="AQ205" s="104"/>
      <c r="AR205" s="104"/>
      <c r="AS205" s="104"/>
      <c r="AT205" s="104"/>
      <c r="AU205" s="104"/>
      <c r="AV205" s="104"/>
      <c r="AW205" s="104"/>
      <c r="AX205" s="104"/>
      <c r="AY205" s="104"/>
      <c r="AZ205" s="104"/>
      <c r="BA205" s="104"/>
      <c r="BB205" s="104"/>
      <c r="BC205" s="104"/>
      <c r="BD205" s="104"/>
      <c r="BE205" s="104"/>
      <c r="BF205" s="104"/>
      <c r="BG205" s="104"/>
      <c r="BH205" s="104"/>
      <c r="BI205" s="104"/>
      <c r="BJ205" s="104"/>
      <c r="BK205" s="104"/>
      <c r="BL205" s="104"/>
    </row>
    <row r="206" ht="14.25" customHeight="1">
      <c r="A206" s="103"/>
      <c r="B206" s="104"/>
      <c r="C206" s="103"/>
      <c r="D206" s="104"/>
      <c r="E206" s="104"/>
      <c r="F206" s="104"/>
      <c r="G206" s="105"/>
      <c r="H206" s="175"/>
      <c r="I206" s="104"/>
      <c r="J206" s="104"/>
      <c r="K206" s="104"/>
      <c r="L206" s="104"/>
      <c r="M206" s="104"/>
      <c r="N206" s="104"/>
      <c r="O206" s="104"/>
      <c r="P206" s="104"/>
      <c r="Q206" s="104"/>
      <c r="R206" s="105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Y206" s="104"/>
      <c r="AZ206" s="104"/>
      <c r="BA206" s="104"/>
      <c r="BB206" s="104"/>
      <c r="BC206" s="104"/>
      <c r="BD206" s="104"/>
      <c r="BE206" s="104"/>
      <c r="BF206" s="104"/>
      <c r="BG206" s="104"/>
      <c r="BH206" s="104"/>
      <c r="BI206" s="104"/>
      <c r="BJ206" s="104"/>
      <c r="BK206" s="104"/>
      <c r="BL206" s="104"/>
    </row>
    <row r="207" ht="14.25" customHeight="1">
      <c r="A207" s="103"/>
      <c r="B207" s="104"/>
      <c r="C207" s="103"/>
      <c r="D207" s="104"/>
      <c r="E207" s="104"/>
      <c r="F207" s="104"/>
      <c r="G207" s="105"/>
      <c r="H207" s="175"/>
      <c r="I207" s="104"/>
      <c r="J207" s="104"/>
      <c r="K207" s="104"/>
      <c r="L207" s="104"/>
      <c r="M207" s="104"/>
      <c r="N207" s="104"/>
      <c r="O207" s="104"/>
      <c r="P207" s="104"/>
      <c r="Q207" s="104"/>
      <c r="R207" s="105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  <c r="AJ207" s="104"/>
      <c r="AK207" s="104"/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4"/>
      <c r="AV207" s="104"/>
      <c r="AW207" s="104"/>
      <c r="AX207" s="104"/>
      <c r="AY207" s="104"/>
      <c r="AZ207" s="104"/>
      <c r="BA207" s="104"/>
      <c r="BB207" s="104"/>
      <c r="BC207" s="104"/>
      <c r="BD207" s="104"/>
      <c r="BE207" s="104"/>
      <c r="BF207" s="104"/>
      <c r="BG207" s="104"/>
      <c r="BH207" s="104"/>
      <c r="BI207" s="104"/>
      <c r="BJ207" s="104"/>
      <c r="BK207" s="104"/>
      <c r="BL207" s="104"/>
    </row>
    <row r="208" ht="14.25" customHeight="1">
      <c r="A208" s="103"/>
      <c r="B208" s="104"/>
      <c r="C208" s="103"/>
      <c r="D208" s="104"/>
      <c r="E208" s="104"/>
      <c r="F208" s="104"/>
      <c r="G208" s="105"/>
      <c r="H208" s="175"/>
      <c r="I208" s="104"/>
      <c r="J208" s="104"/>
      <c r="K208" s="104"/>
      <c r="L208" s="104"/>
      <c r="M208" s="104"/>
      <c r="N208" s="104"/>
      <c r="O208" s="104"/>
      <c r="P208" s="104"/>
      <c r="Q208" s="104"/>
      <c r="R208" s="105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04"/>
      <c r="AK208" s="104"/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4"/>
      <c r="AV208" s="104"/>
      <c r="AW208" s="104"/>
      <c r="AX208" s="104"/>
      <c r="AY208" s="104"/>
      <c r="AZ208" s="104"/>
      <c r="BA208" s="104"/>
      <c r="BB208" s="104"/>
      <c r="BC208" s="104"/>
      <c r="BD208" s="104"/>
      <c r="BE208" s="104"/>
      <c r="BF208" s="104"/>
      <c r="BG208" s="104"/>
      <c r="BH208" s="104"/>
      <c r="BI208" s="104"/>
      <c r="BJ208" s="104"/>
      <c r="BK208" s="104"/>
      <c r="BL208" s="104"/>
    </row>
    <row r="209" ht="14.25" customHeight="1">
      <c r="A209" s="103"/>
      <c r="B209" s="104"/>
      <c r="C209" s="103"/>
      <c r="D209" s="104"/>
      <c r="E209" s="104"/>
      <c r="F209" s="104"/>
      <c r="G209" s="105"/>
      <c r="H209" s="175"/>
      <c r="I209" s="104"/>
      <c r="J209" s="104"/>
      <c r="K209" s="104"/>
      <c r="L209" s="104"/>
      <c r="M209" s="104"/>
      <c r="N209" s="104"/>
      <c r="O209" s="104"/>
      <c r="P209" s="104"/>
      <c r="Q209" s="104"/>
      <c r="R209" s="105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4"/>
      <c r="AI209" s="104"/>
      <c r="AJ209" s="104"/>
      <c r="AK209" s="104"/>
      <c r="AL209" s="104"/>
      <c r="AM209" s="104"/>
      <c r="AN209" s="104"/>
      <c r="AO209" s="104"/>
      <c r="AP209" s="104"/>
      <c r="AQ209" s="104"/>
      <c r="AR209" s="104"/>
      <c r="AS209" s="104"/>
      <c r="AT209" s="104"/>
      <c r="AU209" s="104"/>
      <c r="AV209" s="104"/>
      <c r="AW209" s="104"/>
      <c r="AX209" s="104"/>
      <c r="AY209" s="104"/>
      <c r="AZ209" s="104"/>
      <c r="BA209" s="104"/>
      <c r="BB209" s="104"/>
      <c r="BC209" s="104"/>
      <c r="BD209" s="104"/>
      <c r="BE209" s="104"/>
      <c r="BF209" s="104"/>
      <c r="BG209" s="104"/>
      <c r="BH209" s="104"/>
      <c r="BI209" s="104"/>
      <c r="BJ209" s="104"/>
      <c r="BK209" s="104"/>
      <c r="BL209" s="104"/>
    </row>
    <row r="210" ht="14.25" customHeight="1">
      <c r="A210" s="103"/>
      <c r="B210" s="104"/>
      <c r="C210" s="103"/>
      <c r="D210" s="104"/>
      <c r="E210" s="104"/>
      <c r="F210" s="104"/>
      <c r="G210" s="105"/>
      <c r="H210" s="175"/>
      <c r="I210" s="104"/>
      <c r="J210" s="104"/>
      <c r="K210" s="104"/>
      <c r="L210" s="104"/>
      <c r="M210" s="104"/>
      <c r="N210" s="104"/>
      <c r="O210" s="104"/>
      <c r="P210" s="104"/>
      <c r="Q210" s="104"/>
      <c r="R210" s="105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04"/>
      <c r="AK210" s="104"/>
      <c r="AL210" s="104"/>
      <c r="AM210" s="104"/>
      <c r="AN210" s="104"/>
      <c r="AO210" s="104"/>
      <c r="AP210" s="104"/>
      <c r="AQ210" s="104"/>
      <c r="AR210" s="104"/>
      <c r="AS210" s="104"/>
      <c r="AT210" s="104"/>
      <c r="AU210" s="104"/>
      <c r="AV210" s="104"/>
      <c r="AW210" s="104"/>
      <c r="AX210" s="104"/>
      <c r="AY210" s="104"/>
      <c r="AZ210" s="104"/>
      <c r="BA210" s="104"/>
      <c r="BB210" s="104"/>
      <c r="BC210" s="104"/>
      <c r="BD210" s="104"/>
      <c r="BE210" s="104"/>
      <c r="BF210" s="104"/>
      <c r="BG210" s="104"/>
      <c r="BH210" s="104"/>
      <c r="BI210" s="104"/>
      <c r="BJ210" s="104"/>
      <c r="BK210" s="104"/>
      <c r="BL210" s="104"/>
    </row>
    <row r="211" ht="14.25" customHeight="1">
      <c r="A211" s="103"/>
      <c r="B211" s="104"/>
      <c r="C211" s="103"/>
      <c r="D211" s="104"/>
      <c r="E211" s="104"/>
      <c r="F211" s="104"/>
      <c r="G211" s="105"/>
      <c r="H211" s="175"/>
      <c r="I211" s="104"/>
      <c r="J211" s="104"/>
      <c r="K211" s="104"/>
      <c r="L211" s="104"/>
      <c r="M211" s="104"/>
      <c r="N211" s="104"/>
      <c r="O211" s="104"/>
      <c r="P211" s="104"/>
      <c r="Q211" s="104"/>
      <c r="R211" s="105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104"/>
      <c r="AY211" s="104"/>
      <c r="AZ211" s="104"/>
      <c r="BA211" s="104"/>
      <c r="BB211" s="104"/>
      <c r="BC211" s="104"/>
      <c r="BD211" s="104"/>
      <c r="BE211" s="104"/>
      <c r="BF211" s="104"/>
      <c r="BG211" s="104"/>
      <c r="BH211" s="104"/>
      <c r="BI211" s="104"/>
      <c r="BJ211" s="104"/>
      <c r="BK211" s="104"/>
      <c r="BL211" s="104"/>
    </row>
    <row r="212" ht="14.25" customHeight="1">
      <c r="A212" s="103"/>
      <c r="B212" s="104"/>
      <c r="C212" s="103"/>
      <c r="D212" s="104"/>
      <c r="E212" s="104"/>
      <c r="F212" s="104"/>
      <c r="G212" s="105"/>
      <c r="H212" s="175"/>
      <c r="I212" s="104"/>
      <c r="J212" s="104"/>
      <c r="K212" s="104"/>
      <c r="L212" s="104"/>
      <c r="M212" s="104"/>
      <c r="N212" s="104"/>
      <c r="O212" s="104"/>
      <c r="P212" s="104"/>
      <c r="Q212" s="104"/>
      <c r="R212" s="105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4"/>
      <c r="AI212" s="104"/>
      <c r="AJ212" s="104"/>
      <c r="AK212" s="104"/>
      <c r="AL212" s="104"/>
      <c r="AM212" s="104"/>
      <c r="AN212" s="104"/>
      <c r="AO212" s="104"/>
      <c r="AP212" s="104"/>
      <c r="AQ212" s="104"/>
      <c r="AR212" s="104"/>
      <c r="AS212" s="104"/>
      <c r="AT212" s="104"/>
      <c r="AU212" s="104"/>
      <c r="AV212" s="104"/>
      <c r="AW212" s="104"/>
      <c r="AX212" s="104"/>
      <c r="AY212" s="104"/>
      <c r="AZ212" s="104"/>
      <c r="BA212" s="104"/>
      <c r="BB212" s="104"/>
      <c r="BC212" s="104"/>
      <c r="BD212" s="104"/>
      <c r="BE212" s="104"/>
      <c r="BF212" s="104"/>
      <c r="BG212" s="104"/>
      <c r="BH212" s="104"/>
      <c r="BI212" s="104"/>
      <c r="BJ212" s="104"/>
      <c r="BK212" s="104"/>
      <c r="BL212" s="104"/>
    </row>
    <row r="213" ht="14.25" customHeight="1">
      <c r="A213" s="103"/>
      <c r="B213" s="104"/>
      <c r="C213" s="103"/>
      <c r="D213" s="104"/>
      <c r="E213" s="104"/>
      <c r="F213" s="104"/>
      <c r="G213" s="105"/>
      <c r="H213" s="175"/>
      <c r="I213" s="104"/>
      <c r="J213" s="104"/>
      <c r="K213" s="104"/>
      <c r="L213" s="104"/>
      <c r="M213" s="104"/>
      <c r="N213" s="104"/>
      <c r="O213" s="104"/>
      <c r="P213" s="104"/>
      <c r="Q213" s="104"/>
      <c r="R213" s="105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/>
      <c r="AG213" s="104"/>
      <c r="AH213" s="104"/>
      <c r="AI213" s="104"/>
      <c r="AJ213" s="104"/>
      <c r="AK213" s="104"/>
      <c r="AL213" s="104"/>
      <c r="AM213" s="104"/>
      <c r="AN213" s="104"/>
      <c r="AO213" s="104"/>
      <c r="AP213" s="104"/>
      <c r="AQ213" s="104"/>
      <c r="AR213" s="104"/>
      <c r="AS213" s="104"/>
      <c r="AT213" s="104"/>
      <c r="AU213" s="104"/>
      <c r="AV213" s="104"/>
      <c r="AW213" s="104"/>
      <c r="AX213" s="104"/>
      <c r="AY213" s="104"/>
      <c r="AZ213" s="104"/>
      <c r="BA213" s="104"/>
      <c r="BB213" s="104"/>
      <c r="BC213" s="104"/>
      <c r="BD213" s="104"/>
      <c r="BE213" s="104"/>
      <c r="BF213" s="104"/>
      <c r="BG213" s="104"/>
      <c r="BH213" s="104"/>
      <c r="BI213" s="104"/>
      <c r="BJ213" s="104"/>
      <c r="BK213" s="104"/>
      <c r="BL213" s="104"/>
    </row>
    <row r="214" ht="14.25" customHeight="1">
      <c r="A214" s="103"/>
      <c r="B214" s="104"/>
      <c r="C214" s="103"/>
      <c r="D214" s="104"/>
      <c r="E214" s="104"/>
      <c r="F214" s="104"/>
      <c r="G214" s="105"/>
      <c r="H214" s="175"/>
      <c r="I214" s="104"/>
      <c r="J214" s="104"/>
      <c r="K214" s="104"/>
      <c r="L214" s="104"/>
      <c r="M214" s="104"/>
      <c r="N214" s="104"/>
      <c r="O214" s="104"/>
      <c r="P214" s="104"/>
      <c r="Q214" s="104"/>
      <c r="R214" s="105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  <c r="AD214" s="104"/>
      <c r="AE214" s="104"/>
      <c r="AF214" s="104"/>
      <c r="AG214" s="104"/>
      <c r="AH214" s="104"/>
      <c r="AI214" s="104"/>
      <c r="AJ214" s="104"/>
      <c r="AK214" s="104"/>
      <c r="AL214" s="104"/>
      <c r="AM214" s="104"/>
      <c r="AN214" s="104"/>
      <c r="AO214" s="104"/>
      <c r="AP214" s="104"/>
      <c r="AQ214" s="104"/>
      <c r="AR214" s="104"/>
      <c r="AS214" s="104"/>
      <c r="AT214" s="104"/>
      <c r="AU214" s="104"/>
      <c r="AV214" s="104"/>
      <c r="AW214" s="104"/>
      <c r="AX214" s="104"/>
      <c r="AY214" s="104"/>
      <c r="AZ214" s="104"/>
      <c r="BA214" s="104"/>
      <c r="BB214" s="104"/>
      <c r="BC214" s="104"/>
      <c r="BD214" s="104"/>
      <c r="BE214" s="104"/>
      <c r="BF214" s="104"/>
      <c r="BG214" s="104"/>
      <c r="BH214" s="104"/>
      <c r="BI214" s="104"/>
      <c r="BJ214" s="104"/>
      <c r="BK214" s="104"/>
      <c r="BL214" s="104"/>
    </row>
    <row r="215" ht="14.25" customHeight="1">
      <c r="A215" s="103"/>
      <c r="B215" s="104"/>
      <c r="C215" s="103"/>
      <c r="D215" s="104"/>
      <c r="E215" s="104"/>
      <c r="F215" s="104"/>
      <c r="G215" s="105"/>
      <c r="H215" s="175"/>
      <c r="I215" s="104"/>
      <c r="J215" s="104"/>
      <c r="K215" s="104"/>
      <c r="L215" s="104"/>
      <c r="M215" s="104"/>
      <c r="N215" s="104"/>
      <c r="O215" s="104"/>
      <c r="P215" s="104"/>
      <c r="Q215" s="104"/>
      <c r="R215" s="105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  <c r="AD215" s="104"/>
      <c r="AE215" s="104"/>
      <c r="AF215" s="104"/>
      <c r="AG215" s="104"/>
      <c r="AH215" s="104"/>
      <c r="AI215" s="104"/>
      <c r="AJ215" s="104"/>
      <c r="AK215" s="104"/>
      <c r="AL215" s="104"/>
      <c r="AM215" s="104"/>
      <c r="AN215" s="104"/>
      <c r="AO215" s="104"/>
      <c r="AP215" s="104"/>
      <c r="AQ215" s="104"/>
      <c r="AR215" s="104"/>
      <c r="AS215" s="104"/>
      <c r="AT215" s="104"/>
      <c r="AU215" s="104"/>
      <c r="AV215" s="104"/>
      <c r="AW215" s="104"/>
      <c r="AX215" s="104"/>
      <c r="AY215" s="104"/>
      <c r="AZ215" s="104"/>
      <c r="BA215" s="104"/>
      <c r="BB215" s="104"/>
      <c r="BC215" s="104"/>
      <c r="BD215" s="104"/>
      <c r="BE215" s="104"/>
      <c r="BF215" s="104"/>
      <c r="BG215" s="104"/>
      <c r="BH215" s="104"/>
      <c r="BI215" s="104"/>
      <c r="BJ215" s="104"/>
      <c r="BK215" s="104"/>
      <c r="BL215" s="104"/>
    </row>
    <row r="216" ht="14.25" customHeight="1">
      <c r="A216" s="103"/>
      <c r="B216" s="104"/>
      <c r="C216" s="103"/>
      <c r="D216" s="104"/>
      <c r="E216" s="104"/>
      <c r="F216" s="104"/>
      <c r="G216" s="105"/>
      <c r="H216" s="175"/>
      <c r="I216" s="104"/>
      <c r="J216" s="104"/>
      <c r="K216" s="104"/>
      <c r="L216" s="104"/>
      <c r="M216" s="104"/>
      <c r="N216" s="104"/>
      <c r="O216" s="104"/>
      <c r="P216" s="104"/>
      <c r="Q216" s="104"/>
      <c r="R216" s="105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/>
      <c r="AG216" s="104"/>
      <c r="AH216" s="104"/>
      <c r="AI216" s="104"/>
      <c r="AJ216" s="104"/>
      <c r="AK216" s="104"/>
      <c r="AL216" s="104"/>
      <c r="AM216" s="104"/>
      <c r="AN216" s="104"/>
      <c r="AO216" s="104"/>
      <c r="AP216" s="104"/>
      <c r="AQ216" s="104"/>
      <c r="AR216" s="104"/>
      <c r="AS216" s="104"/>
      <c r="AT216" s="104"/>
      <c r="AU216" s="104"/>
      <c r="AV216" s="104"/>
      <c r="AW216" s="104"/>
      <c r="AX216" s="104"/>
      <c r="AY216" s="104"/>
      <c r="AZ216" s="104"/>
      <c r="BA216" s="104"/>
      <c r="BB216" s="104"/>
      <c r="BC216" s="104"/>
      <c r="BD216" s="104"/>
      <c r="BE216" s="104"/>
      <c r="BF216" s="104"/>
      <c r="BG216" s="104"/>
      <c r="BH216" s="104"/>
      <c r="BI216" s="104"/>
      <c r="BJ216" s="104"/>
      <c r="BK216" s="104"/>
      <c r="BL216" s="104"/>
    </row>
    <row r="217" ht="14.25" customHeight="1">
      <c r="A217" s="103"/>
      <c r="B217" s="104"/>
      <c r="C217" s="103"/>
      <c r="D217" s="104"/>
      <c r="E217" s="104"/>
      <c r="F217" s="104"/>
      <c r="G217" s="105"/>
      <c r="H217" s="175"/>
      <c r="I217" s="104"/>
      <c r="J217" s="104"/>
      <c r="K217" s="104"/>
      <c r="L217" s="104"/>
      <c r="M217" s="104"/>
      <c r="N217" s="104"/>
      <c r="O217" s="104"/>
      <c r="P217" s="104"/>
      <c r="Q217" s="104"/>
      <c r="R217" s="105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  <c r="AD217" s="104"/>
      <c r="AE217" s="104"/>
      <c r="AF217" s="104"/>
      <c r="AG217" s="104"/>
      <c r="AH217" s="104"/>
      <c r="AI217" s="104"/>
      <c r="AJ217" s="104"/>
      <c r="AK217" s="104"/>
      <c r="AL217" s="104"/>
      <c r="AM217" s="104"/>
      <c r="AN217" s="104"/>
      <c r="AO217" s="104"/>
      <c r="AP217" s="104"/>
      <c r="AQ217" s="104"/>
      <c r="AR217" s="104"/>
      <c r="AS217" s="104"/>
      <c r="AT217" s="104"/>
      <c r="AU217" s="104"/>
      <c r="AV217" s="104"/>
      <c r="AW217" s="104"/>
      <c r="AX217" s="104"/>
      <c r="AY217" s="104"/>
      <c r="AZ217" s="104"/>
      <c r="BA217" s="104"/>
      <c r="BB217" s="104"/>
      <c r="BC217" s="104"/>
      <c r="BD217" s="104"/>
      <c r="BE217" s="104"/>
      <c r="BF217" s="104"/>
      <c r="BG217" s="104"/>
      <c r="BH217" s="104"/>
      <c r="BI217" s="104"/>
      <c r="BJ217" s="104"/>
      <c r="BK217" s="104"/>
      <c r="BL217" s="104"/>
    </row>
    <row r="218" ht="14.25" customHeight="1">
      <c r="A218" s="103"/>
      <c r="B218" s="104"/>
      <c r="C218" s="103"/>
      <c r="D218" s="104"/>
      <c r="E218" s="104"/>
      <c r="F218" s="104"/>
      <c r="G218" s="105"/>
      <c r="H218" s="175"/>
      <c r="I218" s="104"/>
      <c r="J218" s="104"/>
      <c r="K218" s="104"/>
      <c r="L218" s="104"/>
      <c r="M218" s="104"/>
      <c r="N218" s="104"/>
      <c r="O218" s="104"/>
      <c r="P218" s="104"/>
      <c r="Q218" s="104"/>
      <c r="R218" s="105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/>
      <c r="AG218" s="104"/>
      <c r="AH218" s="104"/>
      <c r="AI218" s="104"/>
      <c r="AJ218" s="104"/>
      <c r="AK218" s="104"/>
      <c r="AL218" s="104"/>
      <c r="AM218" s="104"/>
      <c r="AN218" s="104"/>
      <c r="AO218" s="104"/>
      <c r="AP218" s="104"/>
      <c r="AQ218" s="104"/>
      <c r="AR218" s="104"/>
      <c r="AS218" s="104"/>
      <c r="AT218" s="104"/>
      <c r="AU218" s="104"/>
      <c r="AV218" s="104"/>
      <c r="AW218" s="104"/>
      <c r="AX218" s="104"/>
      <c r="AY218" s="104"/>
      <c r="AZ218" s="104"/>
      <c r="BA218" s="104"/>
      <c r="BB218" s="104"/>
      <c r="BC218" s="104"/>
      <c r="BD218" s="104"/>
      <c r="BE218" s="104"/>
      <c r="BF218" s="104"/>
      <c r="BG218" s="104"/>
      <c r="BH218" s="104"/>
      <c r="BI218" s="104"/>
      <c r="BJ218" s="104"/>
      <c r="BK218" s="104"/>
      <c r="BL218" s="104"/>
    </row>
    <row r="219" ht="14.25" customHeight="1">
      <c r="A219" s="103"/>
      <c r="B219" s="104"/>
      <c r="C219" s="103"/>
      <c r="D219" s="104"/>
      <c r="E219" s="104"/>
      <c r="F219" s="104"/>
      <c r="G219" s="105"/>
      <c r="H219" s="175"/>
      <c r="I219" s="104"/>
      <c r="J219" s="104"/>
      <c r="K219" s="104"/>
      <c r="L219" s="104"/>
      <c r="M219" s="104"/>
      <c r="N219" s="104"/>
      <c r="O219" s="104"/>
      <c r="P219" s="104"/>
      <c r="Q219" s="104"/>
      <c r="R219" s="105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  <c r="AD219" s="104"/>
      <c r="AE219" s="104"/>
      <c r="AF219" s="104"/>
      <c r="AG219" s="104"/>
      <c r="AH219" s="104"/>
      <c r="AI219" s="104"/>
      <c r="AJ219" s="104"/>
      <c r="AK219" s="104"/>
      <c r="AL219" s="104"/>
      <c r="AM219" s="104"/>
      <c r="AN219" s="104"/>
      <c r="AO219" s="104"/>
      <c r="AP219" s="104"/>
      <c r="AQ219" s="104"/>
      <c r="AR219" s="104"/>
      <c r="AS219" s="104"/>
      <c r="AT219" s="104"/>
      <c r="AU219" s="104"/>
      <c r="AV219" s="104"/>
      <c r="AW219" s="104"/>
      <c r="AX219" s="104"/>
      <c r="AY219" s="104"/>
      <c r="AZ219" s="104"/>
      <c r="BA219" s="104"/>
      <c r="BB219" s="104"/>
      <c r="BC219" s="104"/>
      <c r="BD219" s="104"/>
      <c r="BE219" s="104"/>
      <c r="BF219" s="104"/>
      <c r="BG219" s="104"/>
      <c r="BH219" s="104"/>
      <c r="BI219" s="104"/>
      <c r="BJ219" s="104"/>
      <c r="BK219" s="104"/>
      <c r="BL219" s="104"/>
    </row>
    <row r="220" ht="14.25" customHeight="1">
      <c r="A220" s="103"/>
      <c r="B220" s="104"/>
      <c r="C220" s="103"/>
      <c r="D220" s="104"/>
      <c r="E220" s="104"/>
      <c r="F220" s="104"/>
      <c r="G220" s="105"/>
      <c r="H220" s="175"/>
      <c r="I220" s="104"/>
      <c r="J220" s="104"/>
      <c r="K220" s="104"/>
      <c r="L220" s="104"/>
      <c r="M220" s="104"/>
      <c r="N220" s="104"/>
      <c r="O220" s="104"/>
      <c r="P220" s="104"/>
      <c r="Q220" s="104"/>
      <c r="R220" s="105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/>
      <c r="AG220" s="104"/>
      <c r="AH220" s="104"/>
      <c r="AI220" s="104"/>
      <c r="AJ220" s="104"/>
      <c r="AK220" s="104"/>
      <c r="AL220" s="104"/>
      <c r="AM220" s="104"/>
      <c r="AN220" s="104"/>
      <c r="AO220" s="104"/>
      <c r="AP220" s="104"/>
      <c r="AQ220" s="104"/>
      <c r="AR220" s="104"/>
      <c r="AS220" s="104"/>
      <c r="AT220" s="104"/>
      <c r="AU220" s="104"/>
      <c r="AV220" s="104"/>
      <c r="AW220" s="104"/>
      <c r="AX220" s="104"/>
      <c r="AY220" s="104"/>
      <c r="AZ220" s="104"/>
      <c r="BA220" s="104"/>
      <c r="BB220" s="104"/>
      <c r="BC220" s="104"/>
      <c r="BD220" s="104"/>
      <c r="BE220" s="104"/>
      <c r="BF220" s="104"/>
      <c r="BG220" s="104"/>
      <c r="BH220" s="104"/>
      <c r="BI220" s="104"/>
      <c r="BJ220" s="104"/>
      <c r="BK220" s="104"/>
      <c r="BL220" s="104"/>
    </row>
    <row r="221" ht="14.25" customHeight="1">
      <c r="A221" s="103"/>
      <c r="B221" s="104"/>
      <c r="C221" s="103"/>
      <c r="D221" s="104"/>
      <c r="E221" s="104"/>
      <c r="F221" s="104"/>
      <c r="G221" s="105"/>
      <c r="H221" s="175"/>
      <c r="I221" s="104"/>
      <c r="J221" s="104"/>
      <c r="K221" s="104"/>
      <c r="L221" s="104"/>
      <c r="M221" s="104"/>
      <c r="N221" s="104"/>
      <c r="O221" s="104"/>
      <c r="P221" s="104"/>
      <c r="Q221" s="104"/>
      <c r="R221" s="105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/>
      <c r="AG221" s="104"/>
      <c r="AH221" s="104"/>
      <c r="AI221" s="104"/>
      <c r="AJ221" s="104"/>
      <c r="AK221" s="104"/>
      <c r="AL221" s="104"/>
      <c r="AM221" s="104"/>
      <c r="AN221" s="104"/>
      <c r="AO221" s="104"/>
      <c r="AP221" s="104"/>
      <c r="AQ221" s="104"/>
      <c r="AR221" s="104"/>
      <c r="AS221" s="104"/>
      <c r="AT221" s="104"/>
      <c r="AU221" s="104"/>
      <c r="AV221" s="104"/>
      <c r="AW221" s="104"/>
      <c r="AX221" s="104"/>
      <c r="AY221" s="104"/>
      <c r="AZ221" s="104"/>
      <c r="BA221" s="104"/>
      <c r="BB221" s="104"/>
      <c r="BC221" s="104"/>
      <c r="BD221" s="104"/>
      <c r="BE221" s="104"/>
      <c r="BF221" s="104"/>
      <c r="BG221" s="104"/>
      <c r="BH221" s="104"/>
      <c r="BI221" s="104"/>
      <c r="BJ221" s="104"/>
      <c r="BK221" s="104"/>
      <c r="BL221" s="104"/>
    </row>
    <row r="222" ht="14.25" customHeight="1">
      <c r="A222" s="103"/>
      <c r="B222" s="104"/>
      <c r="C222" s="103"/>
      <c r="D222" s="104"/>
      <c r="E222" s="104"/>
      <c r="F222" s="104"/>
      <c r="G222" s="105"/>
      <c r="H222" s="175"/>
      <c r="I222" s="104"/>
      <c r="J222" s="104"/>
      <c r="K222" s="104"/>
      <c r="L222" s="104"/>
      <c r="M222" s="104"/>
      <c r="N222" s="104"/>
      <c r="O222" s="104"/>
      <c r="P222" s="104"/>
      <c r="Q222" s="104"/>
      <c r="R222" s="105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  <c r="AD222" s="104"/>
      <c r="AE222" s="104"/>
      <c r="AF222" s="104"/>
      <c r="AG222" s="104"/>
      <c r="AH222" s="104"/>
      <c r="AI222" s="104"/>
      <c r="AJ222" s="104"/>
      <c r="AK222" s="104"/>
      <c r="AL222" s="104"/>
      <c r="AM222" s="104"/>
      <c r="AN222" s="104"/>
      <c r="AO222" s="104"/>
      <c r="AP222" s="104"/>
      <c r="AQ222" s="104"/>
      <c r="AR222" s="104"/>
      <c r="AS222" s="104"/>
      <c r="AT222" s="104"/>
      <c r="AU222" s="104"/>
      <c r="AV222" s="104"/>
      <c r="AW222" s="104"/>
      <c r="AX222" s="104"/>
      <c r="AY222" s="104"/>
      <c r="AZ222" s="104"/>
      <c r="BA222" s="104"/>
      <c r="BB222" s="104"/>
      <c r="BC222" s="104"/>
      <c r="BD222" s="104"/>
      <c r="BE222" s="104"/>
      <c r="BF222" s="104"/>
      <c r="BG222" s="104"/>
      <c r="BH222" s="104"/>
      <c r="BI222" s="104"/>
      <c r="BJ222" s="104"/>
      <c r="BK222" s="104"/>
      <c r="BL222" s="104"/>
    </row>
    <row r="223" ht="14.25" customHeight="1">
      <c r="A223" s="103"/>
      <c r="B223" s="104"/>
      <c r="C223" s="103"/>
      <c r="D223" s="104"/>
      <c r="E223" s="104"/>
      <c r="F223" s="104"/>
      <c r="G223" s="105"/>
      <c r="H223" s="175"/>
      <c r="I223" s="104"/>
      <c r="J223" s="104"/>
      <c r="K223" s="104"/>
      <c r="L223" s="104"/>
      <c r="M223" s="104"/>
      <c r="N223" s="104"/>
      <c r="O223" s="104"/>
      <c r="P223" s="104"/>
      <c r="Q223" s="104"/>
      <c r="R223" s="105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/>
      <c r="AG223" s="104"/>
      <c r="AH223" s="104"/>
      <c r="AI223" s="104"/>
      <c r="AJ223" s="104"/>
      <c r="AK223" s="104"/>
      <c r="AL223" s="104"/>
      <c r="AM223" s="104"/>
      <c r="AN223" s="104"/>
      <c r="AO223" s="104"/>
      <c r="AP223" s="104"/>
      <c r="AQ223" s="104"/>
      <c r="AR223" s="104"/>
      <c r="AS223" s="104"/>
      <c r="AT223" s="104"/>
      <c r="AU223" s="104"/>
      <c r="AV223" s="104"/>
      <c r="AW223" s="104"/>
      <c r="AX223" s="104"/>
      <c r="AY223" s="104"/>
      <c r="AZ223" s="104"/>
      <c r="BA223" s="104"/>
      <c r="BB223" s="104"/>
      <c r="BC223" s="104"/>
      <c r="BD223" s="104"/>
      <c r="BE223" s="104"/>
      <c r="BF223" s="104"/>
      <c r="BG223" s="104"/>
      <c r="BH223" s="104"/>
      <c r="BI223" s="104"/>
      <c r="BJ223" s="104"/>
      <c r="BK223" s="104"/>
      <c r="BL223" s="104"/>
    </row>
    <row r="224" ht="14.25" customHeight="1">
      <c r="A224" s="103"/>
      <c r="B224" s="104"/>
      <c r="C224" s="103"/>
      <c r="D224" s="104"/>
      <c r="E224" s="104"/>
      <c r="F224" s="104"/>
      <c r="G224" s="105"/>
      <c r="H224" s="175"/>
      <c r="I224" s="104"/>
      <c r="J224" s="104"/>
      <c r="K224" s="104"/>
      <c r="L224" s="104"/>
      <c r="M224" s="104"/>
      <c r="N224" s="104"/>
      <c r="O224" s="104"/>
      <c r="P224" s="104"/>
      <c r="Q224" s="104"/>
      <c r="R224" s="105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  <c r="AD224" s="104"/>
      <c r="AE224" s="104"/>
      <c r="AF224" s="104"/>
      <c r="AG224" s="104"/>
      <c r="AH224" s="104"/>
      <c r="AI224" s="104"/>
      <c r="AJ224" s="104"/>
      <c r="AK224" s="104"/>
      <c r="AL224" s="104"/>
      <c r="AM224" s="104"/>
      <c r="AN224" s="104"/>
      <c r="AO224" s="104"/>
      <c r="AP224" s="104"/>
      <c r="AQ224" s="104"/>
      <c r="AR224" s="104"/>
      <c r="AS224" s="104"/>
      <c r="AT224" s="104"/>
      <c r="AU224" s="104"/>
      <c r="AV224" s="104"/>
      <c r="AW224" s="104"/>
      <c r="AX224" s="104"/>
      <c r="AY224" s="104"/>
      <c r="AZ224" s="104"/>
      <c r="BA224" s="104"/>
      <c r="BB224" s="104"/>
      <c r="BC224" s="104"/>
      <c r="BD224" s="104"/>
      <c r="BE224" s="104"/>
      <c r="BF224" s="104"/>
      <c r="BG224" s="104"/>
      <c r="BH224" s="104"/>
      <c r="BI224" s="104"/>
      <c r="BJ224" s="104"/>
      <c r="BK224" s="104"/>
      <c r="BL224" s="104"/>
    </row>
    <row r="225" ht="14.25" customHeight="1">
      <c r="A225" s="103"/>
      <c r="B225" s="104"/>
      <c r="C225" s="103"/>
      <c r="D225" s="104"/>
      <c r="E225" s="104"/>
      <c r="F225" s="104"/>
      <c r="G225" s="105"/>
      <c r="H225" s="175"/>
      <c r="I225" s="104"/>
      <c r="J225" s="104"/>
      <c r="K225" s="104"/>
      <c r="L225" s="104"/>
      <c r="M225" s="104"/>
      <c r="N225" s="104"/>
      <c r="O225" s="104"/>
      <c r="P225" s="104"/>
      <c r="Q225" s="104"/>
      <c r="R225" s="105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  <c r="AD225" s="104"/>
      <c r="AE225" s="104"/>
      <c r="AF225" s="104"/>
      <c r="AG225" s="104"/>
      <c r="AH225" s="104"/>
      <c r="AI225" s="104"/>
      <c r="AJ225" s="104"/>
      <c r="AK225" s="104"/>
      <c r="AL225" s="104"/>
      <c r="AM225" s="104"/>
      <c r="AN225" s="104"/>
      <c r="AO225" s="104"/>
      <c r="AP225" s="104"/>
      <c r="AQ225" s="104"/>
      <c r="AR225" s="104"/>
      <c r="AS225" s="104"/>
      <c r="AT225" s="104"/>
      <c r="AU225" s="104"/>
      <c r="AV225" s="104"/>
      <c r="AW225" s="104"/>
      <c r="AX225" s="104"/>
      <c r="AY225" s="104"/>
      <c r="AZ225" s="104"/>
      <c r="BA225" s="104"/>
      <c r="BB225" s="104"/>
      <c r="BC225" s="104"/>
      <c r="BD225" s="104"/>
      <c r="BE225" s="104"/>
      <c r="BF225" s="104"/>
      <c r="BG225" s="104"/>
      <c r="BH225" s="104"/>
      <c r="BI225" s="104"/>
      <c r="BJ225" s="104"/>
      <c r="BK225" s="104"/>
      <c r="BL225" s="104"/>
    </row>
    <row r="226" ht="14.25" customHeight="1">
      <c r="A226" s="103"/>
      <c r="B226" s="104"/>
      <c r="C226" s="103"/>
      <c r="D226" s="104"/>
      <c r="E226" s="104"/>
      <c r="F226" s="104"/>
      <c r="G226" s="105"/>
      <c r="H226" s="175"/>
      <c r="I226" s="104"/>
      <c r="J226" s="104"/>
      <c r="K226" s="104"/>
      <c r="L226" s="104"/>
      <c r="M226" s="104"/>
      <c r="N226" s="104"/>
      <c r="O226" s="104"/>
      <c r="P226" s="104"/>
      <c r="Q226" s="104"/>
      <c r="R226" s="105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  <c r="AD226" s="104"/>
      <c r="AE226" s="104"/>
      <c r="AF226" s="104"/>
      <c r="AG226" s="104"/>
      <c r="AH226" s="104"/>
      <c r="AI226" s="104"/>
      <c r="AJ226" s="104"/>
      <c r="AK226" s="104"/>
      <c r="AL226" s="104"/>
      <c r="AM226" s="104"/>
      <c r="AN226" s="104"/>
      <c r="AO226" s="104"/>
      <c r="AP226" s="104"/>
      <c r="AQ226" s="104"/>
      <c r="AR226" s="104"/>
      <c r="AS226" s="104"/>
      <c r="AT226" s="104"/>
      <c r="AU226" s="104"/>
      <c r="AV226" s="104"/>
      <c r="AW226" s="104"/>
      <c r="AX226" s="104"/>
      <c r="AY226" s="104"/>
      <c r="AZ226" s="104"/>
      <c r="BA226" s="104"/>
      <c r="BB226" s="104"/>
      <c r="BC226" s="104"/>
      <c r="BD226" s="104"/>
      <c r="BE226" s="104"/>
      <c r="BF226" s="104"/>
      <c r="BG226" s="104"/>
      <c r="BH226" s="104"/>
      <c r="BI226" s="104"/>
      <c r="BJ226" s="104"/>
      <c r="BK226" s="104"/>
      <c r="BL226" s="104"/>
    </row>
    <row r="227" ht="14.25" customHeight="1">
      <c r="A227" s="103"/>
      <c r="B227" s="104"/>
      <c r="C227" s="103"/>
      <c r="D227" s="104"/>
      <c r="E227" s="104"/>
      <c r="F227" s="104"/>
      <c r="G227" s="105"/>
      <c r="H227" s="175"/>
      <c r="I227" s="104"/>
      <c r="J227" s="104"/>
      <c r="K227" s="104"/>
      <c r="L227" s="104"/>
      <c r="M227" s="104"/>
      <c r="N227" s="104"/>
      <c r="O227" s="104"/>
      <c r="P227" s="104"/>
      <c r="Q227" s="104"/>
      <c r="R227" s="105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4"/>
      <c r="AI227" s="104"/>
      <c r="AJ227" s="104"/>
      <c r="AK227" s="104"/>
      <c r="AL227" s="104"/>
      <c r="AM227" s="104"/>
      <c r="AN227" s="104"/>
      <c r="AO227" s="104"/>
      <c r="AP227" s="104"/>
      <c r="AQ227" s="104"/>
      <c r="AR227" s="104"/>
      <c r="AS227" s="104"/>
      <c r="AT227" s="104"/>
      <c r="AU227" s="104"/>
      <c r="AV227" s="104"/>
      <c r="AW227" s="104"/>
      <c r="AX227" s="104"/>
      <c r="AY227" s="104"/>
      <c r="AZ227" s="104"/>
      <c r="BA227" s="104"/>
      <c r="BB227" s="104"/>
      <c r="BC227" s="104"/>
      <c r="BD227" s="104"/>
      <c r="BE227" s="104"/>
      <c r="BF227" s="104"/>
      <c r="BG227" s="104"/>
      <c r="BH227" s="104"/>
      <c r="BI227" s="104"/>
      <c r="BJ227" s="104"/>
      <c r="BK227" s="104"/>
      <c r="BL227" s="104"/>
    </row>
    <row r="228" ht="14.25" customHeight="1">
      <c r="A228" s="103"/>
      <c r="B228" s="104"/>
      <c r="C228" s="103"/>
      <c r="D228" s="104"/>
      <c r="E228" s="104"/>
      <c r="F228" s="104"/>
      <c r="G228" s="105"/>
      <c r="H228" s="175"/>
      <c r="I228" s="104"/>
      <c r="J228" s="104"/>
      <c r="K228" s="104"/>
      <c r="L228" s="104"/>
      <c r="M228" s="104"/>
      <c r="N228" s="104"/>
      <c r="O228" s="104"/>
      <c r="P228" s="104"/>
      <c r="Q228" s="104"/>
      <c r="R228" s="105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  <c r="AE228" s="104"/>
      <c r="AF228" s="104"/>
      <c r="AG228" s="104"/>
      <c r="AH228" s="104"/>
      <c r="AI228" s="104"/>
      <c r="AJ228" s="104"/>
      <c r="AK228" s="104"/>
      <c r="AL228" s="104"/>
      <c r="AM228" s="104"/>
      <c r="AN228" s="104"/>
      <c r="AO228" s="104"/>
      <c r="AP228" s="104"/>
      <c r="AQ228" s="104"/>
      <c r="AR228" s="104"/>
      <c r="AS228" s="104"/>
      <c r="AT228" s="104"/>
      <c r="AU228" s="104"/>
      <c r="AV228" s="104"/>
      <c r="AW228" s="104"/>
      <c r="AX228" s="104"/>
      <c r="AY228" s="104"/>
      <c r="AZ228" s="104"/>
      <c r="BA228" s="104"/>
      <c r="BB228" s="104"/>
      <c r="BC228" s="104"/>
      <c r="BD228" s="104"/>
      <c r="BE228" s="104"/>
      <c r="BF228" s="104"/>
      <c r="BG228" s="104"/>
      <c r="BH228" s="104"/>
      <c r="BI228" s="104"/>
      <c r="BJ228" s="104"/>
      <c r="BK228" s="104"/>
      <c r="BL228" s="104"/>
    </row>
    <row r="229" ht="14.25" customHeight="1">
      <c r="A229" s="103"/>
      <c r="B229" s="104"/>
      <c r="C229" s="103"/>
      <c r="D229" s="104"/>
      <c r="E229" s="104"/>
      <c r="F229" s="104"/>
      <c r="G229" s="105"/>
      <c r="H229" s="175"/>
      <c r="I229" s="104"/>
      <c r="J229" s="104"/>
      <c r="K229" s="104"/>
      <c r="L229" s="104"/>
      <c r="M229" s="104"/>
      <c r="N229" s="104"/>
      <c r="O229" s="104"/>
      <c r="P229" s="104"/>
      <c r="Q229" s="104"/>
      <c r="R229" s="105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  <c r="AD229" s="104"/>
      <c r="AE229" s="104"/>
      <c r="AF229" s="104"/>
      <c r="AG229" s="104"/>
      <c r="AH229" s="104"/>
      <c r="AI229" s="104"/>
      <c r="AJ229" s="104"/>
      <c r="AK229" s="104"/>
      <c r="AL229" s="104"/>
      <c r="AM229" s="104"/>
      <c r="AN229" s="104"/>
      <c r="AO229" s="104"/>
      <c r="AP229" s="104"/>
      <c r="AQ229" s="104"/>
      <c r="AR229" s="104"/>
      <c r="AS229" s="104"/>
      <c r="AT229" s="104"/>
      <c r="AU229" s="104"/>
      <c r="AV229" s="104"/>
      <c r="AW229" s="104"/>
      <c r="AX229" s="104"/>
      <c r="AY229" s="104"/>
      <c r="AZ229" s="104"/>
      <c r="BA229" s="104"/>
      <c r="BB229" s="104"/>
      <c r="BC229" s="104"/>
      <c r="BD229" s="104"/>
      <c r="BE229" s="104"/>
      <c r="BF229" s="104"/>
      <c r="BG229" s="104"/>
      <c r="BH229" s="104"/>
      <c r="BI229" s="104"/>
      <c r="BJ229" s="104"/>
      <c r="BK229" s="104"/>
      <c r="BL229" s="104"/>
    </row>
    <row r="230" ht="14.25" customHeight="1">
      <c r="A230" s="103"/>
      <c r="B230" s="104"/>
      <c r="C230" s="103"/>
      <c r="D230" s="104"/>
      <c r="E230" s="104"/>
      <c r="F230" s="104"/>
      <c r="G230" s="105"/>
      <c r="H230" s="175"/>
      <c r="I230" s="104"/>
      <c r="J230" s="104"/>
      <c r="K230" s="104"/>
      <c r="L230" s="104"/>
      <c r="M230" s="104"/>
      <c r="N230" s="104"/>
      <c r="O230" s="104"/>
      <c r="P230" s="104"/>
      <c r="Q230" s="104"/>
      <c r="R230" s="105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  <c r="AD230" s="104"/>
      <c r="AE230" s="104"/>
      <c r="AF230" s="104"/>
      <c r="AG230" s="104"/>
      <c r="AH230" s="104"/>
      <c r="AI230" s="104"/>
      <c r="AJ230" s="104"/>
      <c r="AK230" s="104"/>
      <c r="AL230" s="104"/>
      <c r="AM230" s="104"/>
      <c r="AN230" s="104"/>
      <c r="AO230" s="104"/>
      <c r="AP230" s="104"/>
      <c r="AQ230" s="104"/>
      <c r="AR230" s="104"/>
      <c r="AS230" s="104"/>
      <c r="AT230" s="104"/>
      <c r="AU230" s="104"/>
      <c r="AV230" s="104"/>
      <c r="AW230" s="104"/>
      <c r="AX230" s="104"/>
      <c r="AY230" s="104"/>
      <c r="AZ230" s="104"/>
      <c r="BA230" s="104"/>
      <c r="BB230" s="104"/>
      <c r="BC230" s="104"/>
      <c r="BD230" s="104"/>
      <c r="BE230" s="104"/>
      <c r="BF230" s="104"/>
      <c r="BG230" s="104"/>
      <c r="BH230" s="104"/>
      <c r="BI230" s="104"/>
      <c r="BJ230" s="104"/>
      <c r="BK230" s="104"/>
      <c r="BL230" s="104"/>
    </row>
    <row r="231" ht="14.25" customHeight="1">
      <c r="A231" s="103"/>
      <c r="B231" s="104"/>
      <c r="C231" s="103"/>
      <c r="D231" s="104"/>
      <c r="E231" s="104"/>
      <c r="F231" s="104"/>
      <c r="G231" s="105"/>
      <c r="H231" s="175"/>
      <c r="I231" s="104"/>
      <c r="J231" s="104"/>
      <c r="K231" s="104"/>
      <c r="L231" s="104"/>
      <c r="M231" s="104"/>
      <c r="N231" s="104"/>
      <c r="O231" s="104"/>
      <c r="P231" s="104"/>
      <c r="Q231" s="104"/>
      <c r="R231" s="105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4"/>
      <c r="AT231" s="104"/>
      <c r="AU231" s="104"/>
      <c r="AV231" s="104"/>
      <c r="AW231" s="104"/>
      <c r="AX231" s="104"/>
      <c r="AY231" s="104"/>
      <c r="AZ231" s="104"/>
      <c r="BA231" s="104"/>
      <c r="BB231" s="104"/>
      <c r="BC231" s="104"/>
      <c r="BD231" s="104"/>
      <c r="BE231" s="104"/>
      <c r="BF231" s="104"/>
      <c r="BG231" s="104"/>
      <c r="BH231" s="104"/>
      <c r="BI231" s="104"/>
      <c r="BJ231" s="104"/>
      <c r="BK231" s="104"/>
      <c r="BL231" s="104"/>
    </row>
    <row r="232" ht="14.25" customHeight="1">
      <c r="A232" s="103"/>
      <c r="B232" s="104"/>
      <c r="C232" s="103"/>
      <c r="D232" s="104"/>
      <c r="E232" s="104"/>
      <c r="F232" s="104"/>
      <c r="G232" s="105"/>
      <c r="H232" s="175"/>
      <c r="I232" s="104"/>
      <c r="J232" s="104"/>
      <c r="K232" s="104"/>
      <c r="L232" s="104"/>
      <c r="M232" s="104"/>
      <c r="N232" s="104"/>
      <c r="O232" s="104"/>
      <c r="P232" s="104"/>
      <c r="Q232" s="104"/>
      <c r="R232" s="105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  <c r="AE232" s="104"/>
      <c r="AF232" s="104"/>
      <c r="AG232" s="104"/>
      <c r="AH232" s="104"/>
      <c r="AI232" s="104"/>
      <c r="AJ232" s="104"/>
      <c r="AK232" s="104"/>
      <c r="AL232" s="104"/>
      <c r="AM232" s="104"/>
      <c r="AN232" s="104"/>
      <c r="AO232" s="104"/>
      <c r="AP232" s="104"/>
      <c r="AQ232" s="104"/>
      <c r="AR232" s="104"/>
      <c r="AS232" s="104"/>
      <c r="AT232" s="104"/>
      <c r="AU232" s="104"/>
      <c r="AV232" s="104"/>
      <c r="AW232" s="104"/>
      <c r="AX232" s="104"/>
      <c r="AY232" s="104"/>
      <c r="AZ232" s="104"/>
      <c r="BA232" s="104"/>
      <c r="BB232" s="104"/>
      <c r="BC232" s="104"/>
      <c r="BD232" s="104"/>
      <c r="BE232" s="104"/>
      <c r="BF232" s="104"/>
      <c r="BG232" s="104"/>
      <c r="BH232" s="104"/>
      <c r="BI232" s="104"/>
      <c r="BJ232" s="104"/>
      <c r="BK232" s="104"/>
      <c r="BL232" s="104"/>
    </row>
    <row r="233" ht="14.25" customHeight="1">
      <c r="A233" s="103"/>
      <c r="B233" s="104"/>
      <c r="C233" s="103"/>
      <c r="D233" s="104"/>
      <c r="E233" s="104"/>
      <c r="F233" s="104"/>
      <c r="G233" s="105"/>
      <c r="H233" s="175"/>
      <c r="I233" s="104"/>
      <c r="J233" s="104"/>
      <c r="K233" s="104"/>
      <c r="L233" s="104"/>
      <c r="M233" s="104"/>
      <c r="N233" s="104"/>
      <c r="O233" s="104"/>
      <c r="P233" s="104"/>
      <c r="Q233" s="104"/>
      <c r="R233" s="105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  <c r="AJ233" s="104"/>
      <c r="AK233" s="104"/>
      <c r="AL233" s="104"/>
      <c r="AM233" s="104"/>
      <c r="AN233" s="104"/>
      <c r="AO233" s="104"/>
      <c r="AP233" s="104"/>
      <c r="AQ233" s="104"/>
      <c r="AR233" s="104"/>
      <c r="AS233" s="104"/>
      <c r="AT233" s="104"/>
      <c r="AU233" s="104"/>
      <c r="AV233" s="104"/>
      <c r="AW233" s="104"/>
      <c r="AX233" s="104"/>
      <c r="AY233" s="104"/>
      <c r="AZ233" s="104"/>
      <c r="BA233" s="104"/>
      <c r="BB233" s="104"/>
      <c r="BC233" s="104"/>
      <c r="BD233" s="104"/>
      <c r="BE233" s="104"/>
      <c r="BF233" s="104"/>
      <c r="BG233" s="104"/>
      <c r="BH233" s="104"/>
      <c r="BI233" s="104"/>
      <c r="BJ233" s="104"/>
      <c r="BK233" s="104"/>
      <c r="BL233" s="104"/>
    </row>
    <row r="234" ht="14.25" customHeight="1">
      <c r="A234" s="103"/>
      <c r="B234" s="104"/>
      <c r="C234" s="103"/>
      <c r="D234" s="104"/>
      <c r="E234" s="104"/>
      <c r="F234" s="104"/>
      <c r="G234" s="105"/>
      <c r="H234" s="175"/>
      <c r="I234" s="104"/>
      <c r="J234" s="104"/>
      <c r="K234" s="104"/>
      <c r="L234" s="104"/>
      <c r="M234" s="104"/>
      <c r="N234" s="104"/>
      <c r="O234" s="104"/>
      <c r="P234" s="104"/>
      <c r="Q234" s="104"/>
      <c r="R234" s="105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  <c r="AE234" s="104"/>
      <c r="AF234" s="104"/>
      <c r="AG234" s="104"/>
      <c r="AH234" s="104"/>
      <c r="AI234" s="104"/>
      <c r="AJ234" s="104"/>
      <c r="AK234" s="104"/>
      <c r="AL234" s="104"/>
      <c r="AM234" s="104"/>
      <c r="AN234" s="104"/>
      <c r="AO234" s="104"/>
      <c r="AP234" s="104"/>
      <c r="AQ234" s="104"/>
      <c r="AR234" s="104"/>
      <c r="AS234" s="104"/>
      <c r="AT234" s="104"/>
      <c r="AU234" s="104"/>
      <c r="AV234" s="104"/>
      <c r="AW234" s="104"/>
      <c r="AX234" s="104"/>
      <c r="AY234" s="104"/>
      <c r="AZ234" s="104"/>
      <c r="BA234" s="104"/>
      <c r="BB234" s="104"/>
      <c r="BC234" s="104"/>
      <c r="BD234" s="104"/>
      <c r="BE234" s="104"/>
      <c r="BF234" s="104"/>
      <c r="BG234" s="104"/>
      <c r="BH234" s="104"/>
      <c r="BI234" s="104"/>
      <c r="BJ234" s="104"/>
      <c r="BK234" s="104"/>
      <c r="BL234" s="104"/>
    </row>
    <row r="235" ht="14.25" customHeight="1">
      <c r="A235" s="103"/>
      <c r="B235" s="104"/>
      <c r="C235" s="103"/>
      <c r="D235" s="104"/>
      <c r="E235" s="104"/>
      <c r="F235" s="104"/>
      <c r="G235" s="105"/>
      <c r="H235" s="175"/>
      <c r="I235" s="104"/>
      <c r="J235" s="104"/>
      <c r="K235" s="104"/>
      <c r="L235" s="104"/>
      <c r="M235" s="104"/>
      <c r="N235" s="104"/>
      <c r="O235" s="104"/>
      <c r="P235" s="104"/>
      <c r="Q235" s="104"/>
      <c r="R235" s="105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  <c r="AD235" s="104"/>
      <c r="AE235" s="104"/>
      <c r="AF235" s="104"/>
      <c r="AG235" s="104"/>
      <c r="AH235" s="104"/>
      <c r="AI235" s="104"/>
      <c r="AJ235" s="104"/>
      <c r="AK235" s="104"/>
      <c r="AL235" s="104"/>
      <c r="AM235" s="104"/>
      <c r="AN235" s="104"/>
      <c r="AO235" s="104"/>
      <c r="AP235" s="104"/>
      <c r="AQ235" s="104"/>
      <c r="AR235" s="104"/>
      <c r="AS235" s="104"/>
      <c r="AT235" s="104"/>
      <c r="AU235" s="104"/>
      <c r="AV235" s="104"/>
      <c r="AW235" s="104"/>
      <c r="AX235" s="104"/>
      <c r="AY235" s="104"/>
      <c r="AZ235" s="104"/>
      <c r="BA235" s="104"/>
      <c r="BB235" s="104"/>
      <c r="BC235" s="104"/>
      <c r="BD235" s="104"/>
      <c r="BE235" s="104"/>
      <c r="BF235" s="104"/>
      <c r="BG235" s="104"/>
      <c r="BH235" s="104"/>
      <c r="BI235" s="104"/>
      <c r="BJ235" s="104"/>
      <c r="BK235" s="104"/>
      <c r="BL235" s="104"/>
    </row>
    <row r="236" ht="14.25" customHeight="1">
      <c r="A236" s="103"/>
      <c r="B236" s="104"/>
      <c r="C236" s="103"/>
      <c r="D236" s="104"/>
      <c r="E236" s="104"/>
      <c r="F236" s="104"/>
      <c r="G236" s="105"/>
      <c r="H236" s="175"/>
      <c r="I236" s="104"/>
      <c r="J236" s="104"/>
      <c r="K236" s="104"/>
      <c r="L236" s="104"/>
      <c r="M236" s="104"/>
      <c r="N236" s="104"/>
      <c r="O236" s="104"/>
      <c r="P236" s="104"/>
      <c r="Q236" s="104"/>
      <c r="R236" s="105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  <c r="AD236" s="104"/>
      <c r="AE236" s="104"/>
      <c r="AF236" s="104"/>
      <c r="AG236" s="104"/>
      <c r="AH236" s="104"/>
      <c r="AI236" s="104"/>
      <c r="AJ236" s="104"/>
      <c r="AK236" s="104"/>
      <c r="AL236" s="104"/>
      <c r="AM236" s="104"/>
      <c r="AN236" s="104"/>
      <c r="AO236" s="104"/>
      <c r="AP236" s="104"/>
      <c r="AQ236" s="104"/>
      <c r="AR236" s="104"/>
      <c r="AS236" s="104"/>
      <c r="AT236" s="104"/>
      <c r="AU236" s="104"/>
      <c r="AV236" s="104"/>
      <c r="AW236" s="104"/>
      <c r="AX236" s="104"/>
      <c r="AY236" s="104"/>
      <c r="AZ236" s="104"/>
      <c r="BA236" s="104"/>
      <c r="BB236" s="104"/>
      <c r="BC236" s="104"/>
      <c r="BD236" s="104"/>
      <c r="BE236" s="104"/>
      <c r="BF236" s="104"/>
      <c r="BG236" s="104"/>
      <c r="BH236" s="104"/>
      <c r="BI236" s="104"/>
      <c r="BJ236" s="104"/>
      <c r="BK236" s="104"/>
      <c r="BL236" s="104"/>
    </row>
    <row r="237" ht="14.25" customHeight="1">
      <c r="A237" s="103"/>
      <c r="B237" s="104"/>
      <c r="C237" s="103"/>
      <c r="D237" s="104"/>
      <c r="E237" s="104"/>
      <c r="F237" s="104"/>
      <c r="G237" s="105"/>
      <c r="H237" s="175"/>
      <c r="I237" s="104"/>
      <c r="J237" s="104"/>
      <c r="K237" s="104"/>
      <c r="L237" s="104"/>
      <c r="M237" s="104"/>
      <c r="N237" s="104"/>
      <c r="O237" s="104"/>
      <c r="P237" s="104"/>
      <c r="Q237" s="104"/>
      <c r="R237" s="105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  <c r="AD237" s="104"/>
      <c r="AE237" s="104"/>
      <c r="AF237" s="104"/>
      <c r="AG237" s="104"/>
      <c r="AH237" s="104"/>
      <c r="AI237" s="104"/>
      <c r="AJ237" s="104"/>
      <c r="AK237" s="104"/>
      <c r="AL237" s="104"/>
      <c r="AM237" s="104"/>
      <c r="AN237" s="104"/>
      <c r="AO237" s="104"/>
      <c r="AP237" s="104"/>
      <c r="AQ237" s="104"/>
      <c r="AR237" s="104"/>
      <c r="AS237" s="104"/>
      <c r="AT237" s="104"/>
      <c r="AU237" s="104"/>
      <c r="AV237" s="104"/>
      <c r="AW237" s="104"/>
      <c r="AX237" s="104"/>
      <c r="AY237" s="104"/>
      <c r="AZ237" s="104"/>
      <c r="BA237" s="104"/>
      <c r="BB237" s="104"/>
      <c r="BC237" s="104"/>
      <c r="BD237" s="104"/>
      <c r="BE237" s="104"/>
      <c r="BF237" s="104"/>
      <c r="BG237" s="104"/>
      <c r="BH237" s="104"/>
      <c r="BI237" s="104"/>
      <c r="BJ237" s="104"/>
      <c r="BK237" s="104"/>
      <c r="BL237" s="104"/>
    </row>
    <row r="238" ht="14.25" customHeight="1">
      <c r="A238" s="103"/>
      <c r="B238" s="104"/>
      <c r="C238" s="103"/>
      <c r="D238" s="104"/>
      <c r="E238" s="104"/>
      <c r="F238" s="104"/>
      <c r="G238" s="105"/>
      <c r="H238" s="175"/>
      <c r="I238" s="104"/>
      <c r="J238" s="104"/>
      <c r="K238" s="104"/>
      <c r="L238" s="104"/>
      <c r="M238" s="104"/>
      <c r="N238" s="104"/>
      <c r="O238" s="104"/>
      <c r="P238" s="104"/>
      <c r="Q238" s="104"/>
      <c r="R238" s="105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  <c r="AD238" s="104"/>
      <c r="AE238" s="104"/>
      <c r="AF238" s="104"/>
      <c r="AG238" s="104"/>
      <c r="AH238" s="104"/>
      <c r="AI238" s="104"/>
      <c r="AJ238" s="104"/>
      <c r="AK238" s="104"/>
      <c r="AL238" s="104"/>
      <c r="AM238" s="104"/>
      <c r="AN238" s="104"/>
      <c r="AO238" s="104"/>
      <c r="AP238" s="104"/>
      <c r="AQ238" s="104"/>
      <c r="AR238" s="104"/>
      <c r="AS238" s="104"/>
      <c r="AT238" s="104"/>
      <c r="AU238" s="104"/>
      <c r="AV238" s="104"/>
      <c r="AW238" s="104"/>
      <c r="AX238" s="104"/>
      <c r="AY238" s="104"/>
      <c r="AZ238" s="104"/>
      <c r="BA238" s="104"/>
      <c r="BB238" s="104"/>
      <c r="BC238" s="104"/>
      <c r="BD238" s="104"/>
      <c r="BE238" s="104"/>
      <c r="BF238" s="104"/>
      <c r="BG238" s="104"/>
      <c r="BH238" s="104"/>
      <c r="BI238" s="104"/>
      <c r="BJ238" s="104"/>
      <c r="BK238" s="104"/>
      <c r="BL238" s="104"/>
    </row>
    <row r="239" ht="14.25" customHeight="1">
      <c r="A239" s="103"/>
      <c r="B239" s="104"/>
      <c r="C239" s="103"/>
      <c r="D239" s="104"/>
      <c r="E239" s="104"/>
      <c r="F239" s="104"/>
      <c r="G239" s="105"/>
      <c r="H239" s="175"/>
      <c r="I239" s="104"/>
      <c r="J239" s="104"/>
      <c r="K239" s="104"/>
      <c r="L239" s="104"/>
      <c r="M239" s="104"/>
      <c r="N239" s="104"/>
      <c r="O239" s="104"/>
      <c r="P239" s="104"/>
      <c r="Q239" s="104"/>
      <c r="R239" s="105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  <c r="AD239" s="104"/>
      <c r="AE239" s="104"/>
      <c r="AF239" s="104"/>
      <c r="AG239" s="104"/>
      <c r="AH239" s="104"/>
      <c r="AI239" s="104"/>
      <c r="AJ239" s="104"/>
      <c r="AK239" s="104"/>
      <c r="AL239" s="104"/>
      <c r="AM239" s="104"/>
      <c r="AN239" s="104"/>
      <c r="AO239" s="104"/>
      <c r="AP239" s="104"/>
      <c r="AQ239" s="104"/>
      <c r="AR239" s="104"/>
      <c r="AS239" s="104"/>
      <c r="AT239" s="104"/>
      <c r="AU239" s="104"/>
      <c r="AV239" s="104"/>
      <c r="AW239" s="104"/>
      <c r="AX239" s="104"/>
      <c r="AY239" s="104"/>
      <c r="AZ239" s="104"/>
      <c r="BA239" s="104"/>
      <c r="BB239" s="104"/>
      <c r="BC239" s="104"/>
      <c r="BD239" s="104"/>
      <c r="BE239" s="104"/>
      <c r="BF239" s="104"/>
      <c r="BG239" s="104"/>
      <c r="BH239" s="104"/>
      <c r="BI239" s="104"/>
      <c r="BJ239" s="104"/>
      <c r="BK239" s="104"/>
      <c r="BL239" s="104"/>
    </row>
    <row r="240" ht="14.25" customHeight="1">
      <c r="A240" s="103"/>
      <c r="B240" s="104"/>
      <c r="C240" s="103"/>
      <c r="D240" s="104"/>
      <c r="E240" s="104"/>
      <c r="F240" s="104"/>
      <c r="G240" s="105"/>
      <c r="H240" s="175"/>
      <c r="I240" s="104"/>
      <c r="J240" s="104"/>
      <c r="K240" s="104"/>
      <c r="L240" s="104"/>
      <c r="M240" s="104"/>
      <c r="N240" s="104"/>
      <c r="O240" s="104"/>
      <c r="P240" s="104"/>
      <c r="Q240" s="104"/>
      <c r="R240" s="105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  <c r="AD240" s="104"/>
      <c r="AE240" s="104"/>
      <c r="AF240" s="104"/>
      <c r="AG240" s="104"/>
      <c r="AH240" s="104"/>
      <c r="AI240" s="104"/>
      <c r="AJ240" s="104"/>
      <c r="AK240" s="104"/>
      <c r="AL240" s="104"/>
      <c r="AM240" s="104"/>
      <c r="AN240" s="104"/>
      <c r="AO240" s="104"/>
      <c r="AP240" s="104"/>
      <c r="AQ240" s="104"/>
      <c r="AR240" s="104"/>
      <c r="AS240" s="104"/>
      <c r="AT240" s="104"/>
      <c r="AU240" s="104"/>
      <c r="AV240" s="104"/>
      <c r="AW240" s="104"/>
      <c r="AX240" s="104"/>
      <c r="AY240" s="104"/>
      <c r="AZ240" s="104"/>
      <c r="BA240" s="104"/>
      <c r="BB240" s="104"/>
      <c r="BC240" s="104"/>
      <c r="BD240" s="104"/>
      <c r="BE240" s="104"/>
      <c r="BF240" s="104"/>
      <c r="BG240" s="104"/>
      <c r="BH240" s="104"/>
      <c r="BI240" s="104"/>
      <c r="BJ240" s="104"/>
      <c r="BK240" s="104"/>
      <c r="BL240" s="104"/>
    </row>
    <row r="241" ht="14.25" customHeight="1">
      <c r="A241" s="103"/>
      <c r="B241" s="104"/>
      <c r="C241" s="103"/>
      <c r="D241" s="104"/>
      <c r="E241" s="104"/>
      <c r="F241" s="104"/>
      <c r="G241" s="105"/>
      <c r="H241" s="175"/>
      <c r="I241" s="104"/>
      <c r="J241" s="104"/>
      <c r="K241" s="104"/>
      <c r="L241" s="104"/>
      <c r="M241" s="104"/>
      <c r="N241" s="104"/>
      <c r="O241" s="104"/>
      <c r="P241" s="104"/>
      <c r="Q241" s="104"/>
      <c r="R241" s="105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104"/>
      <c r="AK241" s="104"/>
      <c r="AL241" s="104"/>
      <c r="AM241" s="104"/>
      <c r="AN241" s="104"/>
      <c r="AO241" s="104"/>
      <c r="AP241" s="104"/>
      <c r="AQ241" s="104"/>
      <c r="AR241" s="104"/>
      <c r="AS241" s="104"/>
      <c r="AT241" s="104"/>
      <c r="AU241" s="104"/>
      <c r="AV241" s="104"/>
      <c r="AW241" s="104"/>
      <c r="AX241" s="104"/>
      <c r="AY241" s="104"/>
      <c r="AZ241" s="104"/>
      <c r="BA241" s="104"/>
      <c r="BB241" s="104"/>
      <c r="BC241" s="104"/>
      <c r="BD241" s="104"/>
      <c r="BE241" s="104"/>
      <c r="BF241" s="104"/>
      <c r="BG241" s="104"/>
      <c r="BH241" s="104"/>
      <c r="BI241" s="104"/>
      <c r="BJ241" s="104"/>
      <c r="BK241" s="104"/>
      <c r="BL241" s="104"/>
    </row>
    <row r="242" ht="14.25" customHeight="1">
      <c r="A242" s="103"/>
      <c r="B242" s="104"/>
      <c r="C242" s="103"/>
      <c r="D242" s="104"/>
      <c r="E242" s="104"/>
      <c r="F242" s="104"/>
      <c r="G242" s="105"/>
      <c r="H242" s="175"/>
      <c r="I242" s="104"/>
      <c r="J242" s="104"/>
      <c r="K242" s="104"/>
      <c r="L242" s="104"/>
      <c r="M242" s="104"/>
      <c r="N242" s="104"/>
      <c r="O242" s="104"/>
      <c r="P242" s="104"/>
      <c r="Q242" s="104"/>
      <c r="R242" s="105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  <c r="AD242" s="104"/>
      <c r="AE242" s="104"/>
      <c r="AF242" s="104"/>
      <c r="AG242" s="104"/>
      <c r="AH242" s="104"/>
      <c r="AI242" s="104"/>
      <c r="AJ242" s="104"/>
      <c r="AK242" s="104"/>
      <c r="AL242" s="104"/>
      <c r="AM242" s="104"/>
      <c r="AN242" s="104"/>
      <c r="AO242" s="104"/>
      <c r="AP242" s="104"/>
      <c r="AQ242" s="104"/>
      <c r="AR242" s="104"/>
      <c r="AS242" s="104"/>
      <c r="AT242" s="104"/>
      <c r="AU242" s="104"/>
      <c r="AV242" s="104"/>
      <c r="AW242" s="104"/>
      <c r="AX242" s="104"/>
      <c r="AY242" s="104"/>
      <c r="AZ242" s="104"/>
      <c r="BA242" s="104"/>
      <c r="BB242" s="104"/>
      <c r="BC242" s="104"/>
      <c r="BD242" s="104"/>
      <c r="BE242" s="104"/>
      <c r="BF242" s="104"/>
      <c r="BG242" s="104"/>
      <c r="BH242" s="104"/>
      <c r="BI242" s="104"/>
      <c r="BJ242" s="104"/>
      <c r="BK242" s="104"/>
      <c r="BL242" s="104"/>
    </row>
    <row r="243" ht="14.25" customHeight="1">
      <c r="A243" s="103"/>
      <c r="B243" s="104"/>
      <c r="C243" s="103"/>
      <c r="D243" s="104"/>
      <c r="E243" s="104"/>
      <c r="F243" s="104"/>
      <c r="G243" s="105"/>
      <c r="H243" s="175"/>
      <c r="I243" s="104"/>
      <c r="J243" s="104"/>
      <c r="K243" s="104"/>
      <c r="L243" s="104"/>
      <c r="M243" s="104"/>
      <c r="N243" s="104"/>
      <c r="O243" s="104"/>
      <c r="P243" s="104"/>
      <c r="Q243" s="104"/>
      <c r="R243" s="105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  <c r="AD243" s="104"/>
      <c r="AE243" s="104"/>
      <c r="AF243" s="104"/>
      <c r="AG243" s="104"/>
      <c r="AH243" s="104"/>
      <c r="AI243" s="104"/>
      <c r="AJ243" s="104"/>
      <c r="AK243" s="104"/>
      <c r="AL243" s="104"/>
      <c r="AM243" s="104"/>
      <c r="AN243" s="104"/>
      <c r="AO243" s="104"/>
      <c r="AP243" s="104"/>
      <c r="AQ243" s="104"/>
      <c r="AR243" s="104"/>
      <c r="AS243" s="104"/>
      <c r="AT243" s="104"/>
      <c r="AU243" s="104"/>
      <c r="AV243" s="104"/>
      <c r="AW243" s="104"/>
      <c r="AX243" s="104"/>
      <c r="AY243" s="104"/>
      <c r="AZ243" s="104"/>
      <c r="BA243" s="104"/>
      <c r="BB243" s="104"/>
      <c r="BC243" s="104"/>
      <c r="BD243" s="104"/>
      <c r="BE243" s="104"/>
      <c r="BF243" s="104"/>
      <c r="BG243" s="104"/>
      <c r="BH243" s="104"/>
      <c r="BI243" s="104"/>
      <c r="BJ243" s="104"/>
      <c r="BK243" s="104"/>
      <c r="BL243" s="104"/>
    </row>
    <row r="244" ht="14.25" customHeight="1">
      <c r="A244" s="103"/>
      <c r="B244" s="104"/>
      <c r="C244" s="103"/>
      <c r="D244" s="104"/>
      <c r="E244" s="104"/>
      <c r="F244" s="104"/>
      <c r="G244" s="105"/>
      <c r="H244" s="175"/>
      <c r="I244" s="104"/>
      <c r="J244" s="104"/>
      <c r="K244" s="104"/>
      <c r="L244" s="104"/>
      <c r="M244" s="104"/>
      <c r="N244" s="104"/>
      <c r="O244" s="104"/>
      <c r="P244" s="104"/>
      <c r="Q244" s="104"/>
      <c r="R244" s="105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104"/>
      <c r="AK244" s="104"/>
      <c r="AL244" s="104"/>
      <c r="AM244" s="104"/>
      <c r="AN244" s="104"/>
      <c r="AO244" s="104"/>
      <c r="AP244" s="104"/>
      <c r="AQ244" s="104"/>
      <c r="AR244" s="104"/>
      <c r="AS244" s="104"/>
      <c r="AT244" s="104"/>
      <c r="AU244" s="104"/>
      <c r="AV244" s="104"/>
      <c r="AW244" s="104"/>
      <c r="AX244" s="104"/>
      <c r="AY244" s="104"/>
      <c r="AZ244" s="104"/>
      <c r="BA244" s="104"/>
      <c r="BB244" s="104"/>
      <c r="BC244" s="104"/>
      <c r="BD244" s="104"/>
      <c r="BE244" s="104"/>
      <c r="BF244" s="104"/>
      <c r="BG244" s="104"/>
      <c r="BH244" s="104"/>
      <c r="BI244" s="104"/>
      <c r="BJ244" s="104"/>
      <c r="BK244" s="104"/>
      <c r="BL244" s="104"/>
    </row>
    <row r="245" ht="14.25" customHeight="1">
      <c r="A245" s="103"/>
      <c r="B245" s="104"/>
      <c r="C245" s="103"/>
      <c r="D245" s="104"/>
      <c r="E245" s="104"/>
      <c r="F245" s="104"/>
      <c r="G245" s="105"/>
      <c r="H245" s="175"/>
      <c r="I245" s="104"/>
      <c r="J245" s="104"/>
      <c r="K245" s="104"/>
      <c r="L245" s="104"/>
      <c r="M245" s="104"/>
      <c r="N245" s="104"/>
      <c r="O245" s="104"/>
      <c r="P245" s="104"/>
      <c r="Q245" s="104"/>
      <c r="R245" s="105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4"/>
      <c r="AI245" s="104"/>
      <c r="AJ245" s="104"/>
      <c r="AK245" s="104"/>
      <c r="AL245" s="104"/>
      <c r="AM245" s="104"/>
      <c r="AN245" s="104"/>
      <c r="AO245" s="104"/>
      <c r="AP245" s="104"/>
      <c r="AQ245" s="104"/>
      <c r="AR245" s="104"/>
      <c r="AS245" s="104"/>
      <c r="AT245" s="104"/>
      <c r="AU245" s="104"/>
      <c r="AV245" s="104"/>
      <c r="AW245" s="104"/>
      <c r="AX245" s="104"/>
      <c r="AY245" s="104"/>
      <c r="AZ245" s="104"/>
      <c r="BA245" s="104"/>
      <c r="BB245" s="104"/>
      <c r="BC245" s="104"/>
      <c r="BD245" s="104"/>
      <c r="BE245" s="104"/>
      <c r="BF245" s="104"/>
      <c r="BG245" s="104"/>
      <c r="BH245" s="104"/>
      <c r="BI245" s="104"/>
      <c r="BJ245" s="104"/>
      <c r="BK245" s="104"/>
      <c r="BL245" s="104"/>
    </row>
    <row r="246" ht="14.25" customHeight="1">
      <c r="A246" s="103"/>
      <c r="B246" s="104"/>
      <c r="C246" s="103"/>
      <c r="D246" s="104"/>
      <c r="E246" s="104"/>
      <c r="F246" s="104"/>
      <c r="G246" s="105"/>
      <c r="H246" s="175"/>
      <c r="I246" s="104"/>
      <c r="J246" s="104"/>
      <c r="K246" s="104"/>
      <c r="L246" s="104"/>
      <c r="M246" s="104"/>
      <c r="N246" s="104"/>
      <c r="O246" s="104"/>
      <c r="P246" s="104"/>
      <c r="Q246" s="104"/>
      <c r="R246" s="105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104"/>
      <c r="AK246" s="104"/>
      <c r="AL246" s="104"/>
      <c r="AM246" s="104"/>
      <c r="AN246" s="104"/>
      <c r="AO246" s="104"/>
      <c r="AP246" s="104"/>
      <c r="AQ246" s="104"/>
      <c r="AR246" s="104"/>
      <c r="AS246" s="104"/>
      <c r="AT246" s="104"/>
      <c r="AU246" s="104"/>
      <c r="AV246" s="104"/>
      <c r="AW246" s="104"/>
      <c r="AX246" s="104"/>
      <c r="AY246" s="104"/>
      <c r="AZ246" s="104"/>
      <c r="BA246" s="104"/>
      <c r="BB246" s="104"/>
      <c r="BC246" s="104"/>
      <c r="BD246" s="104"/>
      <c r="BE246" s="104"/>
      <c r="BF246" s="104"/>
      <c r="BG246" s="104"/>
      <c r="BH246" s="104"/>
      <c r="BI246" s="104"/>
      <c r="BJ246" s="104"/>
      <c r="BK246" s="104"/>
      <c r="BL246" s="104"/>
    </row>
    <row r="247" ht="14.25" customHeight="1">
      <c r="A247" s="103"/>
      <c r="B247" s="104"/>
      <c r="C247" s="103"/>
      <c r="D247" s="104"/>
      <c r="E247" s="104"/>
      <c r="F247" s="104"/>
      <c r="G247" s="105"/>
      <c r="H247" s="175"/>
      <c r="I247" s="104"/>
      <c r="J247" s="104"/>
      <c r="K247" s="104"/>
      <c r="L247" s="104"/>
      <c r="M247" s="104"/>
      <c r="N247" s="104"/>
      <c r="O247" s="104"/>
      <c r="P247" s="104"/>
      <c r="Q247" s="104"/>
      <c r="R247" s="105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/>
      <c r="AI247" s="104"/>
      <c r="AJ247" s="104"/>
      <c r="AK247" s="104"/>
      <c r="AL247" s="104"/>
      <c r="AM247" s="104"/>
      <c r="AN247" s="104"/>
      <c r="AO247" s="104"/>
      <c r="AP247" s="104"/>
      <c r="AQ247" s="104"/>
      <c r="AR247" s="104"/>
      <c r="AS247" s="104"/>
      <c r="AT247" s="104"/>
      <c r="AU247" s="104"/>
      <c r="AV247" s="104"/>
      <c r="AW247" s="104"/>
      <c r="AX247" s="104"/>
      <c r="AY247" s="104"/>
      <c r="AZ247" s="104"/>
      <c r="BA247" s="104"/>
      <c r="BB247" s="104"/>
      <c r="BC247" s="104"/>
      <c r="BD247" s="104"/>
      <c r="BE247" s="104"/>
      <c r="BF247" s="104"/>
      <c r="BG247" s="104"/>
      <c r="BH247" s="104"/>
      <c r="BI247" s="104"/>
      <c r="BJ247" s="104"/>
      <c r="BK247" s="104"/>
      <c r="BL247" s="104"/>
    </row>
    <row r="248" ht="14.25" customHeight="1">
      <c r="A248" s="103"/>
      <c r="B248" s="104"/>
      <c r="C248" s="103"/>
      <c r="D248" s="104"/>
      <c r="E248" s="104"/>
      <c r="F248" s="104"/>
      <c r="G248" s="105"/>
      <c r="H248" s="175"/>
      <c r="I248" s="104"/>
      <c r="J248" s="104"/>
      <c r="K248" s="104"/>
      <c r="L248" s="104"/>
      <c r="M248" s="104"/>
      <c r="N248" s="104"/>
      <c r="O248" s="104"/>
      <c r="P248" s="104"/>
      <c r="Q248" s="104"/>
      <c r="R248" s="105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4"/>
      <c r="AK248" s="104"/>
      <c r="AL248" s="104"/>
      <c r="AM248" s="104"/>
      <c r="AN248" s="104"/>
      <c r="AO248" s="104"/>
      <c r="AP248" s="104"/>
      <c r="AQ248" s="104"/>
      <c r="AR248" s="104"/>
      <c r="AS248" s="104"/>
      <c r="AT248" s="104"/>
      <c r="AU248" s="104"/>
      <c r="AV248" s="104"/>
      <c r="AW248" s="104"/>
      <c r="AX248" s="104"/>
      <c r="AY248" s="104"/>
      <c r="AZ248" s="104"/>
      <c r="BA248" s="104"/>
      <c r="BB248" s="104"/>
      <c r="BC248" s="104"/>
      <c r="BD248" s="104"/>
      <c r="BE248" s="104"/>
      <c r="BF248" s="104"/>
      <c r="BG248" s="104"/>
      <c r="BH248" s="104"/>
      <c r="BI248" s="104"/>
      <c r="BJ248" s="104"/>
      <c r="BK248" s="104"/>
      <c r="BL248" s="104"/>
    </row>
    <row r="249" ht="14.25" customHeight="1">
      <c r="A249" s="103"/>
      <c r="B249" s="104"/>
      <c r="C249" s="103"/>
      <c r="D249" s="104"/>
      <c r="E249" s="104"/>
      <c r="F249" s="104"/>
      <c r="G249" s="105"/>
      <c r="H249" s="175"/>
      <c r="I249" s="104"/>
      <c r="J249" s="104"/>
      <c r="K249" s="104"/>
      <c r="L249" s="104"/>
      <c r="M249" s="104"/>
      <c r="N249" s="104"/>
      <c r="O249" s="104"/>
      <c r="P249" s="104"/>
      <c r="Q249" s="104"/>
      <c r="R249" s="105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  <c r="AD249" s="104"/>
      <c r="AE249" s="104"/>
      <c r="AF249" s="104"/>
      <c r="AG249" s="104"/>
      <c r="AH249" s="104"/>
      <c r="AI249" s="104"/>
      <c r="AJ249" s="104"/>
      <c r="AK249" s="104"/>
      <c r="AL249" s="104"/>
      <c r="AM249" s="104"/>
      <c r="AN249" s="104"/>
      <c r="AO249" s="104"/>
      <c r="AP249" s="104"/>
      <c r="AQ249" s="104"/>
      <c r="AR249" s="104"/>
      <c r="AS249" s="104"/>
      <c r="AT249" s="104"/>
      <c r="AU249" s="104"/>
      <c r="AV249" s="104"/>
      <c r="AW249" s="104"/>
      <c r="AX249" s="104"/>
      <c r="AY249" s="104"/>
      <c r="AZ249" s="104"/>
      <c r="BA249" s="104"/>
      <c r="BB249" s="104"/>
      <c r="BC249" s="104"/>
      <c r="BD249" s="104"/>
      <c r="BE249" s="104"/>
      <c r="BF249" s="104"/>
      <c r="BG249" s="104"/>
      <c r="BH249" s="104"/>
      <c r="BI249" s="104"/>
      <c r="BJ249" s="104"/>
      <c r="BK249" s="104"/>
      <c r="BL249" s="104"/>
    </row>
    <row r="250" ht="14.25" customHeight="1">
      <c r="A250" s="103"/>
      <c r="B250" s="104"/>
      <c r="C250" s="103"/>
      <c r="D250" s="104"/>
      <c r="E250" s="104"/>
      <c r="F250" s="104"/>
      <c r="G250" s="105"/>
      <c r="H250" s="175"/>
      <c r="I250" s="104"/>
      <c r="J250" s="104"/>
      <c r="K250" s="104"/>
      <c r="L250" s="104"/>
      <c r="M250" s="104"/>
      <c r="N250" s="104"/>
      <c r="O250" s="104"/>
      <c r="P250" s="104"/>
      <c r="Q250" s="104"/>
      <c r="R250" s="105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  <c r="AD250" s="104"/>
      <c r="AE250" s="104"/>
      <c r="AF250" s="104"/>
      <c r="AG250" s="104"/>
      <c r="AH250" s="104"/>
      <c r="AI250" s="104"/>
      <c r="AJ250" s="104"/>
      <c r="AK250" s="104"/>
      <c r="AL250" s="104"/>
      <c r="AM250" s="104"/>
      <c r="AN250" s="104"/>
      <c r="AO250" s="104"/>
      <c r="AP250" s="104"/>
      <c r="AQ250" s="104"/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4"/>
      <c r="BB250" s="104"/>
      <c r="BC250" s="104"/>
      <c r="BD250" s="104"/>
      <c r="BE250" s="104"/>
      <c r="BF250" s="104"/>
      <c r="BG250" s="104"/>
      <c r="BH250" s="104"/>
      <c r="BI250" s="104"/>
      <c r="BJ250" s="104"/>
      <c r="BK250" s="104"/>
      <c r="BL250" s="104"/>
    </row>
    <row r="251" ht="14.25" customHeight="1">
      <c r="A251" s="103"/>
      <c r="B251" s="104"/>
      <c r="C251" s="103"/>
      <c r="D251" s="104"/>
      <c r="E251" s="104"/>
      <c r="F251" s="104"/>
      <c r="G251" s="105"/>
      <c r="H251" s="175"/>
      <c r="I251" s="104"/>
      <c r="J251" s="104"/>
      <c r="K251" s="104"/>
      <c r="L251" s="104"/>
      <c r="M251" s="104"/>
      <c r="N251" s="104"/>
      <c r="O251" s="104"/>
      <c r="P251" s="104"/>
      <c r="Q251" s="104"/>
      <c r="R251" s="105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  <c r="AD251" s="104"/>
      <c r="AE251" s="104"/>
      <c r="AF251" s="104"/>
      <c r="AG251" s="104"/>
      <c r="AH251" s="104"/>
      <c r="AI251" s="104"/>
      <c r="AJ251" s="104"/>
      <c r="AK251" s="104"/>
      <c r="AL251" s="104"/>
      <c r="AM251" s="104"/>
      <c r="AN251" s="104"/>
      <c r="AO251" s="104"/>
      <c r="AP251" s="104"/>
      <c r="AQ251" s="104"/>
      <c r="AR251" s="104"/>
      <c r="AS251" s="104"/>
      <c r="AT251" s="104"/>
      <c r="AU251" s="104"/>
      <c r="AV251" s="104"/>
      <c r="AW251" s="104"/>
      <c r="AX251" s="104"/>
      <c r="AY251" s="104"/>
      <c r="AZ251" s="104"/>
      <c r="BA251" s="104"/>
      <c r="BB251" s="104"/>
      <c r="BC251" s="104"/>
      <c r="BD251" s="104"/>
      <c r="BE251" s="104"/>
      <c r="BF251" s="104"/>
      <c r="BG251" s="104"/>
      <c r="BH251" s="104"/>
      <c r="BI251" s="104"/>
      <c r="BJ251" s="104"/>
      <c r="BK251" s="104"/>
      <c r="BL251" s="104"/>
    </row>
    <row r="252" ht="14.25" customHeight="1">
      <c r="A252" s="103"/>
      <c r="B252" s="104"/>
      <c r="C252" s="103"/>
      <c r="D252" s="104"/>
      <c r="E252" s="104"/>
      <c r="F252" s="104"/>
      <c r="G252" s="105"/>
      <c r="H252" s="175"/>
      <c r="I252" s="104"/>
      <c r="J252" s="104"/>
      <c r="K252" s="104"/>
      <c r="L252" s="104"/>
      <c r="M252" s="104"/>
      <c r="N252" s="104"/>
      <c r="O252" s="104"/>
      <c r="P252" s="104"/>
      <c r="Q252" s="104"/>
      <c r="R252" s="105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  <c r="AD252" s="104"/>
      <c r="AE252" s="104"/>
      <c r="AF252" s="104"/>
      <c r="AG252" s="104"/>
      <c r="AH252" s="104"/>
      <c r="AI252" s="104"/>
      <c r="AJ252" s="104"/>
      <c r="AK252" s="104"/>
      <c r="AL252" s="104"/>
      <c r="AM252" s="104"/>
      <c r="AN252" s="104"/>
      <c r="AO252" s="104"/>
      <c r="AP252" s="104"/>
      <c r="AQ252" s="104"/>
      <c r="AR252" s="104"/>
      <c r="AS252" s="104"/>
      <c r="AT252" s="104"/>
      <c r="AU252" s="104"/>
      <c r="AV252" s="104"/>
      <c r="AW252" s="104"/>
      <c r="AX252" s="104"/>
      <c r="AY252" s="104"/>
      <c r="AZ252" s="104"/>
      <c r="BA252" s="104"/>
      <c r="BB252" s="104"/>
      <c r="BC252" s="104"/>
      <c r="BD252" s="104"/>
      <c r="BE252" s="104"/>
      <c r="BF252" s="104"/>
      <c r="BG252" s="104"/>
      <c r="BH252" s="104"/>
      <c r="BI252" s="104"/>
      <c r="BJ252" s="104"/>
      <c r="BK252" s="104"/>
      <c r="BL252" s="104"/>
    </row>
    <row r="253" ht="14.25" customHeight="1">
      <c r="A253" s="103"/>
      <c r="B253" s="104"/>
      <c r="C253" s="103"/>
      <c r="D253" s="104"/>
      <c r="E253" s="104"/>
      <c r="F253" s="104"/>
      <c r="G253" s="105"/>
      <c r="H253" s="175"/>
      <c r="I253" s="104"/>
      <c r="J253" s="104"/>
      <c r="K253" s="104"/>
      <c r="L253" s="104"/>
      <c r="M253" s="104"/>
      <c r="N253" s="104"/>
      <c r="O253" s="104"/>
      <c r="P253" s="104"/>
      <c r="Q253" s="104"/>
      <c r="R253" s="105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  <c r="AD253" s="104"/>
      <c r="AE253" s="104"/>
      <c r="AF253" s="104"/>
      <c r="AG253" s="104"/>
      <c r="AH253" s="104"/>
      <c r="AI253" s="104"/>
      <c r="AJ253" s="104"/>
      <c r="AK253" s="104"/>
      <c r="AL253" s="104"/>
      <c r="AM253" s="104"/>
      <c r="AN253" s="104"/>
      <c r="AO253" s="104"/>
      <c r="AP253" s="104"/>
      <c r="AQ253" s="104"/>
      <c r="AR253" s="104"/>
      <c r="AS253" s="104"/>
      <c r="AT253" s="104"/>
      <c r="AU253" s="104"/>
      <c r="AV253" s="104"/>
      <c r="AW253" s="104"/>
      <c r="AX253" s="104"/>
      <c r="AY253" s="104"/>
      <c r="AZ253" s="104"/>
      <c r="BA253" s="104"/>
      <c r="BB253" s="104"/>
      <c r="BC253" s="104"/>
      <c r="BD253" s="104"/>
      <c r="BE253" s="104"/>
      <c r="BF253" s="104"/>
      <c r="BG253" s="104"/>
      <c r="BH253" s="104"/>
      <c r="BI253" s="104"/>
      <c r="BJ253" s="104"/>
      <c r="BK253" s="104"/>
      <c r="BL253" s="104"/>
    </row>
    <row r="254" ht="14.25" customHeight="1">
      <c r="A254" s="103"/>
      <c r="B254" s="104"/>
      <c r="C254" s="103"/>
      <c r="D254" s="104"/>
      <c r="E254" s="104"/>
      <c r="F254" s="104"/>
      <c r="G254" s="105"/>
      <c r="H254" s="175"/>
      <c r="I254" s="104"/>
      <c r="J254" s="104"/>
      <c r="K254" s="104"/>
      <c r="L254" s="104"/>
      <c r="M254" s="104"/>
      <c r="N254" s="104"/>
      <c r="O254" s="104"/>
      <c r="P254" s="104"/>
      <c r="Q254" s="104"/>
      <c r="R254" s="105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  <c r="AD254" s="104"/>
      <c r="AE254" s="104"/>
      <c r="AF254" s="104"/>
      <c r="AG254" s="104"/>
      <c r="AH254" s="104"/>
      <c r="AI254" s="104"/>
      <c r="AJ254" s="104"/>
      <c r="AK254" s="104"/>
      <c r="AL254" s="104"/>
      <c r="AM254" s="104"/>
      <c r="AN254" s="104"/>
      <c r="AO254" s="104"/>
      <c r="AP254" s="104"/>
      <c r="AQ254" s="104"/>
      <c r="AR254" s="104"/>
      <c r="AS254" s="104"/>
      <c r="AT254" s="104"/>
      <c r="AU254" s="104"/>
      <c r="AV254" s="104"/>
      <c r="AW254" s="104"/>
      <c r="AX254" s="104"/>
      <c r="AY254" s="104"/>
      <c r="AZ254" s="104"/>
      <c r="BA254" s="104"/>
      <c r="BB254" s="104"/>
      <c r="BC254" s="104"/>
      <c r="BD254" s="104"/>
      <c r="BE254" s="104"/>
      <c r="BF254" s="104"/>
      <c r="BG254" s="104"/>
      <c r="BH254" s="104"/>
      <c r="BI254" s="104"/>
      <c r="BJ254" s="104"/>
      <c r="BK254" s="104"/>
      <c r="BL254" s="104"/>
    </row>
    <row r="255" ht="14.25" customHeight="1">
      <c r="A255" s="103"/>
      <c r="B255" s="104"/>
      <c r="C255" s="103"/>
      <c r="D255" s="104"/>
      <c r="E255" s="104"/>
      <c r="F255" s="104"/>
      <c r="G255" s="105"/>
      <c r="H255" s="175"/>
      <c r="I255" s="104"/>
      <c r="J255" s="104"/>
      <c r="K255" s="104"/>
      <c r="L255" s="104"/>
      <c r="M255" s="104"/>
      <c r="N255" s="104"/>
      <c r="O255" s="104"/>
      <c r="P255" s="104"/>
      <c r="Q255" s="104"/>
      <c r="R255" s="105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  <c r="AD255" s="104"/>
      <c r="AE255" s="104"/>
      <c r="AF255" s="104"/>
      <c r="AG255" s="104"/>
      <c r="AH255" s="104"/>
      <c r="AI255" s="104"/>
      <c r="AJ255" s="104"/>
      <c r="AK255" s="104"/>
      <c r="AL255" s="104"/>
      <c r="AM255" s="104"/>
      <c r="AN255" s="104"/>
      <c r="AO255" s="104"/>
      <c r="AP255" s="104"/>
      <c r="AQ255" s="104"/>
      <c r="AR255" s="104"/>
      <c r="AS255" s="104"/>
      <c r="AT255" s="104"/>
      <c r="AU255" s="104"/>
      <c r="AV255" s="104"/>
      <c r="AW255" s="104"/>
      <c r="AX255" s="104"/>
      <c r="AY255" s="104"/>
      <c r="AZ255" s="104"/>
      <c r="BA255" s="104"/>
      <c r="BB255" s="104"/>
      <c r="BC255" s="104"/>
      <c r="BD255" s="104"/>
      <c r="BE255" s="104"/>
      <c r="BF255" s="104"/>
      <c r="BG255" s="104"/>
      <c r="BH255" s="104"/>
      <c r="BI255" s="104"/>
      <c r="BJ255" s="104"/>
      <c r="BK255" s="104"/>
      <c r="BL255" s="104"/>
    </row>
    <row r="256" ht="14.25" customHeight="1">
      <c r="A256" s="103"/>
      <c r="B256" s="104"/>
      <c r="C256" s="103"/>
      <c r="D256" s="104"/>
      <c r="E256" s="104"/>
      <c r="F256" s="104"/>
      <c r="G256" s="105"/>
      <c r="H256" s="175"/>
      <c r="I256" s="104"/>
      <c r="J256" s="104"/>
      <c r="K256" s="104"/>
      <c r="L256" s="104"/>
      <c r="M256" s="104"/>
      <c r="N256" s="104"/>
      <c r="O256" s="104"/>
      <c r="P256" s="104"/>
      <c r="Q256" s="104"/>
      <c r="R256" s="105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  <c r="AD256" s="104"/>
      <c r="AE256" s="104"/>
      <c r="AF256" s="104"/>
      <c r="AG256" s="104"/>
      <c r="AH256" s="104"/>
      <c r="AI256" s="104"/>
      <c r="AJ256" s="104"/>
      <c r="AK256" s="104"/>
      <c r="AL256" s="104"/>
      <c r="AM256" s="104"/>
      <c r="AN256" s="104"/>
      <c r="AO256" s="104"/>
      <c r="AP256" s="104"/>
      <c r="AQ256" s="104"/>
      <c r="AR256" s="104"/>
      <c r="AS256" s="104"/>
      <c r="AT256" s="104"/>
      <c r="AU256" s="104"/>
      <c r="AV256" s="104"/>
      <c r="AW256" s="104"/>
      <c r="AX256" s="104"/>
      <c r="AY256" s="104"/>
      <c r="AZ256" s="104"/>
      <c r="BA256" s="104"/>
      <c r="BB256" s="104"/>
      <c r="BC256" s="104"/>
      <c r="BD256" s="104"/>
      <c r="BE256" s="104"/>
      <c r="BF256" s="104"/>
      <c r="BG256" s="104"/>
      <c r="BH256" s="104"/>
      <c r="BI256" s="104"/>
      <c r="BJ256" s="104"/>
      <c r="BK256" s="104"/>
      <c r="BL256" s="104"/>
    </row>
    <row r="257" ht="14.25" customHeight="1">
      <c r="A257" s="103"/>
      <c r="B257" s="104"/>
      <c r="C257" s="103"/>
      <c r="D257" s="104"/>
      <c r="E257" s="104"/>
      <c r="F257" s="104"/>
      <c r="G257" s="105"/>
      <c r="H257" s="175"/>
      <c r="I257" s="104"/>
      <c r="J257" s="104"/>
      <c r="K257" s="104"/>
      <c r="L257" s="104"/>
      <c r="M257" s="104"/>
      <c r="N257" s="104"/>
      <c r="O257" s="104"/>
      <c r="P257" s="104"/>
      <c r="Q257" s="104"/>
      <c r="R257" s="105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  <c r="AD257" s="104"/>
      <c r="AE257" s="104"/>
      <c r="AF257" s="104"/>
      <c r="AG257" s="104"/>
      <c r="AH257" s="104"/>
      <c r="AI257" s="104"/>
      <c r="AJ257" s="104"/>
      <c r="AK257" s="104"/>
      <c r="AL257" s="104"/>
      <c r="AM257" s="104"/>
      <c r="AN257" s="104"/>
      <c r="AO257" s="104"/>
      <c r="AP257" s="104"/>
      <c r="AQ257" s="104"/>
      <c r="AR257" s="104"/>
      <c r="AS257" s="104"/>
      <c r="AT257" s="104"/>
      <c r="AU257" s="104"/>
      <c r="AV257" s="104"/>
      <c r="AW257" s="104"/>
      <c r="AX257" s="104"/>
      <c r="AY257" s="104"/>
      <c r="AZ257" s="104"/>
      <c r="BA257" s="104"/>
      <c r="BB257" s="104"/>
      <c r="BC257" s="104"/>
      <c r="BD257" s="104"/>
      <c r="BE257" s="104"/>
      <c r="BF257" s="104"/>
      <c r="BG257" s="104"/>
      <c r="BH257" s="104"/>
      <c r="BI257" s="104"/>
      <c r="BJ257" s="104"/>
      <c r="BK257" s="104"/>
      <c r="BL257" s="104"/>
    </row>
    <row r="258" ht="14.25" customHeight="1">
      <c r="A258" s="103"/>
      <c r="B258" s="104"/>
      <c r="C258" s="103"/>
      <c r="D258" s="104"/>
      <c r="E258" s="104"/>
      <c r="F258" s="104"/>
      <c r="G258" s="105"/>
      <c r="H258" s="175"/>
      <c r="I258" s="104"/>
      <c r="J258" s="104"/>
      <c r="K258" s="104"/>
      <c r="L258" s="104"/>
      <c r="M258" s="104"/>
      <c r="N258" s="104"/>
      <c r="O258" s="104"/>
      <c r="P258" s="104"/>
      <c r="Q258" s="104"/>
      <c r="R258" s="105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4"/>
      <c r="AG258" s="104"/>
      <c r="AH258" s="104"/>
      <c r="AI258" s="104"/>
      <c r="AJ258" s="104"/>
      <c r="AK258" s="104"/>
      <c r="AL258" s="104"/>
      <c r="AM258" s="104"/>
      <c r="AN258" s="104"/>
      <c r="AO258" s="104"/>
      <c r="AP258" s="104"/>
      <c r="AQ258" s="104"/>
      <c r="AR258" s="104"/>
      <c r="AS258" s="104"/>
      <c r="AT258" s="104"/>
      <c r="AU258" s="104"/>
      <c r="AV258" s="104"/>
      <c r="AW258" s="104"/>
      <c r="AX258" s="104"/>
      <c r="AY258" s="104"/>
      <c r="AZ258" s="104"/>
      <c r="BA258" s="104"/>
      <c r="BB258" s="104"/>
      <c r="BC258" s="104"/>
      <c r="BD258" s="104"/>
      <c r="BE258" s="104"/>
      <c r="BF258" s="104"/>
      <c r="BG258" s="104"/>
      <c r="BH258" s="104"/>
      <c r="BI258" s="104"/>
      <c r="BJ258" s="104"/>
      <c r="BK258" s="104"/>
      <c r="BL258" s="104"/>
    </row>
    <row r="259" ht="14.25" customHeight="1">
      <c r="A259" s="103"/>
      <c r="B259" s="104"/>
      <c r="C259" s="103"/>
      <c r="D259" s="104"/>
      <c r="E259" s="104"/>
      <c r="F259" s="104"/>
      <c r="G259" s="105"/>
      <c r="H259" s="175"/>
      <c r="I259" s="104"/>
      <c r="J259" s="104"/>
      <c r="K259" s="104"/>
      <c r="L259" s="104"/>
      <c r="M259" s="104"/>
      <c r="N259" s="104"/>
      <c r="O259" s="104"/>
      <c r="P259" s="104"/>
      <c r="Q259" s="104"/>
      <c r="R259" s="105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4"/>
      <c r="AF259" s="104"/>
      <c r="AG259" s="104"/>
      <c r="AH259" s="104"/>
      <c r="AI259" s="104"/>
      <c r="AJ259" s="104"/>
      <c r="AK259" s="104"/>
      <c r="AL259" s="104"/>
      <c r="AM259" s="104"/>
      <c r="AN259" s="104"/>
      <c r="AO259" s="104"/>
      <c r="AP259" s="104"/>
      <c r="AQ259" s="104"/>
      <c r="AR259" s="104"/>
      <c r="AS259" s="104"/>
      <c r="AT259" s="104"/>
      <c r="AU259" s="104"/>
      <c r="AV259" s="104"/>
      <c r="AW259" s="104"/>
      <c r="AX259" s="104"/>
      <c r="AY259" s="104"/>
      <c r="AZ259" s="104"/>
      <c r="BA259" s="104"/>
      <c r="BB259" s="104"/>
      <c r="BC259" s="104"/>
      <c r="BD259" s="104"/>
      <c r="BE259" s="104"/>
      <c r="BF259" s="104"/>
      <c r="BG259" s="104"/>
      <c r="BH259" s="104"/>
      <c r="BI259" s="104"/>
      <c r="BJ259" s="104"/>
      <c r="BK259" s="104"/>
      <c r="BL259" s="104"/>
    </row>
    <row r="260" ht="14.25" customHeight="1">
      <c r="A260" s="103"/>
      <c r="B260" s="104"/>
      <c r="C260" s="103"/>
      <c r="D260" s="104"/>
      <c r="E260" s="104"/>
      <c r="F260" s="104"/>
      <c r="G260" s="105"/>
      <c r="H260" s="175"/>
      <c r="I260" s="104"/>
      <c r="J260" s="104"/>
      <c r="K260" s="104"/>
      <c r="L260" s="104"/>
      <c r="M260" s="104"/>
      <c r="N260" s="104"/>
      <c r="O260" s="104"/>
      <c r="P260" s="104"/>
      <c r="Q260" s="104"/>
      <c r="R260" s="105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  <c r="AD260" s="104"/>
      <c r="AE260" s="104"/>
      <c r="AF260" s="104"/>
      <c r="AG260" s="104"/>
      <c r="AH260" s="104"/>
      <c r="AI260" s="104"/>
      <c r="AJ260" s="104"/>
      <c r="AK260" s="104"/>
      <c r="AL260" s="104"/>
      <c r="AM260" s="104"/>
      <c r="AN260" s="104"/>
      <c r="AO260" s="104"/>
      <c r="AP260" s="104"/>
      <c r="AQ260" s="104"/>
      <c r="AR260" s="104"/>
      <c r="AS260" s="104"/>
      <c r="AT260" s="104"/>
      <c r="AU260" s="104"/>
      <c r="AV260" s="104"/>
      <c r="AW260" s="104"/>
      <c r="AX260" s="104"/>
      <c r="AY260" s="104"/>
      <c r="AZ260" s="104"/>
      <c r="BA260" s="104"/>
      <c r="BB260" s="104"/>
      <c r="BC260" s="104"/>
      <c r="BD260" s="104"/>
      <c r="BE260" s="104"/>
      <c r="BF260" s="104"/>
      <c r="BG260" s="104"/>
      <c r="BH260" s="104"/>
      <c r="BI260" s="104"/>
      <c r="BJ260" s="104"/>
      <c r="BK260" s="104"/>
      <c r="BL260" s="104"/>
    </row>
    <row r="261" ht="14.25" customHeight="1">
      <c r="A261" s="103"/>
      <c r="B261" s="104"/>
      <c r="C261" s="103"/>
      <c r="D261" s="104"/>
      <c r="E261" s="104"/>
      <c r="F261" s="104"/>
      <c r="G261" s="105"/>
      <c r="H261" s="175"/>
      <c r="I261" s="104"/>
      <c r="J261" s="104"/>
      <c r="K261" s="104"/>
      <c r="L261" s="104"/>
      <c r="M261" s="104"/>
      <c r="N261" s="104"/>
      <c r="O261" s="104"/>
      <c r="P261" s="104"/>
      <c r="Q261" s="104"/>
      <c r="R261" s="105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  <c r="AD261" s="104"/>
      <c r="AE261" s="104"/>
      <c r="AF261" s="104"/>
      <c r="AG261" s="104"/>
      <c r="AH261" s="104"/>
      <c r="AI261" s="104"/>
      <c r="AJ261" s="104"/>
      <c r="AK261" s="104"/>
      <c r="AL261" s="104"/>
      <c r="AM261" s="104"/>
      <c r="AN261" s="104"/>
      <c r="AO261" s="104"/>
      <c r="AP261" s="104"/>
      <c r="AQ261" s="104"/>
      <c r="AR261" s="104"/>
      <c r="AS261" s="104"/>
      <c r="AT261" s="104"/>
      <c r="AU261" s="104"/>
      <c r="AV261" s="104"/>
      <c r="AW261" s="104"/>
      <c r="AX261" s="104"/>
      <c r="AY261" s="104"/>
      <c r="AZ261" s="104"/>
      <c r="BA261" s="104"/>
      <c r="BB261" s="104"/>
      <c r="BC261" s="104"/>
      <c r="BD261" s="104"/>
      <c r="BE261" s="104"/>
      <c r="BF261" s="104"/>
      <c r="BG261" s="104"/>
      <c r="BH261" s="104"/>
      <c r="BI261" s="104"/>
      <c r="BJ261" s="104"/>
      <c r="BK261" s="104"/>
      <c r="BL261" s="104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T11:AV12"/>
    <mergeCell ref="AX11:AZ12"/>
    <mergeCell ref="BB11:BD12"/>
    <mergeCell ref="BF11:BH12"/>
    <mergeCell ref="I12:K12"/>
    <mergeCell ref="L12:N12"/>
    <mergeCell ref="D60:E60"/>
    <mergeCell ref="O12:Q12"/>
    <mergeCell ref="R12:R14"/>
    <mergeCell ref="S12:V12"/>
    <mergeCell ref="W12:Z12"/>
    <mergeCell ref="AA12:AD12"/>
    <mergeCell ref="AE12:AH12"/>
    <mergeCell ref="AI12:AK12"/>
    <mergeCell ref="AM12:AP12"/>
    <mergeCell ref="AQ59:AW59"/>
    <mergeCell ref="AQ60:AW60"/>
    <mergeCell ref="AQ61:AW61"/>
    <mergeCell ref="I1:O1"/>
    <mergeCell ref="AC1:AO1"/>
    <mergeCell ref="A11:A15"/>
    <mergeCell ref="B11:B15"/>
    <mergeCell ref="I11:R11"/>
    <mergeCell ref="S11:AQ11"/>
    <mergeCell ref="AR11:AR14"/>
    <mergeCell ref="AQ12:AQ14"/>
  </mergeCells>
  <printOptions/>
  <pageMargins bottom="1.0" footer="0.0" header="0.0" left="0.75" right="0.75" top="1.0"/>
  <pageSetup orientation="portrait"/>
  <drawing r:id="rId1"/>
</worksheet>
</file>