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ashirinchowdhury/Documents/Premier University/Official/CO-PO/CO-Fall 2023/"/>
    </mc:Choice>
  </mc:AlternateContent>
  <xr:revisionPtr revIDLastSave="0" documentId="13_ncr:1_{E0AC4851-5CC2-8A48-99B3-C95272996193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DMNT-Fall 2023" sheetId="7" r:id="rId1"/>
    <sheet name="Sheet2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5" i="7" l="1"/>
  <c r="AO15" i="7"/>
  <c r="AO98" i="7" s="1"/>
  <c r="AQ104" i="7"/>
  <c r="AP104" i="7"/>
  <c r="AQ103" i="7"/>
  <c r="AQ102" i="7"/>
  <c r="BC97" i="7"/>
  <c r="BC98" i="7"/>
  <c r="BC99" i="7"/>
  <c r="BC82" i="7"/>
  <c r="BC83" i="7"/>
  <c r="BC84" i="7"/>
  <c r="BC85" i="7"/>
  <c r="BC86" i="7"/>
  <c r="BC87" i="7"/>
  <c r="BC88" i="7"/>
  <c r="BC89" i="7"/>
  <c r="BC90" i="7"/>
  <c r="BC91" i="7"/>
  <c r="BC92" i="7"/>
  <c r="BC93" i="7"/>
  <c r="BC94" i="7"/>
  <c r="BC95" i="7"/>
  <c r="BC96" i="7"/>
  <c r="BC68" i="7"/>
  <c r="BC69" i="7"/>
  <c r="BC70" i="7"/>
  <c r="BC71" i="7"/>
  <c r="BC72" i="7"/>
  <c r="BC73" i="7"/>
  <c r="BC74" i="7"/>
  <c r="BC75" i="7"/>
  <c r="BC76" i="7"/>
  <c r="BC77" i="7"/>
  <c r="BC78" i="7"/>
  <c r="BC79" i="7"/>
  <c r="BC80" i="7"/>
  <c r="BC81" i="7"/>
  <c r="BC55" i="7"/>
  <c r="BC56" i="7"/>
  <c r="BC57" i="7"/>
  <c r="BC58" i="7"/>
  <c r="BC59" i="7"/>
  <c r="BC60" i="7"/>
  <c r="BC61" i="7"/>
  <c r="BC62" i="7"/>
  <c r="BC63" i="7"/>
  <c r="BC64" i="7"/>
  <c r="BC65" i="7"/>
  <c r="BC66" i="7"/>
  <c r="BC67" i="7"/>
  <c r="BC38" i="7"/>
  <c r="BC39" i="7"/>
  <c r="BC40" i="7"/>
  <c r="BC41" i="7"/>
  <c r="BC42" i="7"/>
  <c r="BC43" i="7"/>
  <c r="BC44" i="7"/>
  <c r="BC45" i="7"/>
  <c r="BC46" i="7"/>
  <c r="BC47" i="7"/>
  <c r="BC48" i="7"/>
  <c r="BC49" i="7"/>
  <c r="BC50" i="7"/>
  <c r="BC51" i="7"/>
  <c r="BC52" i="7"/>
  <c r="BC53" i="7"/>
  <c r="BC54" i="7"/>
  <c r="BC17" i="7"/>
  <c r="BC18" i="7"/>
  <c r="BC19" i="7"/>
  <c r="BC20" i="7"/>
  <c r="BC21" i="7"/>
  <c r="BC22" i="7"/>
  <c r="BC23" i="7"/>
  <c r="BC24" i="7"/>
  <c r="BC25" i="7"/>
  <c r="BC26" i="7"/>
  <c r="BC27" i="7"/>
  <c r="BC28" i="7"/>
  <c r="BC29" i="7"/>
  <c r="BC30" i="7"/>
  <c r="BC31" i="7"/>
  <c r="BC32" i="7"/>
  <c r="BC33" i="7"/>
  <c r="BC34" i="7"/>
  <c r="BC35" i="7"/>
  <c r="BC36" i="7"/>
  <c r="BC37" i="7"/>
  <c r="BC16" i="7"/>
  <c r="BC15" i="7"/>
  <c r="AW15" i="7"/>
  <c r="AW26" i="7"/>
  <c r="BB15" i="7"/>
  <c r="AW98" i="7"/>
  <c r="AW99" i="7"/>
  <c r="AW83" i="7"/>
  <c r="AW84" i="7"/>
  <c r="AW85" i="7"/>
  <c r="AW86" i="7"/>
  <c r="AW87" i="7"/>
  <c r="AW88" i="7"/>
  <c r="AW89" i="7"/>
  <c r="AW90" i="7"/>
  <c r="AW91" i="7"/>
  <c r="AW92" i="7"/>
  <c r="AW93" i="7"/>
  <c r="AW94" i="7"/>
  <c r="AW95" i="7"/>
  <c r="AW96" i="7"/>
  <c r="AW97" i="7"/>
  <c r="AW56" i="7"/>
  <c r="AW57" i="7"/>
  <c r="AW58" i="7"/>
  <c r="AW59" i="7"/>
  <c r="AW60" i="7"/>
  <c r="AW61" i="7"/>
  <c r="AW62" i="7"/>
  <c r="AW63" i="7"/>
  <c r="AW64" i="7"/>
  <c r="AW65" i="7"/>
  <c r="AW66" i="7"/>
  <c r="AW67" i="7"/>
  <c r="AW68" i="7"/>
  <c r="AW69" i="7"/>
  <c r="AW70" i="7"/>
  <c r="AW71" i="7"/>
  <c r="AW72" i="7"/>
  <c r="AW73" i="7"/>
  <c r="AW74" i="7"/>
  <c r="AW75" i="7"/>
  <c r="AW76" i="7"/>
  <c r="AW77" i="7"/>
  <c r="AW78" i="7"/>
  <c r="AW79" i="7"/>
  <c r="AW80" i="7"/>
  <c r="AW81" i="7"/>
  <c r="AW82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17" i="7"/>
  <c r="AW18" i="7"/>
  <c r="AW19" i="7"/>
  <c r="AW20" i="7"/>
  <c r="AW21" i="7"/>
  <c r="AW22" i="7"/>
  <c r="AW23" i="7"/>
  <c r="AW24" i="7"/>
  <c r="AW25" i="7"/>
  <c r="AW27" i="7"/>
  <c r="AW28" i="7"/>
  <c r="AW29" i="7"/>
  <c r="AW30" i="7"/>
  <c r="AW31" i="7"/>
  <c r="AW32" i="7"/>
  <c r="AW33" i="7"/>
  <c r="AW34" i="7"/>
  <c r="AW35" i="7"/>
  <c r="AW36" i="7"/>
  <c r="AW37" i="7"/>
  <c r="AW38" i="7"/>
  <c r="AW16" i="7"/>
  <c r="AP92" i="7"/>
  <c r="AP93" i="7"/>
  <c r="AP94" i="7"/>
  <c r="AP95" i="7"/>
  <c r="AP96" i="7"/>
  <c r="AP97" i="7"/>
  <c r="AP98" i="7"/>
  <c r="AP99" i="7"/>
  <c r="AP77" i="7"/>
  <c r="AP78" i="7"/>
  <c r="AP79" i="7"/>
  <c r="AP80" i="7"/>
  <c r="AP81" i="7"/>
  <c r="AP82" i="7"/>
  <c r="AP83" i="7"/>
  <c r="AP84" i="7"/>
  <c r="AP85" i="7"/>
  <c r="AP86" i="7"/>
  <c r="AP87" i="7"/>
  <c r="AP88" i="7"/>
  <c r="AP89" i="7"/>
  <c r="AP90" i="7"/>
  <c r="AP91" i="7"/>
  <c r="AP65" i="7"/>
  <c r="AP66" i="7"/>
  <c r="AP67" i="7"/>
  <c r="AP68" i="7"/>
  <c r="AP69" i="7"/>
  <c r="AP70" i="7"/>
  <c r="AP71" i="7"/>
  <c r="AP72" i="7"/>
  <c r="AP73" i="7"/>
  <c r="AP74" i="7"/>
  <c r="AP75" i="7"/>
  <c r="AP76" i="7"/>
  <c r="AQ92" i="7"/>
  <c r="AQ93" i="7"/>
  <c r="AQ94" i="7"/>
  <c r="AQ95" i="7"/>
  <c r="AQ96" i="7"/>
  <c r="AQ97" i="7"/>
  <c r="AQ98" i="7"/>
  <c r="AQ99" i="7"/>
  <c r="AQ75" i="7"/>
  <c r="AQ76" i="7"/>
  <c r="AQ77" i="7"/>
  <c r="AQ78" i="7"/>
  <c r="AQ79" i="7"/>
  <c r="AQ80" i="7"/>
  <c r="AQ81" i="7"/>
  <c r="AQ82" i="7"/>
  <c r="AQ83" i="7"/>
  <c r="AQ84" i="7"/>
  <c r="AQ85" i="7"/>
  <c r="AQ86" i="7"/>
  <c r="AQ87" i="7"/>
  <c r="AQ88" i="7"/>
  <c r="AQ89" i="7"/>
  <c r="AQ90" i="7"/>
  <c r="AQ91" i="7"/>
  <c r="AQ64" i="7"/>
  <c r="AQ65" i="7"/>
  <c r="AQ66" i="7"/>
  <c r="AQ67" i="7"/>
  <c r="AQ68" i="7"/>
  <c r="AQ69" i="7"/>
  <c r="AQ70" i="7"/>
  <c r="AQ71" i="7"/>
  <c r="AQ72" i="7"/>
  <c r="AQ73" i="7"/>
  <c r="AQ74" i="7"/>
  <c r="AQ54" i="7"/>
  <c r="AQ55" i="7"/>
  <c r="AQ56" i="7"/>
  <c r="AQ57" i="7"/>
  <c r="AQ58" i="7"/>
  <c r="AQ59" i="7"/>
  <c r="AQ60" i="7"/>
  <c r="AQ61" i="7"/>
  <c r="AQ62" i="7"/>
  <c r="AQ63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16" i="7"/>
  <c r="AQ15" i="7"/>
  <c r="AP15" i="7"/>
  <c r="R99" i="7"/>
  <c r="R98" i="7"/>
  <c r="R97" i="7"/>
  <c r="R96" i="7"/>
  <c r="R95" i="7"/>
  <c r="R94" i="7"/>
  <c r="R93" i="7"/>
  <c r="R92" i="7"/>
  <c r="R91" i="7"/>
  <c r="R90" i="7"/>
  <c r="R89" i="7"/>
  <c r="R88" i="7"/>
  <c r="R87" i="7"/>
  <c r="R86" i="7"/>
  <c r="R85" i="7"/>
  <c r="R84" i="7"/>
  <c r="R83" i="7"/>
  <c r="R82" i="7"/>
  <c r="R81" i="7"/>
  <c r="R80" i="7"/>
  <c r="R79" i="7"/>
  <c r="R78" i="7"/>
  <c r="R77" i="7"/>
  <c r="R76" i="7"/>
  <c r="R75" i="7"/>
  <c r="R74" i="7"/>
  <c r="R73" i="7"/>
  <c r="R72" i="7"/>
  <c r="R71" i="7"/>
  <c r="R70" i="7"/>
  <c r="R69" i="7"/>
  <c r="R68" i="7"/>
  <c r="R67" i="7"/>
  <c r="R66" i="7"/>
  <c r="R65" i="7"/>
  <c r="R64" i="7"/>
  <c r="R63" i="7"/>
  <c r="R62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AF8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16" i="7"/>
  <c r="AF36" i="7"/>
  <c r="AE99" i="7"/>
  <c r="AF79" i="7"/>
  <c r="AF88" i="7"/>
  <c r="AF90" i="7"/>
  <c r="AF99" i="7"/>
  <c r="AE75" i="7"/>
  <c r="AE76" i="7"/>
  <c r="AE77" i="7"/>
  <c r="AF77" i="7" s="1"/>
  <c r="AE78" i="7"/>
  <c r="AF78" i="7" s="1"/>
  <c r="AE79" i="7"/>
  <c r="AE80" i="7"/>
  <c r="AE81" i="7"/>
  <c r="AE82" i="7"/>
  <c r="AE83" i="7"/>
  <c r="AE84" i="7"/>
  <c r="AE85" i="7"/>
  <c r="AE86" i="7"/>
  <c r="AE87" i="7"/>
  <c r="AF87" i="7" s="1"/>
  <c r="AE88" i="7"/>
  <c r="AE89" i="7"/>
  <c r="AE90" i="7"/>
  <c r="AE91" i="7"/>
  <c r="AF91" i="7" s="1"/>
  <c r="AE92" i="7"/>
  <c r="AE93" i="7"/>
  <c r="AE94" i="7"/>
  <c r="AE95" i="7"/>
  <c r="AF95" i="7" s="1"/>
  <c r="AE96" i="7"/>
  <c r="AE97" i="7"/>
  <c r="AE98" i="7"/>
  <c r="AO89" i="7" l="1"/>
  <c r="AO81" i="7"/>
  <c r="AO96" i="7"/>
  <c r="AO88" i="7"/>
  <c r="AO80" i="7"/>
  <c r="AO95" i="7"/>
  <c r="AO76" i="7"/>
  <c r="AO87" i="7"/>
  <c r="AO79" i="7"/>
  <c r="AO94" i="7"/>
  <c r="AO75" i="7"/>
  <c r="AO86" i="7"/>
  <c r="AO78" i="7"/>
  <c r="AO93" i="7"/>
  <c r="AO90" i="7"/>
  <c r="AO74" i="7"/>
  <c r="AO85" i="7"/>
  <c r="AO77" i="7"/>
  <c r="AO92" i="7"/>
  <c r="AO97" i="7"/>
  <c r="AO73" i="7"/>
  <c r="AO84" i="7"/>
  <c r="AO99" i="7"/>
  <c r="AO82" i="7"/>
  <c r="AO91" i="7"/>
  <c r="AO83" i="7"/>
  <c r="AF92" i="7"/>
  <c r="AF75" i="7"/>
  <c r="AF76" i="7"/>
  <c r="AF93" i="7"/>
  <c r="AF98" i="7"/>
  <c r="AF94" i="7"/>
  <c r="AF97" i="7"/>
  <c r="AF89" i="7"/>
  <c r="AF81" i="7"/>
  <c r="AF80" i="7"/>
  <c r="AF96" i="7"/>
  <c r="AF85" i="7"/>
  <c r="AF84" i="7"/>
  <c r="AF83" i="7"/>
  <c r="AF82" i="7"/>
  <c r="G96" i="7" l="1"/>
  <c r="G97" i="7"/>
  <c r="G98" i="7"/>
  <c r="G99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64" i="7"/>
  <c r="G65" i="7"/>
  <c r="G66" i="7"/>
  <c r="G67" i="7"/>
  <c r="G58" i="7"/>
  <c r="G59" i="7"/>
  <c r="G60" i="7"/>
  <c r="G61" i="7"/>
  <c r="G62" i="7"/>
  <c r="G63" i="7"/>
  <c r="G57" i="7"/>
  <c r="G51" i="7"/>
  <c r="G52" i="7"/>
  <c r="G53" i="7"/>
  <c r="G54" i="7"/>
  <c r="G55" i="7"/>
  <c r="G45" i="7"/>
  <c r="G46" i="7"/>
  <c r="G47" i="7"/>
  <c r="G48" i="7"/>
  <c r="G49" i="7"/>
  <c r="G50" i="7"/>
  <c r="G44" i="7"/>
  <c r="G39" i="7"/>
  <c r="G40" i="7"/>
  <c r="G41" i="7"/>
  <c r="G42" i="7"/>
  <c r="G33" i="7"/>
  <c r="G34" i="7"/>
  <c r="G35" i="7"/>
  <c r="G36" i="7"/>
  <c r="G37" i="7"/>
  <c r="G38" i="7"/>
  <c r="G28" i="7"/>
  <c r="G29" i="7"/>
  <c r="G30" i="7"/>
  <c r="G31" i="7"/>
  <c r="Q6" i="7" l="1"/>
  <c r="R6" i="7" s="1"/>
  <c r="N6" i="7"/>
  <c r="Q4" i="7"/>
  <c r="R4" i="7" s="1"/>
  <c r="Q5" i="7"/>
  <c r="R5" i="7" s="1"/>
  <c r="Q7" i="7"/>
  <c r="R7" i="7" s="1"/>
  <c r="N3" i="7"/>
  <c r="Q3" i="7"/>
  <c r="AZ15" i="7" s="1"/>
  <c r="N4" i="7"/>
  <c r="N5" i="7"/>
  <c r="N8" i="7" l="1"/>
  <c r="O6" i="7" s="1"/>
  <c r="AO36" i="7"/>
  <c r="BA15" i="7"/>
  <c r="O3" i="7"/>
  <c r="AV15" i="7"/>
  <c r="AT15" i="7"/>
  <c r="AU15" i="7"/>
  <c r="R3" i="7"/>
  <c r="O5" i="7" l="1"/>
  <c r="O4" i="7"/>
  <c r="AO28" i="7"/>
  <c r="AU83" i="7"/>
  <c r="BA83" i="7" s="1"/>
  <c r="AU91" i="7"/>
  <c r="BA91" i="7" s="1"/>
  <c r="AU99" i="7"/>
  <c r="BA99" i="7" s="1"/>
  <c r="AU96" i="7"/>
  <c r="BA96" i="7" s="1"/>
  <c r="AU93" i="7"/>
  <c r="BA93" i="7" s="1"/>
  <c r="AU97" i="7"/>
  <c r="BA97" i="7" s="1"/>
  <c r="AU78" i="7"/>
  <c r="BA78" i="7" s="1"/>
  <c r="AU94" i="7"/>
  <c r="BA94" i="7" s="1"/>
  <c r="AU80" i="7"/>
  <c r="BA80" i="7" s="1"/>
  <c r="AU88" i="7"/>
  <c r="BA88" i="7" s="1"/>
  <c r="AU77" i="7"/>
  <c r="BA77" i="7" s="1"/>
  <c r="AU85" i="7"/>
  <c r="BA85" i="7" s="1"/>
  <c r="AU98" i="7"/>
  <c r="BA98" i="7" s="1"/>
  <c r="AU76" i="7"/>
  <c r="BA76" i="7" s="1"/>
  <c r="AU82" i="7"/>
  <c r="BA82" i="7" s="1"/>
  <c r="AU90" i="7"/>
  <c r="BA90" i="7" s="1"/>
  <c r="AU86" i="7"/>
  <c r="BA86" i="7" s="1"/>
  <c r="AU79" i="7"/>
  <c r="BA79" i="7" s="1"/>
  <c r="AU87" i="7"/>
  <c r="BA87" i="7" s="1"/>
  <c r="AU95" i="7"/>
  <c r="BA95" i="7" s="1"/>
  <c r="AU84" i="7"/>
  <c r="BA84" i="7" s="1"/>
  <c r="AU92" i="7"/>
  <c r="BA92" i="7" s="1"/>
  <c r="AU81" i="7"/>
  <c r="BA81" i="7" s="1"/>
  <c r="AU89" i="7"/>
  <c r="BA89" i="7" s="1"/>
  <c r="AV78" i="7"/>
  <c r="BB78" i="7" s="1"/>
  <c r="AV86" i="7"/>
  <c r="BB86" i="7" s="1"/>
  <c r="AV94" i="7"/>
  <c r="BB94" i="7" s="1"/>
  <c r="AV91" i="7"/>
  <c r="BB91" i="7" s="1"/>
  <c r="AV96" i="7"/>
  <c r="BB96" i="7" s="1"/>
  <c r="AV98" i="7"/>
  <c r="BB98" i="7" s="1"/>
  <c r="AV89" i="7"/>
  <c r="BB89" i="7" s="1"/>
  <c r="AV83" i="7"/>
  <c r="BB83" i="7" s="1"/>
  <c r="AV99" i="7"/>
  <c r="BB99" i="7" s="1"/>
  <c r="AV92" i="7"/>
  <c r="BB92" i="7" s="1"/>
  <c r="AV80" i="7"/>
  <c r="BB80" i="7" s="1"/>
  <c r="AV88" i="7"/>
  <c r="BB88" i="7" s="1"/>
  <c r="AV77" i="7"/>
  <c r="BB77" i="7" s="1"/>
  <c r="AV85" i="7"/>
  <c r="BB85" i="7" s="1"/>
  <c r="AV93" i="7"/>
  <c r="BB93" i="7" s="1"/>
  <c r="AV82" i="7"/>
  <c r="BB82" i="7" s="1"/>
  <c r="AV90" i="7"/>
  <c r="BB90" i="7" s="1"/>
  <c r="AV79" i="7"/>
  <c r="BB79" i="7" s="1"/>
  <c r="AV87" i="7"/>
  <c r="BB87" i="7" s="1"/>
  <c r="AV95" i="7"/>
  <c r="BB95" i="7" s="1"/>
  <c r="AV76" i="7"/>
  <c r="BB76" i="7" s="1"/>
  <c r="AV84" i="7"/>
  <c r="BB84" i="7" s="1"/>
  <c r="AV81" i="7"/>
  <c r="BB81" i="7" s="1"/>
  <c r="AV97" i="7"/>
  <c r="BB97" i="7" s="1"/>
  <c r="AN80" i="7"/>
  <c r="AT80" i="7" s="1"/>
  <c r="AZ80" i="7" s="1"/>
  <c r="AN88" i="7"/>
  <c r="AT88" i="7" s="1"/>
  <c r="AZ88" i="7" s="1"/>
  <c r="AN96" i="7"/>
  <c r="AT96" i="7" s="1"/>
  <c r="AZ96" i="7" s="1"/>
  <c r="AN76" i="7"/>
  <c r="AT76" i="7" s="1"/>
  <c r="AZ76" i="7" s="1"/>
  <c r="AN95" i="7"/>
  <c r="AT95" i="7" s="1"/>
  <c r="AZ95" i="7" s="1"/>
  <c r="AN77" i="7"/>
  <c r="AT77" i="7" s="1"/>
  <c r="AZ77" i="7" s="1"/>
  <c r="AN85" i="7"/>
  <c r="AT85" i="7" s="1"/>
  <c r="AZ85" i="7" s="1"/>
  <c r="AN93" i="7"/>
  <c r="AT93" i="7" s="1"/>
  <c r="AZ93" i="7" s="1"/>
  <c r="AN98" i="7"/>
  <c r="AT98" i="7" s="1"/>
  <c r="AZ98" i="7" s="1"/>
  <c r="AN83" i="7"/>
  <c r="AT83" i="7" s="1"/>
  <c r="AZ83" i="7" s="1"/>
  <c r="AN99" i="7"/>
  <c r="AT99" i="7" s="1"/>
  <c r="AZ99" i="7" s="1"/>
  <c r="AN82" i="7"/>
  <c r="AT82" i="7" s="1"/>
  <c r="AZ82" i="7" s="1"/>
  <c r="AN90" i="7"/>
  <c r="AT90" i="7" s="1"/>
  <c r="AZ90" i="7" s="1"/>
  <c r="AN79" i="7"/>
  <c r="AT79" i="7" s="1"/>
  <c r="AZ79" i="7" s="1"/>
  <c r="AN87" i="7"/>
  <c r="AT87" i="7" s="1"/>
  <c r="AZ87" i="7" s="1"/>
  <c r="AN84" i="7"/>
  <c r="AT84" i="7" s="1"/>
  <c r="AZ84" i="7" s="1"/>
  <c r="AN92" i="7"/>
  <c r="AT92" i="7" s="1"/>
  <c r="AZ92" i="7" s="1"/>
  <c r="AN94" i="7"/>
  <c r="AT94" i="7" s="1"/>
  <c r="AZ94" i="7" s="1"/>
  <c r="AN81" i="7"/>
  <c r="AT81" i="7" s="1"/>
  <c r="AZ81" i="7" s="1"/>
  <c r="AN89" i="7"/>
  <c r="AT89" i="7" s="1"/>
  <c r="AZ89" i="7" s="1"/>
  <c r="AN97" i="7"/>
  <c r="AT97" i="7" s="1"/>
  <c r="AZ97" i="7" s="1"/>
  <c r="AN78" i="7"/>
  <c r="AT78" i="7" s="1"/>
  <c r="AZ78" i="7" s="1"/>
  <c r="AN86" i="7"/>
  <c r="AT86" i="7" s="1"/>
  <c r="AZ86" i="7" s="1"/>
  <c r="AN91" i="7"/>
  <c r="AT91" i="7" s="1"/>
  <c r="AZ91" i="7" s="1"/>
  <c r="AP31" i="7"/>
  <c r="AO45" i="7"/>
  <c r="AO48" i="7"/>
  <c r="AO22" i="7"/>
  <c r="AO64" i="7"/>
  <c r="AO23" i="7"/>
  <c r="AO24" i="7"/>
  <c r="AP55" i="7"/>
  <c r="AO56" i="7"/>
  <c r="AO29" i="7"/>
  <c r="AO17" i="7"/>
  <c r="AP40" i="7"/>
  <c r="AO57" i="7"/>
  <c r="AP39" i="7"/>
  <c r="AP47" i="7"/>
  <c r="AO30" i="7"/>
  <c r="AO43" i="7"/>
  <c r="AP57" i="7"/>
  <c r="AP20" i="7"/>
  <c r="AP32" i="7"/>
  <c r="AO31" i="7"/>
  <c r="AO61" i="7"/>
  <c r="AO70" i="7"/>
  <c r="AP19" i="7"/>
  <c r="AO18" i="7"/>
  <c r="AO16" i="7"/>
  <c r="AO32" i="7"/>
  <c r="AP43" i="7"/>
  <c r="AO50" i="7"/>
  <c r="AO39" i="7"/>
  <c r="AO25" i="7"/>
  <c r="AO66" i="7"/>
  <c r="AO69" i="7"/>
  <c r="AO54" i="7"/>
  <c r="AO63" i="7"/>
  <c r="AO41" i="7"/>
  <c r="AO19" i="7"/>
  <c r="AP48" i="7"/>
  <c r="AO53" i="7"/>
  <c r="AP64" i="7"/>
  <c r="AP17" i="7"/>
  <c r="AO59" i="7"/>
  <c r="AO51" i="7"/>
  <c r="AP44" i="7"/>
  <c r="AP45" i="7"/>
  <c r="AP52" i="7"/>
  <c r="AP26" i="7"/>
  <c r="AP46" i="7"/>
  <c r="AO72" i="7"/>
  <c r="AO46" i="7"/>
  <c r="AO40" i="7"/>
  <c r="AO65" i="7"/>
  <c r="AO42" i="7"/>
  <c r="AO60" i="7"/>
  <c r="AP29" i="7"/>
  <c r="AP28" i="7"/>
  <c r="AU74" i="7"/>
  <c r="BA74" i="7" s="1"/>
  <c r="AO68" i="7"/>
  <c r="AP21" i="7"/>
  <c r="AP25" i="7"/>
  <c r="AP51" i="7"/>
  <c r="AP54" i="7"/>
  <c r="AP63" i="7"/>
  <c r="AP41" i="7"/>
  <c r="AO71" i="7"/>
  <c r="AP59" i="7"/>
  <c r="AO27" i="7"/>
  <c r="AO34" i="7"/>
  <c r="AP42" i="7"/>
  <c r="AO20" i="7"/>
  <c r="AP53" i="7"/>
  <c r="AP22" i="7"/>
  <c r="AP34" i="7"/>
  <c r="AP37" i="7"/>
  <c r="AP62" i="7"/>
  <c r="AP50" i="7"/>
  <c r="AP58" i="7"/>
  <c r="AO37" i="7"/>
  <c r="AP24" i="7"/>
  <c r="AO38" i="7"/>
  <c r="AP33" i="7"/>
  <c r="AO47" i="7"/>
  <c r="AP35" i="7"/>
  <c r="AO49" i="7"/>
  <c r="AP36" i="7"/>
  <c r="AO58" i="7"/>
  <c r="AO44" i="7"/>
  <c r="AN28" i="7"/>
  <c r="AN75" i="7"/>
  <c r="AT75" i="7" s="1"/>
  <c r="AZ75" i="7" s="1"/>
  <c r="AP23" i="7"/>
  <c r="AV75" i="7"/>
  <c r="BB75" i="7" s="1"/>
  <c r="AO21" i="7"/>
  <c r="AU75" i="7"/>
  <c r="BA75" i="7" s="1"/>
  <c r="AP16" i="7"/>
  <c r="AP56" i="7"/>
  <c r="AO62" i="7"/>
  <c r="AP49" i="7"/>
  <c r="AO55" i="7"/>
  <c r="AP27" i="7"/>
  <c r="AO33" i="7"/>
  <c r="AO67" i="7"/>
  <c r="AO26" i="7"/>
  <c r="AO35" i="7"/>
  <c r="AO52" i="7"/>
  <c r="AP30" i="7"/>
  <c r="AP61" i="7"/>
  <c r="AP18" i="7"/>
  <c r="O8" i="7"/>
  <c r="AN46" i="7"/>
  <c r="AP60" i="7"/>
  <c r="AV74" i="7"/>
  <c r="BB74" i="7" s="1"/>
  <c r="AP38" i="7"/>
  <c r="AN69" i="7"/>
  <c r="AN36" i="7"/>
  <c r="AN23" i="7"/>
  <c r="AN41" i="7"/>
  <c r="AN59" i="7"/>
  <c r="AN64" i="7"/>
  <c r="AN18" i="7"/>
  <c r="AN53" i="7"/>
  <c r="AN30" i="7"/>
  <c r="AN71" i="7"/>
  <c r="AN48" i="7"/>
  <c r="AN25" i="7"/>
  <c r="AN61" i="7"/>
  <c r="AN38" i="7"/>
  <c r="AN56" i="7"/>
  <c r="AN33" i="7"/>
  <c r="AN74" i="7"/>
  <c r="AN51" i="7"/>
  <c r="AN21" i="7"/>
  <c r="AN16" i="7"/>
  <c r="AN54" i="7"/>
  <c r="AN31" i="7"/>
  <c r="AN67" i="7"/>
  <c r="AN62" i="7"/>
  <c r="AN39" i="7"/>
  <c r="AN57" i="7"/>
  <c r="AN34" i="7"/>
  <c r="AN52" i="7"/>
  <c r="AN72" i="7"/>
  <c r="AN49" i="7"/>
  <c r="AN26" i="7"/>
  <c r="AN44" i="7"/>
  <c r="AN29" i="7"/>
  <c r="AN70" i="7"/>
  <c r="AN47" i="7"/>
  <c r="AN24" i="7"/>
  <c r="AN65" i="7"/>
  <c r="AN42" i="7"/>
  <c r="AN19" i="7"/>
  <c r="AN60" i="7"/>
  <c r="AN37" i="7"/>
  <c r="AN55" i="7"/>
  <c r="AN32" i="7"/>
  <c r="AN73" i="7"/>
  <c r="AN50" i="7"/>
  <c r="AN27" i="7"/>
  <c r="AN68" i="7"/>
  <c r="AN45" i="7"/>
  <c r="AN22" i="7"/>
  <c r="AN63" i="7"/>
  <c r="AN40" i="7"/>
  <c r="AN17" i="7"/>
  <c r="AN58" i="7"/>
  <c r="AN35" i="7"/>
  <c r="AN66" i="7"/>
  <c r="AN43" i="7"/>
  <c r="AN20" i="7"/>
  <c r="AE36" i="7"/>
  <c r="AE33" i="7"/>
  <c r="AE28" i="7"/>
  <c r="AE25" i="7"/>
  <c r="AE24" i="7"/>
  <c r="AE21" i="7"/>
  <c r="AE17" i="7"/>
  <c r="AE18" i="7"/>
  <c r="G16" i="7"/>
  <c r="AE16" i="7"/>
  <c r="AN103" i="7" l="1"/>
  <c r="AO103" i="7"/>
  <c r="AO102" i="7"/>
  <c r="AP103" i="7"/>
  <c r="AP102" i="7"/>
  <c r="AN102" i="7"/>
  <c r="AT74" i="7"/>
  <c r="AZ74" i="7" s="1"/>
  <c r="AT72" i="7"/>
  <c r="AZ72" i="7" s="1"/>
  <c r="AT68" i="7"/>
  <c r="AZ68" i="7" s="1"/>
  <c r="AT66" i="7"/>
  <c r="AZ66" i="7" s="1"/>
  <c r="AT48" i="7"/>
  <c r="AZ48" i="7" s="1"/>
  <c r="AT26" i="7"/>
  <c r="AZ26" i="7" s="1"/>
  <c r="AT44" i="7"/>
  <c r="AZ44" i="7" s="1"/>
  <c r="AT64" i="7"/>
  <c r="AZ64" i="7" s="1"/>
  <c r="AT42" i="7"/>
  <c r="AZ42" i="7" s="1"/>
  <c r="AT20" i="7"/>
  <c r="AZ20" i="7" s="1"/>
  <c r="AT60" i="7"/>
  <c r="AZ60" i="7" s="1"/>
  <c r="AT40" i="7"/>
  <c r="AZ40" i="7" s="1"/>
  <c r="AT18" i="7"/>
  <c r="AZ18" i="7" s="1"/>
  <c r="AT24" i="7"/>
  <c r="AZ24" i="7" s="1"/>
  <c r="AT58" i="7"/>
  <c r="AZ58" i="7" s="1"/>
  <c r="AT36" i="7"/>
  <c r="AZ36" i="7" s="1"/>
  <c r="AT56" i="7"/>
  <c r="AZ56" i="7" s="1"/>
  <c r="AT34" i="7"/>
  <c r="AZ34" i="7" s="1"/>
  <c r="AT52" i="7"/>
  <c r="AZ52" i="7" s="1"/>
  <c r="AT32" i="7"/>
  <c r="AZ32" i="7" s="1"/>
  <c r="AT50" i="7"/>
  <c r="AZ50" i="7" s="1"/>
  <c r="AT28" i="7"/>
  <c r="AZ28" i="7" s="1"/>
  <c r="AT71" i="7"/>
  <c r="AZ71" i="7" s="1"/>
  <c r="AT63" i="7"/>
  <c r="AZ63" i="7" s="1"/>
  <c r="AT55" i="7"/>
  <c r="AZ55" i="7" s="1"/>
  <c r="AT47" i="7"/>
  <c r="AZ47" i="7" s="1"/>
  <c r="AT39" i="7"/>
  <c r="AZ39" i="7" s="1"/>
  <c r="AT31" i="7"/>
  <c r="AZ31" i="7" s="1"/>
  <c r="AT23" i="7"/>
  <c r="AZ23" i="7" s="1"/>
  <c r="AT62" i="7"/>
  <c r="AZ62" i="7" s="1"/>
  <c r="AT38" i="7"/>
  <c r="AZ38" i="7" s="1"/>
  <c r="AT22" i="7"/>
  <c r="AZ22" i="7" s="1"/>
  <c r="AT70" i="7"/>
  <c r="AZ70" i="7" s="1"/>
  <c r="AT54" i="7"/>
  <c r="AZ54" i="7" s="1"/>
  <c r="AT46" i="7"/>
  <c r="AZ46" i="7" s="1"/>
  <c r="AT30" i="7"/>
  <c r="AZ30" i="7" s="1"/>
  <c r="AT69" i="7"/>
  <c r="AZ69" i="7" s="1"/>
  <c r="AT61" i="7"/>
  <c r="AZ61" i="7" s="1"/>
  <c r="AT53" i="7"/>
  <c r="AZ53" i="7" s="1"/>
  <c r="AT45" i="7"/>
  <c r="AZ45" i="7" s="1"/>
  <c r="AT37" i="7"/>
  <c r="AZ37" i="7" s="1"/>
  <c r="AT29" i="7"/>
  <c r="AZ29" i="7" s="1"/>
  <c r="AT21" i="7"/>
  <c r="AZ21" i="7" s="1"/>
  <c r="AT67" i="7"/>
  <c r="AZ67" i="7" s="1"/>
  <c r="AT59" i="7"/>
  <c r="AZ59" i="7" s="1"/>
  <c r="AT51" i="7"/>
  <c r="AZ51" i="7" s="1"/>
  <c r="AT43" i="7"/>
  <c r="AZ43" i="7" s="1"/>
  <c r="AT35" i="7"/>
  <c r="AZ35" i="7" s="1"/>
  <c r="AT27" i="7"/>
  <c r="AZ27" i="7" s="1"/>
  <c r="AT19" i="7"/>
  <c r="AZ19" i="7" s="1"/>
  <c r="AT73" i="7"/>
  <c r="AZ73" i="7" s="1"/>
  <c r="AT65" i="7"/>
  <c r="AZ65" i="7" s="1"/>
  <c r="AT57" i="7"/>
  <c r="AZ57" i="7" s="1"/>
  <c r="AT49" i="7"/>
  <c r="AZ49" i="7" s="1"/>
  <c r="AT41" i="7"/>
  <c r="AZ41" i="7" s="1"/>
  <c r="AT33" i="7"/>
  <c r="AZ33" i="7" s="1"/>
  <c r="AT25" i="7"/>
  <c r="AZ25" i="7" s="1"/>
  <c r="AT17" i="7"/>
  <c r="AZ17" i="7" s="1"/>
  <c r="AU19" i="7" l="1"/>
  <c r="BA19" i="7" s="1"/>
  <c r="AU27" i="7"/>
  <c r="BA27" i="7" s="1"/>
  <c r="AU35" i="7"/>
  <c r="BA35" i="7" s="1"/>
  <c r="AU43" i="7"/>
  <c r="BA43" i="7" s="1"/>
  <c r="AU51" i="7"/>
  <c r="BA51" i="7" s="1"/>
  <c r="AU59" i="7"/>
  <c r="BA59" i="7" s="1"/>
  <c r="AU67" i="7"/>
  <c r="BA67" i="7" s="1"/>
  <c r="AU21" i="7"/>
  <c r="BA21" i="7" s="1"/>
  <c r="AU29" i="7"/>
  <c r="BA29" i="7" s="1"/>
  <c r="AU37" i="7"/>
  <c r="BA37" i="7" s="1"/>
  <c r="AU45" i="7"/>
  <c r="BA45" i="7" s="1"/>
  <c r="AU53" i="7"/>
  <c r="BA53" i="7" s="1"/>
  <c r="AU61" i="7"/>
  <c r="BA61" i="7" s="1"/>
  <c r="AU69" i="7"/>
  <c r="BA69" i="7" s="1"/>
  <c r="AU23" i="7"/>
  <c r="BA23" i="7" s="1"/>
  <c r="AU31" i="7"/>
  <c r="BA31" i="7" s="1"/>
  <c r="AU39" i="7"/>
  <c r="BA39" i="7" s="1"/>
  <c r="AU47" i="7"/>
  <c r="BA47" i="7" s="1"/>
  <c r="AU55" i="7"/>
  <c r="BA55" i="7" s="1"/>
  <c r="AU63" i="7"/>
  <c r="BA63" i="7" s="1"/>
  <c r="AU71" i="7"/>
  <c r="BA71" i="7" s="1"/>
  <c r="AU24" i="7"/>
  <c r="BA24" i="7" s="1"/>
  <c r="AU40" i="7"/>
  <c r="BA40" i="7" s="1"/>
  <c r="AU56" i="7"/>
  <c r="BA56" i="7" s="1"/>
  <c r="AU72" i="7"/>
  <c r="BA72" i="7" s="1"/>
  <c r="AU32" i="7"/>
  <c r="BA32" i="7" s="1"/>
  <c r="AU48" i="7"/>
  <c r="BA48" i="7" s="1"/>
  <c r="AU64" i="7"/>
  <c r="BA64" i="7" s="1"/>
  <c r="AU17" i="7"/>
  <c r="BA17" i="7" s="1"/>
  <c r="AU25" i="7"/>
  <c r="BA25" i="7" s="1"/>
  <c r="AU33" i="7"/>
  <c r="BA33" i="7" s="1"/>
  <c r="AU41" i="7"/>
  <c r="BA41" i="7" s="1"/>
  <c r="AU49" i="7"/>
  <c r="BA49" i="7" s="1"/>
  <c r="AU57" i="7"/>
  <c r="BA57" i="7" s="1"/>
  <c r="AU65" i="7"/>
  <c r="BA65" i="7" s="1"/>
  <c r="AU73" i="7"/>
  <c r="BA73" i="7" s="1"/>
  <c r="AU28" i="7"/>
  <c r="BA28" i="7" s="1"/>
  <c r="AU50" i="7"/>
  <c r="BA50" i="7" s="1"/>
  <c r="AU70" i="7"/>
  <c r="BA70" i="7" s="1"/>
  <c r="AU30" i="7"/>
  <c r="BA30" i="7" s="1"/>
  <c r="AU52" i="7"/>
  <c r="BA52" i="7" s="1"/>
  <c r="AU34" i="7"/>
  <c r="BA34" i="7" s="1"/>
  <c r="AU54" i="7"/>
  <c r="BA54" i="7" s="1"/>
  <c r="AU58" i="7"/>
  <c r="BA58" i="7" s="1"/>
  <c r="AU36" i="7"/>
  <c r="BA36" i="7" s="1"/>
  <c r="AU18" i="7"/>
  <c r="BA18" i="7" s="1"/>
  <c r="AU38" i="7"/>
  <c r="BA38" i="7" s="1"/>
  <c r="AU60" i="7"/>
  <c r="BA60" i="7" s="1"/>
  <c r="AU20" i="7"/>
  <c r="BA20" i="7" s="1"/>
  <c r="AU42" i="7"/>
  <c r="BA42" i="7" s="1"/>
  <c r="AU62" i="7"/>
  <c r="BA62" i="7" s="1"/>
  <c r="AU26" i="7"/>
  <c r="BA26" i="7" s="1"/>
  <c r="AU22" i="7"/>
  <c r="BA22" i="7" s="1"/>
  <c r="AU44" i="7"/>
  <c r="BA44" i="7" s="1"/>
  <c r="AU66" i="7"/>
  <c r="BA66" i="7" s="1"/>
  <c r="AU46" i="7"/>
  <c r="BA46" i="7" s="1"/>
  <c r="AU68" i="7"/>
  <c r="BA68" i="7" s="1"/>
  <c r="AV21" i="7"/>
  <c r="BB21" i="7" s="1"/>
  <c r="AV29" i="7"/>
  <c r="BB29" i="7" s="1"/>
  <c r="AV37" i="7"/>
  <c r="BB37" i="7" s="1"/>
  <c r="AV45" i="7"/>
  <c r="BB45" i="7" s="1"/>
  <c r="AV53" i="7"/>
  <c r="BB53" i="7" s="1"/>
  <c r="AV61" i="7"/>
  <c r="BB61" i="7" s="1"/>
  <c r="AV69" i="7"/>
  <c r="BB69" i="7" s="1"/>
  <c r="AV23" i="7"/>
  <c r="BB23" i="7" s="1"/>
  <c r="AV31" i="7"/>
  <c r="BB31" i="7" s="1"/>
  <c r="AV39" i="7"/>
  <c r="BB39" i="7" s="1"/>
  <c r="AV47" i="7"/>
  <c r="BB47" i="7" s="1"/>
  <c r="AV55" i="7"/>
  <c r="BB55" i="7" s="1"/>
  <c r="AV63" i="7"/>
  <c r="BB63" i="7" s="1"/>
  <c r="AV71" i="7"/>
  <c r="BB71" i="7" s="1"/>
  <c r="AV17" i="7"/>
  <c r="BB17" i="7" s="1"/>
  <c r="AV25" i="7"/>
  <c r="BB25" i="7" s="1"/>
  <c r="AV33" i="7"/>
  <c r="BB33" i="7" s="1"/>
  <c r="AV41" i="7"/>
  <c r="BB41" i="7" s="1"/>
  <c r="AV49" i="7"/>
  <c r="BB49" i="7" s="1"/>
  <c r="AV57" i="7"/>
  <c r="BB57" i="7" s="1"/>
  <c r="AV65" i="7"/>
  <c r="BB65" i="7" s="1"/>
  <c r="AV73" i="7"/>
  <c r="BB73" i="7" s="1"/>
  <c r="AV18" i="7"/>
  <c r="BB18" i="7" s="1"/>
  <c r="AV26" i="7"/>
  <c r="BB26" i="7" s="1"/>
  <c r="AV34" i="7"/>
  <c r="BB34" i="7" s="1"/>
  <c r="AV42" i="7"/>
  <c r="BB42" i="7" s="1"/>
  <c r="AV50" i="7"/>
  <c r="BB50" i="7" s="1"/>
  <c r="AV58" i="7"/>
  <c r="BB58" i="7" s="1"/>
  <c r="AV66" i="7"/>
  <c r="BB66" i="7" s="1"/>
  <c r="AV19" i="7"/>
  <c r="BB19" i="7" s="1"/>
  <c r="AV27" i="7"/>
  <c r="BB27" i="7" s="1"/>
  <c r="AV35" i="7"/>
  <c r="BB35" i="7" s="1"/>
  <c r="AV43" i="7"/>
  <c r="BB43" i="7" s="1"/>
  <c r="AV51" i="7"/>
  <c r="BB51" i="7" s="1"/>
  <c r="AV59" i="7"/>
  <c r="BB59" i="7" s="1"/>
  <c r="AV67" i="7"/>
  <c r="BB67" i="7" s="1"/>
  <c r="AV22" i="7"/>
  <c r="BB22" i="7" s="1"/>
  <c r="AV44" i="7"/>
  <c r="BB44" i="7" s="1"/>
  <c r="AV64" i="7"/>
  <c r="BB64" i="7" s="1"/>
  <c r="AV24" i="7"/>
  <c r="BB24" i="7" s="1"/>
  <c r="AV46" i="7"/>
  <c r="BB46" i="7" s="1"/>
  <c r="AV68" i="7"/>
  <c r="BB68" i="7" s="1"/>
  <c r="AV28" i="7"/>
  <c r="BB28" i="7" s="1"/>
  <c r="AV48" i="7"/>
  <c r="BB48" i="7" s="1"/>
  <c r="AV70" i="7"/>
  <c r="BB70" i="7" s="1"/>
  <c r="AV52" i="7"/>
  <c r="BB52" i="7" s="1"/>
  <c r="AV30" i="7"/>
  <c r="BB30" i="7" s="1"/>
  <c r="AV72" i="7"/>
  <c r="BB72" i="7" s="1"/>
  <c r="AV32" i="7"/>
  <c r="BB32" i="7" s="1"/>
  <c r="AV54" i="7"/>
  <c r="BB54" i="7" s="1"/>
  <c r="AV36" i="7"/>
  <c r="BB36" i="7" s="1"/>
  <c r="AV56" i="7"/>
  <c r="BB56" i="7" s="1"/>
  <c r="AV38" i="7"/>
  <c r="BB38" i="7" s="1"/>
  <c r="AV60" i="7"/>
  <c r="BB60" i="7" s="1"/>
  <c r="AV20" i="7"/>
  <c r="BB20" i="7" s="1"/>
  <c r="AV40" i="7"/>
  <c r="BB40" i="7" s="1"/>
  <c r="AV62" i="7"/>
  <c r="BB62" i="7" s="1"/>
  <c r="AV16" i="7" l="1"/>
  <c r="BB16" i="7" s="1"/>
  <c r="AU16" i="7"/>
  <c r="BA16" i="7" s="1"/>
  <c r="AO104" i="7"/>
  <c r="AE74" i="7" l="1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5" i="7"/>
  <c r="AE34" i="7"/>
  <c r="AE32" i="7"/>
  <c r="G32" i="7"/>
  <c r="AE31" i="7"/>
  <c r="AE30" i="7"/>
  <c r="AE29" i="7"/>
  <c r="AE27" i="7"/>
  <c r="G27" i="7"/>
  <c r="AE26" i="7"/>
  <c r="G26" i="7"/>
  <c r="AE23" i="7"/>
  <c r="G23" i="7"/>
  <c r="G22" i="7"/>
  <c r="AE20" i="7"/>
  <c r="G20" i="7"/>
  <c r="AE19" i="7"/>
  <c r="AF73" i="7" l="1"/>
  <c r="AF29" i="7"/>
  <c r="AF59" i="7"/>
  <c r="AF60" i="7"/>
  <c r="AF19" i="7"/>
  <c r="AF44" i="7"/>
  <c r="AF50" i="7"/>
  <c r="AF74" i="7"/>
  <c r="AF41" i="7"/>
  <c r="AF46" i="7"/>
  <c r="AF62" i="7"/>
  <c r="AF52" i="7"/>
  <c r="AF65" i="7"/>
  <c r="AF45" i="7"/>
  <c r="AF26" i="7"/>
  <c r="AF30" i="7"/>
  <c r="AF48" i="7"/>
  <c r="AF61" i="7"/>
  <c r="AF20" i="7"/>
  <c r="AF32" i="7"/>
  <c r="AF42" i="7"/>
  <c r="AF47" i="7"/>
  <c r="AF67" i="7"/>
  <c r="AF22" i="7"/>
  <c r="AF34" i="7"/>
  <c r="AF40" i="7"/>
  <c r="AF43" i="7"/>
  <c r="AF58" i="7"/>
  <c r="AF16" i="7"/>
  <c r="AF38" i="7"/>
  <c r="AF63" i="7"/>
  <c r="AF66" i="7"/>
  <c r="AF35" i="7"/>
  <c r="AF56" i="7"/>
  <c r="AF54" i="7"/>
  <c r="AF70" i="7"/>
  <c r="AF57" i="7"/>
  <c r="AF68" i="7"/>
  <c r="AF39" i="7"/>
  <c r="AF55" i="7"/>
  <c r="AF71" i="7"/>
  <c r="AF27" i="7"/>
  <c r="AF37" i="7"/>
  <c r="AF53" i="7"/>
  <c r="AF51" i="7"/>
  <c r="AF69" i="7"/>
  <c r="AF23" i="7"/>
  <c r="AF31" i="7"/>
  <c r="AF49" i="7"/>
  <c r="AF64" i="7"/>
  <c r="AF72" i="7"/>
  <c r="AT16" i="7" l="1"/>
  <c r="AZ16" i="7" s="1"/>
  <c r="AN104" i="7" l="1"/>
</calcChain>
</file>

<file path=xl/sharedStrings.xml><?xml version="1.0" encoding="utf-8"?>
<sst xmlns="http://schemas.openxmlformats.org/spreadsheetml/2006/main" count="384" uniqueCount="149">
  <si>
    <t>Total</t>
  </si>
  <si>
    <t>MT</t>
  </si>
  <si>
    <t>Final</t>
  </si>
  <si>
    <t>Course Code</t>
  </si>
  <si>
    <t>Session</t>
  </si>
  <si>
    <t>CO1</t>
  </si>
  <si>
    <t>CO2</t>
  </si>
  <si>
    <t>CO3</t>
  </si>
  <si>
    <t>CT</t>
  </si>
  <si>
    <t>%</t>
  </si>
  <si>
    <t>Roll</t>
  </si>
  <si>
    <t>Students' Name</t>
  </si>
  <si>
    <t>CT1</t>
  </si>
  <si>
    <t>CT2</t>
  </si>
  <si>
    <t>Mid Term</t>
  </si>
  <si>
    <t>Q1</t>
  </si>
  <si>
    <t>Q2</t>
  </si>
  <si>
    <t>Q3</t>
  </si>
  <si>
    <t>a</t>
  </si>
  <si>
    <t>b</t>
  </si>
  <si>
    <t>Assignment</t>
  </si>
  <si>
    <t>Q4</t>
  </si>
  <si>
    <t>Q5</t>
  </si>
  <si>
    <t>Q6</t>
  </si>
  <si>
    <t xml:space="preserve">        CO-Question Matrix</t>
  </si>
  <si>
    <t>Course Title</t>
  </si>
  <si>
    <t>CSE 237</t>
  </si>
  <si>
    <t>No of students</t>
  </si>
  <si>
    <t>Att</t>
  </si>
  <si>
    <t>CT3</t>
  </si>
  <si>
    <t>CT BEST</t>
  </si>
  <si>
    <t>Sub-Total</t>
  </si>
  <si>
    <t>Sub-
Total</t>
  </si>
  <si>
    <t># Students Attempted CO</t>
  </si>
  <si>
    <t># Students Achieved CO</t>
  </si>
  <si>
    <t>% Students Achieved CO</t>
  </si>
  <si>
    <t>Assign
ment</t>
  </si>
  <si>
    <t>CO Attainment</t>
  </si>
  <si>
    <t xml:space="preserve">CO1 </t>
  </si>
  <si>
    <t xml:space="preserve">CO3 </t>
  </si>
  <si>
    <t xml:space="preserve">CO2 </t>
  </si>
  <si>
    <t>Final 
Weighted</t>
  </si>
  <si>
    <t>R</t>
  </si>
  <si>
    <t>CO4</t>
  </si>
  <si>
    <t>CO5</t>
  </si>
  <si>
    <t>Mapping of Course Outcomes to Program Outcomes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</si>
  <si>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</si>
  <si>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</si>
  <si>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</si>
  <si>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</si>
  <si>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</si>
  <si>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</si>
  <si>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</si>
  <si>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</si>
  <si>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</si>
  <si>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</si>
  <si>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</si>
  <si>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</si>
  <si>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√</t>
  </si>
  <si>
    <t>CO6</t>
  </si>
  <si>
    <t>Section</t>
  </si>
  <si>
    <t>A</t>
  </si>
  <si>
    <t>Tusty Chowdhury Bristy &lt;R&gt;</t>
  </si>
  <si>
    <t>ABU MD. SELIM</t>
  </si>
  <si>
    <t>Shahnaz Akter Shah Alam</t>
  </si>
  <si>
    <t>Musrat Jahan Lija &lt;R&gt;</t>
  </si>
  <si>
    <t>Md. Ariful Islam &lt;R&gt;</t>
  </si>
  <si>
    <t>Md. Mobasser Hossen</t>
  </si>
  <si>
    <t>Md Istiaque Hossain</t>
  </si>
  <si>
    <t>Apurba Kumar Das</t>
  </si>
  <si>
    <t>Mahidul Islam &lt;R&gt;</t>
  </si>
  <si>
    <t>Snigdha Biswas</t>
  </si>
  <si>
    <t>SOUMEN BISWAS &lt;R&gt;</t>
  </si>
  <si>
    <t>MEHEDI IQBAL EMON &lt;R&gt;</t>
  </si>
  <si>
    <t>JOHAYER ANZOOM ALAVY</t>
  </si>
  <si>
    <t>MAHBUB MORSHED &lt;R&gt;</t>
  </si>
  <si>
    <t>ABSAR UDDIN &lt;R&gt;</t>
  </si>
  <si>
    <t>SHAHIN ALAM &lt;R&gt;</t>
  </si>
  <si>
    <t>MD. MOBASSIRUR RAHMAN</t>
  </si>
  <si>
    <t>SHAJID MUSTAKIM</t>
  </si>
  <si>
    <t>TASNIA KANIS CHOWDHURY</t>
  </si>
  <si>
    <t>ABRAR AJMOL SAKIN</t>
  </si>
  <si>
    <t>MOHAMMED ABDULLAH AL HASIB</t>
  </si>
  <si>
    <t>GOBINDA DAS</t>
  </si>
  <si>
    <t>ROKI DAS</t>
  </si>
  <si>
    <t>AFRIN SULTANA HABIBA</t>
  </si>
  <si>
    <t>MD. NAIMUR RAHAMAN MOLLAH</t>
  </si>
  <si>
    <t>MD. SAIFUL ISLAM</t>
  </si>
  <si>
    <t>ADRITA DAS</t>
  </si>
  <si>
    <t>ASIA NOOR KASPIYA</t>
  </si>
  <si>
    <t>MD. KAFIUL HASAN</t>
  </si>
  <si>
    <t>SHAKIL CHOWDHURY</t>
  </si>
  <si>
    <t>SOHAD UL HAQUE</t>
  </si>
  <si>
    <t>TOWSIF TAZOAR</t>
  </si>
  <si>
    <t>SHANJIDA SAMANTA NIHA</t>
  </si>
  <si>
    <t>ABDULLAH SAKIB</t>
  </si>
  <si>
    <t>TURJOY CHOWDHURY</t>
  </si>
  <si>
    <t>SHAHIDUL ALAM SHOEB</t>
  </si>
  <si>
    <t>SALMA NAJNIN SAIMA</t>
  </si>
  <si>
    <t>MAHBUB ALAM</t>
  </si>
  <si>
    <t>MOHAMMED MUNIRUL HOQUE</t>
  </si>
  <si>
    <t>ABANTI SARKER</t>
  </si>
  <si>
    <t>S. M. REDOANUL HOQUE SHIVLO</t>
  </si>
  <si>
    <t>EMON SHIL</t>
  </si>
  <si>
    <t>MD TAHCINUL HAYAM</t>
  </si>
  <si>
    <t>BHUMIKA DEY</t>
  </si>
  <si>
    <t>TASFIA THASIN MOON</t>
  </si>
  <si>
    <t>NAZRUL ISLAM</t>
  </si>
  <si>
    <t>MOHAMMED YASINUR RASHID</t>
  </si>
  <si>
    <t>HIMAYET KAWSAR SAMI</t>
  </si>
  <si>
    <t>MD. AMIRUL HASAN</t>
  </si>
  <si>
    <t>MOHAMMAD TIBBYANUR RAHAMAN</t>
  </si>
  <si>
    <t>MD. BAYEZID</t>
  </si>
  <si>
    <t>AFRIN SULTANA SRABONTI</t>
  </si>
  <si>
    <t>MD. KANON ISLAM SHANTO</t>
  </si>
  <si>
    <t>MD. ABDULLAH</t>
  </si>
  <si>
    <t>ANTU SHIL</t>
  </si>
  <si>
    <t>MOHAMMED TOWHIDUL ISLAM</t>
  </si>
  <si>
    <t>ARIFA JAHAN MOONTAHA</t>
  </si>
  <si>
    <t>INZAMAM ISLAM</t>
  </si>
  <si>
    <t>ABU SAYED MUHAMMED HANIF</t>
  </si>
  <si>
    <t>MOHAMMAD RAKIBUR RAHAMAN</t>
  </si>
  <si>
    <t>MD. NAZMUL ISLAM</t>
  </si>
  <si>
    <t>MD. JUNAYED JASIM</t>
  </si>
  <si>
    <t>BINOY DEV</t>
  </si>
  <si>
    <t>TANVIR HAKIM</t>
  </si>
  <si>
    <t>MD. TAHSIN RAIHAN KAMAL</t>
  </si>
  <si>
    <t>RIFAT SULTANA</t>
  </si>
  <si>
    <t>SHAIBAL DEY SHISHAW</t>
  </si>
  <si>
    <t>SAYED TANVIR UR RASHID</t>
  </si>
  <si>
    <t>ANTOR KANTI DEY</t>
  </si>
  <si>
    <t>KHOSNUR ALAM PINKY</t>
  </si>
  <si>
    <t>UMMAY SHOEBA CHERRY</t>
  </si>
  <si>
    <t>RAKIB REZWAN</t>
  </si>
  <si>
    <t>IQBAL HOSSAIN</t>
  </si>
  <si>
    <t>ABDULLAH AHAD CHOWDHURY</t>
  </si>
  <si>
    <t>TASMIA TABASSUM BARI MUNIRA</t>
  </si>
  <si>
    <t>SHAHRIAR ALAM</t>
  </si>
  <si>
    <t>MINHAZ UDDIN BHUIYAN</t>
  </si>
  <si>
    <t>SARTHAK SAHA</t>
  </si>
  <si>
    <t>TAMRIN KALAM MITHILA</t>
  </si>
  <si>
    <t>NAYMA AKTHER EVA</t>
  </si>
  <si>
    <t>MOHAMMAD SAIFUL ALAM</t>
  </si>
  <si>
    <t>NABANNA BARUA</t>
  </si>
  <si>
    <t>MAYEN UDDIN ABIR</t>
  </si>
  <si>
    <t>ARIFUR RAHMAN</t>
  </si>
  <si>
    <t>Discrete Mathematics and Number Theory</t>
  </si>
  <si>
    <t>Fall 2023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</si>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</sst>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97">
    <xf numFmtId="0" fontId="0" fillId="0" borderId="0" xfId="0"/>
    <xf numFmtId="9" fontId="0" fillId="0" borderId="0" xfId="1" applyFont="1"/>
    <xf numFmtId="0" fontId="0" fillId="0" borderId="1" xfId="0" applyBorder="1"/>
    <xf numFmtId="9" fontId="0" fillId="0" borderId="0" xfId="1" applyFont="1" applyFill="1" applyBorder="1"/>
    <xf numFmtId="1" fontId="0" fillId="0" borderId="0" xfId="1" applyNumberFormat="1" applyFon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6" fillId="0" borderId="8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0" fillId="5" borderId="8" xfId="0" applyFill="1" applyBorder="1" applyAlignment="1">
      <alignment wrapText="1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  <xf numFmtId="0" fontId="0" fillId="3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0" fillId="0" borderId="0" xfId="1" applyFont="1" applyAlignment="1"/>
    <xf numFmtId="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2" fontId="0" fillId="2" borderId="0" xfId="1" applyNumberFormat="1" applyFont="1" applyFill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9" fontId="0" fillId="7" borderId="1" xfId="1" applyFont="1" applyFill="1" applyBorder="1" applyAlignment="1">
      <alignment horizontal="center" vertical="center"/>
    </xf>
    <xf numFmtId="0" fontId="0" fillId="7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1" xfId="1" applyFont="1" applyBorder="1" applyAlignment="1">
      <alignment horizontal="center"/>
    </xf>
    <xf numFmtId="9" fontId="0" fillId="0" borderId="1" xfId="1" applyFont="1" applyBorder="1"/>
    <xf numFmtId="9" fontId="0" fillId="0" borderId="0" xfId="1" applyFont="1" applyBorder="1"/>
    <xf numFmtId="0" fontId="0" fillId="0" borderId="4" xfId="0" applyBorder="1" applyAlignment="1">
      <alignment horizontal="center"/>
    </xf>
    <xf numFmtId="0" fontId="9" fillId="0" borderId="0" xfId="0" applyFont="1"/>
    <xf numFmtId="12" fontId="9" fillId="0" borderId="0" xfId="0" applyNumberFormat="1" applyFont="1"/>
    <xf numFmtId="12" fontId="0" fillId="0" borderId="8" xfId="0" applyNumberFormat="1" applyBorder="1" applyAlignment="1">
      <alignment horizontal="center" wrapText="1"/>
    </xf>
    <xf numFmtId="12" fontId="0" fillId="5" borderId="8" xfId="0" applyNumberFormat="1" applyFill="1" applyBorder="1" applyAlignment="1">
      <alignment horizontal="center" wrapText="1"/>
    </xf>
    <xf numFmtId="12" fontId="0" fillId="0" borderId="0" xfId="0" applyNumberFormat="1"/>
    <xf numFmtId="2" fontId="0" fillId="0" borderId="0" xfId="1" applyNumberFormat="1" applyFont="1" applyBorder="1" applyAlignment="1">
      <alignment horizontal="center" vertical="center"/>
    </xf>
    <xf numFmtId="12" fontId="0" fillId="0" borderId="8" xfId="0" applyNumberFormat="1" applyBorder="1"/>
    <xf numFmtId="0" fontId="0" fillId="0" borderId="8" xfId="0" applyBorder="1"/>
    <xf numFmtId="9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1" xfId="1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CSE 1411: Discrete Mathematics and Number Theory (DMNT)</a:t>
            </a:r>
          </a:p>
          <a:p>
            <a:pPr>
              <a:defRPr sz="1200" b="1"/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SECTION - B - FALL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pattFill prst="shingle">
              <a:fgClr>
                <a:schemeClr val="tx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pct75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1D0-4D39-893F-A4B2291D3904}"/>
              </c:ext>
            </c:extLst>
          </c:dPt>
          <c:dPt>
            <c:idx val="1"/>
            <c:bubble3D val="0"/>
            <c:spPr>
              <a:pattFill prst="horzBrick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D0-4D39-893F-A4B2291D3904}"/>
              </c:ext>
            </c:extLst>
          </c:dPt>
          <c:dPt>
            <c:idx val="2"/>
            <c:bubble3D val="0"/>
            <c:spPr>
              <a:pattFill prst="wdDnDiag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D0-4D39-893F-A4B2291D3904}"/>
              </c:ext>
            </c:extLst>
          </c:dPt>
          <c:dPt>
            <c:idx val="3"/>
            <c:bubble3D val="0"/>
            <c:spPr>
              <a:pattFill prst="shingle">
                <a:fgClr>
                  <a:schemeClr val="tx1"/>
                </a:fgClr>
                <a:bgClr>
                  <a:schemeClr val="bg1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48B-0341-AD8F-22F825860E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'DMNT-Fall 2023'!$AN$13:$AQ$13</c:f>
              <c:strCache>
                <c:ptCount val="4"/>
                <c:pt idx="0">
                  <c:v>CO1 </c:v>
                </c:pt>
                <c:pt idx="1">
                  <c:v>CO2 </c:v>
                </c:pt>
                <c:pt idx="2">
                  <c:v>CO3 </c:v>
                </c:pt>
                <c:pt idx="3">
                  <c:v>CO4</c:v>
                </c:pt>
              </c:strCache>
            </c:strRef>
          </c:cat>
          <c:val>
            <c:numRef>
              <c:f>'DMNT-Fall 2023'!$AN$104:$AQ$104</c:f>
              <c:numCache>
                <c:formatCode>0%</c:formatCode>
                <c:ptCount val="4"/>
                <c:pt idx="0">
                  <c:v>0.66666666666666663</c:v>
                </c:pt>
                <c:pt idx="1">
                  <c:v>0.20238095238095238</c:v>
                </c:pt>
                <c:pt idx="2">
                  <c:v>0.70238095238095233</c:v>
                </c:pt>
                <c:pt idx="3">
                  <c:v>0.32142857142857145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0-4D39-893F-A4B2291D39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471488</xdr:colOff>
      <xdr:row>101</xdr:row>
      <xdr:rowOff>42862</xdr:rowOff>
    </xdr:from>
    <xdr:to>
      <xdr:col>59</xdr:col>
      <xdr:colOff>433388</xdr:colOff>
      <xdr:row>117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062146-5412-4B80-BDEB-471929E40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04"/>
  <sheetViews>
    <sheetView tabSelected="1" zoomScale="80" zoomScaleNormal="80" workbookViewId="0">
      <pane xSplit="1" ySplit="14" topLeftCell="B85" activePane="bottomRight" state="frozen"/>
      <selection pane="topRight" activeCell="B1" sqref="B1"/>
      <selection pane="bottomLeft" activeCell="A13" sqref="A13"/>
      <selection pane="bottomRight" activeCell="B3" sqref="B3"/>
    </sheetView>
  </sheetViews>
  <sheetFormatPr baseColWidth="10" defaultColWidth="8.83203125" defaultRowHeight="15" x14ac:dyDescent="0.2"/>
  <cols>
    <col min="1" max="1" width="23.1640625" customWidth="1"/>
    <col min="2" max="2" width="28.5" customWidth="1"/>
    <col min="3" max="3" width="3.5" customWidth="1"/>
    <col min="4" max="6" width="4.5" bestFit="1" customWidth="1"/>
    <col min="7" max="7" width="7.6640625" customWidth="1"/>
    <col min="8" max="8" width="11.1640625" bestFit="1" customWidth="1"/>
    <col min="9" max="10" width="4.5" bestFit="1" customWidth="1"/>
    <col min="11" max="11" width="6.5" bestFit="1" customWidth="1"/>
    <col min="12" max="12" width="4.5" bestFit="1" customWidth="1"/>
    <col min="13" max="13" width="5.1640625" bestFit="1" customWidth="1"/>
    <col min="14" max="14" width="5.1640625" customWidth="1"/>
    <col min="15" max="15" width="5.83203125" bestFit="1" customWidth="1"/>
    <col min="16" max="16" width="7" customWidth="1"/>
    <col min="17" max="17" width="9.33203125" bestFit="1" customWidth="1"/>
    <col min="18" max="18" width="7" bestFit="1" customWidth="1"/>
    <col min="19" max="19" width="9.5" bestFit="1" customWidth="1"/>
    <col min="20" max="20" width="5.1640625" bestFit="1" customWidth="1"/>
    <col min="21" max="24" width="4.5" bestFit="1" customWidth="1"/>
    <col min="25" max="28" width="4.6640625" bestFit="1" customWidth="1"/>
    <col min="29" max="30" width="5.83203125" bestFit="1" customWidth="1"/>
    <col min="32" max="32" width="5.33203125" bestFit="1" customWidth="1"/>
    <col min="33" max="33" width="5.33203125" customWidth="1"/>
    <col min="34" max="36" width="5.5" bestFit="1" customWidth="1"/>
    <col min="37" max="38" width="4.5" bestFit="1" customWidth="1"/>
    <col min="39" max="39" width="9.6640625" style="1" customWidth="1"/>
    <col min="40" max="42" width="4.83203125" style="1" bestFit="1" customWidth="1"/>
    <col min="43" max="44" width="4.5" style="1" bestFit="1" customWidth="1"/>
    <col min="45" max="45" width="7.6640625" style="1" customWidth="1"/>
    <col min="46" max="46" width="4.83203125" style="1" bestFit="1" customWidth="1"/>
    <col min="47" max="47" width="4.5" style="1" bestFit="1" customWidth="1"/>
    <col min="48" max="48" width="4.83203125" style="1" bestFit="1" customWidth="1"/>
    <col min="49" max="50" width="4.5" style="1" bestFit="1" customWidth="1"/>
    <col min="51" max="51" width="7.6640625" style="1" customWidth="1"/>
    <col min="52" max="52" width="5.83203125" style="1" bestFit="1" customWidth="1"/>
    <col min="53" max="54" width="5.83203125" style="1" customWidth="1"/>
    <col min="55" max="56" width="4.5" style="1" bestFit="1" customWidth="1"/>
    <col min="57" max="57" width="11" customWidth="1"/>
    <col min="58" max="58" width="9.1640625" customWidth="1"/>
  </cols>
  <sheetData>
    <row r="1" spans="1:57" x14ac:dyDescent="0.2">
      <c r="A1" t="s">
        <v>3</v>
      </c>
      <c r="B1" t="s">
        <v>26</v>
      </c>
      <c r="I1" s="76" t="s">
        <v>24</v>
      </c>
      <c r="J1" s="76"/>
      <c r="K1" s="76"/>
      <c r="L1" s="76"/>
      <c r="M1" s="76"/>
      <c r="N1" s="76"/>
      <c r="O1" s="76"/>
      <c r="AH1" s="83" t="s">
        <v>45</v>
      </c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5"/>
    </row>
    <row r="2" spans="1:57" ht="32" x14ac:dyDescent="0.2">
      <c r="A2" t="s">
        <v>25</v>
      </c>
      <c r="B2" t="s">
        <v>146</v>
      </c>
      <c r="I2" s="7"/>
      <c r="J2" s="7" t="s">
        <v>8</v>
      </c>
      <c r="K2" s="10" t="s">
        <v>36</v>
      </c>
      <c r="L2" s="7" t="s">
        <v>1</v>
      </c>
      <c r="M2" s="7" t="s">
        <v>2</v>
      </c>
      <c r="N2" s="7" t="s">
        <v>0</v>
      </c>
      <c r="O2" s="7" t="s">
        <v>9</v>
      </c>
      <c r="P2" s="44"/>
      <c r="Q2" s="10" t="s">
        <v>41</v>
      </c>
      <c r="R2" s="7" t="s">
        <v>0</v>
      </c>
      <c r="AH2" s="2"/>
      <c r="AI2" s="6" t="s">
        <v>46</v>
      </c>
      <c r="AJ2" s="6" t="s">
        <v>47</v>
      </c>
      <c r="AK2" s="6" t="s">
        <v>48</v>
      </c>
      <c r="AL2" s="6" t="s">
        <v>49</v>
      </c>
      <c r="AM2" s="63" t="s">
        <v>50</v>
      </c>
      <c r="AN2" s="63" t="s">
        <v>51</v>
      </c>
      <c r="AO2" s="63" t="s">
        <v>52</v>
      </c>
      <c r="AP2" s="6" t="s">
        <v>53</v>
      </c>
      <c r="AQ2" s="6" t="s">
        <v>54</v>
      </c>
      <c r="AR2" s="6" t="s">
        <v>55</v>
      </c>
      <c r="AS2" s="6" t="s">
        <v>56</v>
      </c>
      <c r="AT2" s="6" t="s">
        <v>57</v>
      </c>
    </row>
    <row r="3" spans="1:57" x14ac:dyDescent="0.2">
      <c r="A3" t="s">
        <v>60</v>
      </c>
      <c r="B3" t="s">
        <v>148</v>
      </c>
      <c r="I3" s="7" t="s">
        <v>5</v>
      </c>
      <c r="J3" s="7">
        <v>10</v>
      </c>
      <c r="K3" s="7"/>
      <c r="L3" s="7"/>
      <c r="M3" s="7">
        <v>20</v>
      </c>
      <c r="N3" s="7">
        <f>SUM(J3:M3)</f>
        <v>30</v>
      </c>
      <c r="O3" s="14">
        <f>N3/N8</f>
        <v>0.25</v>
      </c>
      <c r="P3" s="44"/>
      <c r="Q3" s="49">
        <f>(M3*66.67)/100</f>
        <v>13.334000000000001</v>
      </c>
      <c r="R3" s="53">
        <f>(J3+K3+L3+Q3)</f>
        <v>23.334000000000003</v>
      </c>
      <c r="AH3" s="2" t="s">
        <v>5</v>
      </c>
      <c r="AI3" s="6" t="s">
        <v>58</v>
      </c>
      <c r="AJ3" s="6"/>
      <c r="AK3" s="6"/>
      <c r="AL3" s="6"/>
      <c r="AM3" s="63"/>
      <c r="AN3" s="63"/>
      <c r="AO3" s="63"/>
      <c r="AP3" s="6"/>
      <c r="AQ3" s="6"/>
      <c r="AR3" s="6"/>
      <c r="AS3" s="6"/>
      <c r="AT3" s="6"/>
    </row>
    <row r="4" spans="1:57" x14ac:dyDescent="0.2">
      <c r="A4" t="s">
        <v>4</v>
      </c>
      <c r="B4" t="s">
        <v>147</v>
      </c>
      <c r="C4" s="16"/>
      <c r="I4" s="7" t="s">
        <v>6</v>
      </c>
      <c r="J4" s="7"/>
      <c r="K4" s="7"/>
      <c r="L4" s="7">
        <v>20</v>
      </c>
      <c r="M4" s="7">
        <v>10</v>
      </c>
      <c r="N4" s="7">
        <f>SUM(J4:M4)</f>
        <v>30</v>
      </c>
      <c r="O4" s="14">
        <f>N4/N8</f>
        <v>0.25</v>
      </c>
      <c r="P4" s="44"/>
      <c r="Q4" s="49">
        <f t="shared" ref="Q4:Q7" si="0">(M4*66.67)/100</f>
        <v>6.6670000000000007</v>
      </c>
      <c r="R4" s="53">
        <f t="shared" ref="R4:R7" si="1">(J4+K4+L4+Q4)</f>
        <v>26.667000000000002</v>
      </c>
      <c r="AH4" s="2" t="s">
        <v>6</v>
      </c>
      <c r="AI4" s="6"/>
      <c r="AJ4" s="6" t="s">
        <v>58</v>
      </c>
      <c r="AL4" s="6"/>
      <c r="AM4" s="63"/>
      <c r="AN4" s="63"/>
      <c r="AO4" s="63"/>
      <c r="AP4" s="6"/>
      <c r="AQ4" s="6"/>
      <c r="AR4" s="6"/>
      <c r="AS4" s="6"/>
      <c r="AT4" s="6"/>
    </row>
    <row r="5" spans="1:57" x14ac:dyDescent="0.2">
      <c r="A5" t="s">
        <v>27</v>
      </c>
      <c r="B5" s="16">
        <v>84</v>
      </c>
      <c r="C5" s="17"/>
      <c r="I5" s="7" t="s">
        <v>7</v>
      </c>
      <c r="J5" s="7">
        <v>10</v>
      </c>
      <c r="K5" s="7">
        <v>10</v>
      </c>
      <c r="L5" s="7"/>
      <c r="M5" s="7">
        <v>10</v>
      </c>
      <c r="N5" s="7">
        <f>SUM(J5:M5)</f>
        <v>30</v>
      </c>
      <c r="O5" s="14">
        <f>N5/N8</f>
        <v>0.25</v>
      </c>
      <c r="P5" s="44"/>
      <c r="Q5" s="49">
        <f t="shared" si="0"/>
        <v>6.6670000000000007</v>
      </c>
      <c r="R5" s="53">
        <f t="shared" si="1"/>
        <v>26.667000000000002</v>
      </c>
      <c r="AH5" s="2" t="s">
        <v>7</v>
      </c>
      <c r="AI5" s="6"/>
      <c r="AJ5" s="2"/>
      <c r="AK5" s="6" t="s">
        <v>58</v>
      </c>
      <c r="AL5" s="6"/>
      <c r="AM5" s="63"/>
      <c r="AN5" s="63"/>
      <c r="AO5" s="63"/>
      <c r="AP5" s="6"/>
      <c r="AQ5" s="6"/>
      <c r="AR5" s="6"/>
      <c r="AS5" s="6"/>
      <c r="AT5" s="6"/>
    </row>
    <row r="6" spans="1:57" x14ac:dyDescent="0.2">
      <c r="B6" s="17"/>
      <c r="C6" s="17"/>
      <c r="I6" s="7" t="s">
        <v>43</v>
      </c>
      <c r="J6" s="7">
        <v>10</v>
      </c>
      <c r="K6" s="7"/>
      <c r="L6" s="7"/>
      <c r="M6" s="7">
        <v>20</v>
      </c>
      <c r="N6" s="7">
        <f>SUM(J6:M6)</f>
        <v>30</v>
      </c>
      <c r="O6" s="14">
        <f>N6/N8</f>
        <v>0.25</v>
      </c>
      <c r="P6" s="44"/>
      <c r="Q6" s="49">
        <f t="shared" si="0"/>
        <v>13.334000000000001</v>
      </c>
      <c r="R6" s="53">
        <f t="shared" si="1"/>
        <v>23.334000000000003</v>
      </c>
      <c r="AH6" s="2" t="s">
        <v>43</v>
      </c>
      <c r="AI6" s="6"/>
      <c r="AJ6" s="6" t="s">
        <v>58</v>
      </c>
      <c r="AK6" s="6"/>
      <c r="AL6" s="6"/>
      <c r="AM6" s="63"/>
      <c r="AN6" s="63"/>
      <c r="AO6" s="63"/>
      <c r="AP6" s="6"/>
      <c r="AQ6" s="6"/>
      <c r="AR6" s="6"/>
      <c r="AS6" s="6"/>
      <c r="AT6" s="6"/>
    </row>
    <row r="7" spans="1:57" x14ac:dyDescent="0.2">
      <c r="B7" s="17"/>
      <c r="C7" s="17"/>
      <c r="I7" s="7"/>
      <c r="J7" s="7"/>
      <c r="K7" s="7"/>
      <c r="L7" s="7"/>
      <c r="M7" s="7"/>
      <c r="N7" s="7"/>
      <c r="O7" s="14"/>
      <c r="P7" s="44"/>
      <c r="Q7" s="49">
        <f t="shared" si="0"/>
        <v>0</v>
      </c>
      <c r="R7" s="53">
        <f t="shared" si="1"/>
        <v>0</v>
      </c>
      <c r="AH7" s="64" t="s">
        <v>44</v>
      </c>
      <c r="AI7" s="6"/>
      <c r="AJ7" s="6"/>
      <c r="AK7" s="6"/>
      <c r="AL7" s="6"/>
      <c r="AM7" s="63"/>
      <c r="AN7" s="63"/>
      <c r="AO7" s="63"/>
      <c r="AP7" s="6"/>
      <c r="AQ7" s="6"/>
      <c r="AR7" s="6"/>
      <c r="AS7" s="6"/>
      <c r="AT7" s="6"/>
    </row>
    <row r="8" spans="1:57" x14ac:dyDescent="0.2">
      <c r="I8" s="7"/>
      <c r="J8" s="7"/>
      <c r="K8" s="7"/>
      <c r="L8" s="7"/>
      <c r="M8" s="7"/>
      <c r="N8" s="7">
        <f>SUM(N3:N6)</f>
        <v>120</v>
      </c>
      <c r="O8" s="14">
        <f>SUM(O3:O6)</f>
        <v>1</v>
      </c>
      <c r="P8" s="44"/>
      <c r="Q8" s="43"/>
      <c r="R8" s="2"/>
      <c r="AH8" s="64" t="s">
        <v>59</v>
      </c>
      <c r="AI8" s="64"/>
      <c r="AJ8" s="64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57" x14ac:dyDescent="0.2">
      <c r="Y9" s="65"/>
    </row>
    <row r="11" spans="1:57" x14ac:dyDescent="0.2">
      <c r="A11" s="80" t="s">
        <v>10</v>
      </c>
      <c r="B11" s="80" t="s">
        <v>11</v>
      </c>
      <c r="C11" s="41" t="s">
        <v>28</v>
      </c>
      <c r="D11" s="41" t="s">
        <v>12</v>
      </c>
      <c r="E11" s="41" t="s">
        <v>13</v>
      </c>
      <c r="F11" s="41" t="s">
        <v>29</v>
      </c>
      <c r="G11" s="41" t="s">
        <v>30</v>
      </c>
      <c r="H11" s="41" t="s">
        <v>20</v>
      </c>
      <c r="I11" s="81" t="s">
        <v>14</v>
      </c>
      <c r="J11" s="81"/>
      <c r="K11" s="81"/>
      <c r="L11" s="81"/>
      <c r="M11" s="81"/>
      <c r="N11" s="81"/>
      <c r="O11" s="81"/>
      <c r="P11" s="81"/>
      <c r="Q11" s="81"/>
      <c r="R11" s="81"/>
      <c r="S11" s="88" t="s">
        <v>2</v>
      </c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93"/>
      <c r="AF11" s="81" t="s">
        <v>0</v>
      </c>
      <c r="AG11" s="62"/>
      <c r="AH11" s="75" t="s">
        <v>37</v>
      </c>
      <c r="AI11" s="75"/>
      <c r="AJ11" s="75"/>
      <c r="AK11" s="75"/>
      <c r="AL11" s="75"/>
      <c r="AM11" s="42"/>
      <c r="AN11" s="75" t="s">
        <v>37</v>
      </c>
      <c r="AO11" s="75"/>
      <c r="AP11" s="75"/>
      <c r="AQ11" s="75"/>
      <c r="AR11" s="75"/>
      <c r="AS11" s="46"/>
      <c r="AT11" s="75" t="s">
        <v>37</v>
      </c>
      <c r="AU11" s="75"/>
      <c r="AV11" s="75"/>
      <c r="AW11" s="75"/>
      <c r="AX11" s="75"/>
      <c r="AY11" s="46"/>
      <c r="AZ11" s="75" t="s">
        <v>37</v>
      </c>
      <c r="BA11" s="75"/>
      <c r="BB11" s="75"/>
      <c r="BC11" s="75"/>
      <c r="BD11" s="75"/>
      <c r="BE11" s="42"/>
    </row>
    <row r="12" spans="1:57" ht="14.5" customHeight="1" x14ac:dyDescent="0.2">
      <c r="A12" s="80"/>
      <c r="B12" s="80"/>
      <c r="C12" s="7"/>
      <c r="D12" s="2"/>
      <c r="E12" s="2"/>
      <c r="F12" s="2"/>
      <c r="G12" s="2"/>
      <c r="H12" s="2"/>
      <c r="I12" s="77" t="s">
        <v>15</v>
      </c>
      <c r="J12" s="78"/>
      <c r="K12" s="79"/>
      <c r="L12" s="77" t="s">
        <v>16</v>
      </c>
      <c r="M12" s="78"/>
      <c r="N12" s="79"/>
      <c r="O12" s="90" t="s">
        <v>17</v>
      </c>
      <c r="P12" s="91"/>
      <c r="Q12" s="92"/>
      <c r="R12" s="82" t="s">
        <v>32</v>
      </c>
      <c r="S12" s="88" t="s">
        <v>15</v>
      </c>
      <c r="T12" s="89"/>
      <c r="U12" s="88" t="s">
        <v>16</v>
      </c>
      <c r="V12" s="89"/>
      <c r="W12" s="88" t="s">
        <v>17</v>
      </c>
      <c r="X12" s="89"/>
      <c r="Y12" s="88" t="s">
        <v>21</v>
      </c>
      <c r="Z12" s="89"/>
      <c r="AA12" s="88" t="s">
        <v>22</v>
      </c>
      <c r="AB12" s="89"/>
      <c r="AC12" s="88" t="s">
        <v>23</v>
      </c>
      <c r="AD12" s="89"/>
      <c r="AE12" s="94" t="s">
        <v>31</v>
      </c>
      <c r="AF12" s="81"/>
      <c r="AG12" s="62"/>
      <c r="AH12" s="75"/>
      <c r="AI12" s="75"/>
      <c r="AJ12" s="75"/>
      <c r="AK12" s="75"/>
      <c r="AL12" s="75"/>
      <c r="AN12" s="75"/>
      <c r="AO12" s="75"/>
      <c r="AP12" s="75"/>
      <c r="AQ12" s="75"/>
      <c r="AR12" s="75"/>
      <c r="AS12" s="46"/>
      <c r="AT12" s="75"/>
      <c r="AU12" s="75"/>
      <c r="AV12" s="75"/>
      <c r="AW12" s="75"/>
      <c r="AX12" s="75"/>
      <c r="AY12" s="46"/>
      <c r="AZ12" s="75"/>
      <c r="BA12" s="75"/>
      <c r="BB12" s="75"/>
      <c r="BC12" s="75"/>
      <c r="BD12" s="75"/>
      <c r="BE12" s="3"/>
    </row>
    <row r="13" spans="1:57" x14ac:dyDescent="0.2">
      <c r="A13" s="80"/>
      <c r="B13" s="80"/>
      <c r="C13" s="7"/>
      <c r="D13" s="2"/>
      <c r="E13" s="2"/>
      <c r="F13" s="2"/>
      <c r="G13" s="2"/>
      <c r="H13" s="2"/>
      <c r="I13" s="6"/>
      <c r="J13" s="6"/>
      <c r="K13" s="6"/>
      <c r="L13" s="6"/>
      <c r="M13" s="6"/>
      <c r="N13" s="6"/>
      <c r="O13" s="6"/>
      <c r="P13" s="6"/>
      <c r="Q13" s="6"/>
      <c r="R13" s="82"/>
      <c r="S13" s="7" t="s">
        <v>18</v>
      </c>
      <c r="T13" s="7" t="s">
        <v>19</v>
      </c>
      <c r="U13" s="7" t="s">
        <v>18</v>
      </c>
      <c r="V13" s="7" t="s">
        <v>19</v>
      </c>
      <c r="W13" s="7" t="s">
        <v>18</v>
      </c>
      <c r="X13" s="7" t="s">
        <v>19</v>
      </c>
      <c r="Y13" s="7" t="s">
        <v>18</v>
      </c>
      <c r="Z13" s="7" t="s">
        <v>19</v>
      </c>
      <c r="AA13" s="7" t="s">
        <v>18</v>
      </c>
      <c r="AB13" s="7" t="s">
        <v>19</v>
      </c>
      <c r="AC13" s="7" t="s">
        <v>18</v>
      </c>
      <c r="AD13" s="7" t="s">
        <v>19</v>
      </c>
      <c r="AE13" s="95"/>
      <c r="AF13" s="81"/>
      <c r="AG13" s="62"/>
      <c r="AH13" s="51" t="s">
        <v>38</v>
      </c>
      <c r="AI13" s="51" t="s">
        <v>40</v>
      </c>
      <c r="AJ13" s="51" t="s">
        <v>39</v>
      </c>
      <c r="AK13" s="51" t="s">
        <v>43</v>
      </c>
      <c r="AL13" s="51" t="s">
        <v>44</v>
      </c>
      <c r="AN13" s="51" t="s">
        <v>38</v>
      </c>
      <c r="AO13" s="51" t="s">
        <v>40</v>
      </c>
      <c r="AP13" s="51" t="s">
        <v>39</v>
      </c>
      <c r="AQ13" s="51" t="s">
        <v>43</v>
      </c>
      <c r="AR13" s="51" t="s">
        <v>44</v>
      </c>
      <c r="AS13" s="45"/>
      <c r="AT13" s="14" t="s">
        <v>38</v>
      </c>
      <c r="AU13" s="14" t="s">
        <v>6</v>
      </c>
      <c r="AV13" s="14" t="s">
        <v>39</v>
      </c>
      <c r="AW13" s="14" t="s">
        <v>43</v>
      </c>
      <c r="AX13" s="14" t="s">
        <v>44</v>
      </c>
      <c r="AY13" s="45"/>
      <c r="AZ13" s="14" t="s">
        <v>38</v>
      </c>
      <c r="BA13" s="14" t="s">
        <v>6</v>
      </c>
      <c r="BB13" s="14" t="s">
        <v>39</v>
      </c>
      <c r="BC13" s="14" t="s">
        <v>43</v>
      </c>
      <c r="BD13" s="14" t="s">
        <v>44</v>
      </c>
      <c r="BE13" s="3"/>
    </row>
    <row r="14" spans="1:57" x14ac:dyDescent="0.2">
      <c r="A14" s="80"/>
      <c r="B14" s="80"/>
      <c r="C14" s="7"/>
      <c r="D14" s="52" t="s">
        <v>5</v>
      </c>
      <c r="E14" s="7" t="s">
        <v>7</v>
      </c>
      <c r="F14" s="7" t="s">
        <v>43</v>
      </c>
      <c r="G14" s="7"/>
      <c r="H14" s="7" t="s">
        <v>7</v>
      </c>
      <c r="I14" s="7" t="s">
        <v>6</v>
      </c>
      <c r="J14" s="7"/>
      <c r="K14" s="7"/>
      <c r="L14" s="7"/>
      <c r="M14" s="7"/>
      <c r="N14" s="7"/>
      <c r="O14" s="7"/>
      <c r="P14" s="7"/>
      <c r="Q14" s="7"/>
      <c r="R14" s="82"/>
      <c r="S14" s="7" t="s">
        <v>5</v>
      </c>
      <c r="T14" s="7" t="s">
        <v>43</v>
      </c>
      <c r="U14" s="7" t="s">
        <v>5</v>
      </c>
      <c r="V14" s="6" t="s">
        <v>6</v>
      </c>
      <c r="W14" s="7" t="s">
        <v>5</v>
      </c>
      <c r="X14" s="7" t="s">
        <v>6</v>
      </c>
      <c r="Y14" s="7" t="s">
        <v>43</v>
      </c>
      <c r="Z14" s="7" t="s">
        <v>7</v>
      </c>
      <c r="AA14" s="7" t="s">
        <v>43</v>
      </c>
      <c r="AB14" s="7" t="s">
        <v>7</v>
      </c>
      <c r="AC14" s="7" t="s">
        <v>6</v>
      </c>
      <c r="AD14" s="7" t="s">
        <v>43</v>
      </c>
      <c r="AE14" s="96"/>
      <c r="AF14" s="81"/>
      <c r="AG14" s="62"/>
      <c r="AH14" s="43"/>
      <c r="AI14" s="43"/>
      <c r="AJ14" s="43"/>
      <c r="AK14" s="43"/>
      <c r="AL14" s="43"/>
      <c r="AN14" s="43"/>
      <c r="AO14" s="43"/>
      <c r="AP14" s="43"/>
      <c r="AQ14" s="43"/>
      <c r="AR14" s="43"/>
      <c r="AS14" s="45"/>
      <c r="AT14" s="14"/>
      <c r="AU14" s="14"/>
      <c r="AV14" s="14"/>
      <c r="AW14" s="14"/>
      <c r="AX14" s="14"/>
      <c r="AY14" s="45"/>
      <c r="AZ14" s="14"/>
      <c r="BA14" s="14"/>
      <c r="BB14" s="14"/>
      <c r="BC14" s="14"/>
      <c r="BD14" s="14"/>
    </row>
    <row r="15" spans="1:57" x14ac:dyDescent="0.2">
      <c r="A15" s="80"/>
      <c r="B15" s="80"/>
      <c r="C15" s="7"/>
      <c r="D15" s="11">
        <v>10</v>
      </c>
      <c r="E15" s="11">
        <v>10</v>
      </c>
      <c r="F15" s="11">
        <v>10</v>
      </c>
      <c r="G15" s="11"/>
      <c r="H15" s="11">
        <v>10</v>
      </c>
      <c r="I15" s="12">
        <v>20</v>
      </c>
      <c r="J15" s="12"/>
      <c r="K15" s="12"/>
      <c r="L15" s="12"/>
      <c r="M15" s="12"/>
      <c r="N15" s="12"/>
      <c r="O15" s="12"/>
      <c r="P15" s="12"/>
      <c r="Q15" s="12"/>
      <c r="R15" s="11">
        <v>20</v>
      </c>
      <c r="S15" s="12">
        <v>8</v>
      </c>
      <c r="T15" s="12">
        <v>2</v>
      </c>
      <c r="U15" s="12">
        <v>5</v>
      </c>
      <c r="V15" s="12">
        <v>5</v>
      </c>
      <c r="W15" s="12">
        <v>7</v>
      </c>
      <c r="X15" s="12">
        <v>3</v>
      </c>
      <c r="Y15" s="12">
        <v>5</v>
      </c>
      <c r="Z15" s="12">
        <v>5</v>
      </c>
      <c r="AA15" s="12">
        <v>5</v>
      </c>
      <c r="AB15" s="12">
        <v>5</v>
      </c>
      <c r="AC15" s="12">
        <v>2</v>
      </c>
      <c r="AD15" s="12">
        <v>8</v>
      </c>
      <c r="AE15" s="12">
        <v>40</v>
      </c>
      <c r="AF15" s="2"/>
      <c r="AH15" s="43"/>
      <c r="AI15" s="43"/>
      <c r="AJ15" s="43"/>
      <c r="AK15" s="43"/>
      <c r="AL15" s="43"/>
      <c r="AN15" s="50">
        <f>SUMIF($D$14:$AD$14,I$3,$D15:$AD15) -M$3+Q$3</f>
        <v>23.334000000000003</v>
      </c>
      <c r="AO15" s="50">
        <f>SUMIF($D$14:$AD$14,I$3,$D15:$AD15) -M$3+Q$3</f>
        <v>23.334000000000003</v>
      </c>
      <c r="AP15" s="50">
        <f>SUMIF($D$14:$AD$14,I$5,$D15:$AD15) -M$5 +Q$5</f>
        <v>26.667000000000002</v>
      </c>
      <c r="AQ15" s="50">
        <f>SUMIF($D$14:$AD$14,I$6,$D15:$AD15) -M$6 +Q$6</f>
        <v>23.334000000000003</v>
      </c>
      <c r="AR15" s="50"/>
      <c r="AS15" s="47"/>
      <c r="AT15" s="50">
        <f>SUMIF($D$14:$AD$14,I$3,$D15:$AD15) -M$3+Q$3</f>
        <v>23.334000000000003</v>
      </c>
      <c r="AU15" s="50">
        <f>SUMIF($D$14:$AD$14,I$4,$D15:$AD15) -M$4+Q$4</f>
        <v>26.667000000000002</v>
      </c>
      <c r="AV15" s="50">
        <f>SUMIF($D$14:$AD$14,I$5,$D15:$AD15) -M$5 +Q$5</f>
        <v>26.667000000000002</v>
      </c>
      <c r="AW15" s="50">
        <f>SUMIF($D$14:$AD$14,I$6,$D15:$AD15) -M$6 +Q$6</f>
        <v>23.334000000000003</v>
      </c>
      <c r="AX15" s="50"/>
      <c r="AY15" s="47"/>
      <c r="AZ15" s="50">
        <f>SUMIF($D$14:$AD$14,I$3,$D15:$AD15) -M$3+Q$3</f>
        <v>23.334000000000003</v>
      </c>
      <c r="BA15" s="50">
        <f>SUMIF($D$14:$AD$14,I$4,$D15:$AD15) -M$4+Q$4</f>
        <v>26.667000000000002</v>
      </c>
      <c r="BB15" s="50">
        <f>SUMIF($D$14:$AD$14,I$5,$D15:$AD15) -M$6 +Q$6</f>
        <v>23.334000000000003</v>
      </c>
      <c r="BC15" s="50">
        <f>SUMIF($D$14:$AD$14,I$6,$D15:$AD15) -M$6 +Q$6</f>
        <v>23.334000000000003</v>
      </c>
      <c r="BD15" s="50"/>
    </row>
    <row r="16" spans="1:57" ht="14.5" customHeight="1" x14ac:dyDescent="0.2">
      <c r="A16" s="69">
        <v>1803510201702</v>
      </c>
      <c r="B16" s="18" t="s">
        <v>62</v>
      </c>
      <c r="C16" s="6" t="s">
        <v>42</v>
      </c>
      <c r="D16" s="6" t="s">
        <v>42</v>
      </c>
      <c r="E16" s="22"/>
      <c r="F16" s="23"/>
      <c r="G16" s="54" t="e">
        <f>LARGE(D16:F16,1)+LARGE(D16:F16,2)</f>
        <v>#NUM!</v>
      </c>
      <c r="H16" s="21">
        <v>10</v>
      </c>
      <c r="I16" s="21"/>
      <c r="J16" s="21"/>
      <c r="K16" s="21"/>
      <c r="L16" s="26"/>
      <c r="M16" s="26"/>
      <c r="N16" s="26"/>
      <c r="O16" s="21"/>
      <c r="P16" s="21"/>
      <c r="Q16" s="21"/>
      <c r="R16" s="7" t="e">
        <f>SUM(G16:P16)</f>
        <v>#NUM!</v>
      </c>
      <c r="S16" s="7"/>
      <c r="T16" s="7"/>
      <c r="U16" s="13"/>
      <c r="V16" s="13"/>
      <c r="W16" s="7"/>
      <c r="X16" s="7"/>
      <c r="Y16" s="13"/>
      <c r="Z16" s="13"/>
      <c r="AA16" s="7"/>
      <c r="AB16" s="7"/>
      <c r="AC16" s="13"/>
      <c r="AD16" s="13"/>
      <c r="AE16" s="7">
        <f t="shared" ref="AE16:AE21" si="2">SUM(S16:AD16)</f>
        <v>0</v>
      </c>
      <c r="AF16" s="28" t="e">
        <f>SUM(C16,G16,H16,R16,AE16)</f>
        <v>#NUM!</v>
      </c>
      <c r="AG16" s="39"/>
      <c r="AH16" s="43"/>
      <c r="AI16" s="43"/>
      <c r="AJ16" s="43"/>
      <c r="AK16" s="43"/>
      <c r="AL16" s="43"/>
      <c r="AN16" s="14">
        <f t="shared" ref="AN16:AN47" si="3">MIN(SUMIF($D$14:$AD$14,I$3,$D16:$AD16)/AN$15, 100%)</f>
        <v>0</v>
      </c>
      <c r="AO16" s="14">
        <f t="shared" ref="AO16:AO47" si="4">MIN(SUMIF($D$14:$AD$14,I$4,$D16:$AD16)/AO$15, 100%)</f>
        <v>0</v>
      </c>
      <c r="AP16" s="14">
        <f t="shared" ref="AP16:AP47" si="5">MIN(SUMIF($D$14:$AD$14,I$5,$D16:$AD16)/AP$15, 100%)</f>
        <v>0.37499531255859297</v>
      </c>
      <c r="AQ16" s="14">
        <f>MIN(SUMIF($D$14:$AD$14,I$6,$D16:$AD16)/AQ$15, 100%)</f>
        <v>0</v>
      </c>
      <c r="AR16" s="14"/>
      <c r="AS16" s="45"/>
      <c r="AT16" s="43">
        <f>IF((AN16)&gt;=50%, 2, (IF((AN16)&lt;25%, 0, 1)))</f>
        <v>0</v>
      </c>
      <c r="AU16" s="43">
        <f>IF((AO16)&gt;=50%, 2, (IF((AO16)&lt;25%, 0, 1)))</f>
        <v>0</v>
      </c>
      <c r="AV16" s="43">
        <f>IF((AP16)&gt;=50%, 2, (IF((AP16)&lt;25%, 0, 1)))</f>
        <v>1</v>
      </c>
      <c r="AW16" s="43">
        <f>IF((AQ16)&gt;=50%, 2, (IF((AQ16)&lt;25%, 0, 1)))</f>
        <v>0</v>
      </c>
      <c r="AX16" s="43"/>
      <c r="AY16" s="48"/>
      <c r="AZ16" s="43" t="str">
        <f>IF(AT16=2,"Att", (IF(AT16=0,"Not","Weak")))</f>
        <v>Not</v>
      </c>
      <c r="BA16" s="43" t="str">
        <f>IF(AU16=2,"Att", (IF(AU16=0,"Not","Weak")))</f>
        <v>Not</v>
      </c>
      <c r="BB16" s="43" t="str">
        <f>IF(AV16=2,"Att", (IF(AV16=0,"Not","Weak")))</f>
        <v>Weak</v>
      </c>
      <c r="BC16" s="43" t="str">
        <f>IF(AW16=2,"Att", (IF(AW16=0,"Not","Weak")))</f>
        <v>Not</v>
      </c>
      <c r="BD16" s="43"/>
    </row>
    <row r="17" spans="1:56" ht="14.5" customHeight="1" x14ac:dyDescent="0.2">
      <c r="A17" s="69">
        <v>2103910202114</v>
      </c>
      <c r="B17" s="18" t="s">
        <v>63</v>
      </c>
      <c r="C17" s="32" t="s">
        <v>28</v>
      </c>
      <c r="D17" s="59" t="s">
        <v>61</v>
      </c>
      <c r="E17" s="59">
        <v>5</v>
      </c>
      <c r="F17" s="59" t="s">
        <v>61</v>
      </c>
      <c r="G17" s="54">
        <v>5</v>
      </c>
      <c r="H17" s="59" t="s">
        <v>61</v>
      </c>
      <c r="I17" s="59" t="s">
        <v>61</v>
      </c>
      <c r="J17" s="59"/>
      <c r="K17" s="59"/>
      <c r="L17" s="59"/>
      <c r="M17" s="59"/>
      <c r="N17" s="59"/>
      <c r="O17" s="59"/>
      <c r="P17" s="59"/>
      <c r="Q17" s="59"/>
      <c r="R17" s="7">
        <f t="shared" ref="R17:R80" si="6">SUM(G17:P17)</f>
        <v>5</v>
      </c>
      <c r="S17" s="7"/>
      <c r="T17" s="7"/>
      <c r="U17" s="13"/>
      <c r="V17" s="13"/>
      <c r="W17" s="7"/>
      <c r="X17" s="7"/>
      <c r="Y17" s="13"/>
      <c r="Z17" s="13"/>
      <c r="AA17" s="7"/>
      <c r="AB17" s="7"/>
      <c r="AC17" s="13"/>
      <c r="AD17" s="13"/>
      <c r="AE17" s="7">
        <f t="shared" si="2"/>
        <v>0</v>
      </c>
      <c r="AF17" s="28"/>
      <c r="AG17" s="39"/>
      <c r="AH17" s="43"/>
      <c r="AI17" s="43"/>
      <c r="AJ17" s="43"/>
      <c r="AK17" s="43"/>
      <c r="AL17" s="43"/>
      <c r="AN17" s="60">
        <f t="shared" si="3"/>
        <v>0</v>
      </c>
      <c r="AO17" s="60">
        <f t="shared" si="4"/>
        <v>0</v>
      </c>
      <c r="AP17" s="60">
        <f t="shared" si="5"/>
        <v>0.18749765627929649</v>
      </c>
      <c r="AQ17" s="14">
        <f t="shared" ref="AQ17:AQ80" si="7">MIN(SUMIF($D$14:$AD$14,I$6,$D17:$AD17)/AQ$15, 100%)</f>
        <v>0</v>
      </c>
      <c r="AR17" s="60"/>
      <c r="AS17" s="45"/>
      <c r="AT17" s="61">
        <f t="shared" ref="AT17:AT76" si="8">IF((AN17)&gt;=50%, 2, (IF((AN17)&lt;25%, 0, 1)))</f>
        <v>0</v>
      </c>
      <c r="AU17" s="61">
        <f t="shared" ref="AU17:AU76" si="9">IF((AO17)&gt;=50%, 2, (IF((AO17)&lt;25%, 0, 1)))</f>
        <v>0</v>
      </c>
      <c r="AV17" s="61">
        <f t="shared" ref="AV17:AV76" si="10">IF((AP17)&gt;=50%, 2, (IF((AP17)&lt;25%, 0, 1)))</f>
        <v>0</v>
      </c>
      <c r="AW17" s="43">
        <f t="shared" ref="AW17:AW80" si="11">IF((AQ17)&gt;=50%, 2, (IF((AQ17)&lt;25%, 0, 1)))</f>
        <v>0</v>
      </c>
      <c r="AX17" s="61"/>
      <c r="AY17" s="48"/>
      <c r="AZ17" s="61" t="str">
        <f t="shared" ref="AZ17:AZ76" si="12">IF(AT17=2,"Att", (IF(AT17=0,"Not","Weak")))</f>
        <v>Not</v>
      </c>
      <c r="BA17" s="61" t="str">
        <f t="shared" ref="BA17:BA76" si="13">IF(AU17=2,"Att", (IF(AU17=0,"Not","Weak")))</f>
        <v>Not</v>
      </c>
      <c r="BB17" s="61" t="str">
        <f t="shared" ref="BB17:BB76" si="14">IF(AV17=2,"Att", (IF(AV17=0,"Not","Weak")))</f>
        <v>Not</v>
      </c>
      <c r="BC17" s="43" t="str">
        <f t="shared" ref="BC17:BC80" si="15">IF(AW17=2,"Att", (IF(AW17=0,"Not","Weak")))</f>
        <v>Not</v>
      </c>
      <c r="BD17" s="61"/>
    </row>
    <row r="18" spans="1:56" ht="14.5" customHeight="1" x14ac:dyDescent="0.2">
      <c r="A18" s="69">
        <v>2103910202129</v>
      </c>
      <c r="B18" s="18" t="s">
        <v>64</v>
      </c>
      <c r="C18" s="32"/>
      <c r="D18" s="59" t="s">
        <v>61</v>
      </c>
      <c r="E18" s="59">
        <v>5</v>
      </c>
      <c r="F18" s="59" t="s">
        <v>61</v>
      </c>
      <c r="G18" s="54">
        <v>5</v>
      </c>
      <c r="H18" s="59" t="s">
        <v>61</v>
      </c>
      <c r="I18" s="59" t="s">
        <v>61</v>
      </c>
      <c r="J18" s="59"/>
      <c r="K18" s="59"/>
      <c r="L18" s="59"/>
      <c r="M18" s="59"/>
      <c r="N18" s="59"/>
      <c r="O18" s="59"/>
      <c r="P18" s="59"/>
      <c r="Q18" s="59"/>
      <c r="R18" s="7">
        <f t="shared" si="6"/>
        <v>5</v>
      </c>
      <c r="S18" s="7">
        <v>4</v>
      </c>
      <c r="T18" s="7">
        <v>0</v>
      </c>
      <c r="U18" s="13">
        <v>0</v>
      </c>
      <c r="V18" s="13">
        <v>0</v>
      </c>
      <c r="W18" s="7">
        <v>2</v>
      </c>
      <c r="X18" s="7">
        <v>0</v>
      </c>
      <c r="Y18" s="13"/>
      <c r="Z18" s="13"/>
      <c r="AA18" s="7"/>
      <c r="AB18" s="7"/>
      <c r="AC18" s="13"/>
      <c r="AD18" s="13"/>
      <c r="AE18" s="7">
        <f t="shared" si="2"/>
        <v>6</v>
      </c>
      <c r="AF18" s="28"/>
      <c r="AG18" s="39"/>
      <c r="AH18" s="43"/>
      <c r="AI18" s="43"/>
      <c r="AJ18" s="43"/>
      <c r="AK18" s="43"/>
      <c r="AL18" s="43"/>
      <c r="AN18" s="60">
        <f t="shared" si="3"/>
        <v>0.25713551041398813</v>
      </c>
      <c r="AO18" s="60">
        <f t="shared" si="4"/>
        <v>0</v>
      </c>
      <c r="AP18" s="60">
        <f t="shared" si="5"/>
        <v>0.18749765627929649</v>
      </c>
      <c r="AQ18" s="14">
        <f t="shared" si="7"/>
        <v>0</v>
      </c>
      <c r="AR18" s="60"/>
      <c r="AS18" s="45"/>
      <c r="AT18" s="61">
        <f t="shared" si="8"/>
        <v>1</v>
      </c>
      <c r="AU18" s="61">
        <f t="shared" si="9"/>
        <v>0</v>
      </c>
      <c r="AV18" s="61">
        <f t="shared" si="10"/>
        <v>0</v>
      </c>
      <c r="AW18" s="43">
        <f t="shared" si="11"/>
        <v>0</v>
      </c>
      <c r="AX18" s="61"/>
      <c r="AY18" s="48"/>
      <c r="AZ18" s="61" t="str">
        <f t="shared" si="12"/>
        <v>Weak</v>
      </c>
      <c r="BA18" s="61" t="str">
        <f t="shared" si="13"/>
        <v>Not</v>
      </c>
      <c r="BB18" s="61" t="str">
        <f t="shared" si="14"/>
        <v>Not</v>
      </c>
      <c r="BC18" s="43" t="str">
        <f t="shared" si="15"/>
        <v>Not</v>
      </c>
      <c r="BD18" s="61"/>
    </row>
    <row r="19" spans="1:56" ht="14.5" customHeight="1" x14ac:dyDescent="0.2">
      <c r="A19" s="69">
        <v>2104010202215</v>
      </c>
      <c r="B19" s="18" t="s">
        <v>65</v>
      </c>
      <c r="C19" s="6" t="s">
        <v>42</v>
      </c>
      <c r="D19" s="6" t="s">
        <v>42</v>
      </c>
      <c r="E19" s="55"/>
      <c r="F19" s="56"/>
      <c r="G19" s="57"/>
      <c r="H19" s="28"/>
      <c r="I19" s="55" t="s">
        <v>42</v>
      </c>
      <c r="J19" s="56"/>
      <c r="K19" s="28"/>
      <c r="L19" s="58"/>
      <c r="M19" s="58"/>
      <c r="N19" s="58"/>
      <c r="O19" s="28"/>
      <c r="P19" s="28"/>
      <c r="Q19" s="28"/>
      <c r="R19" s="7">
        <f t="shared" si="6"/>
        <v>0</v>
      </c>
      <c r="S19" s="7"/>
      <c r="T19" s="7"/>
      <c r="U19" s="13"/>
      <c r="V19" s="13"/>
      <c r="W19" s="7"/>
      <c r="X19" s="7"/>
      <c r="Y19" s="13"/>
      <c r="Z19" s="13"/>
      <c r="AA19" s="7"/>
      <c r="AB19" s="7"/>
      <c r="AC19" s="13"/>
      <c r="AD19" s="13"/>
      <c r="AE19" s="7">
        <f t="shared" si="2"/>
        <v>0</v>
      </c>
      <c r="AF19" s="6">
        <f>SUM(C19,G19,H19,R19,AE19)</f>
        <v>0</v>
      </c>
      <c r="AG19" s="39"/>
      <c r="AH19" s="43"/>
      <c r="AI19" s="43"/>
      <c r="AJ19" s="43"/>
      <c r="AK19" s="43"/>
      <c r="AL19" s="43"/>
      <c r="AN19" s="14">
        <f t="shared" si="3"/>
        <v>0</v>
      </c>
      <c r="AO19" s="14">
        <f t="shared" si="4"/>
        <v>0</v>
      </c>
      <c r="AP19" s="14">
        <f t="shared" si="5"/>
        <v>0</v>
      </c>
      <c r="AQ19" s="14">
        <f t="shared" si="7"/>
        <v>0</v>
      </c>
      <c r="AR19" s="14"/>
      <c r="AS19" s="45"/>
      <c r="AT19" s="43">
        <f t="shared" si="8"/>
        <v>0</v>
      </c>
      <c r="AU19" s="43">
        <f t="shared" si="9"/>
        <v>0</v>
      </c>
      <c r="AV19" s="43">
        <f t="shared" si="10"/>
        <v>0</v>
      </c>
      <c r="AW19" s="43">
        <f t="shared" si="11"/>
        <v>0</v>
      </c>
      <c r="AX19" s="43"/>
      <c r="AY19" s="48"/>
      <c r="AZ19" s="43" t="str">
        <f t="shared" si="12"/>
        <v>Not</v>
      </c>
      <c r="BA19" s="43" t="str">
        <f t="shared" si="13"/>
        <v>Not</v>
      </c>
      <c r="BB19" s="43" t="str">
        <f t="shared" si="14"/>
        <v>Not</v>
      </c>
      <c r="BC19" s="43" t="str">
        <f t="shared" si="15"/>
        <v>Not</v>
      </c>
      <c r="BD19" s="43"/>
    </row>
    <row r="20" spans="1:56" ht="16" x14ac:dyDescent="0.2">
      <c r="A20" s="69">
        <v>2104010202249</v>
      </c>
      <c r="B20" s="18" t="s">
        <v>66</v>
      </c>
      <c r="C20" s="6" t="s">
        <v>42</v>
      </c>
      <c r="D20" s="6" t="s">
        <v>42</v>
      </c>
      <c r="E20" s="9"/>
      <c r="F20" s="10"/>
      <c r="G20" s="40" t="e">
        <f t="shared" ref="G20:G83" si="16">LARGE(D20:F20,1)+LARGE(D20:F20,2)</f>
        <v>#NUM!</v>
      </c>
      <c r="H20" s="6"/>
      <c r="I20" s="9" t="s">
        <v>42</v>
      </c>
      <c r="J20" s="10"/>
      <c r="K20" s="6"/>
      <c r="L20" s="25"/>
      <c r="M20" s="25"/>
      <c r="N20" s="25"/>
      <c r="O20" s="6"/>
      <c r="P20" s="6"/>
      <c r="Q20" s="6"/>
      <c r="R20" s="7" t="e">
        <f t="shared" si="6"/>
        <v>#NUM!</v>
      </c>
      <c r="S20" s="7"/>
      <c r="T20" s="7"/>
      <c r="U20" s="13"/>
      <c r="V20" s="13"/>
      <c r="W20" s="7"/>
      <c r="X20" s="7"/>
      <c r="Y20" s="13"/>
      <c r="Z20" s="13"/>
      <c r="AA20" s="7"/>
      <c r="AB20" s="7"/>
      <c r="AC20" s="13"/>
      <c r="AD20" s="13"/>
      <c r="AE20" s="7">
        <f t="shared" si="2"/>
        <v>0</v>
      </c>
      <c r="AF20" s="6" t="e">
        <f>SUM(C20,G20,H20,R20,AE20)</f>
        <v>#NUM!</v>
      </c>
      <c r="AG20" s="39"/>
      <c r="AH20" s="43"/>
      <c r="AI20" s="43"/>
      <c r="AJ20" s="43"/>
      <c r="AK20" s="43"/>
      <c r="AL20" s="43"/>
      <c r="AN20" s="14">
        <f t="shared" si="3"/>
        <v>0</v>
      </c>
      <c r="AO20" s="14">
        <f t="shared" si="4"/>
        <v>0</v>
      </c>
      <c r="AP20" s="14">
        <f t="shared" si="5"/>
        <v>0</v>
      </c>
      <c r="AQ20" s="14">
        <f t="shared" si="7"/>
        <v>0</v>
      </c>
      <c r="AR20" s="14"/>
      <c r="AS20" s="45"/>
      <c r="AT20" s="43">
        <f t="shared" si="8"/>
        <v>0</v>
      </c>
      <c r="AU20" s="43">
        <f t="shared" si="9"/>
        <v>0</v>
      </c>
      <c r="AV20" s="43">
        <f t="shared" si="10"/>
        <v>0</v>
      </c>
      <c r="AW20" s="43">
        <f t="shared" si="11"/>
        <v>0</v>
      </c>
      <c r="AX20" s="43"/>
      <c r="AY20" s="48"/>
      <c r="AZ20" s="43" t="str">
        <f t="shared" si="12"/>
        <v>Not</v>
      </c>
      <c r="BA20" s="43" t="str">
        <f t="shared" si="13"/>
        <v>Not</v>
      </c>
      <c r="BB20" s="43" t="str">
        <f t="shared" si="14"/>
        <v>Not</v>
      </c>
      <c r="BC20" s="43" t="str">
        <f t="shared" si="15"/>
        <v>Not</v>
      </c>
      <c r="BD20" s="43"/>
    </row>
    <row r="21" spans="1:56" ht="16" x14ac:dyDescent="0.2">
      <c r="A21" s="69">
        <v>2104010202277</v>
      </c>
      <c r="B21" s="18" t="s">
        <v>67</v>
      </c>
      <c r="C21" s="32"/>
      <c r="D21" s="59">
        <v>3.5</v>
      </c>
      <c r="E21" s="59"/>
      <c r="F21" s="59">
        <v>0</v>
      </c>
      <c r="G21" s="59">
        <v>3.5</v>
      </c>
      <c r="H21" s="59">
        <v>9</v>
      </c>
      <c r="I21" s="59">
        <v>3</v>
      </c>
      <c r="J21" s="59"/>
      <c r="K21" s="59"/>
      <c r="L21" s="59"/>
      <c r="M21" s="59"/>
      <c r="N21" s="59"/>
      <c r="O21" s="59"/>
      <c r="P21" s="59"/>
      <c r="Q21" s="59"/>
      <c r="R21" s="7">
        <f t="shared" si="6"/>
        <v>15.5</v>
      </c>
      <c r="S21" s="7">
        <v>3</v>
      </c>
      <c r="T21" s="7">
        <v>0</v>
      </c>
      <c r="U21" s="13"/>
      <c r="V21" s="13"/>
      <c r="W21" s="7"/>
      <c r="X21" s="7"/>
      <c r="Y21" s="13">
        <v>1</v>
      </c>
      <c r="Z21" s="13">
        <v>0</v>
      </c>
      <c r="AA21" s="7">
        <v>2</v>
      </c>
      <c r="AB21" s="7">
        <v>0</v>
      </c>
      <c r="AC21" s="13">
        <v>0</v>
      </c>
      <c r="AD21" s="13">
        <v>0</v>
      </c>
      <c r="AE21" s="7">
        <f t="shared" si="2"/>
        <v>6</v>
      </c>
      <c r="AF21" s="6"/>
      <c r="AG21" s="39"/>
      <c r="AH21" s="43"/>
      <c r="AI21" s="43"/>
      <c r="AJ21" s="43"/>
      <c r="AK21" s="43"/>
      <c r="AL21" s="43"/>
      <c r="AN21" s="60">
        <f t="shared" si="3"/>
        <v>0.27856346961515382</v>
      </c>
      <c r="AO21" s="60">
        <f t="shared" si="4"/>
        <v>0.12856775520699407</v>
      </c>
      <c r="AP21" s="60">
        <f t="shared" si="5"/>
        <v>0.33749578130273372</v>
      </c>
      <c r="AQ21" s="14">
        <f t="shared" si="7"/>
        <v>0.12856775520699407</v>
      </c>
      <c r="AR21" s="60"/>
      <c r="AS21" s="45"/>
      <c r="AT21" s="61">
        <f t="shared" si="8"/>
        <v>1</v>
      </c>
      <c r="AU21" s="61">
        <f t="shared" si="9"/>
        <v>0</v>
      </c>
      <c r="AV21" s="61">
        <f t="shared" si="10"/>
        <v>1</v>
      </c>
      <c r="AW21" s="43">
        <f t="shared" si="11"/>
        <v>0</v>
      </c>
      <c r="AX21" s="61"/>
      <c r="AY21" s="48"/>
      <c r="AZ21" s="61" t="str">
        <f t="shared" si="12"/>
        <v>Weak</v>
      </c>
      <c r="BA21" s="61" t="str">
        <f t="shared" si="13"/>
        <v>Not</v>
      </c>
      <c r="BB21" s="61" t="str">
        <f t="shared" si="14"/>
        <v>Weak</v>
      </c>
      <c r="BC21" s="43" t="str">
        <f t="shared" si="15"/>
        <v>Not</v>
      </c>
      <c r="BD21" s="61"/>
    </row>
    <row r="22" spans="1:56" ht="16" x14ac:dyDescent="0.2">
      <c r="A22" s="69">
        <v>2104010202280</v>
      </c>
      <c r="B22" s="18" t="s">
        <v>68</v>
      </c>
      <c r="C22" s="6"/>
      <c r="D22" s="8" t="s">
        <v>61</v>
      </c>
      <c r="E22" s="9"/>
      <c r="F22" s="10" t="s">
        <v>61</v>
      </c>
      <c r="G22" s="40" t="e">
        <f t="shared" si="16"/>
        <v>#NUM!</v>
      </c>
      <c r="H22" s="6" t="s">
        <v>61</v>
      </c>
      <c r="I22" s="6"/>
      <c r="J22" s="6"/>
      <c r="K22" s="6"/>
      <c r="L22" s="25"/>
      <c r="M22" s="25"/>
      <c r="N22" s="25"/>
      <c r="O22" s="6"/>
      <c r="P22" s="6"/>
      <c r="Q22" s="6"/>
      <c r="R22" s="7" t="e">
        <f t="shared" si="6"/>
        <v>#NUM!</v>
      </c>
      <c r="S22" s="7"/>
      <c r="T22" s="7"/>
      <c r="U22" s="13"/>
      <c r="V22" s="13"/>
      <c r="W22" s="7"/>
      <c r="X22" s="7"/>
      <c r="Y22" s="13"/>
      <c r="Z22" s="13"/>
      <c r="AA22" s="7"/>
      <c r="AB22" s="7"/>
      <c r="AC22" s="13"/>
      <c r="AD22" s="13"/>
      <c r="AE22" s="7"/>
      <c r="AF22" s="6" t="e">
        <f>SUM(C22,G22,H22,R22,AE22)</f>
        <v>#NUM!</v>
      </c>
      <c r="AG22" s="39"/>
      <c r="AH22" s="43"/>
      <c r="AI22" s="43"/>
      <c r="AJ22" s="43"/>
      <c r="AK22" s="43"/>
      <c r="AL22" s="43"/>
      <c r="AN22" s="14">
        <f t="shared" si="3"/>
        <v>0</v>
      </c>
      <c r="AO22" s="14">
        <f t="shared" si="4"/>
        <v>0</v>
      </c>
      <c r="AP22" s="14">
        <f t="shared" si="5"/>
        <v>0</v>
      </c>
      <c r="AQ22" s="14">
        <f t="shared" si="7"/>
        <v>0</v>
      </c>
      <c r="AR22" s="14"/>
      <c r="AS22" s="45"/>
      <c r="AT22" s="43">
        <f t="shared" si="8"/>
        <v>0</v>
      </c>
      <c r="AU22" s="43">
        <f t="shared" si="9"/>
        <v>0</v>
      </c>
      <c r="AV22" s="43">
        <f t="shared" si="10"/>
        <v>0</v>
      </c>
      <c r="AW22" s="43">
        <f t="shared" si="11"/>
        <v>0</v>
      </c>
      <c r="AX22" s="43"/>
      <c r="AY22" s="48"/>
      <c r="AZ22" s="43" t="str">
        <f t="shared" si="12"/>
        <v>Not</v>
      </c>
      <c r="BA22" s="43" t="str">
        <f t="shared" si="13"/>
        <v>Not</v>
      </c>
      <c r="BB22" s="43" t="str">
        <f t="shared" si="14"/>
        <v>Not</v>
      </c>
      <c r="BC22" s="43" t="str">
        <f t="shared" si="15"/>
        <v>Not</v>
      </c>
      <c r="BD22" s="43"/>
    </row>
    <row r="23" spans="1:56" ht="16" x14ac:dyDescent="0.2">
      <c r="A23" s="69">
        <v>2104010202283</v>
      </c>
      <c r="B23" s="18" t="s">
        <v>69</v>
      </c>
      <c r="C23" s="6"/>
      <c r="D23" s="8">
        <v>5.5</v>
      </c>
      <c r="E23" s="9"/>
      <c r="F23" s="10">
        <v>0</v>
      </c>
      <c r="G23" s="40">
        <f t="shared" si="16"/>
        <v>5.5</v>
      </c>
      <c r="H23" s="6">
        <v>9</v>
      </c>
      <c r="I23" s="9">
        <v>1.5</v>
      </c>
      <c r="J23" s="10"/>
      <c r="K23" s="6"/>
      <c r="L23" s="25"/>
      <c r="M23" s="25"/>
      <c r="N23" s="25"/>
      <c r="O23" s="6"/>
      <c r="P23" s="6"/>
      <c r="Q23" s="6"/>
      <c r="R23" s="7">
        <f t="shared" si="6"/>
        <v>16</v>
      </c>
      <c r="S23" s="7"/>
      <c r="T23" s="7"/>
      <c r="U23" s="13"/>
      <c r="V23" s="13"/>
      <c r="W23" s="7">
        <v>2</v>
      </c>
      <c r="X23" s="7">
        <v>0</v>
      </c>
      <c r="Y23" s="13">
        <v>5</v>
      </c>
      <c r="Z23" s="13">
        <v>0</v>
      </c>
      <c r="AA23" s="7">
        <v>5</v>
      </c>
      <c r="AB23" s="7">
        <v>3</v>
      </c>
      <c r="AC23" s="13">
        <v>0</v>
      </c>
      <c r="AD23" s="13">
        <v>0</v>
      </c>
      <c r="AE23" s="7">
        <f t="shared" ref="AE23:AE54" si="17">SUM(S23:AD23)</f>
        <v>15</v>
      </c>
      <c r="AF23" s="6">
        <f>SUM(C23,G23,H23,R23,AE23)</f>
        <v>45.5</v>
      </c>
      <c r="AG23" s="39"/>
      <c r="AH23" s="43"/>
      <c r="AI23" s="43"/>
      <c r="AJ23" s="43"/>
      <c r="AK23" s="43"/>
      <c r="AL23" s="43"/>
      <c r="AN23" s="14">
        <f t="shared" si="3"/>
        <v>0.32141938801748515</v>
      </c>
      <c r="AO23" s="14">
        <f t="shared" si="4"/>
        <v>6.4283877603497033E-2</v>
      </c>
      <c r="AP23" s="14">
        <f t="shared" si="5"/>
        <v>0.44999437507031159</v>
      </c>
      <c r="AQ23" s="14">
        <f t="shared" si="7"/>
        <v>0.42855918402331356</v>
      </c>
      <c r="AR23" s="14"/>
      <c r="AS23" s="45"/>
      <c r="AT23" s="43">
        <f t="shared" si="8"/>
        <v>1</v>
      </c>
      <c r="AU23" s="43">
        <f t="shared" si="9"/>
        <v>0</v>
      </c>
      <c r="AV23" s="43">
        <f t="shared" si="10"/>
        <v>1</v>
      </c>
      <c r="AW23" s="43">
        <f t="shared" si="11"/>
        <v>1</v>
      </c>
      <c r="AX23" s="43"/>
      <c r="AY23" s="48"/>
      <c r="AZ23" s="43" t="str">
        <f t="shared" si="12"/>
        <v>Weak</v>
      </c>
      <c r="BA23" s="43" t="str">
        <f t="shared" si="13"/>
        <v>Not</v>
      </c>
      <c r="BB23" s="43" t="str">
        <f t="shared" si="14"/>
        <v>Weak</v>
      </c>
      <c r="BC23" s="43" t="str">
        <f t="shared" si="15"/>
        <v>Weak</v>
      </c>
      <c r="BD23" s="43"/>
    </row>
    <row r="24" spans="1:56" ht="16" x14ac:dyDescent="0.2">
      <c r="A24" s="69">
        <v>2104010202300</v>
      </c>
      <c r="B24" s="18" t="s">
        <v>70</v>
      </c>
      <c r="C24" s="6" t="s">
        <v>42</v>
      </c>
      <c r="D24" s="6" t="s">
        <v>42</v>
      </c>
      <c r="E24" s="59"/>
      <c r="F24" s="59"/>
      <c r="G24" s="59" t="s">
        <v>42</v>
      </c>
      <c r="H24" s="59"/>
      <c r="I24" s="59" t="s">
        <v>42</v>
      </c>
      <c r="J24" s="59"/>
      <c r="K24" s="59"/>
      <c r="L24" s="59"/>
      <c r="M24" s="59"/>
      <c r="N24" s="59"/>
      <c r="O24" s="59"/>
      <c r="P24" s="59"/>
      <c r="Q24" s="59"/>
      <c r="R24" s="7">
        <f t="shared" si="6"/>
        <v>0</v>
      </c>
      <c r="S24" s="7">
        <v>2</v>
      </c>
      <c r="T24" s="7"/>
      <c r="U24" s="13">
        <v>3</v>
      </c>
      <c r="V24" s="13"/>
      <c r="W24" s="7">
        <v>2</v>
      </c>
      <c r="X24" s="7"/>
      <c r="Y24" s="13"/>
      <c r="Z24" s="13"/>
      <c r="AA24" s="7">
        <v>0</v>
      </c>
      <c r="AB24" s="7">
        <v>0</v>
      </c>
      <c r="AC24" s="13">
        <v>0</v>
      </c>
      <c r="AD24" s="13">
        <v>0</v>
      </c>
      <c r="AE24" s="7">
        <f t="shared" si="17"/>
        <v>7</v>
      </c>
      <c r="AF24" s="6"/>
      <c r="AG24" s="39"/>
      <c r="AH24" s="43"/>
      <c r="AI24" s="43"/>
      <c r="AJ24" s="43"/>
      <c r="AK24" s="43"/>
      <c r="AL24" s="43"/>
      <c r="AN24" s="60">
        <f t="shared" si="3"/>
        <v>0.29999142881631952</v>
      </c>
      <c r="AO24" s="60">
        <f t="shared" si="4"/>
        <v>0</v>
      </c>
      <c r="AP24" s="60">
        <f t="shared" si="5"/>
        <v>0</v>
      </c>
      <c r="AQ24" s="14">
        <f t="shared" si="7"/>
        <v>0</v>
      </c>
      <c r="AR24" s="60"/>
      <c r="AS24" s="45"/>
      <c r="AT24" s="61">
        <f t="shared" si="8"/>
        <v>1</v>
      </c>
      <c r="AU24" s="61">
        <f t="shared" si="9"/>
        <v>0</v>
      </c>
      <c r="AV24" s="61">
        <f t="shared" si="10"/>
        <v>0</v>
      </c>
      <c r="AW24" s="43">
        <f t="shared" si="11"/>
        <v>0</v>
      </c>
      <c r="AX24" s="61"/>
      <c r="AY24" s="48"/>
      <c r="AZ24" s="61" t="str">
        <f t="shared" si="12"/>
        <v>Weak</v>
      </c>
      <c r="BA24" s="61" t="str">
        <f t="shared" si="13"/>
        <v>Not</v>
      </c>
      <c r="BB24" s="61" t="str">
        <f t="shared" si="14"/>
        <v>Not</v>
      </c>
      <c r="BC24" s="43" t="str">
        <f t="shared" si="15"/>
        <v>Not</v>
      </c>
      <c r="BD24" s="61"/>
    </row>
    <row r="25" spans="1:56" ht="16" x14ac:dyDescent="0.2">
      <c r="A25" s="69">
        <v>222210005101061</v>
      </c>
      <c r="B25" s="18" t="s">
        <v>71</v>
      </c>
      <c r="C25" s="32"/>
      <c r="D25" s="59" t="s">
        <v>61</v>
      </c>
      <c r="E25" s="59"/>
      <c r="F25" s="59" t="s">
        <v>61</v>
      </c>
      <c r="G25" s="59" t="s">
        <v>42</v>
      </c>
      <c r="H25" s="59" t="s">
        <v>61</v>
      </c>
      <c r="I25" s="59" t="s">
        <v>61</v>
      </c>
      <c r="J25" s="59"/>
      <c r="K25" s="59"/>
      <c r="L25" s="59"/>
      <c r="M25" s="59"/>
      <c r="N25" s="59"/>
      <c r="O25" s="59"/>
      <c r="P25" s="59"/>
      <c r="Q25" s="59"/>
      <c r="R25" s="7">
        <f t="shared" si="6"/>
        <v>0</v>
      </c>
      <c r="S25" s="7"/>
      <c r="T25" s="7"/>
      <c r="U25" s="13"/>
      <c r="V25" s="13"/>
      <c r="W25" s="7"/>
      <c r="X25" s="7"/>
      <c r="Y25" s="30"/>
      <c r="Z25" s="38"/>
      <c r="AA25" s="7"/>
      <c r="AB25" s="7"/>
      <c r="AC25" s="13"/>
      <c r="AD25" s="13"/>
      <c r="AE25" s="7">
        <f t="shared" si="17"/>
        <v>0</v>
      </c>
      <c r="AF25" s="6"/>
      <c r="AG25" s="39"/>
      <c r="AH25" s="43"/>
      <c r="AI25" s="43"/>
      <c r="AJ25" s="43"/>
      <c r="AK25" s="43"/>
      <c r="AL25" s="43"/>
      <c r="AN25" s="60">
        <f t="shared" si="3"/>
        <v>0</v>
      </c>
      <c r="AO25" s="60">
        <f t="shared" si="4"/>
        <v>0</v>
      </c>
      <c r="AP25" s="60">
        <f t="shared" si="5"/>
        <v>0</v>
      </c>
      <c r="AQ25" s="14">
        <f t="shared" si="7"/>
        <v>0</v>
      </c>
      <c r="AR25" s="60"/>
      <c r="AS25" s="45"/>
      <c r="AT25" s="61">
        <f t="shared" si="8"/>
        <v>0</v>
      </c>
      <c r="AU25" s="61">
        <f t="shared" si="9"/>
        <v>0</v>
      </c>
      <c r="AV25" s="61">
        <f t="shared" si="10"/>
        <v>0</v>
      </c>
      <c r="AW25" s="43">
        <f t="shared" si="11"/>
        <v>0</v>
      </c>
      <c r="AX25" s="61"/>
      <c r="AY25" s="48"/>
      <c r="AZ25" s="61" t="str">
        <f t="shared" si="12"/>
        <v>Not</v>
      </c>
      <c r="BA25" s="61" t="str">
        <f t="shared" si="13"/>
        <v>Not</v>
      </c>
      <c r="BB25" s="61" t="str">
        <f t="shared" si="14"/>
        <v>Not</v>
      </c>
      <c r="BC25" s="43" t="str">
        <f t="shared" si="15"/>
        <v>Not</v>
      </c>
      <c r="BD25" s="61"/>
    </row>
    <row r="26" spans="1:56" ht="16" x14ac:dyDescent="0.2">
      <c r="A26" s="69">
        <v>222210005101110</v>
      </c>
      <c r="B26" s="18" t="s">
        <v>72</v>
      </c>
      <c r="C26" s="6" t="s">
        <v>42</v>
      </c>
      <c r="D26" s="6" t="s">
        <v>42</v>
      </c>
      <c r="E26" s="9"/>
      <c r="F26" s="10"/>
      <c r="G26" s="40" t="e">
        <f t="shared" si="16"/>
        <v>#NUM!</v>
      </c>
      <c r="H26" s="6"/>
      <c r="I26" s="9" t="s">
        <v>42</v>
      </c>
      <c r="J26" s="10"/>
      <c r="K26" s="6"/>
      <c r="L26" s="25"/>
      <c r="M26" s="25"/>
      <c r="N26" s="25"/>
      <c r="O26" s="6"/>
      <c r="P26" s="6"/>
      <c r="Q26" s="6"/>
      <c r="R26" s="7" t="e">
        <f t="shared" si="6"/>
        <v>#NUM!</v>
      </c>
      <c r="S26" s="7"/>
      <c r="T26" s="7"/>
      <c r="U26" s="13"/>
      <c r="V26" s="13"/>
      <c r="W26" s="7"/>
      <c r="X26" s="7"/>
      <c r="Y26" s="13"/>
      <c r="Z26" s="13"/>
      <c r="AA26" s="7"/>
      <c r="AB26" s="7"/>
      <c r="AC26" s="13"/>
      <c r="AD26" s="13"/>
      <c r="AE26" s="7">
        <f t="shared" si="17"/>
        <v>0</v>
      </c>
      <c r="AF26" s="6" t="e">
        <f>SUM(C26,G26,H26,R26,AE26)</f>
        <v>#NUM!</v>
      </c>
      <c r="AG26" s="39"/>
      <c r="AH26" s="43"/>
      <c r="AI26" s="43"/>
      <c r="AJ26" s="43"/>
      <c r="AK26" s="43"/>
      <c r="AL26" s="43"/>
      <c r="AN26" s="14">
        <f t="shared" si="3"/>
        <v>0</v>
      </c>
      <c r="AO26" s="14">
        <f t="shared" si="4"/>
        <v>0</v>
      </c>
      <c r="AP26" s="14">
        <f t="shared" si="5"/>
        <v>0</v>
      </c>
      <c r="AQ26" s="14">
        <f t="shared" si="7"/>
        <v>0</v>
      </c>
      <c r="AR26" s="14"/>
      <c r="AS26" s="45"/>
      <c r="AT26" s="43">
        <f t="shared" si="8"/>
        <v>0</v>
      </c>
      <c r="AU26" s="43">
        <f t="shared" si="9"/>
        <v>0</v>
      </c>
      <c r="AV26" s="43">
        <f t="shared" si="10"/>
        <v>0</v>
      </c>
      <c r="AW26" s="43">
        <f>IF((AQ26)&gt;=50%, 2, (IF((AQ26)&lt;25%, 0, 1)))</f>
        <v>0</v>
      </c>
      <c r="AX26" s="43"/>
      <c r="AY26" s="48"/>
      <c r="AZ26" s="43" t="str">
        <f t="shared" si="12"/>
        <v>Not</v>
      </c>
      <c r="BA26" s="43" t="str">
        <f t="shared" si="13"/>
        <v>Not</v>
      </c>
      <c r="BB26" s="43" t="str">
        <f t="shared" si="14"/>
        <v>Not</v>
      </c>
      <c r="BC26" s="43" t="str">
        <f t="shared" si="15"/>
        <v>Not</v>
      </c>
      <c r="BD26" s="43"/>
    </row>
    <row r="27" spans="1:56" ht="16" x14ac:dyDescent="0.2">
      <c r="A27" s="69">
        <v>222210005101115</v>
      </c>
      <c r="B27" s="18" t="s">
        <v>73</v>
      </c>
      <c r="C27" s="6" t="s">
        <v>42</v>
      </c>
      <c r="D27" s="6" t="s">
        <v>42</v>
      </c>
      <c r="E27" s="9"/>
      <c r="F27" s="10"/>
      <c r="G27" s="40" t="e">
        <f t="shared" si="16"/>
        <v>#NUM!</v>
      </c>
      <c r="H27" s="6"/>
      <c r="I27" s="9" t="s">
        <v>42</v>
      </c>
      <c r="J27" s="10"/>
      <c r="K27" s="6"/>
      <c r="L27" s="25"/>
      <c r="M27" s="25"/>
      <c r="N27" s="25"/>
      <c r="O27" s="6"/>
      <c r="P27" s="6"/>
      <c r="Q27" s="6"/>
      <c r="R27" s="7" t="e">
        <f t="shared" si="6"/>
        <v>#NUM!</v>
      </c>
      <c r="S27" s="7"/>
      <c r="T27" s="7"/>
      <c r="U27" s="13"/>
      <c r="V27" s="13"/>
      <c r="W27" s="7"/>
      <c r="X27" s="7"/>
      <c r="Y27" s="13"/>
      <c r="Z27" s="13"/>
      <c r="AA27" s="7"/>
      <c r="AB27" s="7"/>
      <c r="AC27" s="13"/>
      <c r="AD27" s="13"/>
      <c r="AE27" s="7">
        <f t="shared" si="17"/>
        <v>0</v>
      </c>
      <c r="AF27" s="6" t="e">
        <f>SUM(C27,G27,H27,R27,AE27)</f>
        <v>#NUM!</v>
      </c>
      <c r="AG27" s="39"/>
      <c r="AH27" s="43"/>
      <c r="AI27" s="43"/>
      <c r="AJ27" s="43"/>
      <c r="AK27" s="43"/>
      <c r="AL27" s="43"/>
      <c r="AN27" s="14">
        <f t="shared" si="3"/>
        <v>0</v>
      </c>
      <c r="AO27" s="14">
        <f t="shared" si="4"/>
        <v>0</v>
      </c>
      <c r="AP27" s="14">
        <f t="shared" si="5"/>
        <v>0</v>
      </c>
      <c r="AQ27" s="14">
        <f t="shared" si="7"/>
        <v>0</v>
      </c>
      <c r="AR27" s="14"/>
      <c r="AS27" s="45"/>
      <c r="AT27" s="43">
        <f t="shared" si="8"/>
        <v>0</v>
      </c>
      <c r="AU27" s="43">
        <f t="shared" si="9"/>
        <v>0</v>
      </c>
      <c r="AV27" s="43">
        <f t="shared" si="10"/>
        <v>0</v>
      </c>
      <c r="AW27" s="43">
        <f t="shared" si="11"/>
        <v>0</v>
      </c>
      <c r="AX27" s="43"/>
      <c r="AY27" s="48"/>
      <c r="AZ27" s="43" t="str">
        <f t="shared" si="12"/>
        <v>Not</v>
      </c>
      <c r="BA27" s="43" t="str">
        <f t="shared" si="13"/>
        <v>Not</v>
      </c>
      <c r="BB27" s="43" t="str">
        <f t="shared" si="14"/>
        <v>Not</v>
      </c>
      <c r="BC27" s="43" t="str">
        <f t="shared" si="15"/>
        <v>Not</v>
      </c>
      <c r="BD27" s="43"/>
    </row>
    <row r="28" spans="1:56" ht="16" x14ac:dyDescent="0.2">
      <c r="A28" s="69">
        <v>222210005101116</v>
      </c>
      <c r="B28" s="18" t="s">
        <v>74</v>
      </c>
      <c r="C28" s="32"/>
      <c r="D28" s="59">
        <v>8</v>
      </c>
      <c r="E28" s="59">
        <v>8</v>
      </c>
      <c r="F28" s="59"/>
      <c r="G28" s="40">
        <f t="shared" si="16"/>
        <v>16</v>
      </c>
      <c r="H28" s="59">
        <v>9</v>
      </c>
      <c r="I28" s="59">
        <v>2</v>
      </c>
      <c r="J28" s="59"/>
      <c r="K28" s="59"/>
      <c r="L28" s="59"/>
      <c r="M28" s="59"/>
      <c r="N28" s="59"/>
      <c r="O28" s="59"/>
      <c r="P28" s="59"/>
      <c r="Q28" s="59"/>
      <c r="R28" s="7">
        <f t="shared" si="6"/>
        <v>27</v>
      </c>
      <c r="S28" s="7">
        <v>8</v>
      </c>
      <c r="T28" s="7"/>
      <c r="U28" s="13"/>
      <c r="V28" s="13"/>
      <c r="W28" s="7">
        <v>2</v>
      </c>
      <c r="X28" s="7">
        <v>2</v>
      </c>
      <c r="Y28" s="13"/>
      <c r="Z28" s="13"/>
      <c r="AA28" s="7"/>
      <c r="AB28" s="7">
        <v>3</v>
      </c>
      <c r="AC28" s="13">
        <v>2.5</v>
      </c>
      <c r="AD28" s="13"/>
      <c r="AE28" s="7">
        <f t="shared" si="17"/>
        <v>17.5</v>
      </c>
      <c r="AF28" s="6"/>
      <c r="AG28" s="39"/>
      <c r="AH28" s="43"/>
      <c r="AI28" s="43"/>
      <c r="AJ28" s="43"/>
      <c r="AK28" s="43"/>
      <c r="AL28" s="43"/>
      <c r="AN28" s="60">
        <f t="shared" si="3"/>
        <v>0.77140653124196445</v>
      </c>
      <c r="AO28" s="60">
        <f t="shared" si="4"/>
        <v>0.27856346961515382</v>
      </c>
      <c r="AP28" s="60">
        <f t="shared" si="5"/>
        <v>0.74999062511718595</v>
      </c>
      <c r="AQ28" s="14">
        <f t="shared" si="7"/>
        <v>0</v>
      </c>
      <c r="AR28" s="60"/>
      <c r="AS28" s="45"/>
      <c r="AT28" s="61">
        <f t="shared" si="8"/>
        <v>2</v>
      </c>
      <c r="AU28" s="61">
        <f t="shared" si="9"/>
        <v>1</v>
      </c>
      <c r="AV28" s="61">
        <f t="shared" si="10"/>
        <v>2</v>
      </c>
      <c r="AW28" s="43">
        <f t="shared" si="11"/>
        <v>0</v>
      </c>
      <c r="AX28" s="61"/>
      <c r="AY28" s="48"/>
      <c r="AZ28" s="61" t="str">
        <f t="shared" si="12"/>
        <v>Att</v>
      </c>
      <c r="BA28" s="61" t="str">
        <f t="shared" si="13"/>
        <v>Weak</v>
      </c>
      <c r="BB28" s="61" t="str">
        <f t="shared" si="14"/>
        <v>Att</v>
      </c>
      <c r="BC28" s="43" t="str">
        <f t="shared" si="15"/>
        <v>Not</v>
      </c>
      <c r="BD28" s="61"/>
    </row>
    <row r="29" spans="1:56" ht="16" x14ac:dyDescent="0.2">
      <c r="A29" s="69">
        <v>222210005101130</v>
      </c>
      <c r="B29" s="18" t="s">
        <v>75</v>
      </c>
      <c r="C29" s="6" t="s">
        <v>42</v>
      </c>
      <c r="D29" s="6" t="s">
        <v>42</v>
      </c>
      <c r="E29" s="9" t="s">
        <v>42</v>
      </c>
      <c r="F29" s="10" t="s">
        <v>42</v>
      </c>
      <c r="G29" s="40" t="e">
        <f t="shared" si="16"/>
        <v>#NUM!</v>
      </c>
      <c r="H29" s="6"/>
      <c r="I29" s="9" t="s">
        <v>42</v>
      </c>
      <c r="J29" s="10"/>
      <c r="K29" s="6"/>
      <c r="L29" s="25"/>
      <c r="M29" s="25"/>
      <c r="N29" s="25"/>
      <c r="O29" s="6"/>
      <c r="P29" s="6"/>
      <c r="Q29" s="6"/>
      <c r="R29" s="7" t="e">
        <f t="shared" si="6"/>
        <v>#NUM!</v>
      </c>
      <c r="S29" s="7">
        <v>4</v>
      </c>
      <c r="T29" s="7"/>
      <c r="U29" s="13"/>
      <c r="V29" s="13">
        <v>5</v>
      </c>
      <c r="W29" s="7"/>
      <c r="X29" s="7"/>
      <c r="Y29" s="13"/>
      <c r="Z29" s="13">
        <v>0</v>
      </c>
      <c r="AA29" s="7"/>
      <c r="AB29" s="7">
        <v>0</v>
      </c>
      <c r="AC29" s="13"/>
      <c r="AD29" s="13"/>
      <c r="AE29" s="7">
        <f t="shared" si="17"/>
        <v>9</v>
      </c>
      <c r="AF29" s="6" t="e">
        <f>SUM(C29,G29,H29,R29,AE29)</f>
        <v>#NUM!</v>
      </c>
      <c r="AG29" s="39"/>
      <c r="AH29" s="43"/>
      <c r="AI29" s="43"/>
      <c r="AJ29" s="43"/>
      <c r="AK29" s="43"/>
      <c r="AL29" s="43"/>
      <c r="AN29" s="14">
        <f t="shared" si="3"/>
        <v>0.17142367360932542</v>
      </c>
      <c r="AO29" s="14">
        <f t="shared" si="4"/>
        <v>0.21427959201165678</v>
      </c>
      <c r="AP29" s="14">
        <f t="shared" si="5"/>
        <v>0</v>
      </c>
      <c r="AQ29" s="14">
        <f t="shared" si="7"/>
        <v>0</v>
      </c>
      <c r="AR29" s="14"/>
      <c r="AS29" s="45"/>
      <c r="AT29" s="43">
        <f t="shared" si="8"/>
        <v>0</v>
      </c>
      <c r="AU29" s="43">
        <f t="shared" si="9"/>
        <v>0</v>
      </c>
      <c r="AV29" s="43">
        <f t="shared" si="10"/>
        <v>0</v>
      </c>
      <c r="AW29" s="43">
        <f t="shared" si="11"/>
        <v>0</v>
      </c>
      <c r="AX29" s="43"/>
      <c r="AY29" s="48"/>
      <c r="AZ29" s="43" t="str">
        <f t="shared" si="12"/>
        <v>Not</v>
      </c>
      <c r="BA29" s="43" t="str">
        <f t="shared" si="13"/>
        <v>Not</v>
      </c>
      <c r="BB29" s="43" t="str">
        <f t="shared" si="14"/>
        <v>Not</v>
      </c>
      <c r="BC29" s="43" t="str">
        <f t="shared" si="15"/>
        <v>Not</v>
      </c>
      <c r="BD29" s="43"/>
    </row>
    <row r="30" spans="1:56" ht="16" x14ac:dyDescent="0.2">
      <c r="A30" s="69">
        <v>222220005101065</v>
      </c>
      <c r="B30" s="18" t="s">
        <v>76</v>
      </c>
      <c r="C30" s="6" t="s">
        <v>42</v>
      </c>
      <c r="D30" s="6" t="s">
        <v>42</v>
      </c>
      <c r="E30" s="9"/>
      <c r="F30" s="10"/>
      <c r="G30" s="40" t="e">
        <f t="shared" si="16"/>
        <v>#NUM!</v>
      </c>
      <c r="H30" s="6"/>
      <c r="I30" s="9" t="s">
        <v>42</v>
      </c>
      <c r="J30" s="10"/>
      <c r="K30" s="6"/>
      <c r="L30" s="25"/>
      <c r="M30" s="25"/>
      <c r="N30" s="25"/>
      <c r="O30" s="6"/>
      <c r="P30" s="6"/>
      <c r="Q30" s="6"/>
      <c r="R30" s="7" t="e">
        <f t="shared" si="6"/>
        <v>#NUM!</v>
      </c>
      <c r="S30" s="7">
        <v>8</v>
      </c>
      <c r="T30" s="7">
        <v>0</v>
      </c>
      <c r="U30" s="13"/>
      <c r="V30" s="13"/>
      <c r="W30" s="7">
        <v>5</v>
      </c>
      <c r="X30" s="7">
        <v>0</v>
      </c>
      <c r="Y30" s="13"/>
      <c r="Z30" s="13">
        <v>0</v>
      </c>
      <c r="AA30" s="7"/>
      <c r="AB30" s="7">
        <v>3</v>
      </c>
      <c r="AC30" s="13"/>
      <c r="AD30" s="13"/>
      <c r="AE30" s="7">
        <f t="shared" si="17"/>
        <v>16</v>
      </c>
      <c r="AF30" s="6" t="e">
        <f>SUM(C30,G30,H30,R30,AE30)</f>
        <v>#NUM!</v>
      </c>
      <c r="AG30" s="39"/>
      <c r="AH30" s="43"/>
      <c r="AI30" s="43"/>
      <c r="AJ30" s="43"/>
      <c r="AK30" s="43"/>
      <c r="AL30" s="43"/>
      <c r="AN30" s="14">
        <f t="shared" si="3"/>
        <v>0.55712693923030765</v>
      </c>
      <c r="AO30" s="14">
        <f t="shared" si="4"/>
        <v>0</v>
      </c>
      <c r="AP30" s="14">
        <f t="shared" si="5"/>
        <v>0.1124985937675779</v>
      </c>
      <c r="AQ30" s="14">
        <f t="shared" si="7"/>
        <v>0</v>
      </c>
      <c r="AR30" s="14"/>
      <c r="AS30" s="45"/>
      <c r="AT30" s="43">
        <f t="shared" si="8"/>
        <v>2</v>
      </c>
      <c r="AU30" s="43">
        <f t="shared" si="9"/>
        <v>0</v>
      </c>
      <c r="AV30" s="43">
        <f t="shared" si="10"/>
        <v>0</v>
      </c>
      <c r="AW30" s="43">
        <f t="shared" si="11"/>
        <v>0</v>
      </c>
      <c r="AX30" s="43"/>
      <c r="AY30" s="48"/>
      <c r="AZ30" s="43" t="str">
        <f t="shared" si="12"/>
        <v>Att</v>
      </c>
      <c r="BA30" s="43" t="str">
        <f t="shared" si="13"/>
        <v>Not</v>
      </c>
      <c r="BB30" s="43" t="str">
        <f t="shared" si="14"/>
        <v>Not</v>
      </c>
      <c r="BC30" s="43" t="str">
        <f t="shared" si="15"/>
        <v>Not</v>
      </c>
      <c r="BD30" s="43"/>
    </row>
    <row r="31" spans="1:56" ht="16" x14ac:dyDescent="0.2">
      <c r="A31" s="69">
        <v>222220005101075</v>
      </c>
      <c r="B31" s="18" t="s">
        <v>77</v>
      </c>
      <c r="C31" s="6" t="s">
        <v>42</v>
      </c>
      <c r="D31" s="6" t="s">
        <v>42</v>
      </c>
      <c r="E31" s="9"/>
      <c r="F31" s="10"/>
      <c r="G31" s="40" t="e">
        <f t="shared" si="16"/>
        <v>#NUM!</v>
      </c>
      <c r="H31" s="6"/>
      <c r="I31" s="9" t="s">
        <v>42</v>
      </c>
      <c r="J31" s="10"/>
      <c r="K31" s="6"/>
      <c r="L31" s="25"/>
      <c r="M31" s="25"/>
      <c r="N31" s="25"/>
      <c r="O31" s="6"/>
      <c r="P31" s="6"/>
      <c r="Q31" s="6"/>
      <c r="R31" s="7" t="e">
        <f t="shared" si="6"/>
        <v>#NUM!</v>
      </c>
      <c r="S31" s="7">
        <v>2</v>
      </c>
      <c r="T31" s="7">
        <v>0</v>
      </c>
      <c r="U31" s="13"/>
      <c r="V31" s="13"/>
      <c r="W31" s="7"/>
      <c r="X31" s="7"/>
      <c r="Y31" s="13">
        <v>0</v>
      </c>
      <c r="Z31" s="13">
        <v>0</v>
      </c>
      <c r="AA31" s="7">
        <v>0</v>
      </c>
      <c r="AB31" s="7">
        <v>3</v>
      </c>
      <c r="AC31" s="13">
        <v>0</v>
      </c>
      <c r="AD31" s="13">
        <v>0</v>
      </c>
      <c r="AE31" s="7">
        <f t="shared" si="17"/>
        <v>5</v>
      </c>
      <c r="AF31" s="6" t="e">
        <f>SUM(C31,G31,H31,R31,AE31)</f>
        <v>#NUM!</v>
      </c>
      <c r="AG31" s="39"/>
      <c r="AH31" s="43"/>
      <c r="AI31" s="43"/>
      <c r="AJ31" s="43"/>
      <c r="AK31" s="43"/>
      <c r="AL31" s="43"/>
      <c r="AN31" s="14">
        <f t="shared" si="3"/>
        <v>8.5711836804662711E-2</v>
      </c>
      <c r="AO31" s="14">
        <f t="shared" si="4"/>
        <v>0</v>
      </c>
      <c r="AP31" s="14">
        <f t="shared" si="5"/>
        <v>0.1124985937675779</v>
      </c>
      <c r="AQ31" s="14">
        <f t="shared" si="7"/>
        <v>0</v>
      </c>
      <c r="AR31" s="14"/>
      <c r="AS31" s="45"/>
      <c r="AT31" s="43">
        <f t="shared" si="8"/>
        <v>0</v>
      </c>
      <c r="AU31" s="43">
        <f t="shared" si="9"/>
        <v>0</v>
      </c>
      <c r="AV31" s="43">
        <f t="shared" si="10"/>
        <v>0</v>
      </c>
      <c r="AW31" s="43">
        <f t="shared" si="11"/>
        <v>0</v>
      </c>
      <c r="AX31" s="43"/>
      <c r="AY31" s="48"/>
      <c r="AZ31" s="43" t="str">
        <f t="shared" si="12"/>
        <v>Not</v>
      </c>
      <c r="BA31" s="43" t="str">
        <f t="shared" si="13"/>
        <v>Not</v>
      </c>
      <c r="BB31" s="43" t="str">
        <f t="shared" si="14"/>
        <v>Not</v>
      </c>
      <c r="BC31" s="43" t="str">
        <f t="shared" si="15"/>
        <v>Not</v>
      </c>
      <c r="BD31" s="43"/>
    </row>
    <row r="32" spans="1:56" ht="16" x14ac:dyDescent="0.2">
      <c r="A32" s="69">
        <v>222220005101151</v>
      </c>
      <c r="B32" s="18" t="s">
        <v>78</v>
      </c>
      <c r="C32" s="6"/>
      <c r="D32" s="8">
        <v>1.5</v>
      </c>
      <c r="E32" s="9">
        <v>2</v>
      </c>
      <c r="F32" s="10">
        <v>0</v>
      </c>
      <c r="G32" s="40">
        <f t="shared" si="16"/>
        <v>3.5</v>
      </c>
      <c r="H32" s="6">
        <v>10</v>
      </c>
      <c r="I32" s="9">
        <v>0.5</v>
      </c>
      <c r="J32" s="10"/>
      <c r="K32" s="6"/>
      <c r="L32" s="25"/>
      <c r="M32" s="25"/>
      <c r="N32" s="25"/>
      <c r="O32" s="6"/>
      <c r="P32" s="6"/>
      <c r="Q32" s="6"/>
      <c r="R32" s="7">
        <f t="shared" si="6"/>
        <v>14</v>
      </c>
      <c r="S32" s="7">
        <v>1</v>
      </c>
      <c r="T32" s="7">
        <v>0</v>
      </c>
      <c r="U32" s="13"/>
      <c r="V32" s="13"/>
      <c r="W32" s="7">
        <v>5</v>
      </c>
      <c r="X32" s="7">
        <v>0</v>
      </c>
      <c r="Y32" s="13">
        <v>0</v>
      </c>
      <c r="Z32" s="13">
        <v>0</v>
      </c>
      <c r="AA32" s="7">
        <v>0</v>
      </c>
      <c r="AB32" s="7">
        <v>0</v>
      </c>
      <c r="AC32" s="13"/>
      <c r="AD32" s="13"/>
      <c r="AE32" s="7">
        <f t="shared" si="17"/>
        <v>6</v>
      </c>
      <c r="AF32" s="6">
        <f>SUM(C32,G32,H32,R32,AE32)</f>
        <v>33.5</v>
      </c>
      <c r="AG32" s="39"/>
      <c r="AH32" s="43"/>
      <c r="AI32" s="43"/>
      <c r="AJ32" s="43"/>
      <c r="AK32" s="43"/>
      <c r="AL32" s="43"/>
      <c r="AN32" s="14">
        <f t="shared" si="3"/>
        <v>0.32141938801748515</v>
      </c>
      <c r="AO32" s="14">
        <f t="shared" si="4"/>
        <v>2.1427959201165678E-2</v>
      </c>
      <c r="AP32" s="14">
        <f t="shared" si="5"/>
        <v>0.44999437507031159</v>
      </c>
      <c r="AQ32" s="14">
        <f t="shared" si="7"/>
        <v>0</v>
      </c>
      <c r="AR32" s="14"/>
      <c r="AS32" s="45"/>
      <c r="AT32" s="43">
        <f t="shared" si="8"/>
        <v>1</v>
      </c>
      <c r="AU32" s="43">
        <f t="shared" si="9"/>
        <v>0</v>
      </c>
      <c r="AV32" s="43">
        <f t="shared" si="10"/>
        <v>1</v>
      </c>
      <c r="AW32" s="43">
        <f t="shared" si="11"/>
        <v>0</v>
      </c>
      <c r="AX32" s="43"/>
      <c r="AY32" s="48"/>
      <c r="AZ32" s="43" t="str">
        <f t="shared" si="12"/>
        <v>Weak</v>
      </c>
      <c r="BA32" s="43" t="str">
        <f t="shared" si="13"/>
        <v>Not</v>
      </c>
      <c r="BB32" s="43" t="str">
        <f t="shared" si="14"/>
        <v>Weak</v>
      </c>
      <c r="BC32" s="43" t="str">
        <f t="shared" si="15"/>
        <v>Not</v>
      </c>
      <c r="BD32" s="43"/>
    </row>
    <row r="33" spans="1:56" ht="16" x14ac:dyDescent="0.2">
      <c r="A33" s="70">
        <v>222310005101041</v>
      </c>
      <c r="B33" s="33" t="s">
        <v>79</v>
      </c>
      <c r="C33" s="34"/>
      <c r="D33" s="59">
        <v>2.5</v>
      </c>
      <c r="E33" s="59">
        <v>9</v>
      </c>
      <c r="F33" s="59">
        <v>0</v>
      </c>
      <c r="G33" s="40">
        <f t="shared" si="16"/>
        <v>11.5</v>
      </c>
      <c r="H33" s="59">
        <v>8</v>
      </c>
      <c r="I33" s="59">
        <v>7</v>
      </c>
      <c r="J33" s="59"/>
      <c r="K33" s="59"/>
      <c r="L33" s="59"/>
      <c r="M33" s="59"/>
      <c r="N33" s="59"/>
      <c r="O33" s="59"/>
      <c r="P33" s="59"/>
      <c r="Q33" s="59"/>
      <c r="R33" s="7">
        <f t="shared" si="6"/>
        <v>26.5</v>
      </c>
      <c r="S33" s="35">
        <v>2</v>
      </c>
      <c r="T33" s="35"/>
      <c r="U33" s="13">
        <v>5</v>
      </c>
      <c r="V33" s="13">
        <v>0</v>
      </c>
      <c r="W33" s="35">
        <v>5</v>
      </c>
      <c r="X33" s="35">
        <v>1.5</v>
      </c>
      <c r="Y33" s="13"/>
      <c r="Z33" s="13"/>
      <c r="AA33" s="35"/>
      <c r="AB33" s="35"/>
      <c r="AC33" s="13">
        <v>0</v>
      </c>
      <c r="AD33" s="13">
        <v>7.5</v>
      </c>
      <c r="AE33" s="35">
        <f t="shared" si="17"/>
        <v>21</v>
      </c>
      <c r="AF33" s="6"/>
      <c r="AG33" s="39"/>
      <c r="AH33" s="43"/>
      <c r="AI33" s="43"/>
      <c r="AJ33" s="43"/>
      <c r="AK33" s="43"/>
      <c r="AL33" s="43"/>
      <c r="AN33" s="60">
        <f t="shared" si="3"/>
        <v>0.62141081683380461</v>
      </c>
      <c r="AO33" s="60">
        <f t="shared" si="4"/>
        <v>0.36427530641981654</v>
      </c>
      <c r="AP33" s="60">
        <f t="shared" si="5"/>
        <v>0.63749203134960808</v>
      </c>
      <c r="AQ33" s="14">
        <f t="shared" si="7"/>
        <v>0.32141938801748515</v>
      </c>
      <c r="AR33" s="60"/>
      <c r="AS33" s="45"/>
      <c r="AT33" s="61">
        <f t="shared" si="8"/>
        <v>2</v>
      </c>
      <c r="AU33" s="61">
        <f t="shared" si="9"/>
        <v>1</v>
      </c>
      <c r="AV33" s="61">
        <f t="shared" si="10"/>
        <v>2</v>
      </c>
      <c r="AW33" s="43">
        <f t="shared" si="11"/>
        <v>1</v>
      </c>
      <c r="AX33" s="61"/>
      <c r="AY33" s="48"/>
      <c r="AZ33" s="61" t="str">
        <f t="shared" si="12"/>
        <v>Att</v>
      </c>
      <c r="BA33" s="61" t="str">
        <f t="shared" si="13"/>
        <v>Weak</v>
      </c>
      <c r="BB33" s="61" t="str">
        <f t="shared" si="14"/>
        <v>Att</v>
      </c>
      <c r="BC33" s="43" t="str">
        <f t="shared" si="15"/>
        <v>Weak</v>
      </c>
      <c r="BD33" s="61"/>
    </row>
    <row r="34" spans="1:56" ht="16" x14ac:dyDescent="0.2">
      <c r="A34" s="69">
        <v>222310005101042</v>
      </c>
      <c r="B34" s="18" t="s">
        <v>80</v>
      </c>
      <c r="C34" s="6"/>
      <c r="D34" s="8">
        <v>6</v>
      </c>
      <c r="E34" s="9">
        <v>6</v>
      </c>
      <c r="F34" s="10">
        <v>3</v>
      </c>
      <c r="G34" s="40">
        <f t="shared" si="16"/>
        <v>12</v>
      </c>
      <c r="H34" s="6">
        <v>10</v>
      </c>
      <c r="I34" s="9">
        <v>3</v>
      </c>
      <c r="J34" s="10"/>
      <c r="K34" s="6"/>
      <c r="L34" s="25"/>
      <c r="M34" s="25"/>
      <c r="N34" s="25"/>
      <c r="O34" s="6"/>
      <c r="P34" s="6"/>
      <c r="Q34" s="6"/>
      <c r="R34" s="7">
        <f t="shared" si="6"/>
        <v>25</v>
      </c>
      <c r="S34" s="7">
        <v>4</v>
      </c>
      <c r="T34" s="7"/>
      <c r="U34" s="13"/>
      <c r="V34" s="13"/>
      <c r="W34" s="7">
        <v>7</v>
      </c>
      <c r="X34" s="7"/>
      <c r="Y34" s="13">
        <v>1</v>
      </c>
      <c r="Z34" s="13">
        <v>2</v>
      </c>
      <c r="AA34" s="7"/>
      <c r="AB34" s="7"/>
      <c r="AC34" s="13">
        <v>2</v>
      </c>
      <c r="AD34" s="13">
        <v>6</v>
      </c>
      <c r="AE34" s="7">
        <f t="shared" si="17"/>
        <v>22</v>
      </c>
      <c r="AF34" s="6">
        <f t="shared" ref="AF34:AF74" si="18">SUM(C34,G34,H34,R34,AE34)</f>
        <v>69</v>
      </c>
      <c r="AG34" s="39"/>
      <c r="AH34" s="43"/>
      <c r="AI34" s="43"/>
      <c r="AJ34" s="43"/>
      <c r="AK34" s="43"/>
      <c r="AL34" s="43"/>
      <c r="AN34" s="14">
        <f t="shared" si="3"/>
        <v>0.72855061283963307</v>
      </c>
      <c r="AO34" s="14">
        <f t="shared" si="4"/>
        <v>0.21427959201165678</v>
      </c>
      <c r="AP34" s="14">
        <f t="shared" si="5"/>
        <v>0.67499156260546744</v>
      </c>
      <c r="AQ34" s="14">
        <f t="shared" si="7"/>
        <v>0.42855918402331356</v>
      </c>
      <c r="AR34" s="14"/>
      <c r="AS34" s="45"/>
      <c r="AT34" s="43">
        <f t="shared" si="8"/>
        <v>2</v>
      </c>
      <c r="AU34" s="43">
        <f t="shared" si="9"/>
        <v>0</v>
      </c>
      <c r="AV34" s="43">
        <f t="shared" si="10"/>
        <v>2</v>
      </c>
      <c r="AW34" s="43">
        <f t="shared" si="11"/>
        <v>1</v>
      </c>
      <c r="AX34" s="43"/>
      <c r="AY34" s="48"/>
      <c r="AZ34" s="43" t="str">
        <f t="shared" si="12"/>
        <v>Att</v>
      </c>
      <c r="BA34" s="43" t="str">
        <f t="shared" si="13"/>
        <v>Not</v>
      </c>
      <c r="BB34" s="43" t="str">
        <f t="shared" si="14"/>
        <v>Att</v>
      </c>
      <c r="BC34" s="43" t="str">
        <f t="shared" si="15"/>
        <v>Weak</v>
      </c>
      <c r="BD34" s="43"/>
    </row>
    <row r="35" spans="1:56" ht="16" x14ac:dyDescent="0.2">
      <c r="A35" s="69">
        <v>222310005101043</v>
      </c>
      <c r="B35" s="31" t="s">
        <v>81</v>
      </c>
      <c r="C35" s="6"/>
      <c r="D35" s="8">
        <v>4</v>
      </c>
      <c r="E35" s="9">
        <v>4</v>
      </c>
      <c r="F35" s="10">
        <v>0</v>
      </c>
      <c r="G35" s="40">
        <f t="shared" si="16"/>
        <v>8</v>
      </c>
      <c r="H35" s="6">
        <v>9</v>
      </c>
      <c r="I35" s="9">
        <v>1.5</v>
      </c>
      <c r="J35" s="10"/>
      <c r="K35" s="6"/>
      <c r="L35" s="25"/>
      <c r="M35" s="25"/>
      <c r="N35" s="25"/>
      <c r="O35" s="6"/>
      <c r="P35" s="6"/>
      <c r="Q35" s="6"/>
      <c r="R35" s="7">
        <f t="shared" si="6"/>
        <v>18.5</v>
      </c>
      <c r="S35" s="7">
        <v>3</v>
      </c>
      <c r="T35" s="7"/>
      <c r="U35" s="13"/>
      <c r="V35" s="13"/>
      <c r="W35" s="7">
        <v>0</v>
      </c>
      <c r="X35" s="7">
        <v>1.5</v>
      </c>
      <c r="Y35" s="13">
        <v>0</v>
      </c>
      <c r="Z35" s="13">
        <v>2</v>
      </c>
      <c r="AA35" s="7"/>
      <c r="AB35" s="7"/>
      <c r="AC35" s="13">
        <v>2</v>
      </c>
      <c r="AD35" s="13">
        <v>0</v>
      </c>
      <c r="AE35" s="7">
        <f t="shared" si="17"/>
        <v>8.5</v>
      </c>
      <c r="AF35" s="6">
        <f t="shared" si="18"/>
        <v>44</v>
      </c>
      <c r="AG35" s="39"/>
      <c r="AH35" s="43"/>
      <c r="AI35" s="43"/>
      <c r="AJ35" s="43"/>
      <c r="AK35" s="43"/>
      <c r="AL35" s="43"/>
      <c r="AN35" s="14">
        <f t="shared" si="3"/>
        <v>0.29999142881631952</v>
      </c>
      <c r="AO35" s="14">
        <f t="shared" si="4"/>
        <v>0.21427959201165678</v>
      </c>
      <c r="AP35" s="14">
        <f t="shared" si="5"/>
        <v>0.56249296883788946</v>
      </c>
      <c r="AQ35" s="14">
        <f t="shared" si="7"/>
        <v>0</v>
      </c>
      <c r="AR35" s="14"/>
      <c r="AS35" s="45"/>
      <c r="AT35" s="43">
        <f t="shared" si="8"/>
        <v>1</v>
      </c>
      <c r="AU35" s="43">
        <f t="shared" si="9"/>
        <v>0</v>
      </c>
      <c r="AV35" s="43">
        <f t="shared" si="10"/>
        <v>2</v>
      </c>
      <c r="AW35" s="43">
        <f t="shared" si="11"/>
        <v>0</v>
      </c>
      <c r="AX35" s="43"/>
      <c r="AY35" s="48"/>
      <c r="AZ35" s="43" t="str">
        <f t="shared" si="12"/>
        <v>Weak</v>
      </c>
      <c r="BA35" s="43" t="str">
        <f t="shared" si="13"/>
        <v>Not</v>
      </c>
      <c r="BB35" s="43" t="str">
        <f t="shared" si="14"/>
        <v>Att</v>
      </c>
      <c r="BC35" s="43" t="str">
        <f t="shared" si="15"/>
        <v>Not</v>
      </c>
      <c r="BD35" s="43"/>
    </row>
    <row r="36" spans="1:56" ht="16" x14ac:dyDescent="0.2">
      <c r="A36" s="69">
        <v>222310005101044</v>
      </c>
      <c r="B36" s="18" t="s">
        <v>82</v>
      </c>
      <c r="C36" s="32"/>
      <c r="D36" s="59">
        <v>10</v>
      </c>
      <c r="E36" s="59">
        <v>5</v>
      </c>
      <c r="F36" s="59">
        <v>4</v>
      </c>
      <c r="G36" s="40">
        <f t="shared" si="16"/>
        <v>15</v>
      </c>
      <c r="H36" s="59">
        <v>10</v>
      </c>
      <c r="I36" s="59">
        <v>5.5</v>
      </c>
      <c r="J36" s="59"/>
      <c r="K36" s="59"/>
      <c r="L36" s="59"/>
      <c r="M36" s="59"/>
      <c r="N36" s="59"/>
      <c r="O36" s="59"/>
      <c r="P36" s="59"/>
      <c r="Q36" s="59"/>
      <c r="R36" s="7">
        <f t="shared" si="6"/>
        <v>30.5</v>
      </c>
      <c r="S36" s="7">
        <v>3</v>
      </c>
      <c r="T36" s="7">
        <v>0</v>
      </c>
      <c r="U36" s="13"/>
      <c r="V36" s="13"/>
      <c r="W36" s="7"/>
      <c r="X36" s="7"/>
      <c r="Y36" s="13">
        <v>2.5</v>
      </c>
      <c r="Z36" s="13">
        <v>5</v>
      </c>
      <c r="AA36" s="7">
        <v>2.5</v>
      </c>
      <c r="AB36" s="7">
        <v>3</v>
      </c>
      <c r="AC36" s="13">
        <v>2</v>
      </c>
      <c r="AD36" s="13">
        <v>3</v>
      </c>
      <c r="AE36" s="7">
        <f t="shared" si="17"/>
        <v>21</v>
      </c>
      <c r="AF36" s="6">
        <f t="shared" si="18"/>
        <v>76.5</v>
      </c>
      <c r="AG36" s="39"/>
      <c r="AH36" s="43"/>
      <c r="AI36" s="43"/>
      <c r="AJ36" s="43"/>
      <c r="AK36" s="43"/>
      <c r="AL36" s="43"/>
      <c r="AN36" s="60">
        <f t="shared" si="3"/>
        <v>0.55712693923030765</v>
      </c>
      <c r="AO36" s="60">
        <f t="shared" si="4"/>
        <v>0.32141938801748515</v>
      </c>
      <c r="AP36" s="60">
        <f t="shared" si="5"/>
        <v>0.86248921888476393</v>
      </c>
      <c r="AQ36" s="14">
        <f t="shared" si="7"/>
        <v>0.51427102082797627</v>
      </c>
      <c r="AR36" s="60"/>
      <c r="AS36" s="45"/>
      <c r="AT36" s="61">
        <f t="shared" si="8"/>
        <v>2</v>
      </c>
      <c r="AU36" s="61">
        <f t="shared" si="9"/>
        <v>1</v>
      </c>
      <c r="AV36" s="61">
        <f t="shared" si="10"/>
        <v>2</v>
      </c>
      <c r="AW36" s="43">
        <f t="shared" si="11"/>
        <v>2</v>
      </c>
      <c r="AX36" s="61"/>
      <c r="AY36" s="48"/>
      <c r="AZ36" s="61" t="str">
        <f t="shared" si="12"/>
        <v>Att</v>
      </c>
      <c r="BA36" s="61" t="str">
        <f t="shared" si="13"/>
        <v>Weak</v>
      </c>
      <c r="BB36" s="61" t="str">
        <f t="shared" si="14"/>
        <v>Att</v>
      </c>
      <c r="BC36" s="43" t="str">
        <f t="shared" si="15"/>
        <v>Att</v>
      </c>
      <c r="BD36" s="61"/>
    </row>
    <row r="37" spans="1:56" ht="16" x14ac:dyDescent="0.2">
      <c r="A37" s="69">
        <v>222310005101045</v>
      </c>
      <c r="B37" s="18" t="s">
        <v>83</v>
      </c>
      <c r="C37" s="6"/>
      <c r="D37" s="8">
        <v>2</v>
      </c>
      <c r="E37" s="9">
        <v>9</v>
      </c>
      <c r="F37" s="10">
        <v>3</v>
      </c>
      <c r="G37" s="40">
        <f t="shared" si="16"/>
        <v>12</v>
      </c>
      <c r="H37" s="6">
        <v>9</v>
      </c>
      <c r="I37" s="9">
        <v>2.5</v>
      </c>
      <c r="J37" s="10"/>
      <c r="K37" s="6"/>
      <c r="L37" s="25"/>
      <c r="M37" s="25"/>
      <c r="N37" s="25"/>
      <c r="O37" s="6"/>
      <c r="P37" s="6"/>
      <c r="Q37" s="6"/>
      <c r="R37" s="7">
        <f t="shared" si="6"/>
        <v>23.5</v>
      </c>
      <c r="S37" s="7">
        <v>3</v>
      </c>
      <c r="T37" s="7"/>
      <c r="U37" s="13"/>
      <c r="V37" s="13"/>
      <c r="W37" s="7">
        <v>7</v>
      </c>
      <c r="X37" s="7">
        <v>0</v>
      </c>
      <c r="Y37" s="13"/>
      <c r="Z37" s="13"/>
      <c r="AA37" s="7">
        <v>2</v>
      </c>
      <c r="AB37" s="7">
        <v>0</v>
      </c>
      <c r="AC37" s="13">
        <v>0</v>
      </c>
      <c r="AD37" s="13">
        <v>5.5</v>
      </c>
      <c r="AE37" s="7">
        <f t="shared" si="17"/>
        <v>17.5</v>
      </c>
      <c r="AF37" s="6">
        <f t="shared" si="18"/>
        <v>62</v>
      </c>
      <c r="AG37" s="39"/>
      <c r="AH37" s="43"/>
      <c r="AI37" s="43"/>
      <c r="AJ37" s="43"/>
      <c r="AK37" s="43"/>
      <c r="AL37" s="43"/>
      <c r="AN37" s="14">
        <f t="shared" si="3"/>
        <v>0.51427102082797627</v>
      </c>
      <c r="AO37" s="14">
        <f t="shared" si="4"/>
        <v>0.10713979600582839</v>
      </c>
      <c r="AP37" s="14">
        <f t="shared" si="5"/>
        <v>0.67499156260546744</v>
      </c>
      <c r="AQ37" s="14">
        <f t="shared" si="7"/>
        <v>0.44998714322447925</v>
      </c>
      <c r="AR37" s="14"/>
      <c r="AS37" s="45"/>
      <c r="AT37" s="43">
        <f t="shared" si="8"/>
        <v>2</v>
      </c>
      <c r="AU37" s="43">
        <f t="shared" si="9"/>
        <v>0</v>
      </c>
      <c r="AV37" s="43">
        <f t="shared" si="10"/>
        <v>2</v>
      </c>
      <c r="AW37" s="43">
        <f t="shared" si="11"/>
        <v>1</v>
      </c>
      <c r="AX37" s="43"/>
      <c r="AY37" s="48"/>
      <c r="AZ37" s="43" t="str">
        <f t="shared" si="12"/>
        <v>Att</v>
      </c>
      <c r="BA37" s="43" t="str">
        <f t="shared" si="13"/>
        <v>Not</v>
      </c>
      <c r="BB37" s="43" t="str">
        <f t="shared" si="14"/>
        <v>Att</v>
      </c>
      <c r="BC37" s="43" t="str">
        <f t="shared" si="15"/>
        <v>Weak</v>
      </c>
      <c r="BD37" s="43"/>
    </row>
    <row r="38" spans="1:56" ht="16" x14ac:dyDescent="0.2">
      <c r="A38" s="69">
        <v>222310005101046</v>
      </c>
      <c r="B38" s="18" t="s">
        <v>84</v>
      </c>
      <c r="C38" s="6"/>
      <c r="D38" s="8">
        <v>2</v>
      </c>
      <c r="E38" s="9">
        <v>9</v>
      </c>
      <c r="F38" s="10">
        <v>2</v>
      </c>
      <c r="G38" s="40">
        <f t="shared" si="16"/>
        <v>11</v>
      </c>
      <c r="H38" s="6">
        <v>7</v>
      </c>
      <c r="I38" s="9">
        <v>0</v>
      </c>
      <c r="J38" s="10"/>
      <c r="K38" s="6"/>
      <c r="L38" s="25"/>
      <c r="M38" s="25"/>
      <c r="N38" s="25"/>
      <c r="O38" s="6"/>
      <c r="P38" s="6"/>
      <c r="Q38" s="6"/>
      <c r="R38" s="7">
        <f t="shared" si="6"/>
        <v>18</v>
      </c>
      <c r="S38" s="7">
        <v>0</v>
      </c>
      <c r="T38" s="7">
        <v>0</v>
      </c>
      <c r="U38" s="13"/>
      <c r="V38" s="13"/>
      <c r="W38" s="7">
        <v>0</v>
      </c>
      <c r="X38" s="7"/>
      <c r="Y38" s="13"/>
      <c r="Z38" s="13"/>
      <c r="AA38" s="7"/>
      <c r="AB38" s="7">
        <v>0</v>
      </c>
      <c r="AC38" s="13">
        <v>0</v>
      </c>
      <c r="AD38" s="13"/>
      <c r="AE38" s="7">
        <f t="shared" si="17"/>
        <v>0</v>
      </c>
      <c r="AF38" s="6">
        <f t="shared" si="18"/>
        <v>36</v>
      </c>
      <c r="AG38" s="39"/>
      <c r="AH38" s="43"/>
      <c r="AI38" s="43"/>
      <c r="AJ38" s="43"/>
      <c r="AK38" s="43"/>
      <c r="AL38" s="43"/>
      <c r="AN38" s="14">
        <f t="shared" si="3"/>
        <v>8.5711836804662711E-2</v>
      </c>
      <c r="AO38" s="14">
        <f t="shared" si="4"/>
        <v>0</v>
      </c>
      <c r="AP38" s="14">
        <f t="shared" si="5"/>
        <v>0.59999250009374883</v>
      </c>
      <c r="AQ38" s="14">
        <f t="shared" si="7"/>
        <v>8.5711836804662711E-2</v>
      </c>
      <c r="AR38" s="14"/>
      <c r="AS38" s="45"/>
      <c r="AT38" s="43">
        <f t="shared" si="8"/>
        <v>0</v>
      </c>
      <c r="AU38" s="43">
        <f t="shared" si="9"/>
        <v>0</v>
      </c>
      <c r="AV38" s="43">
        <f t="shared" si="10"/>
        <v>2</v>
      </c>
      <c r="AW38" s="43">
        <f t="shared" si="11"/>
        <v>0</v>
      </c>
      <c r="AX38" s="43"/>
      <c r="AY38" s="48"/>
      <c r="AZ38" s="43" t="str">
        <f t="shared" si="12"/>
        <v>Not</v>
      </c>
      <c r="BA38" s="43" t="str">
        <f t="shared" si="13"/>
        <v>Not</v>
      </c>
      <c r="BB38" s="43" t="str">
        <f t="shared" si="14"/>
        <v>Att</v>
      </c>
      <c r="BC38" s="43" t="str">
        <f>IF(AW38=2,"Att", (IF(AW38=0,"Not","Weak")))</f>
        <v>Not</v>
      </c>
      <c r="BD38" s="43"/>
    </row>
    <row r="39" spans="1:56" ht="16" x14ac:dyDescent="0.2">
      <c r="A39" s="69">
        <v>222310005101047</v>
      </c>
      <c r="B39" s="18" t="s">
        <v>85</v>
      </c>
      <c r="C39" s="6"/>
      <c r="D39" s="8">
        <v>4</v>
      </c>
      <c r="E39" s="9">
        <v>8</v>
      </c>
      <c r="F39" s="10">
        <v>0</v>
      </c>
      <c r="G39" s="40">
        <f t="shared" si="16"/>
        <v>12</v>
      </c>
      <c r="H39" s="6">
        <v>10</v>
      </c>
      <c r="I39" s="9">
        <v>0</v>
      </c>
      <c r="J39" s="10"/>
      <c r="K39" s="6"/>
      <c r="L39" s="25"/>
      <c r="M39" s="25"/>
      <c r="N39" s="25"/>
      <c r="O39" s="6"/>
      <c r="P39" s="6"/>
      <c r="Q39" s="6"/>
      <c r="R39" s="7">
        <f t="shared" si="6"/>
        <v>22</v>
      </c>
      <c r="S39" s="7">
        <v>4</v>
      </c>
      <c r="T39" s="7"/>
      <c r="U39" s="13"/>
      <c r="V39" s="13"/>
      <c r="W39" s="7">
        <v>5</v>
      </c>
      <c r="X39" s="7">
        <v>0</v>
      </c>
      <c r="Y39" s="13"/>
      <c r="Z39" s="13">
        <v>2</v>
      </c>
      <c r="AA39" s="7"/>
      <c r="AB39" s="7">
        <v>0</v>
      </c>
      <c r="AC39" s="13"/>
      <c r="AD39" s="13"/>
      <c r="AE39" s="7">
        <f t="shared" si="17"/>
        <v>11</v>
      </c>
      <c r="AF39" s="6">
        <f t="shared" si="18"/>
        <v>55</v>
      </c>
      <c r="AG39" s="39"/>
      <c r="AH39" s="43"/>
      <c r="AI39" s="43"/>
      <c r="AJ39" s="43"/>
      <c r="AK39" s="43"/>
      <c r="AL39" s="43"/>
      <c r="AN39" s="14">
        <f t="shared" si="3"/>
        <v>0.55712693923030765</v>
      </c>
      <c r="AO39" s="14">
        <f t="shared" si="4"/>
        <v>0</v>
      </c>
      <c r="AP39" s="14">
        <f t="shared" si="5"/>
        <v>0.74999062511718595</v>
      </c>
      <c r="AQ39" s="14">
        <f>MIN(SUMIF($D$14:$AD$14,I$6,$D39:$AD39)/AQ$15, 100%)</f>
        <v>0</v>
      </c>
      <c r="AR39" s="14"/>
      <c r="AS39" s="45"/>
      <c r="AT39" s="43">
        <f t="shared" si="8"/>
        <v>2</v>
      </c>
      <c r="AU39" s="43">
        <f t="shared" si="9"/>
        <v>0</v>
      </c>
      <c r="AV39" s="43">
        <f t="shared" si="10"/>
        <v>2</v>
      </c>
      <c r="AW39" s="43">
        <f>IF((AQ39)&gt;=50%, 2, (IF((AQ39)&lt;25%, 0, 1)))</f>
        <v>0</v>
      </c>
      <c r="AX39" s="43"/>
      <c r="AY39" s="48"/>
      <c r="AZ39" s="43" t="str">
        <f t="shared" si="12"/>
        <v>Att</v>
      </c>
      <c r="BA39" s="43" t="str">
        <f t="shared" si="13"/>
        <v>Not</v>
      </c>
      <c r="BB39" s="43" t="str">
        <f t="shared" si="14"/>
        <v>Att</v>
      </c>
      <c r="BC39" s="43" t="str">
        <f t="shared" si="15"/>
        <v>Not</v>
      </c>
      <c r="BD39" s="43"/>
    </row>
    <row r="40" spans="1:56" ht="16" x14ac:dyDescent="0.2">
      <c r="A40" s="69">
        <v>222310005101048</v>
      </c>
      <c r="B40" s="18" t="s">
        <v>86</v>
      </c>
      <c r="C40" s="6"/>
      <c r="D40" s="8">
        <v>2</v>
      </c>
      <c r="E40" s="9">
        <v>8</v>
      </c>
      <c r="F40" s="10">
        <v>0</v>
      </c>
      <c r="G40" s="40">
        <f t="shared" si="16"/>
        <v>10</v>
      </c>
      <c r="H40" s="6">
        <v>10</v>
      </c>
      <c r="I40" s="9">
        <v>3</v>
      </c>
      <c r="J40" s="10"/>
      <c r="K40" s="6"/>
      <c r="L40" s="25"/>
      <c r="M40" s="25"/>
      <c r="N40" s="25"/>
      <c r="O40" s="6"/>
      <c r="P40" s="6"/>
      <c r="Q40" s="6"/>
      <c r="R40" s="7">
        <f t="shared" si="6"/>
        <v>23</v>
      </c>
      <c r="S40" s="7"/>
      <c r="T40" s="7"/>
      <c r="U40" s="13"/>
      <c r="V40" s="13"/>
      <c r="W40" s="7">
        <v>0</v>
      </c>
      <c r="X40" s="7">
        <v>1.5</v>
      </c>
      <c r="Y40" s="13">
        <v>3</v>
      </c>
      <c r="Z40" s="13"/>
      <c r="AA40" s="7"/>
      <c r="AB40" s="7">
        <v>5</v>
      </c>
      <c r="AC40" s="13"/>
      <c r="AD40" s="13">
        <v>6</v>
      </c>
      <c r="AE40" s="7">
        <f t="shared" si="17"/>
        <v>15.5</v>
      </c>
      <c r="AF40" s="6">
        <f t="shared" si="18"/>
        <v>58.5</v>
      </c>
      <c r="AG40" s="39"/>
      <c r="AH40" s="43"/>
      <c r="AI40" s="43"/>
      <c r="AJ40" s="43"/>
      <c r="AK40" s="43"/>
      <c r="AL40" s="43"/>
      <c r="AN40" s="14">
        <f t="shared" si="3"/>
        <v>8.5711836804662711E-2</v>
      </c>
      <c r="AO40" s="14">
        <f t="shared" si="4"/>
        <v>0.19285163281049111</v>
      </c>
      <c r="AP40" s="14">
        <f t="shared" si="5"/>
        <v>0.86248921888476393</v>
      </c>
      <c r="AQ40" s="14">
        <f t="shared" si="7"/>
        <v>0.38570326562098223</v>
      </c>
      <c r="AR40" s="14"/>
      <c r="AS40" s="45"/>
      <c r="AT40" s="43">
        <f t="shared" si="8"/>
        <v>0</v>
      </c>
      <c r="AU40" s="43">
        <f t="shared" si="9"/>
        <v>0</v>
      </c>
      <c r="AV40" s="43">
        <f t="shared" si="10"/>
        <v>2</v>
      </c>
      <c r="AW40" s="43">
        <f t="shared" si="11"/>
        <v>1</v>
      </c>
      <c r="AX40" s="43"/>
      <c r="AY40" s="48"/>
      <c r="AZ40" s="43" t="str">
        <f t="shared" si="12"/>
        <v>Not</v>
      </c>
      <c r="BA40" s="43" t="str">
        <f t="shared" si="13"/>
        <v>Not</v>
      </c>
      <c r="BB40" s="43" t="str">
        <f t="shared" si="14"/>
        <v>Att</v>
      </c>
      <c r="BC40" s="43" t="str">
        <f t="shared" si="15"/>
        <v>Weak</v>
      </c>
      <c r="BD40" s="43"/>
    </row>
    <row r="41" spans="1:56" ht="16" x14ac:dyDescent="0.2">
      <c r="A41" s="69">
        <v>222310005101049</v>
      </c>
      <c r="B41" s="18" t="s">
        <v>87</v>
      </c>
      <c r="C41" s="6"/>
      <c r="D41" s="8">
        <v>4</v>
      </c>
      <c r="E41" s="9">
        <v>7</v>
      </c>
      <c r="F41" s="10">
        <v>3</v>
      </c>
      <c r="G41" s="40">
        <f t="shared" si="16"/>
        <v>11</v>
      </c>
      <c r="H41" s="6">
        <v>7</v>
      </c>
      <c r="I41" s="9">
        <v>7</v>
      </c>
      <c r="J41" s="10"/>
      <c r="K41" s="6"/>
      <c r="L41" s="25"/>
      <c r="M41" s="25"/>
      <c r="N41" s="25"/>
      <c r="O41" s="6"/>
      <c r="P41" s="6"/>
      <c r="Q41" s="6"/>
      <c r="R41" s="7">
        <f t="shared" si="6"/>
        <v>25</v>
      </c>
      <c r="S41" s="7"/>
      <c r="T41" s="7"/>
      <c r="U41" s="13"/>
      <c r="V41" s="13"/>
      <c r="W41" s="7">
        <v>5</v>
      </c>
      <c r="X41" s="7">
        <v>1.5</v>
      </c>
      <c r="Y41" s="13">
        <v>1</v>
      </c>
      <c r="Z41" s="13"/>
      <c r="AA41" s="7">
        <v>4</v>
      </c>
      <c r="AB41" s="7">
        <v>2</v>
      </c>
      <c r="AC41" s="13">
        <v>2</v>
      </c>
      <c r="AD41" s="13">
        <v>6</v>
      </c>
      <c r="AE41" s="7">
        <f t="shared" si="17"/>
        <v>21.5</v>
      </c>
      <c r="AF41" s="6">
        <f t="shared" si="18"/>
        <v>64.5</v>
      </c>
      <c r="AG41" s="39"/>
      <c r="AH41" s="43"/>
      <c r="AI41" s="43"/>
      <c r="AJ41" s="43"/>
      <c r="AK41" s="43"/>
      <c r="AL41" s="43"/>
      <c r="AN41" s="14">
        <f t="shared" si="3"/>
        <v>0.38570326562098223</v>
      </c>
      <c r="AO41" s="14">
        <f t="shared" si="4"/>
        <v>0.44998714322447925</v>
      </c>
      <c r="AP41" s="14">
        <f t="shared" si="5"/>
        <v>0.59999250009374883</v>
      </c>
      <c r="AQ41" s="14">
        <f t="shared" si="7"/>
        <v>0.59998285763263903</v>
      </c>
      <c r="AR41" s="14"/>
      <c r="AS41" s="45"/>
      <c r="AT41" s="43">
        <f t="shared" si="8"/>
        <v>1</v>
      </c>
      <c r="AU41" s="43">
        <f t="shared" si="9"/>
        <v>1</v>
      </c>
      <c r="AV41" s="43">
        <f t="shared" si="10"/>
        <v>2</v>
      </c>
      <c r="AW41" s="43">
        <f t="shared" si="11"/>
        <v>2</v>
      </c>
      <c r="AX41" s="43"/>
      <c r="AY41" s="48"/>
      <c r="AZ41" s="43" t="str">
        <f t="shared" si="12"/>
        <v>Weak</v>
      </c>
      <c r="BA41" s="43" t="str">
        <f t="shared" si="13"/>
        <v>Weak</v>
      </c>
      <c r="BB41" s="43" t="str">
        <f t="shared" si="14"/>
        <v>Att</v>
      </c>
      <c r="BC41" s="43" t="str">
        <f t="shared" si="15"/>
        <v>Att</v>
      </c>
      <c r="BD41" s="43"/>
    </row>
    <row r="42" spans="1:56" ht="16" x14ac:dyDescent="0.2">
      <c r="A42" s="69">
        <v>222310005101050</v>
      </c>
      <c r="B42" s="18" t="s">
        <v>88</v>
      </c>
      <c r="C42" s="6"/>
      <c r="D42" s="8">
        <v>8</v>
      </c>
      <c r="E42" s="9">
        <v>9</v>
      </c>
      <c r="F42" s="10">
        <v>0</v>
      </c>
      <c r="G42" s="40">
        <f t="shared" si="16"/>
        <v>17</v>
      </c>
      <c r="H42" s="6">
        <v>10</v>
      </c>
      <c r="I42" s="9">
        <v>2</v>
      </c>
      <c r="J42" s="10"/>
      <c r="K42" s="6"/>
      <c r="L42" s="25"/>
      <c r="M42" s="25"/>
      <c r="N42" s="25"/>
      <c r="O42" s="6"/>
      <c r="P42" s="6"/>
      <c r="Q42" s="6"/>
      <c r="R42" s="7">
        <f t="shared" si="6"/>
        <v>29</v>
      </c>
      <c r="S42" s="7">
        <v>4</v>
      </c>
      <c r="T42" s="7"/>
      <c r="U42" s="13"/>
      <c r="V42" s="13"/>
      <c r="W42" s="7">
        <v>7</v>
      </c>
      <c r="X42" s="7">
        <v>1.5</v>
      </c>
      <c r="Y42" s="13">
        <v>3</v>
      </c>
      <c r="Z42" s="13"/>
      <c r="AA42" s="7"/>
      <c r="AB42" s="7"/>
      <c r="AC42" s="13">
        <v>2</v>
      </c>
      <c r="AD42" s="13">
        <v>3</v>
      </c>
      <c r="AE42" s="7">
        <f t="shared" si="17"/>
        <v>20.5</v>
      </c>
      <c r="AF42" s="6">
        <f t="shared" si="18"/>
        <v>76.5</v>
      </c>
      <c r="AG42" s="39"/>
      <c r="AH42" s="43"/>
      <c r="AI42" s="43"/>
      <c r="AJ42" s="43"/>
      <c r="AK42" s="43"/>
      <c r="AL42" s="43"/>
      <c r="AN42" s="14">
        <f t="shared" si="3"/>
        <v>0.81426244964429573</v>
      </c>
      <c r="AO42" s="14">
        <f t="shared" si="4"/>
        <v>0.23570755121282247</v>
      </c>
      <c r="AP42" s="14">
        <f t="shared" si="5"/>
        <v>0.7124910938613267</v>
      </c>
      <c r="AQ42" s="14">
        <f t="shared" si="7"/>
        <v>0.25713551041398813</v>
      </c>
      <c r="AR42" s="14"/>
      <c r="AS42" s="45"/>
      <c r="AT42" s="43">
        <f t="shared" si="8"/>
        <v>2</v>
      </c>
      <c r="AU42" s="43">
        <f t="shared" si="9"/>
        <v>0</v>
      </c>
      <c r="AV42" s="43">
        <f t="shared" si="10"/>
        <v>2</v>
      </c>
      <c r="AW42" s="43">
        <f t="shared" si="11"/>
        <v>1</v>
      </c>
      <c r="AX42" s="43"/>
      <c r="AY42" s="48"/>
      <c r="AZ42" s="43" t="str">
        <f t="shared" si="12"/>
        <v>Att</v>
      </c>
      <c r="BA42" s="43" t="str">
        <f t="shared" si="13"/>
        <v>Not</v>
      </c>
      <c r="BB42" s="43" t="str">
        <f t="shared" si="14"/>
        <v>Att</v>
      </c>
      <c r="BC42" s="43" t="str">
        <f t="shared" si="15"/>
        <v>Weak</v>
      </c>
      <c r="BD42" s="43"/>
    </row>
    <row r="43" spans="1:56" ht="16" x14ac:dyDescent="0.2">
      <c r="A43" s="69">
        <v>222310005101051</v>
      </c>
      <c r="B43" s="18" t="s">
        <v>89</v>
      </c>
      <c r="C43" s="6"/>
      <c r="D43" s="8">
        <v>2</v>
      </c>
      <c r="E43" s="9" t="s">
        <v>61</v>
      </c>
      <c r="F43" s="10" t="s">
        <v>61</v>
      </c>
      <c r="G43" s="40">
        <v>2</v>
      </c>
      <c r="H43" s="6" t="s">
        <v>61</v>
      </c>
      <c r="I43" s="9" t="s">
        <v>61</v>
      </c>
      <c r="J43" s="10"/>
      <c r="K43" s="6"/>
      <c r="L43" s="25"/>
      <c r="M43" s="25"/>
      <c r="N43" s="25"/>
      <c r="O43" s="6"/>
      <c r="P43" s="6"/>
      <c r="Q43" s="6"/>
      <c r="R43" s="7">
        <f t="shared" si="6"/>
        <v>2</v>
      </c>
      <c r="S43" s="7">
        <v>3</v>
      </c>
      <c r="T43" s="7">
        <v>0</v>
      </c>
      <c r="U43" s="13">
        <v>0</v>
      </c>
      <c r="V43" s="13">
        <v>0</v>
      </c>
      <c r="W43" s="7">
        <v>5</v>
      </c>
      <c r="X43" s="7">
        <v>0</v>
      </c>
      <c r="Y43" s="13"/>
      <c r="Z43" s="13">
        <v>0</v>
      </c>
      <c r="AA43" s="7"/>
      <c r="AB43" s="7"/>
      <c r="AC43" s="13"/>
      <c r="AD43" s="13"/>
      <c r="AE43" s="7">
        <f t="shared" si="17"/>
        <v>8</v>
      </c>
      <c r="AF43" s="6">
        <f t="shared" si="18"/>
        <v>12</v>
      </c>
      <c r="AG43" s="39"/>
      <c r="AH43" s="43"/>
      <c r="AI43" s="43"/>
      <c r="AJ43" s="43"/>
      <c r="AK43" s="43"/>
      <c r="AL43" s="43"/>
      <c r="AN43" s="14">
        <f t="shared" si="3"/>
        <v>0.42855918402331356</v>
      </c>
      <c r="AO43" s="14">
        <f t="shared" si="4"/>
        <v>0</v>
      </c>
      <c r="AP43" s="14">
        <f t="shared" si="5"/>
        <v>0</v>
      </c>
      <c r="AQ43" s="14">
        <f t="shared" si="7"/>
        <v>0</v>
      </c>
      <c r="AR43" s="14"/>
      <c r="AS43" s="45"/>
      <c r="AT43" s="43">
        <f t="shared" si="8"/>
        <v>1</v>
      </c>
      <c r="AU43" s="43">
        <f t="shared" si="9"/>
        <v>0</v>
      </c>
      <c r="AV43" s="43">
        <f t="shared" si="10"/>
        <v>0</v>
      </c>
      <c r="AW43" s="43">
        <f t="shared" si="11"/>
        <v>0</v>
      </c>
      <c r="AX43" s="43"/>
      <c r="AY43" s="48"/>
      <c r="AZ43" s="43" t="str">
        <f t="shared" si="12"/>
        <v>Weak</v>
      </c>
      <c r="BA43" s="43" t="str">
        <f t="shared" si="13"/>
        <v>Not</v>
      </c>
      <c r="BB43" s="43" t="str">
        <f t="shared" si="14"/>
        <v>Not</v>
      </c>
      <c r="BC43" s="43" t="str">
        <f t="shared" si="15"/>
        <v>Not</v>
      </c>
      <c r="BD43" s="43"/>
    </row>
    <row r="44" spans="1:56" ht="16" x14ac:dyDescent="0.2">
      <c r="A44" s="69">
        <v>222310005101052</v>
      </c>
      <c r="B44" s="18" t="s">
        <v>90</v>
      </c>
      <c r="C44" s="6"/>
      <c r="D44" s="8">
        <v>2</v>
      </c>
      <c r="E44" s="9">
        <v>8</v>
      </c>
      <c r="F44" s="10">
        <v>0</v>
      </c>
      <c r="G44" s="40">
        <f t="shared" si="16"/>
        <v>10</v>
      </c>
      <c r="H44" s="6">
        <v>9</v>
      </c>
      <c r="I44" s="9">
        <v>1</v>
      </c>
      <c r="J44" s="10"/>
      <c r="K44" s="6"/>
      <c r="L44" s="25"/>
      <c r="M44" s="25"/>
      <c r="N44" s="25"/>
      <c r="O44" s="6"/>
      <c r="P44" s="6"/>
      <c r="Q44" s="6"/>
      <c r="R44" s="7">
        <f t="shared" si="6"/>
        <v>20</v>
      </c>
      <c r="S44" s="7">
        <v>4</v>
      </c>
      <c r="T44" s="7">
        <v>0</v>
      </c>
      <c r="U44" s="13"/>
      <c r="V44" s="13"/>
      <c r="W44" s="7"/>
      <c r="X44" s="7"/>
      <c r="Y44" s="13">
        <v>1</v>
      </c>
      <c r="Z44" s="13">
        <v>0</v>
      </c>
      <c r="AA44" s="7">
        <v>0</v>
      </c>
      <c r="AB44" s="7">
        <v>0</v>
      </c>
      <c r="AC44" s="13">
        <v>0</v>
      </c>
      <c r="AD44" s="13">
        <v>0</v>
      </c>
      <c r="AE44" s="7">
        <f t="shared" si="17"/>
        <v>5</v>
      </c>
      <c r="AF44" s="6">
        <f t="shared" si="18"/>
        <v>44</v>
      </c>
      <c r="AG44" s="39"/>
      <c r="AH44" s="43"/>
      <c r="AI44" s="43"/>
      <c r="AJ44" s="43"/>
      <c r="AK44" s="43"/>
      <c r="AL44" s="43"/>
      <c r="AN44" s="14">
        <f t="shared" si="3"/>
        <v>0.25713551041398813</v>
      </c>
      <c r="AO44" s="14">
        <f t="shared" si="4"/>
        <v>4.2855918402331356E-2</v>
      </c>
      <c r="AP44" s="14">
        <f t="shared" si="5"/>
        <v>0.63749203134960808</v>
      </c>
      <c r="AQ44" s="14">
        <f t="shared" si="7"/>
        <v>4.2855918402331356E-2</v>
      </c>
      <c r="AR44" s="14"/>
      <c r="AS44" s="45"/>
      <c r="AT44" s="43">
        <f t="shared" si="8"/>
        <v>1</v>
      </c>
      <c r="AU44" s="43">
        <f t="shared" si="9"/>
        <v>0</v>
      </c>
      <c r="AV44" s="43">
        <f t="shared" si="10"/>
        <v>2</v>
      </c>
      <c r="AW44" s="43">
        <f t="shared" si="11"/>
        <v>0</v>
      </c>
      <c r="AX44" s="43"/>
      <c r="AY44" s="48"/>
      <c r="AZ44" s="43" t="str">
        <f t="shared" si="12"/>
        <v>Weak</v>
      </c>
      <c r="BA44" s="43" t="str">
        <f t="shared" si="13"/>
        <v>Not</v>
      </c>
      <c r="BB44" s="43" t="str">
        <f t="shared" si="14"/>
        <v>Att</v>
      </c>
      <c r="BC44" s="43" t="str">
        <f t="shared" si="15"/>
        <v>Not</v>
      </c>
      <c r="BD44" s="43"/>
    </row>
    <row r="45" spans="1:56" ht="16" x14ac:dyDescent="0.2">
      <c r="A45" s="69">
        <v>222310005101053</v>
      </c>
      <c r="B45" s="18" t="s">
        <v>91</v>
      </c>
      <c r="C45" s="6"/>
      <c r="D45" s="8">
        <v>2</v>
      </c>
      <c r="E45" s="9">
        <v>8</v>
      </c>
      <c r="F45" s="10">
        <v>0</v>
      </c>
      <c r="G45" s="40">
        <f t="shared" si="16"/>
        <v>10</v>
      </c>
      <c r="H45" s="6">
        <v>5</v>
      </c>
      <c r="I45" s="9">
        <v>0.5</v>
      </c>
      <c r="J45" s="10"/>
      <c r="K45" s="6"/>
      <c r="L45" s="25"/>
      <c r="M45" s="25"/>
      <c r="N45" s="25"/>
      <c r="O45" s="6"/>
      <c r="P45" s="6"/>
      <c r="Q45" s="6"/>
      <c r="R45" s="7">
        <f t="shared" si="6"/>
        <v>15.5</v>
      </c>
      <c r="S45" s="7">
        <v>3</v>
      </c>
      <c r="T45" s="7"/>
      <c r="U45" s="13"/>
      <c r="V45" s="13"/>
      <c r="W45" s="7">
        <v>5</v>
      </c>
      <c r="X45" s="7">
        <v>0</v>
      </c>
      <c r="Y45" s="13"/>
      <c r="Z45" s="13"/>
      <c r="AA45" s="7"/>
      <c r="AB45" s="7">
        <v>2</v>
      </c>
      <c r="AC45" s="13"/>
      <c r="AD45" s="13">
        <v>0</v>
      </c>
      <c r="AE45" s="7">
        <f t="shared" si="17"/>
        <v>10</v>
      </c>
      <c r="AF45" s="6">
        <f t="shared" si="18"/>
        <v>40.5</v>
      </c>
      <c r="AG45" s="39"/>
      <c r="AH45" s="43"/>
      <c r="AI45" s="43"/>
      <c r="AJ45" s="43"/>
      <c r="AK45" s="43"/>
      <c r="AL45" s="43"/>
      <c r="AN45" s="14">
        <f t="shared" si="3"/>
        <v>0.42855918402331356</v>
      </c>
      <c r="AO45" s="14">
        <f t="shared" si="4"/>
        <v>2.1427959201165678E-2</v>
      </c>
      <c r="AP45" s="14">
        <f t="shared" si="5"/>
        <v>0.56249296883788946</v>
      </c>
      <c r="AQ45" s="14">
        <f t="shared" si="7"/>
        <v>0</v>
      </c>
      <c r="AR45" s="14"/>
      <c r="AS45" s="45"/>
      <c r="AT45" s="43">
        <f t="shared" si="8"/>
        <v>1</v>
      </c>
      <c r="AU45" s="43">
        <f t="shared" si="9"/>
        <v>0</v>
      </c>
      <c r="AV45" s="43">
        <f t="shared" si="10"/>
        <v>2</v>
      </c>
      <c r="AW45" s="43">
        <f t="shared" si="11"/>
        <v>0</v>
      </c>
      <c r="AX45" s="43"/>
      <c r="AY45" s="48"/>
      <c r="AZ45" s="43" t="str">
        <f t="shared" si="12"/>
        <v>Weak</v>
      </c>
      <c r="BA45" s="43" t="str">
        <f t="shared" si="13"/>
        <v>Not</v>
      </c>
      <c r="BB45" s="43" t="str">
        <f t="shared" si="14"/>
        <v>Att</v>
      </c>
      <c r="BC45" s="43" t="str">
        <f t="shared" si="15"/>
        <v>Not</v>
      </c>
      <c r="BD45" s="43"/>
    </row>
    <row r="46" spans="1:56" ht="16" x14ac:dyDescent="0.2">
      <c r="A46" s="69">
        <v>222310005101054</v>
      </c>
      <c r="B46" s="18" t="s">
        <v>92</v>
      </c>
      <c r="C46" s="6"/>
      <c r="D46" s="8">
        <v>8</v>
      </c>
      <c r="E46" s="9">
        <v>7</v>
      </c>
      <c r="F46" s="10">
        <v>1</v>
      </c>
      <c r="G46" s="40">
        <f t="shared" si="16"/>
        <v>15</v>
      </c>
      <c r="H46" s="6">
        <v>9</v>
      </c>
      <c r="I46" s="9" t="s">
        <v>61</v>
      </c>
      <c r="J46" s="10"/>
      <c r="K46" s="6"/>
      <c r="L46" s="25"/>
      <c r="M46" s="25"/>
      <c r="N46" s="25"/>
      <c r="O46" s="6"/>
      <c r="P46" s="6"/>
      <c r="Q46" s="6"/>
      <c r="R46" s="7">
        <f t="shared" si="6"/>
        <v>24</v>
      </c>
      <c r="S46" s="7">
        <v>3</v>
      </c>
      <c r="T46" s="7">
        <v>0</v>
      </c>
      <c r="U46" s="13"/>
      <c r="V46" s="13"/>
      <c r="W46" s="7">
        <v>5</v>
      </c>
      <c r="X46" s="7">
        <v>1.5</v>
      </c>
      <c r="Y46" s="13"/>
      <c r="Z46" s="13"/>
      <c r="AA46" s="7">
        <v>0</v>
      </c>
      <c r="AB46" s="7">
        <v>2</v>
      </c>
      <c r="AC46" s="13">
        <v>0</v>
      </c>
      <c r="AD46" s="13">
        <v>4</v>
      </c>
      <c r="AE46" s="7">
        <f t="shared" si="17"/>
        <v>15.5</v>
      </c>
      <c r="AF46" s="6">
        <f t="shared" si="18"/>
        <v>63.5</v>
      </c>
      <c r="AG46" s="39"/>
      <c r="AH46" s="43"/>
      <c r="AI46" s="43"/>
      <c r="AJ46" s="43"/>
      <c r="AK46" s="43"/>
      <c r="AL46" s="43"/>
      <c r="AN46" s="14">
        <f t="shared" si="3"/>
        <v>0.68569469443730169</v>
      </c>
      <c r="AO46" s="14">
        <f t="shared" si="4"/>
        <v>6.4283877603497033E-2</v>
      </c>
      <c r="AP46" s="14">
        <f t="shared" si="5"/>
        <v>0.67499156260546744</v>
      </c>
      <c r="AQ46" s="14">
        <f t="shared" si="7"/>
        <v>0.21427959201165678</v>
      </c>
      <c r="AR46" s="14"/>
      <c r="AS46" s="45"/>
      <c r="AT46" s="43">
        <f t="shared" si="8"/>
        <v>2</v>
      </c>
      <c r="AU46" s="43">
        <f t="shared" si="9"/>
        <v>0</v>
      </c>
      <c r="AV46" s="43">
        <f t="shared" si="10"/>
        <v>2</v>
      </c>
      <c r="AW46" s="43">
        <f t="shared" si="11"/>
        <v>0</v>
      </c>
      <c r="AX46" s="43"/>
      <c r="AY46" s="48"/>
      <c r="AZ46" s="43" t="str">
        <f t="shared" si="12"/>
        <v>Att</v>
      </c>
      <c r="BA46" s="43" t="str">
        <f t="shared" si="13"/>
        <v>Not</v>
      </c>
      <c r="BB46" s="43" t="str">
        <f t="shared" si="14"/>
        <v>Att</v>
      </c>
      <c r="BC46" s="43" t="str">
        <f t="shared" si="15"/>
        <v>Not</v>
      </c>
      <c r="BD46" s="43"/>
    </row>
    <row r="47" spans="1:56" ht="16" x14ac:dyDescent="0.2">
      <c r="A47" s="69">
        <v>222310005101055</v>
      </c>
      <c r="B47" s="18" t="s">
        <v>93</v>
      </c>
      <c r="C47" s="6"/>
      <c r="D47" s="8">
        <v>6</v>
      </c>
      <c r="E47" s="9">
        <v>10</v>
      </c>
      <c r="F47" s="10">
        <v>0</v>
      </c>
      <c r="G47" s="40">
        <f t="shared" si="16"/>
        <v>16</v>
      </c>
      <c r="H47" s="6">
        <v>9</v>
      </c>
      <c r="I47" s="9">
        <v>7.5</v>
      </c>
      <c r="J47" s="10"/>
      <c r="K47" s="6"/>
      <c r="L47" s="25"/>
      <c r="M47" s="25"/>
      <c r="N47" s="25"/>
      <c r="O47" s="6"/>
      <c r="P47" s="6"/>
      <c r="Q47" s="6"/>
      <c r="R47" s="7">
        <f t="shared" si="6"/>
        <v>32.5</v>
      </c>
      <c r="S47" s="7">
        <v>4</v>
      </c>
      <c r="T47" s="7"/>
      <c r="U47" s="13"/>
      <c r="V47" s="13"/>
      <c r="W47" s="7">
        <v>5</v>
      </c>
      <c r="X47" s="7">
        <v>0</v>
      </c>
      <c r="Y47" s="13"/>
      <c r="Z47" s="13"/>
      <c r="AA47" s="7">
        <v>3</v>
      </c>
      <c r="AB47" s="7">
        <v>2</v>
      </c>
      <c r="AC47" s="13">
        <v>0</v>
      </c>
      <c r="AD47" s="13">
        <v>3</v>
      </c>
      <c r="AE47" s="7">
        <f t="shared" si="17"/>
        <v>17</v>
      </c>
      <c r="AF47" s="6">
        <f t="shared" si="18"/>
        <v>74.5</v>
      </c>
      <c r="AG47" s="39"/>
      <c r="AH47" s="43"/>
      <c r="AI47" s="43"/>
      <c r="AJ47" s="43"/>
      <c r="AK47" s="43"/>
      <c r="AL47" s="43"/>
      <c r="AN47" s="14">
        <f t="shared" si="3"/>
        <v>0.64283877603497031</v>
      </c>
      <c r="AO47" s="14">
        <f t="shared" si="4"/>
        <v>0.32141938801748515</v>
      </c>
      <c r="AP47" s="14">
        <f t="shared" si="5"/>
        <v>0.78749015637304531</v>
      </c>
      <c r="AQ47" s="14">
        <f t="shared" si="7"/>
        <v>0.25713551041398813</v>
      </c>
      <c r="AR47" s="14"/>
      <c r="AS47" s="45"/>
      <c r="AT47" s="43">
        <f t="shared" si="8"/>
        <v>2</v>
      </c>
      <c r="AU47" s="43">
        <f t="shared" si="9"/>
        <v>1</v>
      </c>
      <c r="AV47" s="43">
        <f t="shared" si="10"/>
        <v>2</v>
      </c>
      <c r="AW47" s="43">
        <f t="shared" si="11"/>
        <v>1</v>
      </c>
      <c r="AX47" s="43"/>
      <c r="AY47" s="48"/>
      <c r="AZ47" s="43" t="str">
        <f t="shared" si="12"/>
        <v>Att</v>
      </c>
      <c r="BA47" s="43" t="str">
        <f t="shared" si="13"/>
        <v>Weak</v>
      </c>
      <c r="BB47" s="43" t="str">
        <f t="shared" si="14"/>
        <v>Att</v>
      </c>
      <c r="BC47" s="43" t="str">
        <f t="shared" si="15"/>
        <v>Weak</v>
      </c>
      <c r="BD47" s="43"/>
    </row>
    <row r="48" spans="1:56" ht="16" x14ac:dyDescent="0.2">
      <c r="A48" s="69">
        <v>222310005101056</v>
      </c>
      <c r="B48" s="18" t="s">
        <v>94</v>
      </c>
      <c r="C48" s="6"/>
      <c r="D48" s="8">
        <v>4</v>
      </c>
      <c r="E48" s="9">
        <v>1</v>
      </c>
      <c r="F48" s="10">
        <v>1</v>
      </c>
      <c r="G48" s="40">
        <f t="shared" si="16"/>
        <v>5</v>
      </c>
      <c r="H48" s="6">
        <v>10</v>
      </c>
      <c r="I48" s="9">
        <v>4</v>
      </c>
      <c r="J48" s="10"/>
      <c r="K48" s="6"/>
      <c r="L48" s="25"/>
      <c r="M48" s="25"/>
      <c r="N48" s="25"/>
      <c r="O48" s="6"/>
      <c r="P48" s="6"/>
      <c r="Q48" s="6"/>
      <c r="R48" s="7">
        <f t="shared" si="6"/>
        <v>19</v>
      </c>
      <c r="S48" s="7"/>
      <c r="T48" s="7"/>
      <c r="U48" s="13"/>
      <c r="V48" s="13"/>
      <c r="W48" s="7">
        <v>7</v>
      </c>
      <c r="X48" s="7">
        <v>0</v>
      </c>
      <c r="Y48" s="13">
        <v>2</v>
      </c>
      <c r="Z48" s="13">
        <v>2</v>
      </c>
      <c r="AA48" s="7">
        <v>5</v>
      </c>
      <c r="AB48" s="7">
        <v>0</v>
      </c>
      <c r="AC48" s="13">
        <v>0</v>
      </c>
      <c r="AD48" s="13">
        <v>5</v>
      </c>
      <c r="AE48" s="7">
        <f t="shared" si="17"/>
        <v>21</v>
      </c>
      <c r="AF48" s="6">
        <f t="shared" si="18"/>
        <v>55</v>
      </c>
      <c r="AG48" s="39"/>
      <c r="AH48" s="43"/>
      <c r="AI48" s="43"/>
      <c r="AJ48" s="43"/>
      <c r="AK48" s="43"/>
      <c r="AL48" s="43"/>
      <c r="AN48" s="14">
        <f t="shared" ref="AN48:AN79" si="19">MIN(SUMIF($D$14:$AD$14,I$3,$D48:$AD48)/AN$15, 100%)</f>
        <v>0.47141510242564494</v>
      </c>
      <c r="AO48" s="14">
        <f t="shared" ref="AO48:AO72" si="20">MIN(SUMIF($D$14:$AD$14,I$4,$D48:$AD48)/AO$15, 100%)</f>
        <v>0.17142367360932542</v>
      </c>
      <c r="AP48" s="14">
        <f t="shared" ref="AP48:AP64" si="21">MIN(SUMIF($D$14:$AD$14,I$5,$D48:$AD48)/AP$15, 100%)</f>
        <v>0.4874939063261709</v>
      </c>
      <c r="AQ48" s="14">
        <f t="shared" si="7"/>
        <v>0.55712693923030765</v>
      </c>
      <c r="AR48" s="14"/>
      <c r="AS48" s="45"/>
      <c r="AT48" s="43">
        <f t="shared" si="8"/>
        <v>1</v>
      </c>
      <c r="AU48" s="43">
        <f t="shared" si="9"/>
        <v>0</v>
      </c>
      <c r="AV48" s="43">
        <f t="shared" si="10"/>
        <v>1</v>
      </c>
      <c r="AW48" s="43">
        <f t="shared" si="11"/>
        <v>2</v>
      </c>
      <c r="AX48" s="43"/>
      <c r="AY48" s="48"/>
      <c r="AZ48" s="43" t="str">
        <f t="shared" si="12"/>
        <v>Weak</v>
      </c>
      <c r="BA48" s="43" t="str">
        <f t="shared" si="13"/>
        <v>Not</v>
      </c>
      <c r="BB48" s="43" t="str">
        <f t="shared" si="14"/>
        <v>Weak</v>
      </c>
      <c r="BC48" s="43" t="str">
        <f t="shared" si="15"/>
        <v>Att</v>
      </c>
      <c r="BD48" s="43"/>
    </row>
    <row r="49" spans="1:57" s="1" customFormat="1" ht="16" x14ac:dyDescent="0.2">
      <c r="A49" s="69">
        <v>222310005101057</v>
      </c>
      <c r="B49" s="18" t="s">
        <v>95</v>
      </c>
      <c r="C49" s="6"/>
      <c r="D49" s="8">
        <v>3.5</v>
      </c>
      <c r="E49" s="9">
        <v>10</v>
      </c>
      <c r="F49" s="10">
        <v>0</v>
      </c>
      <c r="G49" s="40">
        <f t="shared" si="16"/>
        <v>13.5</v>
      </c>
      <c r="H49" s="6">
        <v>5</v>
      </c>
      <c r="I49" s="9">
        <v>9</v>
      </c>
      <c r="J49" s="10"/>
      <c r="K49" s="6"/>
      <c r="L49" s="25"/>
      <c r="M49" s="25"/>
      <c r="N49" s="25"/>
      <c r="O49" s="6"/>
      <c r="P49" s="6"/>
      <c r="Q49" s="6"/>
      <c r="R49" s="7">
        <f t="shared" si="6"/>
        <v>27.5</v>
      </c>
      <c r="S49" s="7">
        <v>4</v>
      </c>
      <c r="T49" s="7">
        <v>0</v>
      </c>
      <c r="U49" s="13">
        <v>3</v>
      </c>
      <c r="V49" s="13">
        <v>2.5</v>
      </c>
      <c r="W49" s="7"/>
      <c r="X49" s="7"/>
      <c r="Y49" s="13"/>
      <c r="Z49" s="13"/>
      <c r="AA49" s="7">
        <v>3</v>
      </c>
      <c r="AB49" s="7">
        <v>0</v>
      </c>
      <c r="AC49" s="13">
        <v>2</v>
      </c>
      <c r="AD49" s="13">
        <v>4</v>
      </c>
      <c r="AE49" s="7">
        <f t="shared" si="17"/>
        <v>18.5</v>
      </c>
      <c r="AF49" s="6">
        <f t="shared" si="18"/>
        <v>64.5</v>
      </c>
      <c r="AG49" s="39"/>
      <c r="AH49" s="43"/>
      <c r="AI49" s="43"/>
      <c r="AJ49" s="43"/>
      <c r="AK49" s="43"/>
      <c r="AL49" s="43"/>
      <c r="AN49" s="14">
        <f t="shared" si="19"/>
        <v>0.44998714322447925</v>
      </c>
      <c r="AO49" s="14">
        <f t="shared" si="20"/>
        <v>0.57855489843147334</v>
      </c>
      <c r="AP49" s="14">
        <f t="shared" si="21"/>
        <v>0.56249296883788946</v>
      </c>
      <c r="AQ49" s="14">
        <f t="shared" si="7"/>
        <v>0.29999142881631952</v>
      </c>
      <c r="AR49" s="14"/>
      <c r="AS49" s="45"/>
      <c r="AT49" s="43">
        <f t="shared" si="8"/>
        <v>1</v>
      </c>
      <c r="AU49" s="43">
        <f t="shared" si="9"/>
        <v>2</v>
      </c>
      <c r="AV49" s="43">
        <f t="shared" si="10"/>
        <v>2</v>
      </c>
      <c r="AW49" s="43">
        <f t="shared" si="11"/>
        <v>1</v>
      </c>
      <c r="AX49" s="43"/>
      <c r="AY49" s="48"/>
      <c r="AZ49" s="43" t="str">
        <f t="shared" si="12"/>
        <v>Weak</v>
      </c>
      <c r="BA49" s="43" t="str">
        <f t="shared" si="13"/>
        <v>Att</v>
      </c>
      <c r="BB49" s="43" t="str">
        <f t="shared" si="14"/>
        <v>Att</v>
      </c>
      <c r="BC49" s="43" t="str">
        <f t="shared" si="15"/>
        <v>Weak</v>
      </c>
      <c r="BD49" s="43"/>
      <c r="BE49"/>
    </row>
    <row r="50" spans="1:57" s="1" customFormat="1" ht="16" x14ac:dyDescent="0.2">
      <c r="A50" s="69">
        <v>222310005101058</v>
      </c>
      <c r="B50" s="18" t="s">
        <v>96</v>
      </c>
      <c r="C50" s="6"/>
      <c r="D50" s="8">
        <v>2</v>
      </c>
      <c r="E50" s="9">
        <v>3</v>
      </c>
      <c r="F50" s="10">
        <v>0</v>
      </c>
      <c r="G50" s="40">
        <f t="shared" si="16"/>
        <v>5</v>
      </c>
      <c r="H50" s="6">
        <v>8</v>
      </c>
      <c r="I50" s="9">
        <v>0</v>
      </c>
      <c r="J50" s="10"/>
      <c r="K50" s="6"/>
      <c r="L50" s="25"/>
      <c r="M50" s="25"/>
      <c r="N50" s="25"/>
      <c r="O50" s="6"/>
      <c r="P50" s="6"/>
      <c r="Q50" s="6"/>
      <c r="R50" s="7">
        <f t="shared" si="6"/>
        <v>13</v>
      </c>
      <c r="S50" s="7">
        <v>3</v>
      </c>
      <c r="T50" s="7"/>
      <c r="U50" s="13"/>
      <c r="V50" s="13"/>
      <c r="W50" s="7">
        <v>3</v>
      </c>
      <c r="X50" s="7">
        <v>0</v>
      </c>
      <c r="Y50" s="13">
        <v>0</v>
      </c>
      <c r="Z50" s="13"/>
      <c r="AA50" s="7"/>
      <c r="AB50" s="7"/>
      <c r="AC50" s="13"/>
      <c r="AD50" s="13"/>
      <c r="AE50" s="7">
        <f t="shared" si="17"/>
        <v>6</v>
      </c>
      <c r="AF50" s="6">
        <f t="shared" si="18"/>
        <v>32</v>
      </c>
      <c r="AG50" s="39"/>
      <c r="AH50" s="43"/>
      <c r="AI50" s="43"/>
      <c r="AJ50" s="43"/>
      <c r="AK50" s="43"/>
      <c r="AL50" s="43"/>
      <c r="AN50" s="14">
        <f t="shared" si="19"/>
        <v>0.34284734721865084</v>
      </c>
      <c r="AO50" s="14">
        <f t="shared" si="20"/>
        <v>0</v>
      </c>
      <c r="AP50" s="14">
        <f t="shared" si="21"/>
        <v>0.41249484381445228</v>
      </c>
      <c r="AQ50" s="14">
        <f t="shared" si="7"/>
        <v>0</v>
      </c>
      <c r="AR50" s="14"/>
      <c r="AS50" s="45"/>
      <c r="AT50" s="43">
        <f t="shared" si="8"/>
        <v>1</v>
      </c>
      <c r="AU50" s="43">
        <f t="shared" si="9"/>
        <v>0</v>
      </c>
      <c r="AV50" s="43">
        <f t="shared" si="10"/>
        <v>1</v>
      </c>
      <c r="AW50" s="43">
        <f t="shared" si="11"/>
        <v>0</v>
      </c>
      <c r="AX50" s="43"/>
      <c r="AY50" s="48"/>
      <c r="AZ50" s="43" t="str">
        <f t="shared" si="12"/>
        <v>Weak</v>
      </c>
      <c r="BA50" s="43" t="str">
        <f t="shared" si="13"/>
        <v>Not</v>
      </c>
      <c r="BB50" s="43" t="str">
        <f t="shared" si="14"/>
        <v>Weak</v>
      </c>
      <c r="BC50" s="43" t="str">
        <f t="shared" si="15"/>
        <v>Not</v>
      </c>
      <c r="BD50" s="43"/>
      <c r="BE50"/>
    </row>
    <row r="51" spans="1:57" s="1" customFormat="1" ht="16" x14ac:dyDescent="0.2">
      <c r="A51" s="69">
        <v>222310005101059</v>
      </c>
      <c r="B51" s="18" t="s">
        <v>97</v>
      </c>
      <c r="C51" s="6"/>
      <c r="D51" s="8">
        <v>4</v>
      </c>
      <c r="E51" s="9">
        <v>3</v>
      </c>
      <c r="F51" s="10">
        <v>0</v>
      </c>
      <c r="G51" s="40">
        <f t="shared" si="16"/>
        <v>7</v>
      </c>
      <c r="H51" s="6">
        <v>8</v>
      </c>
      <c r="I51" s="9">
        <v>0</v>
      </c>
      <c r="J51" s="10"/>
      <c r="K51" s="6"/>
      <c r="L51" s="25"/>
      <c r="M51" s="25"/>
      <c r="N51" s="25"/>
      <c r="O51" s="6"/>
      <c r="P51" s="6"/>
      <c r="Q51" s="6"/>
      <c r="R51" s="7">
        <f t="shared" si="6"/>
        <v>15</v>
      </c>
      <c r="S51" s="7">
        <v>2</v>
      </c>
      <c r="T51" s="7">
        <v>0</v>
      </c>
      <c r="U51" s="13"/>
      <c r="V51" s="13"/>
      <c r="W51" s="7">
        <v>0</v>
      </c>
      <c r="X51" s="7">
        <v>1.5</v>
      </c>
      <c r="Y51" s="13"/>
      <c r="Z51" s="13"/>
      <c r="AA51" s="7">
        <v>2</v>
      </c>
      <c r="AB51" s="7">
        <v>0</v>
      </c>
      <c r="AC51" s="13">
        <v>0</v>
      </c>
      <c r="AD51" s="13">
        <v>2</v>
      </c>
      <c r="AE51" s="7">
        <f t="shared" si="17"/>
        <v>7.5</v>
      </c>
      <c r="AF51" s="6">
        <f t="shared" si="18"/>
        <v>37.5</v>
      </c>
      <c r="AG51" s="39"/>
      <c r="AH51" s="43"/>
      <c r="AI51" s="43"/>
      <c r="AJ51" s="43"/>
      <c r="AK51" s="43"/>
      <c r="AL51" s="43"/>
      <c r="AN51" s="14">
        <f t="shared" si="19"/>
        <v>0.25713551041398813</v>
      </c>
      <c r="AO51" s="14">
        <f t="shared" si="20"/>
        <v>6.4283877603497033E-2</v>
      </c>
      <c r="AP51" s="14">
        <f t="shared" si="21"/>
        <v>0.41249484381445228</v>
      </c>
      <c r="AQ51" s="14">
        <f t="shared" si="7"/>
        <v>0.17142367360932542</v>
      </c>
      <c r="AR51" s="14"/>
      <c r="AS51" s="45"/>
      <c r="AT51" s="43">
        <f t="shared" si="8"/>
        <v>1</v>
      </c>
      <c r="AU51" s="43">
        <f t="shared" si="9"/>
        <v>0</v>
      </c>
      <c r="AV51" s="43">
        <f t="shared" si="10"/>
        <v>1</v>
      </c>
      <c r="AW51" s="43">
        <f t="shared" si="11"/>
        <v>0</v>
      </c>
      <c r="AX51" s="43"/>
      <c r="AY51" s="48"/>
      <c r="AZ51" s="43" t="str">
        <f t="shared" si="12"/>
        <v>Weak</v>
      </c>
      <c r="BA51" s="43" t="str">
        <f t="shared" si="13"/>
        <v>Not</v>
      </c>
      <c r="BB51" s="43" t="str">
        <f t="shared" si="14"/>
        <v>Weak</v>
      </c>
      <c r="BC51" s="43" t="str">
        <f t="shared" si="15"/>
        <v>Not</v>
      </c>
      <c r="BD51" s="43"/>
      <c r="BE51"/>
    </row>
    <row r="52" spans="1:57" s="1" customFormat="1" ht="16" x14ac:dyDescent="0.2">
      <c r="A52" s="69">
        <v>222310005101060</v>
      </c>
      <c r="B52" s="18" t="s">
        <v>98</v>
      </c>
      <c r="C52" s="6"/>
      <c r="D52" s="8">
        <v>4</v>
      </c>
      <c r="E52" s="9">
        <v>8</v>
      </c>
      <c r="F52" s="10">
        <v>0</v>
      </c>
      <c r="G52" s="40">
        <f t="shared" si="16"/>
        <v>12</v>
      </c>
      <c r="H52" s="6">
        <v>8</v>
      </c>
      <c r="I52" s="9">
        <v>5</v>
      </c>
      <c r="J52" s="10"/>
      <c r="K52" s="6"/>
      <c r="L52" s="25"/>
      <c r="M52" s="25"/>
      <c r="N52" s="25"/>
      <c r="O52" s="6"/>
      <c r="P52" s="6"/>
      <c r="Q52" s="6"/>
      <c r="R52" s="7">
        <f t="shared" si="6"/>
        <v>25</v>
      </c>
      <c r="S52" s="7">
        <v>3</v>
      </c>
      <c r="T52" s="7"/>
      <c r="U52" s="13"/>
      <c r="V52" s="13">
        <v>0</v>
      </c>
      <c r="W52" s="7">
        <v>5</v>
      </c>
      <c r="X52" s="7">
        <v>1.5</v>
      </c>
      <c r="Y52" s="13"/>
      <c r="Z52" s="13"/>
      <c r="AA52" s="7"/>
      <c r="AB52" s="7"/>
      <c r="AC52" s="13">
        <v>2</v>
      </c>
      <c r="AD52" s="13"/>
      <c r="AE52" s="7">
        <f t="shared" si="17"/>
        <v>11.5</v>
      </c>
      <c r="AF52" s="6">
        <f t="shared" si="18"/>
        <v>56.5</v>
      </c>
      <c r="AG52" s="39"/>
      <c r="AH52" s="43"/>
      <c r="AI52" s="43"/>
      <c r="AJ52" s="43"/>
      <c r="AK52" s="43"/>
      <c r="AL52" s="43"/>
      <c r="AN52" s="14">
        <f t="shared" si="19"/>
        <v>0.51427102082797627</v>
      </c>
      <c r="AO52" s="14">
        <f t="shared" si="20"/>
        <v>0.36427530641981654</v>
      </c>
      <c r="AP52" s="14">
        <f t="shared" si="21"/>
        <v>0.59999250009374883</v>
      </c>
      <c r="AQ52" s="14">
        <f t="shared" si="7"/>
        <v>0</v>
      </c>
      <c r="AR52" s="14"/>
      <c r="AS52" s="45"/>
      <c r="AT52" s="43">
        <f t="shared" si="8"/>
        <v>2</v>
      </c>
      <c r="AU52" s="43">
        <f t="shared" si="9"/>
        <v>1</v>
      </c>
      <c r="AV52" s="43">
        <f t="shared" si="10"/>
        <v>2</v>
      </c>
      <c r="AW52" s="43">
        <f t="shared" si="11"/>
        <v>0</v>
      </c>
      <c r="AX52" s="43"/>
      <c r="AY52" s="48"/>
      <c r="AZ52" s="43" t="str">
        <f t="shared" si="12"/>
        <v>Att</v>
      </c>
      <c r="BA52" s="43" t="str">
        <f t="shared" si="13"/>
        <v>Weak</v>
      </c>
      <c r="BB52" s="43" t="str">
        <f t="shared" si="14"/>
        <v>Att</v>
      </c>
      <c r="BC52" s="43" t="str">
        <f t="shared" si="15"/>
        <v>Not</v>
      </c>
      <c r="BD52" s="43"/>
      <c r="BE52"/>
    </row>
    <row r="53" spans="1:57" s="1" customFormat="1" ht="16" x14ac:dyDescent="0.2">
      <c r="A53" s="69">
        <v>222310005101061</v>
      </c>
      <c r="B53" s="18" t="s">
        <v>99</v>
      </c>
      <c r="C53" s="6"/>
      <c r="D53" s="8">
        <v>3</v>
      </c>
      <c r="E53" s="9">
        <v>2</v>
      </c>
      <c r="F53" s="10">
        <v>0</v>
      </c>
      <c r="G53" s="40">
        <f t="shared" si="16"/>
        <v>5</v>
      </c>
      <c r="H53" s="6">
        <v>8</v>
      </c>
      <c r="I53" s="9">
        <v>1</v>
      </c>
      <c r="J53" s="10"/>
      <c r="K53" s="6"/>
      <c r="L53" s="25"/>
      <c r="M53" s="25"/>
      <c r="N53" s="25"/>
      <c r="O53" s="6"/>
      <c r="P53" s="6"/>
      <c r="Q53" s="6"/>
      <c r="R53" s="7">
        <f t="shared" si="6"/>
        <v>14</v>
      </c>
      <c r="S53" s="7">
        <v>4</v>
      </c>
      <c r="T53" s="7">
        <v>0</v>
      </c>
      <c r="U53" s="13"/>
      <c r="V53" s="13"/>
      <c r="W53" s="7"/>
      <c r="X53" s="7"/>
      <c r="Y53" s="13">
        <v>2</v>
      </c>
      <c r="Z53" s="13">
        <v>0</v>
      </c>
      <c r="AA53" s="7">
        <v>3</v>
      </c>
      <c r="AB53" s="7">
        <v>0</v>
      </c>
      <c r="AC53" s="13">
        <v>0</v>
      </c>
      <c r="AD53" s="13">
        <v>3</v>
      </c>
      <c r="AE53" s="7">
        <f t="shared" si="17"/>
        <v>12</v>
      </c>
      <c r="AF53" s="6">
        <f t="shared" si="18"/>
        <v>39</v>
      </c>
      <c r="AG53" s="39"/>
      <c r="AH53" s="43"/>
      <c r="AI53" s="43"/>
      <c r="AJ53" s="43"/>
      <c r="AK53" s="43"/>
      <c r="AL53" s="43"/>
      <c r="AN53" s="14">
        <f t="shared" si="19"/>
        <v>0.29999142881631952</v>
      </c>
      <c r="AO53" s="14">
        <f t="shared" si="20"/>
        <v>4.2855918402331356E-2</v>
      </c>
      <c r="AP53" s="14">
        <f t="shared" si="21"/>
        <v>0.37499531255859297</v>
      </c>
      <c r="AQ53" s="14">
        <f t="shared" si="7"/>
        <v>0.34284734721865084</v>
      </c>
      <c r="AR53" s="14"/>
      <c r="AS53" s="45"/>
      <c r="AT53" s="43">
        <f t="shared" si="8"/>
        <v>1</v>
      </c>
      <c r="AU53" s="43">
        <f t="shared" si="9"/>
        <v>0</v>
      </c>
      <c r="AV53" s="43">
        <f t="shared" si="10"/>
        <v>1</v>
      </c>
      <c r="AW53" s="43">
        <f t="shared" si="11"/>
        <v>1</v>
      </c>
      <c r="AX53" s="43"/>
      <c r="AY53" s="48"/>
      <c r="AZ53" s="43" t="str">
        <f t="shared" si="12"/>
        <v>Weak</v>
      </c>
      <c r="BA53" s="43" t="str">
        <f t="shared" si="13"/>
        <v>Not</v>
      </c>
      <c r="BB53" s="43" t="str">
        <f t="shared" si="14"/>
        <v>Weak</v>
      </c>
      <c r="BC53" s="43" t="str">
        <f t="shared" si="15"/>
        <v>Weak</v>
      </c>
      <c r="BD53" s="43"/>
      <c r="BE53"/>
    </row>
    <row r="54" spans="1:57" s="1" customFormat="1" ht="16" x14ac:dyDescent="0.2">
      <c r="A54" s="69">
        <v>222310005101062</v>
      </c>
      <c r="B54" s="18" t="s">
        <v>100</v>
      </c>
      <c r="C54" s="6"/>
      <c r="D54" s="8">
        <v>2</v>
      </c>
      <c r="E54" s="9">
        <v>4</v>
      </c>
      <c r="F54" s="10" t="s">
        <v>61</v>
      </c>
      <c r="G54" s="40">
        <f t="shared" si="16"/>
        <v>6</v>
      </c>
      <c r="H54" s="6">
        <v>8</v>
      </c>
      <c r="I54" s="9">
        <v>0</v>
      </c>
      <c r="J54" s="10"/>
      <c r="K54" s="6"/>
      <c r="L54" s="25"/>
      <c r="M54" s="25"/>
      <c r="N54" s="25"/>
      <c r="O54" s="6"/>
      <c r="P54" s="6"/>
      <c r="Q54" s="6"/>
      <c r="R54" s="7">
        <f t="shared" si="6"/>
        <v>14</v>
      </c>
      <c r="S54" s="7">
        <v>4</v>
      </c>
      <c r="T54" s="7"/>
      <c r="U54" s="13"/>
      <c r="V54" s="13"/>
      <c r="W54" s="7">
        <v>5</v>
      </c>
      <c r="X54" s="7">
        <v>0</v>
      </c>
      <c r="Y54" s="13"/>
      <c r="Z54" s="13"/>
      <c r="AA54" s="7">
        <v>3</v>
      </c>
      <c r="AB54" s="7">
        <v>0</v>
      </c>
      <c r="AC54" s="13"/>
      <c r="AD54" s="13">
        <v>0</v>
      </c>
      <c r="AE54" s="7">
        <f t="shared" si="17"/>
        <v>12</v>
      </c>
      <c r="AF54" s="6">
        <f t="shared" si="18"/>
        <v>40</v>
      </c>
      <c r="AG54" s="39"/>
      <c r="AH54" s="43"/>
      <c r="AI54" s="43"/>
      <c r="AJ54" s="43"/>
      <c r="AK54" s="43"/>
      <c r="AL54" s="43"/>
      <c r="AN54" s="14">
        <f t="shared" si="19"/>
        <v>0.47141510242564494</v>
      </c>
      <c r="AO54" s="14">
        <f t="shared" si="20"/>
        <v>0</v>
      </c>
      <c r="AP54" s="14">
        <f t="shared" si="21"/>
        <v>0.44999437507031159</v>
      </c>
      <c r="AQ54" s="14">
        <f>MIN(SUMIF($D$14:$AD$14,I$6,$D54:$AD54)/AQ$15, 100%)</f>
        <v>0.12856775520699407</v>
      </c>
      <c r="AR54" s="14"/>
      <c r="AS54" s="45"/>
      <c r="AT54" s="43">
        <f t="shared" si="8"/>
        <v>1</v>
      </c>
      <c r="AU54" s="43">
        <f t="shared" si="9"/>
        <v>0</v>
      </c>
      <c r="AV54" s="43">
        <f t="shared" si="10"/>
        <v>1</v>
      </c>
      <c r="AW54" s="43">
        <f t="shared" si="11"/>
        <v>0</v>
      </c>
      <c r="AX54" s="43"/>
      <c r="AY54" s="48"/>
      <c r="AZ54" s="43" t="str">
        <f t="shared" si="12"/>
        <v>Weak</v>
      </c>
      <c r="BA54" s="43" t="str">
        <f t="shared" si="13"/>
        <v>Not</v>
      </c>
      <c r="BB54" s="43" t="str">
        <f t="shared" si="14"/>
        <v>Weak</v>
      </c>
      <c r="BC54" s="43" t="str">
        <f t="shared" si="15"/>
        <v>Not</v>
      </c>
      <c r="BD54" s="43"/>
      <c r="BE54"/>
    </row>
    <row r="55" spans="1:57" s="1" customFormat="1" ht="16" x14ac:dyDescent="0.2">
      <c r="A55" s="69">
        <v>222310005101063</v>
      </c>
      <c r="B55" s="18" t="s">
        <v>101</v>
      </c>
      <c r="C55" s="6"/>
      <c r="D55" s="8">
        <v>4</v>
      </c>
      <c r="E55" s="9">
        <v>3</v>
      </c>
      <c r="F55" s="10">
        <v>5</v>
      </c>
      <c r="G55" s="40">
        <f t="shared" si="16"/>
        <v>9</v>
      </c>
      <c r="H55" s="6">
        <v>10</v>
      </c>
      <c r="I55" s="9">
        <v>5</v>
      </c>
      <c r="J55" s="10"/>
      <c r="K55" s="6"/>
      <c r="L55" s="25"/>
      <c r="M55" s="25"/>
      <c r="N55" s="25"/>
      <c r="O55" s="6"/>
      <c r="P55" s="6"/>
      <c r="Q55" s="6"/>
      <c r="R55" s="7">
        <f t="shared" si="6"/>
        <v>24</v>
      </c>
      <c r="S55" s="7">
        <v>5</v>
      </c>
      <c r="T55" s="7"/>
      <c r="U55" s="13"/>
      <c r="V55" s="13"/>
      <c r="W55" s="7"/>
      <c r="X55" s="7"/>
      <c r="Y55" s="13">
        <v>1</v>
      </c>
      <c r="Z55" s="13">
        <v>0</v>
      </c>
      <c r="AA55" s="7">
        <v>4</v>
      </c>
      <c r="AB55" s="7">
        <v>0</v>
      </c>
      <c r="AC55" s="13">
        <v>2</v>
      </c>
      <c r="AD55" s="13">
        <v>4</v>
      </c>
      <c r="AE55" s="7">
        <f t="shared" ref="AE55:AE74" si="22">SUM(S55:AD55)</f>
        <v>16</v>
      </c>
      <c r="AF55" s="6">
        <f t="shared" si="18"/>
        <v>59</v>
      </c>
      <c r="AG55" s="39"/>
      <c r="AH55" s="43"/>
      <c r="AI55" s="43"/>
      <c r="AJ55" s="43"/>
      <c r="AK55" s="43"/>
      <c r="AL55" s="43"/>
      <c r="AN55" s="14">
        <f t="shared" si="19"/>
        <v>0.38570326562098223</v>
      </c>
      <c r="AO55" s="14">
        <f t="shared" si="20"/>
        <v>0.29999142881631952</v>
      </c>
      <c r="AP55" s="14">
        <f t="shared" si="21"/>
        <v>0.4874939063261709</v>
      </c>
      <c r="AQ55" s="14">
        <f t="shared" si="7"/>
        <v>0.59998285763263903</v>
      </c>
      <c r="AR55" s="14"/>
      <c r="AS55" s="45"/>
      <c r="AT55" s="43">
        <f t="shared" si="8"/>
        <v>1</v>
      </c>
      <c r="AU55" s="43">
        <f t="shared" si="9"/>
        <v>1</v>
      </c>
      <c r="AV55" s="43">
        <f t="shared" si="10"/>
        <v>1</v>
      </c>
      <c r="AW55" s="43">
        <f t="shared" si="11"/>
        <v>2</v>
      </c>
      <c r="AX55" s="43"/>
      <c r="AY55" s="48"/>
      <c r="AZ55" s="43" t="str">
        <f t="shared" si="12"/>
        <v>Weak</v>
      </c>
      <c r="BA55" s="43" t="str">
        <f t="shared" si="13"/>
        <v>Weak</v>
      </c>
      <c r="BB55" s="43" t="str">
        <f t="shared" si="14"/>
        <v>Weak</v>
      </c>
      <c r="BC55" s="43" t="str">
        <f>IF(AW55=2,"Att", (IF(AW55=0,"Not","Weak")))</f>
        <v>Att</v>
      </c>
      <c r="BD55" s="43"/>
      <c r="BE55"/>
    </row>
    <row r="56" spans="1:57" s="1" customFormat="1" ht="16" x14ac:dyDescent="0.2">
      <c r="A56" s="69">
        <v>222310005101064</v>
      </c>
      <c r="B56" s="18" t="s">
        <v>102</v>
      </c>
      <c r="C56" s="6"/>
      <c r="D56" s="8">
        <v>2</v>
      </c>
      <c r="E56" s="9" t="s">
        <v>61</v>
      </c>
      <c r="F56" s="10" t="s">
        <v>61</v>
      </c>
      <c r="G56" s="40">
        <v>2</v>
      </c>
      <c r="H56" s="6" t="s">
        <v>61</v>
      </c>
      <c r="I56" s="9" t="s">
        <v>61</v>
      </c>
      <c r="J56" s="10"/>
      <c r="K56" s="6"/>
      <c r="L56" s="25"/>
      <c r="M56" s="25"/>
      <c r="N56" s="25"/>
      <c r="O56" s="6"/>
      <c r="P56" s="6"/>
      <c r="Q56" s="6"/>
      <c r="R56" s="7">
        <f t="shared" si="6"/>
        <v>2</v>
      </c>
      <c r="S56" s="7"/>
      <c r="T56" s="7"/>
      <c r="U56" s="13"/>
      <c r="V56" s="13"/>
      <c r="W56" s="7"/>
      <c r="X56" s="7"/>
      <c r="Y56" s="13"/>
      <c r="Z56" s="13"/>
      <c r="AA56" s="7"/>
      <c r="AB56" s="7"/>
      <c r="AC56" s="13"/>
      <c r="AD56" s="13"/>
      <c r="AE56" s="7">
        <f t="shared" si="22"/>
        <v>0</v>
      </c>
      <c r="AF56" s="6">
        <f t="shared" si="18"/>
        <v>4</v>
      </c>
      <c r="AG56" s="39"/>
      <c r="AH56" s="43"/>
      <c r="AI56" s="43"/>
      <c r="AJ56" s="43"/>
      <c r="AK56" s="43"/>
      <c r="AL56" s="43"/>
      <c r="AN56" s="14">
        <f t="shared" si="19"/>
        <v>8.5711836804662711E-2</v>
      </c>
      <c r="AO56" s="14">
        <f t="shared" si="20"/>
        <v>0</v>
      </c>
      <c r="AP56" s="14">
        <f t="shared" si="21"/>
        <v>0</v>
      </c>
      <c r="AQ56" s="14">
        <f t="shared" si="7"/>
        <v>0</v>
      </c>
      <c r="AR56" s="14"/>
      <c r="AS56" s="45"/>
      <c r="AT56" s="43">
        <f t="shared" si="8"/>
        <v>0</v>
      </c>
      <c r="AU56" s="43">
        <f t="shared" si="9"/>
        <v>0</v>
      </c>
      <c r="AV56" s="43">
        <f t="shared" si="10"/>
        <v>0</v>
      </c>
      <c r="AW56" s="43">
        <f>IF((AQ56)&gt;=50%, 2, (IF((AQ56)&lt;25%, 0, 1)))</f>
        <v>0</v>
      </c>
      <c r="AX56" s="43"/>
      <c r="AY56" s="48"/>
      <c r="AZ56" s="43" t="str">
        <f t="shared" si="12"/>
        <v>Not</v>
      </c>
      <c r="BA56" s="43" t="str">
        <f t="shared" si="13"/>
        <v>Not</v>
      </c>
      <c r="BB56" s="43" t="str">
        <f t="shared" si="14"/>
        <v>Not</v>
      </c>
      <c r="BC56" s="43" t="str">
        <f t="shared" si="15"/>
        <v>Not</v>
      </c>
      <c r="BD56" s="43"/>
      <c r="BE56"/>
    </row>
    <row r="57" spans="1:57" s="1" customFormat="1" ht="16" x14ac:dyDescent="0.2">
      <c r="A57" s="69">
        <v>222310005101066</v>
      </c>
      <c r="B57" s="18" t="s">
        <v>103</v>
      </c>
      <c r="C57" s="6"/>
      <c r="D57" s="8">
        <v>2</v>
      </c>
      <c r="E57" s="9">
        <v>10</v>
      </c>
      <c r="F57" s="10">
        <v>0</v>
      </c>
      <c r="G57" s="40">
        <f t="shared" si="16"/>
        <v>12</v>
      </c>
      <c r="H57" s="6">
        <v>8</v>
      </c>
      <c r="I57" s="9">
        <v>1</v>
      </c>
      <c r="J57" s="10"/>
      <c r="K57" s="6"/>
      <c r="L57" s="25"/>
      <c r="M57" s="25"/>
      <c r="N57" s="25"/>
      <c r="O57" s="6"/>
      <c r="P57" s="6"/>
      <c r="Q57" s="6"/>
      <c r="R57" s="7">
        <f t="shared" si="6"/>
        <v>21</v>
      </c>
      <c r="S57" s="7">
        <v>1</v>
      </c>
      <c r="T57" s="7"/>
      <c r="U57" s="13"/>
      <c r="V57" s="13"/>
      <c r="W57" s="7"/>
      <c r="X57" s="7">
        <v>0</v>
      </c>
      <c r="Y57" s="13">
        <v>1</v>
      </c>
      <c r="Z57" s="13"/>
      <c r="AA57" s="7">
        <v>3</v>
      </c>
      <c r="AB57" s="7">
        <v>0</v>
      </c>
      <c r="AC57" s="13"/>
      <c r="AD57" s="13">
        <v>0</v>
      </c>
      <c r="AE57" s="7">
        <f t="shared" si="22"/>
        <v>5</v>
      </c>
      <c r="AF57" s="6">
        <f t="shared" si="18"/>
        <v>46</v>
      </c>
      <c r="AG57" s="39"/>
      <c r="AH57" s="43"/>
      <c r="AI57" s="43"/>
      <c r="AJ57" s="43"/>
      <c r="AK57" s="43"/>
      <c r="AL57" s="43"/>
      <c r="AN57" s="14">
        <f t="shared" si="19"/>
        <v>0.12856775520699407</v>
      </c>
      <c r="AO57" s="14">
        <f t="shared" si="20"/>
        <v>4.2855918402331356E-2</v>
      </c>
      <c r="AP57" s="14">
        <f t="shared" si="21"/>
        <v>0.67499156260546744</v>
      </c>
      <c r="AQ57" s="14">
        <f t="shared" si="7"/>
        <v>0.17142367360932542</v>
      </c>
      <c r="AR57" s="14"/>
      <c r="AS57" s="45"/>
      <c r="AT57" s="43">
        <f t="shared" si="8"/>
        <v>0</v>
      </c>
      <c r="AU57" s="43">
        <f t="shared" si="9"/>
        <v>0</v>
      </c>
      <c r="AV57" s="43">
        <f t="shared" si="10"/>
        <v>2</v>
      </c>
      <c r="AW57" s="43">
        <f t="shared" si="11"/>
        <v>0</v>
      </c>
      <c r="AX57" s="43"/>
      <c r="AY57" s="48"/>
      <c r="AZ57" s="43" t="str">
        <f t="shared" si="12"/>
        <v>Not</v>
      </c>
      <c r="BA57" s="43" t="str">
        <f t="shared" si="13"/>
        <v>Not</v>
      </c>
      <c r="BB57" s="43" t="str">
        <f t="shared" si="14"/>
        <v>Att</v>
      </c>
      <c r="BC57" s="43" t="str">
        <f t="shared" si="15"/>
        <v>Not</v>
      </c>
      <c r="BD57" s="43"/>
      <c r="BE57"/>
    </row>
    <row r="58" spans="1:57" s="1" customFormat="1" ht="16" x14ac:dyDescent="0.2">
      <c r="A58" s="69">
        <v>222310005101067</v>
      </c>
      <c r="B58" s="18" t="s">
        <v>104</v>
      </c>
      <c r="C58" s="6"/>
      <c r="D58" s="8">
        <v>0</v>
      </c>
      <c r="E58" s="9">
        <v>1</v>
      </c>
      <c r="F58" s="10">
        <v>0</v>
      </c>
      <c r="G58" s="40">
        <f t="shared" si="16"/>
        <v>1</v>
      </c>
      <c r="H58" s="6">
        <v>10</v>
      </c>
      <c r="I58" s="9">
        <v>0.5</v>
      </c>
      <c r="J58" s="10"/>
      <c r="K58" s="6"/>
      <c r="L58" s="25"/>
      <c r="M58" s="25"/>
      <c r="N58" s="25"/>
      <c r="O58" s="6"/>
      <c r="P58" s="6"/>
      <c r="Q58" s="6"/>
      <c r="R58" s="7">
        <f t="shared" si="6"/>
        <v>11.5</v>
      </c>
      <c r="S58" s="7">
        <v>4</v>
      </c>
      <c r="T58" s="7"/>
      <c r="U58" s="13"/>
      <c r="V58" s="13"/>
      <c r="W58" s="7">
        <v>2</v>
      </c>
      <c r="X58" s="7"/>
      <c r="Y58" s="13"/>
      <c r="Z58" s="13">
        <v>0</v>
      </c>
      <c r="AA58" s="7"/>
      <c r="AB58" s="7">
        <v>2</v>
      </c>
      <c r="AC58" s="13"/>
      <c r="AD58" s="13"/>
      <c r="AE58" s="7">
        <f t="shared" si="22"/>
        <v>8</v>
      </c>
      <c r="AF58" s="6">
        <f t="shared" si="18"/>
        <v>30.5</v>
      </c>
      <c r="AG58" s="39"/>
      <c r="AH58" s="43"/>
      <c r="AI58" s="43"/>
      <c r="AJ58" s="43"/>
      <c r="AK58" s="43"/>
      <c r="AL58" s="43"/>
      <c r="AN58" s="14">
        <f t="shared" si="19"/>
        <v>0.25713551041398813</v>
      </c>
      <c r="AO58" s="14">
        <f t="shared" si="20"/>
        <v>2.1427959201165678E-2</v>
      </c>
      <c r="AP58" s="14">
        <f t="shared" si="21"/>
        <v>0.4874939063261709</v>
      </c>
      <c r="AQ58" s="14">
        <f t="shared" si="7"/>
        <v>0</v>
      </c>
      <c r="AR58" s="14"/>
      <c r="AS58" s="45"/>
      <c r="AT58" s="43">
        <f t="shared" si="8"/>
        <v>1</v>
      </c>
      <c r="AU58" s="43">
        <f t="shared" si="9"/>
        <v>0</v>
      </c>
      <c r="AV58" s="43">
        <f t="shared" si="10"/>
        <v>1</v>
      </c>
      <c r="AW58" s="43">
        <f t="shared" si="11"/>
        <v>0</v>
      </c>
      <c r="AX58" s="43"/>
      <c r="AY58" s="48"/>
      <c r="AZ58" s="43" t="str">
        <f t="shared" si="12"/>
        <v>Weak</v>
      </c>
      <c r="BA58" s="43" t="str">
        <f t="shared" si="13"/>
        <v>Not</v>
      </c>
      <c r="BB58" s="43" t="str">
        <f t="shared" si="14"/>
        <v>Weak</v>
      </c>
      <c r="BC58" s="43" t="str">
        <f t="shared" si="15"/>
        <v>Not</v>
      </c>
      <c r="BD58" s="43"/>
      <c r="BE58"/>
    </row>
    <row r="59" spans="1:57" s="1" customFormat="1" ht="16" x14ac:dyDescent="0.2">
      <c r="A59" s="69">
        <v>222310005101068</v>
      </c>
      <c r="B59" s="18" t="s">
        <v>105</v>
      </c>
      <c r="C59" s="6"/>
      <c r="D59" s="8">
        <v>4</v>
      </c>
      <c r="E59" s="9">
        <v>7</v>
      </c>
      <c r="F59" s="10">
        <v>0</v>
      </c>
      <c r="G59" s="40">
        <f t="shared" si="16"/>
        <v>11</v>
      </c>
      <c r="H59" s="6">
        <v>9</v>
      </c>
      <c r="I59" s="9">
        <v>6</v>
      </c>
      <c r="J59" s="10"/>
      <c r="K59" s="6"/>
      <c r="L59" s="25"/>
      <c r="M59" s="25"/>
      <c r="N59" s="25"/>
      <c r="O59" s="6"/>
      <c r="P59" s="6"/>
      <c r="Q59" s="6"/>
      <c r="R59" s="7">
        <f>SUM(G59:P59)</f>
        <v>26</v>
      </c>
      <c r="S59" s="7">
        <v>3</v>
      </c>
      <c r="T59" s="7">
        <v>0</v>
      </c>
      <c r="U59" s="13"/>
      <c r="V59" s="13"/>
      <c r="W59" s="7">
        <v>0</v>
      </c>
      <c r="X59" s="7">
        <v>0</v>
      </c>
      <c r="Y59" s="13">
        <v>1</v>
      </c>
      <c r="Z59" s="13">
        <v>5</v>
      </c>
      <c r="AA59" s="7"/>
      <c r="AB59" s="7"/>
      <c r="AC59" s="13">
        <v>2</v>
      </c>
      <c r="AD59" s="13">
        <v>6</v>
      </c>
      <c r="AE59" s="7">
        <f t="shared" si="22"/>
        <v>17</v>
      </c>
      <c r="AF59" s="6">
        <f t="shared" si="18"/>
        <v>63</v>
      </c>
      <c r="AG59" s="39"/>
      <c r="AH59" s="43"/>
      <c r="AI59" s="43"/>
      <c r="AJ59" s="43"/>
      <c r="AK59" s="43"/>
      <c r="AL59" s="43"/>
      <c r="AN59" s="14">
        <f t="shared" si="19"/>
        <v>0.29999142881631952</v>
      </c>
      <c r="AO59" s="14">
        <f t="shared" si="20"/>
        <v>0.34284734721865084</v>
      </c>
      <c r="AP59" s="14">
        <f t="shared" si="21"/>
        <v>0.78749015637304531</v>
      </c>
      <c r="AQ59" s="14">
        <f t="shared" si="7"/>
        <v>0.29999142881631952</v>
      </c>
      <c r="AR59" s="14"/>
      <c r="AS59" s="45"/>
      <c r="AT59" s="43">
        <f t="shared" si="8"/>
        <v>1</v>
      </c>
      <c r="AU59" s="43">
        <f t="shared" si="9"/>
        <v>1</v>
      </c>
      <c r="AV59" s="43">
        <f t="shared" si="10"/>
        <v>2</v>
      </c>
      <c r="AW59" s="43">
        <f t="shared" si="11"/>
        <v>1</v>
      </c>
      <c r="AX59" s="43"/>
      <c r="AY59" s="48"/>
      <c r="AZ59" s="43" t="str">
        <f t="shared" si="12"/>
        <v>Weak</v>
      </c>
      <c r="BA59" s="43" t="str">
        <f t="shared" si="13"/>
        <v>Weak</v>
      </c>
      <c r="BB59" s="43" t="str">
        <f t="shared" si="14"/>
        <v>Att</v>
      </c>
      <c r="BC59" s="43" t="str">
        <f t="shared" si="15"/>
        <v>Weak</v>
      </c>
      <c r="BD59" s="43"/>
      <c r="BE59"/>
    </row>
    <row r="60" spans="1:57" s="1" customFormat="1" ht="16" x14ac:dyDescent="0.2">
      <c r="A60" s="69">
        <v>222310005101069</v>
      </c>
      <c r="B60" s="18" t="s">
        <v>106</v>
      </c>
      <c r="C60" s="6"/>
      <c r="D60" s="8">
        <v>2</v>
      </c>
      <c r="E60" s="9">
        <v>3</v>
      </c>
      <c r="F60" s="10">
        <v>0</v>
      </c>
      <c r="G60" s="40">
        <f t="shared" si="16"/>
        <v>5</v>
      </c>
      <c r="H60" s="6">
        <v>7</v>
      </c>
      <c r="I60" s="9">
        <v>1</v>
      </c>
      <c r="J60" s="10"/>
      <c r="K60" s="6"/>
      <c r="L60" s="25"/>
      <c r="M60" s="25"/>
      <c r="N60" s="25"/>
      <c r="O60" s="6"/>
      <c r="P60" s="6"/>
      <c r="Q60" s="6"/>
      <c r="R60" s="7">
        <f t="shared" si="6"/>
        <v>13</v>
      </c>
      <c r="S60" s="7">
        <v>4</v>
      </c>
      <c r="T60" s="7"/>
      <c r="U60" s="13">
        <v>0</v>
      </c>
      <c r="V60" s="13">
        <v>0</v>
      </c>
      <c r="W60" s="7"/>
      <c r="X60" s="7"/>
      <c r="Y60" s="13"/>
      <c r="Z60" s="13"/>
      <c r="AA60" s="7">
        <v>5</v>
      </c>
      <c r="AB60" s="7">
        <v>0</v>
      </c>
      <c r="AC60" s="13">
        <v>0</v>
      </c>
      <c r="AD60" s="13">
        <v>2</v>
      </c>
      <c r="AE60" s="7">
        <f t="shared" si="22"/>
        <v>11</v>
      </c>
      <c r="AF60" s="6">
        <f t="shared" si="18"/>
        <v>36</v>
      </c>
      <c r="AG60" s="39"/>
      <c r="AH60" s="43"/>
      <c r="AI60" s="43"/>
      <c r="AJ60" s="43"/>
      <c r="AK60" s="43"/>
      <c r="AL60" s="43"/>
      <c r="AN60" s="14">
        <f t="shared" si="19"/>
        <v>0.25713551041398813</v>
      </c>
      <c r="AO60" s="14">
        <f t="shared" si="20"/>
        <v>4.2855918402331356E-2</v>
      </c>
      <c r="AP60" s="14">
        <f t="shared" si="21"/>
        <v>0.37499531255859297</v>
      </c>
      <c r="AQ60" s="14">
        <f t="shared" si="7"/>
        <v>0.29999142881631952</v>
      </c>
      <c r="AR60" s="14"/>
      <c r="AS60" s="45"/>
      <c r="AT60" s="43">
        <f t="shared" si="8"/>
        <v>1</v>
      </c>
      <c r="AU60" s="43">
        <f t="shared" si="9"/>
        <v>0</v>
      </c>
      <c r="AV60" s="43">
        <f t="shared" si="10"/>
        <v>1</v>
      </c>
      <c r="AW60" s="43">
        <f t="shared" si="11"/>
        <v>1</v>
      </c>
      <c r="AX60" s="43"/>
      <c r="AY60" s="48"/>
      <c r="AZ60" s="43" t="str">
        <f t="shared" si="12"/>
        <v>Weak</v>
      </c>
      <c r="BA60" s="43" t="str">
        <f t="shared" si="13"/>
        <v>Not</v>
      </c>
      <c r="BB60" s="43" t="str">
        <f t="shared" si="14"/>
        <v>Weak</v>
      </c>
      <c r="BC60" s="43" t="str">
        <f t="shared" si="15"/>
        <v>Weak</v>
      </c>
      <c r="BD60" s="43"/>
      <c r="BE60"/>
    </row>
    <row r="61" spans="1:57" s="1" customFormat="1" ht="16" x14ac:dyDescent="0.2">
      <c r="A61" s="69">
        <v>222310005101070</v>
      </c>
      <c r="B61" s="18" t="s">
        <v>107</v>
      </c>
      <c r="C61" s="6"/>
      <c r="D61" s="8">
        <v>0</v>
      </c>
      <c r="E61" s="9">
        <v>8</v>
      </c>
      <c r="F61" s="10">
        <v>2</v>
      </c>
      <c r="G61" s="40">
        <f t="shared" si="16"/>
        <v>10</v>
      </c>
      <c r="H61" s="6">
        <v>9</v>
      </c>
      <c r="I61" s="9">
        <v>5.5</v>
      </c>
      <c r="J61" s="10"/>
      <c r="K61" s="6"/>
      <c r="L61" s="25"/>
      <c r="M61" s="25"/>
      <c r="N61" s="25"/>
      <c r="O61" s="6"/>
      <c r="P61" s="6"/>
      <c r="Q61" s="6"/>
      <c r="R61" s="7">
        <f t="shared" si="6"/>
        <v>24.5</v>
      </c>
      <c r="S61" s="7"/>
      <c r="T61" s="7"/>
      <c r="U61" s="13"/>
      <c r="V61" s="13"/>
      <c r="W61" s="7">
        <v>5</v>
      </c>
      <c r="X61" s="7"/>
      <c r="Y61" s="13">
        <v>0</v>
      </c>
      <c r="Z61" s="13">
        <v>0</v>
      </c>
      <c r="AA61" s="7">
        <v>3</v>
      </c>
      <c r="AB61" s="7">
        <v>0</v>
      </c>
      <c r="AC61" s="13">
        <v>0</v>
      </c>
      <c r="AD61" s="13">
        <v>4</v>
      </c>
      <c r="AE61" s="7">
        <f t="shared" si="22"/>
        <v>12</v>
      </c>
      <c r="AF61" s="6">
        <f t="shared" si="18"/>
        <v>55.5</v>
      </c>
      <c r="AG61" s="39"/>
      <c r="AH61" s="43"/>
      <c r="AI61" s="43"/>
      <c r="AJ61" s="43"/>
      <c r="AK61" s="43"/>
      <c r="AL61" s="43"/>
      <c r="AN61" s="14">
        <f t="shared" si="19"/>
        <v>0.21427959201165678</v>
      </c>
      <c r="AO61" s="14">
        <f t="shared" si="20"/>
        <v>0.23570755121282247</v>
      </c>
      <c r="AP61" s="14">
        <f t="shared" si="21"/>
        <v>0.63749203134960808</v>
      </c>
      <c r="AQ61" s="14">
        <f t="shared" si="7"/>
        <v>0.38570326562098223</v>
      </c>
      <c r="AR61" s="14"/>
      <c r="AS61" s="45"/>
      <c r="AT61" s="43">
        <f t="shared" si="8"/>
        <v>0</v>
      </c>
      <c r="AU61" s="43">
        <f t="shared" si="9"/>
        <v>0</v>
      </c>
      <c r="AV61" s="43">
        <f t="shared" si="10"/>
        <v>2</v>
      </c>
      <c r="AW61" s="43">
        <f t="shared" si="11"/>
        <v>1</v>
      </c>
      <c r="AX61" s="43"/>
      <c r="AY61" s="48"/>
      <c r="AZ61" s="43" t="str">
        <f t="shared" si="12"/>
        <v>Not</v>
      </c>
      <c r="BA61" s="43" t="str">
        <f t="shared" si="13"/>
        <v>Not</v>
      </c>
      <c r="BB61" s="43" t="str">
        <f t="shared" si="14"/>
        <v>Att</v>
      </c>
      <c r="BC61" s="43" t="str">
        <f t="shared" si="15"/>
        <v>Weak</v>
      </c>
      <c r="BD61" s="43"/>
      <c r="BE61"/>
    </row>
    <row r="62" spans="1:57" s="1" customFormat="1" ht="16" x14ac:dyDescent="0.2">
      <c r="A62" s="69">
        <v>222310005101071</v>
      </c>
      <c r="B62" s="18" t="s">
        <v>108</v>
      </c>
      <c r="C62" s="6"/>
      <c r="D62" s="20">
        <v>2</v>
      </c>
      <c r="E62" s="22">
        <v>6</v>
      </c>
      <c r="F62" s="10">
        <v>0</v>
      </c>
      <c r="G62" s="40">
        <f t="shared" si="16"/>
        <v>8</v>
      </c>
      <c r="H62" s="21" t="s">
        <v>61</v>
      </c>
      <c r="I62" s="22">
        <v>2</v>
      </c>
      <c r="J62" s="23"/>
      <c r="K62" s="21"/>
      <c r="L62" s="26"/>
      <c r="M62" s="26"/>
      <c r="N62" s="26"/>
      <c r="O62" s="21"/>
      <c r="P62" s="21"/>
      <c r="Q62" s="21"/>
      <c r="R62" s="7">
        <f t="shared" si="6"/>
        <v>10</v>
      </c>
      <c r="S62" s="15">
        <v>0</v>
      </c>
      <c r="T62" s="15">
        <v>0</v>
      </c>
      <c r="U62" s="24"/>
      <c r="V62" s="24"/>
      <c r="W62" s="15"/>
      <c r="X62" s="15">
        <v>0</v>
      </c>
      <c r="Y62" s="24">
        <v>1</v>
      </c>
      <c r="Z62" s="24">
        <v>0</v>
      </c>
      <c r="AA62" s="15">
        <v>0</v>
      </c>
      <c r="AB62" s="15">
        <v>0</v>
      </c>
      <c r="AC62" s="24"/>
      <c r="AD62" s="24"/>
      <c r="AE62" s="7">
        <f t="shared" si="22"/>
        <v>1</v>
      </c>
      <c r="AF62" s="6">
        <f t="shared" si="18"/>
        <v>19</v>
      </c>
      <c r="AG62" s="39"/>
      <c r="AH62" s="43"/>
      <c r="AI62" s="43"/>
      <c r="AJ62" s="43"/>
      <c r="AK62" s="43"/>
      <c r="AL62" s="43"/>
      <c r="AN62" s="14">
        <f t="shared" si="19"/>
        <v>8.5711836804662711E-2</v>
      </c>
      <c r="AO62" s="14">
        <f t="shared" si="20"/>
        <v>8.5711836804662711E-2</v>
      </c>
      <c r="AP62" s="14">
        <f t="shared" si="21"/>
        <v>0.2249971875351558</v>
      </c>
      <c r="AQ62" s="14">
        <f t="shared" si="7"/>
        <v>4.2855918402331356E-2</v>
      </c>
      <c r="AR62" s="14"/>
      <c r="AS62" s="45"/>
      <c r="AT62" s="43">
        <f t="shared" si="8"/>
        <v>0</v>
      </c>
      <c r="AU62" s="43">
        <f t="shared" si="9"/>
        <v>0</v>
      </c>
      <c r="AV62" s="43">
        <f t="shared" si="10"/>
        <v>0</v>
      </c>
      <c r="AW62" s="43">
        <f t="shared" si="11"/>
        <v>0</v>
      </c>
      <c r="AX62" s="43"/>
      <c r="AY62" s="48"/>
      <c r="AZ62" s="43" t="str">
        <f t="shared" si="12"/>
        <v>Not</v>
      </c>
      <c r="BA62" s="43" t="str">
        <f t="shared" si="13"/>
        <v>Not</v>
      </c>
      <c r="BB62" s="43" t="str">
        <f t="shared" si="14"/>
        <v>Not</v>
      </c>
      <c r="BC62" s="43" t="str">
        <f t="shared" si="15"/>
        <v>Not</v>
      </c>
      <c r="BD62" s="43"/>
      <c r="BE62"/>
    </row>
    <row r="63" spans="1:57" s="1" customFormat="1" ht="16" x14ac:dyDescent="0.2">
      <c r="A63" s="69">
        <v>222310005101072</v>
      </c>
      <c r="B63" s="19" t="s">
        <v>109</v>
      </c>
      <c r="C63" s="6"/>
      <c r="D63" s="6">
        <v>0</v>
      </c>
      <c r="E63" s="6">
        <v>3</v>
      </c>
      <c r="F63" s="6">
        <v>1</v>
      </c>
      <c r="G63" s="40">
        <f t="shared" si="16"/>
        <v>4</v>
      </c>
      <c r="H63" s="6">
        <v>7</v>
      </c>
      <c r="I63" s="6">
        <v>0.5</v>
      </c>
      <c r="J63" s="6"/>
      <c r="K63" s="6"/>
      <c r="L63" s="25"/>
      <c r="M63" s="25"/>
      <c r="N63" s="25"/>
      <c r="O63" s="6"/>
      <c r="P63" s="6"/>
      <c r="Q63" s="6"/>
      <c r="R63" s="7">
        <f t="shared" si="6"/>
        <v>11.5</v>
      </c>
      <c r="S63" s="6">
        <v>4</v>
      </c>
      <c r="T63" s="6"/>
      <c r="U63" s="30"/>
      <c r="V63" s="30"/>
      <c r="W63" s="6">
        <v>5</v>
      </c>
      <c r="X63" s="6"/>
      <c r="Y63" s="30"/>
      <c r="Z63" s="30">
        <v>0</v>
      </c>
      <c r="AA63" s="6"/>
      <c r="AB63" s="6">
        <v>4</v>
      </c>
      <c r="AC63" s="30">
        <v>0</v>
      </c>
      <c r="AD63" s="30"/>
      <c r="AE63" s="7">
        <f t="shared" si="22"/>
        <v>13</v>
      </c>
      <c r="AF63" s="6">
        <f t="shared" si="18"/>
        <v>35.5</v>
      </c>
      <c r="AG63" s="39"/>
      <c r="AH63" s="43"/>
      <c r="AI63" s="43"/>
      <c r="AJ63" s="43"/>
      <c r="AK63" s="43"/>
      <c r="AL63" s="43"/>
      <c r="AN63" s="14">
        <f t="shared" si="19"/>
        <v>0.38570326562098223</v>
      </c>
      <c r="AO63" s="14">
        <f t="shared" si="20"/>
        <v>2.1427959201165678E-2</v>
      </c>
      <c r="AP63" s="14">
        <f t="shared" si="21"/>
        <v>0.52499343758203021</v>
      </c>
      <c r="AQ63" s="14">
        <f t="shared" si="7"/>
        <v>4.2855918402331356E-2</v>
      </c>
      <c r="AR63" s="14"/>
      <c r="AS63" s="45"/>
      <c r="AT63" s="43">
        <f t="shared" si="8"/>
        <v>1</v>
      </c>
      <c r="AU63" s="43">
        <f t="shared" si="9"/>
        <v>0</v>
      </c>
      <c r="AV63" s="43">
        <f t="shared" si="10"/>
        <v>2</v>
      </c>
      <c r="AW63" s="43">
        <f t="shared" si="11"/>
        <v>0</v>
      </c>
      <c r="AX63" s="43"/>
      <c r="AY63" s="48"/>
      <c r="AZ63" s="43" t="str">
        <f t="shared" si="12"/>
        <v>Weak</v>
      </c>
      <c r="BA63" s="43" t="str">
        <f t="shared" si="13"/>
        <v>Not</v>
      </c>
      <c r="BB63" s="43" t="str">
        <f t="shared" si="14"/>
        <v>Att</v>
      </c>
      <c r="BC63" s="43" t="str">
        <f t="shared" si="15"/>
        <v>Not</v>
      </c>
      <c r="BD63" s="43"/>
      <c r="BE63"/>
    </row>
    <row r="64" spans="1:57" ht="16" x14ac:dyDescent="0.2">
      <c r="A64" s="69">
        <v>222310005101073</v>
      </c>
      <c r="B64" s="19" t="s">
        <v>110</v>
      </c>
      <c r="C64" s="6"/>
      <c r="D64" s="6">
        <v>2</v>
      </c>
      <c r="E64" s="6">
        <v>4</v>
      </c>
      <c r="F64" s="6">
        <v>0</v>
      </c>
      <c r="G64" s="40">
        <f t="shared" si="16"/>
        <v>6</v>
      </c>
      <c r="H64" s="6">
        <v>9</v>
      </c>
      <c r="I64" s="6">
        <v>1</v>
      </c>
      <c r="J64" s="6"/>
      <c r="K64" s="6"/>
      <c r="L64" s="25"/>
      <c r="M64" s="25"/>
      <c r="N64" s="25"/>
      <c r="O64" s="6"/>
      <c r="P64" s="6"/>
      <c r="Q64" s="6"/>
      <c r="R64" s="7">
        <f t="shared" si="6"/>
        <v>16</v>
      </c>
      <c r="S64" s="6">
        <v>4</v>
      </c>
      <c r="T64" s="6"/>
      <c r="U64" s="30"/>
      <c r="V64" s="30"/>
      <c r="W64" s="6">
        <v>5</v>
      </c>
      <c r="X64" s="6">
        <v>0</v>
      </c>
      <c r="Y64" s="30"/>
      <c r="Z64" s="30"/>
      <c r="AA64" s="6">
        <v>2</v>
      </c>
      <c r="AB64" s="6">
        <v>3</v>
      </c>
      <c r="AC64" s="30"/>
      <c r="AD64" s="30">
        <v>2</v>
      </c>
      <c r="AE64" s="7">
        <f t="shared" si="22"/>
        <v>16</v>
      </c>
      <c r="AF64" s="6">
        <f t="shared" si="18"/>
        <v>47</v>
      </c>
      <c r="AG64" s="39"/>
      <c r="AH64" s="43"/>
      <c r="AI64" s="43"/>
      <c r="AJ64" s="43"/>
      <c r="AK64" s="43"/>
      <c r="AL64" s="43"/>
      <c r="AN64" s="14">
        <f t="shared" si="19"/>
        <v>0.47141510242564494</v>
      </c>
      <c r="AO64" s="14">
        <f t="shared" si="20"/>
        <v>4.2855918402331356E-2</v>
      </c>
      <c r="AP64" s="14">
        <f t="shared" si="21"/>
        <v>0.59999250009374883</v>
      </c>
      <c r="AQ64" s="14">
        <f>MIN(SUMIF($D$14:$AD$14,I$6,$D64:$AD64)/AQ$15, 100%)</f>
        <v>0.17142367360932542</v>
      </c>
      <c r="AR64" s="14"/>
      <c r="AS64" s="45"/>
      <c r="AT64" s="43">
        <f t="shared" si="8"/>
        <v>1</v>
      </c>
      <c r="AU64" s="43">
        <f t="shared" si="9"/>
        <v>0</v>
      </c>
      <c r="AV64" s="43">
        <f t="shared" si="10"/>
        <v>2</v>
      </c>
      <c r="AW64" s="43">
        <f t="shared" si="11"/>
        <v>0</v>
      </c>
      <c r="AX64" s="43"/>
      <c r="AY64" s="48"/>
      <c r="AZ64" s="43" t="str">
        <f t="shared" si="12"/>
        <v>Weak</v>
      </c>
      <c r="BA64" s="43" t="str">
        <f t="shared" si="13"/>
        <v>Not</v>
      </c>
      <c r="BB64" s="43" t="str">
        <f t="shared" si="14"/>
        <v>Att</v>
      </c>
      <c r="BC64" s="43" t="str">
        <f t="shared" si="15"/>
        <v>Not</v>
      </c>
      <c r="BD64" s="43"/>
    </row>
    <row r="65" spans="1:57" ht="32" x14ac:dyDescent="0.2">
      <c r="A65" s="69">
        <v>222310005101074</v>
      </c>
      <c r="B65" s="19" t="s">
        <v>111</v>
      </c>
      <c r="C65" s="6"/>
      <c r="D65" s="7" t="s">
        <v>61</v>
      </c>
      <c r="E65" s="7" t="s">
        <v>61</v>
      </c>
      <c r="F65" s="7" t="s">
        <v>61</v>
      </c>
      <c r="G65" s="40" t="e">
        <f t="shared" si="16"/>
        <v>#NUM!</v>
      </c>
      <c r="H65" s="7" t="s">
        <v>61</v>
      </c>
      <c r="I65" s="7">
        <v>0</v>
      </c>
      <c r="J65" s="7"/>
      <c r="K65" s="7"/>
      <c r="L65" s="27"/>
      <c r="M65" s="27"/>
      <c r="N65" s="27"/>
      <c r="O65" s="7"/>
      <c r="P65" s="7"/>
      <c r="Q65" s="7"/>
      <c r="R65" s="7" t="e">
        <f t="shared" si="6"/>
        <v>#NUM!</v>
      </c>
      <c r="S65" s="7"/>
      <c r="T65" s="7"/>
      <c r="U65" s="13"/>
      <c r="V65" s="13"/>
      <c r="W65" s="7"/>
      <c r="X65" s="7"/>
      <c r="Y65" s="13"/>
      <c r="Z65" s="13"/>
      <c r="AA65" s="7"/>
      <c r="AB65" s="7"/>
      <c r="AC65" s="13"/>
      <c r="AD65" s="13"/>
      <c r="AE65" s="7">
        <f t="shared" si="22"/>
        <v>0</v>
      </c>
      <c r="AF65" s="6" t="e">
        <f t="shared" si="18"/>
        <v>#NUM!</v>
      </c>
      <c r="AG65" s="39"/>
      <c r="AH65" s="43"/>
      <c r="AI65" s="43"/>
      <c r="AJ65" s="43"/>
      <c r="AK65" s="43"/>
      <c r="AL65" s="43"/>
      <c r="AM65" s="4"/>
      <c r="AN65" s="14">
        <f t="shared" si="19"/>
        <v>0</v>
      </c>
      <c r="AO65" s="14">
        <f t="shared" si="20"/>
        <v>0</v>
      </c>
      <c r="AP65" s="14">
        <f t="shared" ref="AP65:AP99" si="23">MIN(SUMIF($D$14:$AD$14,I$5,$D65:$AD65)/AP$15, 100%)</f>
        <v>0</v>
      </c>
      <c r="AQ65" s="14">
        <f t="shared" si="7"/>
        <v>0</v>
      </c>
      <c r="AR65" s="14"/>
      <c r="AS65" s="45"/>
      <c r="AT65" s="43">
        <f t="shared" si="8"/>
        <v>0</v>
      </c>
      <c r="AU65" s="43">
        <f t="shared" si="9"/>
        <v>0</v>
      </c>
      <c r="AV65" s="43">
        <f t="shared" si="10"/>
        <v>0</v>
      </c>
      <c r="AW65" s="43">
        <f t="shared" si="11"/>
        <v>0</v>
      </c>
      <c r="AX65" s="43"/>
      <c r="AY65" s="48"/>
      <c r="AZ65" s="43" t="str">
        <f t="shared" si="12"/>
        <v>Not</v>
      </c>
      <c r="BA65" s="43" t="str">
        <f t="shared" si="13"/>
        <v>Not</v>
      </c>
      <c r="BB65" s="43" t="str">
        <f t="shared" si="14"/>
        <v>Not</v>
      </c>
      <c r="BC65" s="43" t="str">
        <f t="shared" si="15"/>
        <v>Not</v>
      </c>
      <c r="BD65" s="43"/>
      <c r="BE65" s="5"/>
    </row>
    <row r="66" spans="1:57" ht="16" x14ac:dyDescent="0.2">
      <c r="A66" s="69">
        <v>222310005101075</v>
      </c>
      <c r="B66" s="19" t="s">
        <v>112</v>
      </c>
      <c r="C66" s="6"/>
      <c r="D66" s="6" t="s">
        <v>61</v>
      </c>
      <c r="E66" s="6" t="s">
        <v>61</v>
      </c>
      <c r="F66" s="6" t="s">
        <v>61</v>
      </c>
      <c r="G66" s="40" t="e">
        <f t="shared" si="16"/>
        <v>#NUM!</v>
      </c>
      <c r="H66" s="6" t="s">
        <v>61</v>
      </c>
      <c r="I66" s="6" t="s">
        <v>61</v>
      </c>
      <c r="J66" s="6"/>
      <c r="K66" s="6"/>
      <c r="L66" s="25"/>
      <c r="M66" s="25"/>
      <c r="N66" s="25"/>
      <c r="O66" s="6"/>
      <c r="P66" s="6"/>
      <c r="Q66" s="6"/>
      <c r="R66" s="7" t="e">
        <f t="shared" si="6"/>
        <v>#NUM!</v>
      </c>
      <c r="S66" s="6"/>
      <c r="T66" s="6"/>
      <c r="U66" s="30"/>
      <c r="V66" s="30"/>
      <c r="W66" s="6"/>
      <c r="X66" s="6"/>
      <c r="Y66" s="30"/>
      <c r="Z66" s="30"/>
      <c r="AA66" s="6"/>
      <c r="AB66" s="6"/>
      <c r="AC66" s="30"/>
      <c r="AD66" s="30"/>
      <c r="AE66" s="7">
        <f t="shared" si="22"/>
        <v>0</v>
      </c>
      <c r="AF66" s="6" t="e">
        <f t="shared" si="18"/>
        <v>#NUM!</v>
      </c>
      <c r="AG66" s="39"/>
      <c r="AH66" s="43"/>
      <c r="AI66" s="43"/>
      <c r="AJ66" s="43"/>
      <c r="AK66" s="43"/>
      <c r="AL66" s="43"/>
      <c r="AN66" s="14">
        <f t="shared" si="19"/>
        <v>0</v>
      </c>
      <c r="AO66" s="14">
        <f t="shared" si="20"/>
        <v>0</v>
      </c>
      <c r="AP66" s="14">
        <f t="shared" si="23"/>
        <v>0</v>
      </c>
      <c r="AQ66" s="14">
        <f t="shared" si="7"/>
        <v>0</v>
      </c>
      <c r="AR66" s="14"/>
      <c r="AS66" s="45"/>
      <c r="AT66" s="43">
        <f t="shared" si="8"/>
        <v>0</v>
      </c>
      <c r="AU66" s="43">
        <f t="shared" si="9"/>
        <v>0</v>
      </c>
      <c r="AV66" s="43">
        <f t="shared" si="10"/>
        <v>0</v>
      </c>
      <c r="AW66" s="43">
        <f t="shared" si="11"/>
        <v>0</v>
      </c>
      <c r="AX66" s="43"/>
      <c r="AY66" s="48"/>
      <c r="AZ66" s="43" t="str">
        <f t="shared" si="12"/>
        <v>Not</v>
      </c>
      <c r="BA66" s="43" t="str">
        <f t="shared" si="13"/>
        <v>Not</v>
      </c>
      <c r="BB66" s="43" t="str">
        <f t="shared" si="14"/>
        <v>Not</v>
      </c>
      <c r="BC66" s="43" t="str">
        <f t="shared" si="15"/>
        <v>Not</v>
      </c>
      <c r="BD66" s="43"/>
    </row>
    <row r="67" spans="1:57" ht="16" x14ac:dyDescent="0.2">
      <c r="A67" s="69">
        <v>222310005101076</v>
      </c>
      <c r="B67" s="19" t="s">
        <v>113</v>
      </c>
      <c r="C67" s="6"/>
      <c r="D67" s="6">
        <v>0</v>
      </c>
      <c r="E67" s="6" t="s">
        <v>61</v>
      </c>
      <c r="F67" s="6">
        <v>2</v>
      </c>
      <c r="G67" s="40">
        <f t="shared" si="16"/>
        <v>2</v>
      </c>
      <c r="H67" s="6">
        <v>8</v>
      </c>
      <c r="I67" s="6">
        <v>1</v>
      </c>
      <c r="J67" s="6"/>
      <c r="K67" s="6"/>
      <c r="L67" s="25"/>
      <c r="M67" s="25"/>
      <c r="N67" s="25"/>
      <c r="O67" s="6"/>
      <c r="P67" s="6"/>
      <c r="Q67" s="6"/>
      <c r="R67" s="7">
        <f t="shared" si="6"/>
        <v>11</v>
      </c>
      <c r="S67" s="6">
        <v>4</v>
      </c>
      <c r="T67" s="6">
        <v>0</v>
      </c>
      <c r="U67" s="30"/>
      <c r="V67" s="30"/>
      <c r="W67" s="6">
        <v>0</v>
      </c>
      <c r="X67" s="6">
        <v>0</v>
      </c>
      <c r="Y67" s="30">
        <v>1</v>
      </c>
      <c r="Z67" s="30">
        <v>2</v>
      </c>
      <c r="AA67" s="6">
        <v>3</v>
      </c>
      <c r="AB67" s="6">
        <v>3</v>
      </c>
      <c r="AC67" s="30"/>
      <c r="AD67" s="30"/>
      <c r="AE67" s="7">
        <f t="shared" si="22"/>
        <v>13</v>
      </c>
      <c r="AF67" s="6">
        <f t="shared" si="18"/>
        <v>34</v>
      </c>
      <c r="AG67" s="39"/>
      <c r="AH67" s="43"/>
      <c r="AI67" s="43"/>
      <c r="AJ67" s="43"/>
      <c r="AK67" s="43"/>
      <c r="AL67" s="43"/>
      <c r="AN67" s="14">
        <f t="shared" si="19"/>
        <v>0.17142367360932542</v>
      </c>
      <c r="AO67" s="14">
        <f t="shared" si="20"/>
        <v>4.2855918402331356E-2</v>
      </c>
      <c r="AP67" s="14">
        <f t="shared" si="23"/>
        <v>0.4874939063261709</v>
      </c>
      <c r="AQ67" s="14">
        <f t="shared" si="7"/>
        <v>0.25713551041398813</v>
      </c>
      <c r="AR67" s="14"/>
      <c r="AS67" s="45"/>
      <c r="AT67" s="43">
        <f t="shared" si="8"/>
        <v>0</v>
      </c>
      <c r="AU67" s="43">
        <f t="shared" si="9"/>
        <v>0</v>
      </c>
      <c r="AV67" s="43">
        <f t="shared" si="10"/>
        <v>1</v>
      </c>
      <c r="AW67" s="43">
        <f t="shared" si="11"/>
        <v>1</v>
      </c>
      <c r="AX67" s="43"/>
      <c r="AY67" s="48"/>
      <c r="AZ67" s="43" t="str">
        <f t="shared" si="12"/>
        <v>Not</v>
      </c>
      <c r="BA67" s="43" t="str">
        <f t="shared" si="13"/>
        <v>Not</v>
      </c>
      <c r="BB67" s="43" t="str">
        <f t="shared" si="14"/>
        <v>Weak</v>
      </c>
      <c r="BC67" s="43" t="str">
        <f t="shared" si="15"/>
        <v>Weak</v>
      </c>
      <c r="BD67" s="43"/>
    </row>
    <row r="68" spans="1:57" ht="16" x14ac:dyDescent="0.2">
      <c r="A68" s="69">
        <v>222310005101077</v>
      </c>
      <c r="B68" s="19" t="s">
        <v>114</v>
      </c>
      <c r="C68" s="6"/>
      <c r="D68" s="6">
        <v>0</v>
      </c>
      <c r="E68" s="6">
        <v>4</v>
      </c>
      <c r="F68" s="6" t="s">
        <v>61</v>
      </c>
      <c r="G68" s="40">
        <f t="shared" si="16"/>
        <v>4</v>
      </c>
      <c r="H68" s="6" t="s">
        <v>61</v>
      </c>
      <c r="I68" s="6">
        <v>0</v>
      </c>
      <c r="J68" s="6"/>
      <c r="K68" s="6"/>
      <c r="L68" s="25"/>
      <c r="M68" s="25"/>
      <c r="N68" s="25"/>
      <c r="O68" s="6"/>
      <c r="P68" s="6"/>
      <c r="Q68" s="6"/>
      <c r="R68" s="7">
        <f t="shared" si="6"/>
        <v>4</v>
      </c>
      <c r="S68" s="6"/>
      <c r="T68" s="6"/>
      <c r="U68" s="30"/>
      <c r="V68" s="30"/>
      <c r="W68" s="6"/>
      <c r="X68" s="6"/>
      <c r="Y68" s="30">
        <v>1</v>
      </c>
      <c r="Z68" s="30"/>
      <c r="AA68" s="6"/>
      <c r="AB68" s="6"/>
      <c r="AC68" s="30"/>
      <c r="AD68" s="30"/>
      <c r="AE68" s="7">
        <f t="shared" si="22"/>
        <v>1</v>
      </c>
      <c r="AF68" s="6">
        <f t="shared" si="18"/>
        <v>9</v>
      </c>
      <c r="AG68" s="39"/>
      <c r="AH68" s="43"/>
      <c r="AI68" s="43"/>
      <c r="AJ68" s="43"/>
      <c r="AK68" s="43"/>
      <c r="AL68" s="43"/>
      <c r="AN68" s="14">
        <f t="shared" si="19"/>
        <v>0</v>
      </c>
      <c r="AO68" s="14">
        <f t="shared" si="20"/>
        <v>0</v>
      </c>
      <c r="AP68" s="14">
        <f t="shared" si="23"/>
        <v>0.14999812502343721</v>
      </c>
      <c r="AQ68" s="14">
        <f t="shared" si="7"/>
        <v>4.2855918402331356E-2</v>
      </c>
      <c r="AR68" s="14"/>
      <c r="AS68" s="45"/>
      <c r="AT68" s="43">
        <f t="shared" si="8"/>
        <v>0</v>
      </c>
      <c r="AU68" s="43">
        <f t="shared" si="9"/>
        <v>0</v>
      </c>
      <c r="AV68" s="43">
        <f t="shared" si="10"/>
        <v>0</v>
      </c>
      <c r="AW68" s="43">
        <f t="shared" si="11"/>
        <v>0</v>
      </c>
      <c r="AX68" s="43"/>
      <c r="AY68" s="48"/>
      <c r="AZ68" s="43" t="str">
        <f t="shared" si="12"/>
        <v>Not</v>
      </c>
      <c r="BA68" s="43" t="str">
        <f t="shared" si="13"/>
        <v>Not</v>
      </c>
      <c r="BB68" s="43" t="str">
        <f t="shared" si="14"/>
        <v>Not</v>
      </c>
      <c r="BC68" s="43" t="str">
        <f>IF(AW68=2,"Att", (IF(AW68=0,"Not","Weak")))</f>
        <v>Not</v>
      </c>
      <c r="BD68" s="43"/>
    </row>
    <row r="69" spans="1:57" ht="16" x14ac:dyDescent="0.2">
      <c r="A69" s="69">
        <v>222310005101078</v>
      </c>
      <c r="B69" s="19" t="s">
        <v>115</v>
      </c>
      <c r="C69" s="6"/>
      <c r="D69" s="6">
        <v>8</v>
      </c>
      <c r="E69" s="6">
        <v>5</v>
      </c>
      <c r="F69" s="6">
        <v>4</v>
      </c>
      <c r="G69" s="40">
        <f t="shared" si="16"/>
        <v>13</v>
      </c>
      <c r="H69" s="6">
        <v>9</v>
      </c>
      <c r="I69" s="6">
        <v>5</v>
      </c>
      <c r="J69" s="6"/>
      <c r="K69" s="6"/>
      <c r="L69" s="25"/>
      <c r="M69" s="25"/>
      <c r="N69" s="25"/>
      <c r="O69" s="6"/>
      <c r="P69" s="6"/>
      <c r="Q69" s="6"/>
      <c r="R69" s="7">
        <f t="shared" si="6"/>
        <v>27</v>
      </c>
      <c r="S69" s="2"/>
      <c r="T69" s="2"/>
      <c r="U69" s="29"/>
      <c r="V69" s="29"/>
      <c r="W69" s="2">
        <v>5</v>
      </c>
      <c r="X69" s="2"/>
      <c r="Y69" s="29"/>
      <c r="Z69" s="29">
        <v>0</v>
      </c>
      <c r="AA69" s="2">
        <v>3</v>
      </c>
      <c r="AB69" s="2">
        <v>4</v>
      </c>
      <c r="AC69" s="29"/>
      <c r="AD69" s="29">
        <v>6</v>
      </c>
      <c r="AE69" s="7">
        <f t="shared" si="22"/>
        <v>18</v>
      </c>
      <c r="AF69" s="6">
        <f t="shared" si="18"/>
        <v>67</v>
      </c>
      <c r="AG69" s="39"/>
      <c r="AH69" s="43"/>
      <c r="AI69" s="43"/>
      <c r="AJ69" s="43"/>
      <c r="AK69" s="43"/>
      <c r="AL69" s="43"/>
      <c r="AN69" s="14">
        <f t="shared" si="19"/>
        <v>0.55712693923030765</v>
      </c>
      <c r="AO69" s="14">
        <f t="shared" si="20"/>
        <v>0.21427959201165678</v>
      </c>
      <c r="AP69" s="14">
        <f t="shared" si="23"/>
        <v>0.67499156260546744</v>
      </c>
      <c r="AQ69" s="14">
        <f t="shared" si="7"/>
        <v>0.55712693923030765</v>
      </c>
      <c r="AR69" s="14"/>
      <c r="AS69" s="45"/>
      <c r="AT69" s="43">
        <f t="shared" si="8"/>
        <v>2</v>
      </c>
      <c r="AU69" s="43">
        <f t="shared" si="9"/>
        <v>0</v>
      </c>
      <c r="AV69" s="43">
        <f t="shared" si="10"/>
        <v>2</v>
      </c>
      <c r="AW69" s="43">
        <f t="shared" si="11"/>
        <v>2</v>
      </c>
      <c r="AX69" s="43"/>
      <c r="AY69" s="48"/>
      <c r="AZ69" s="43" t="str">
        <f t="shared" si="12"/>
        <v>Att</v>
      </c>
      <c r="BA69" s="43" t="str">
        <f t="shared" si="13"/>
        <v>Not</v>
      </c>
      <c r="BB69" s="43" t="str">
        <f t="shared" si="14"/>
        <v>Att</v>
      </c>
      <c r="BC69" s="43" t="str">
        <f t="shared" si="15"/>
        <v>Att</v>
      </c>
      <c r="BD69" s="43"/>
    </row>
    <row r="70" spans="1:57" ht="16" x14ac:dyDescent="0.2">
      <c r="A70" s="69">
        <v>222310005101079</v>
      </c>
      <c r="B70" s="19" t="s">
        <v>116</v>
      </c>
      <c r="C70" s="6"/>
      <c r="D70" s="6">
        <v>2</v>
      </c>
      <c r="E70" s="6">
        <v>8</v>
      </c>
      <c r="F70" s="6" t="s">
        <v>61</v>
      </c>
      <c r="G70" s="40">
        <f t="shared" si="16"/>
        <v>10</v>
      </c>
      <c r="H70" s="6">
        <v>9</v>
      </c>
      <c r="I70" s="6">
        <v>5</v>
      </c>
      <c r="J70" s="6"/>
      <c r="K70" s="6"/>
      <c r="L70" s="25"/>
      <c r="M70" s="25"/>
      <c r="N70" s="25"/>
      <c r="O70" s="6"/>
      <c r="P70" s="6"/>
      <c r="Q70" s="6"/>
      <c r="R70" s="7">
        <f t="shared" si="6"/>
        <v>24</v>
      </c>
      <c r="S70" s="6">
        <v>4</v>
      </c>
      <c r="T70" s="6">
        <v>0</v>
      </c>
      <c r="U70" s="30"/>
      <c r="V70" s="30"/>
      <c r="W70" s="10">
        <v>2</v>
      </c>
      <c r="X70" s="36">
        <v>1.5</v>
      </c>
      <c r="Y70" s="37">
        <v>0</v>
      </c>
      <c r="Z70" s="37">
        <v>0</v>
      </c>
      <c r="AA70" s="36">
        <v>3</v>
      </c>
      <c r="AB70" s="36">
        <v>0</v>
      </c>
      <c r="AC70" s="37"/>
      <c r="AD70" s="37"/>
      <c r="AE70" s="7">
        <f t="shared" si="22"/>
        <v>10.5</v>
      </c>
      <c r="AF70" s="6">
        <f t="shared" si="18"/>
        <v>53.5</v>
      </c>
      <c r="AG70" s="39"/>
      <c r="AH70" s="43"/>
      <c r="AI70" s="43"/>
      <c r="AJ70" s="43"/>
      <c r="AK70" s="43"/>
      <c r="AL70" s="43"/>
      <c r="AN70" s="14">
        <f t="shared" si="19"/>
        <v>0.34284734721865084</v>
      </c>
      <c r="AO70" s="14">
        <f t="shared" si="20"/>
        <v>0.27856346961515382</v>
      </c>
      <c r="AP70" s="14">
        <f t="shared" si="23"/>
        <v>0.63749203134960808</v>
      </c>
      <c r="AQ70" s="14">
        <f t="shared" si="7"/>
        <v>0.12856775520699407</v>
      </c>
      <c r="AR70" s="14"/>
      <c r="AS70" s="45"/>
      <c r="AT70" s="43">
        <f t="shared" si="8"/>
        <v>1</v>
      </c>
      <c r="AU70" s="43">
        <f t="shared" si="9"/>
        <v>1</v>
      </c>
      <c r="AV70" s="43">
        <f t="shared" si="10"/>
        <v>2</v>
      </c>
      <c r="AW70" s="43">
        <f t="shared" si="11"/>
        <v>0</v>
      </c>
      <c r="AX70" s="43"/>
      <c r="AY70" s="48"/>
      <c r="AZ70" s="43" t="str">
        <f t="shared" si="12"/>
        <v>Weak</v>
      </c>
      <c r="BA70" s="43" t="str">
        <f t="shared" si="13"/>
        <v>Weak</v>
      </c>
      <c r="BB70" s="43" t="str">
        <f t="shared" si="14"/>
        <v>Att</v>
      </c>
      <c r="BC70" s="43" t="str">
        <f t="shared" si="15"/>
        <v>Not</v>
      </c>
      <c r="BD70" s="43"/>
    </row>
    <row r="71" spans="1:57" ht="16" x14ac:dyDescent="0.2">
      <c r="A71" s="69">
        <v>222310005101080</v>
      </c>
      <c r="B71" s="19" t="s">
        <v>117</v>
      </c>
      <c r="C71" s="6"/>
      <c r="D71" s="6">
        <v>2</v>
      </c>
      <c r="E71" s="6">
        <v>3</v>
      </c>
      <c r="F71" s="6">
        <v>0</v>
      </c>
      <c r="G71" s="40">
        <f t="shared" si="16"/>
        <v>5</v>
      </c>
      <c r="H71" s="6">
        <v>9</v>
      </c>
      <c r="I71" s="6">
        <v>3</v>
      </c>
      <c r="J71" s="6"/>
      <c r="K71" s="6"/>
      <c r="L71" s="25"/>
      <c r="M71" s="25"/>
      <c r="N71" s="25"/>
      <c r="O71" s="6"/>
      <c r="P71" s="6"/>
      <c r="Q71" s="6"/>
      <c r="R71" s="7">
        <f t="shared" si="6"/>
        <v>17</v>
      </c>
      <c r="S71" s="6">
        <v>4</v>
      </c>
      <c r="T71" s="6">
        <v>0</v>
      </c>
      <c r="U71" s="30"/>
      <c r="V71" s="30"/>
      <c r="W71" s="10">
        <v>2</v>
      </c>
      <c r="X71" s="36"/>
      <c r="Y71" s="37">
        <v>1</v>
      </c>
      <c r="Z71" s="37">
        <v>0</v>
      </c>
      <c r="AA71" s="36">
        <v>2.5</v>
      </c>
      <c r="AB71" s="36">
        <v>4</v>
      </c>
      <c r="AC71" s="37"/>
      <c r="AD71" s="37"/>
      <c r="AE71" s="7">
        <f t="shared" si="22"/>
        <v>13.5</v>
      </c>
      <c r="AF71" s="6">
        <f t="shared" si="18"/>
        <v>44.5</v>
      </c>
      <c r="AG71" s="39"/>
      <c r="AH71" s="43"/>
      <c r="AI71" s="43"/>
      <c r="AJ71" s="43"/>
      <c r="AK71" s="43"/>
      <c r="AL71" s="43"/>
      <c r="AN71" s="14">
        <f t="shared" si="19"/>
        <v>0.34284734721865084</v>
      </c>
      <c r="AO71" s="14">
        <f t="shared" si="20"/>
        <v>0.12856775520699407</v>
      </c>
      <c r="AP71" s="14">
        <f t="shared" si="23"/>
        <v>0.59999250009374883</v>
      </c>
      <c r="AQ71" s="14">
        <f t="shared" si="7"/>
        <v>0.14999571440815976</v>
      </c>
      <c r="AR71" s="14"/>
      <c r="AS71" s="45"/>
      <c r="AT71" s="43">
        <f t="shared" si="8"/>
        <v>1</v>
      </c>
      <c r="AU71" s="43">
        <f t="shared" si="9"/>
        <v>0</v>
      </c>
      <c r="AV71" s="43">
        <f t="shared" si="10"/>
        <v>2</v>
      </c>
      <c r="AW71" s="43">
        <f t="shared" si="11"/>
        <v>0</v>
      </c>
      <c r="AX71" s="43"/>
      <c r="AY71" s="48"/>
      <c r="AZ71" s="43" t="str">
        <f t="shared" si="12"/>
        <v>Weak</v>
      </c>
      <c r="BA71" s="43" t="str">
        <f t="shared" si="13"/>
        <v>Not</v>
      </c>
      <c r="BB71" s="43" t="str">
        <f t="shared" si="14"/>
        <v>Att</v>
      </c>
      <c r="BC71" s="43" t="str">
        <f t="shared" si="15"/>
        <v>Not</v>
      </c>
      <c r="BD71" s="43"/>
    </row>
    <row r="72" spans="1:57" ht="16" x14ac:dyDescent="0.2">
      <c r="A72" s="69">
        <v>222310005101081</v>
      </c>
      <c r="B72" s="19" t="s">
        <v>118</v>
      </c>
      <c r="C72" s="6"/>
      <c r="D72" s="6">
        <v>4</v>
      </c>
      <c r="E72" s="6" t="s">
        <v>61</v>
      </c>
      <c r="F72" s="6">
        <v>2</v>
      </c>
      <c r="G72" s="40">
        <f t="shared" si="16"/>
        <v>6</v>
      </c>
      <c r="H72" s="6">
        <v>9</v>
      </c>
      <c r="I72" s="6">
        <v>4</v>
      </c>
      <c r="J72" s="6"/>
      <c r="K72" s="6"/>
      <c r="L72" s="25"/>
      <c r="M72" s="25"/>
      <c r="N72" s="25"/>
      <c r="O72" s="6"/>
      <c r="P72" s="6"/>
      <c r="Q72" s="6"/>
      <c r="R72" s="7">
        <f t="shared" si="6"/>
        <v>19</v>
      </c>
      <c r="S72" s="6">
        <v>4</v>
      </c>
      <c r="T72" s="6">
        <v>0</v>
      </c>
      <c r="U72" s="30">
        <v>0</v>
      </c>
      <c r="V72" s="30">
        <v>0</v>
      </c>
      <c r="W72" s="6"/>
      <c r="X72" s="36"/>
      <c r="Y72" s="37">
        <v>1</v>
      </c>
      <c r="Z72" s="37"/>
      <c r="AA72" s="36">
        <v>3</v>
      </c>
      <c r="AB72" s="36">
        <v>0</v>
      </c>
      <c r="AC72" s="37">
        <v>2</v>
      </c>
      <c r="AD72" s="37">
        <v>6</v>
      </c>
      <c r="AE72" s="7">
        <f t="shared" si="22"/>
        <v>16</v>
      </c>
      <c r="AF72" s="6">
        <f t="shared" si="18"/>
        <v>50</v>
      </c>
      <c r="AG72" s="39"/>
      <c r="AH72" s="43"/>
      <c r="AI72" s="43"/>
      <c r="AJ72" s="43"/>
      <c r="AK72" s="43"/>
      <c r="AL72" s="43"/>
      <c r="AN72" s="14">
        <f t="shared" si="19"/>
        <v>0.34284734721865084</v>
      </c>
      <c r="AO72" s="14">
        <f t="shared" si="20"/>
        <v>0.25713551041398813</v>
      </c>
      <c r="AP72" s="14">
        <f t="shared" si="23"/>
        <v>0.33749578130273372</v>
      </c>
      <c r="AQ72" s="14">
        <f t="shared" si="7"/>
        <v>0.51427102082797627</v>
      </c>
      <c r="AR72" s="14"/>
      <c r="AS72" s="45"/>
      <c r="AT72" s="43">
        <f t="shared" si="8"/>
        <v>1</v>
      </c>
      <c r="AU72" s="43">
        <f t="shared" si="9"/>
        <v>1</v>
      </c>
      <c r="AV72" s="43">
        <f t="shared" si="10"/>
        <v>1</v>
      </c>
      <c r="AW72" s="43">
        <f t="shared" si="11"/>
        <v>2</v>
      </c>
      <c r="AX72" s="43"/>
      <c r="AY72" s="48"/>
      <c r="AZ72" s="43" t="str">
        <f t="shared" si="12"/>
        <v>Weak</v>
      </c>
      <c r="BA72" s="43" t="str">
        <f t="shared" si="13"/>
        <v>Weak</v>
      </c>
      <c r="BB72" s="43" t="str">
        <f t="shared" si="14"/>
        <v>Weak</v>
      </c>
      <c r="BC72" s="43" t="str">
        <f t="shared" si="15"/>
        <v>Att</v>
      </c>
      <c r="BD72" s="43"/>
    </row>
    <row r="73" spans="1:57" ht="16" x14ac:dyDescent="0.2">
      <c r="A73" s="69">
        <v>222310005101082</v>
      </c>
      <c r="B73" s="19" t="s">
        <v>119</v>
      </c>
      <c r="C73" s="6"/>
      <c r="D73" s="6">
        <v>0</v>
      </c>
      <c r="E73" s="6">
        <v>1</v>
      </c>
      <c r="F73" s="6" t="s">
        <v>61</v>
      </c>
      <c r="G73" s="40">
        <f t="shared" si="16"/>
        <v>1</v>
      </c>
      <c r="H73" s="6" t="s">
        <v>61</v>
      </c>
      <c r="I73" s="6">
        <v>0</v>
      </c>
      <c r="J73" s="6"/>
      <c r="K73" s="6"/>
      <c r="L73" s="25"/>
      <c r="M73" s="25"/>
      <c r="N73" s="25"/>
      <c r="O73" s="6"/>
      <c r="P73" s="6"/>
      <c r="Q73" s="6"/>
      <c r="R73" s="7">
        <f t="shared" si="6"/>
        <v>1</v>
      </c>
      <c r="S73" s="6">
        <v>2</v>
      </c>
      <c r="T73" s="6"/>
      <c r="U73" s="30"/>
      <c r="V73" s="30"/>
      <c r="W73" s="6">
        <v>7</v>
      </c>
      <c r="X73" s="36">
        <v>1.5</v>
      </c>
      <c r="Y73" s="37">
        <v>0</v>
      </c>
      <c r="Z73" s="37"/>
      <c r="AA73" s="36">
        <v>1</v>
      </c>
      <c r="AB73" s="36">
        <v>0</v>
      </c>
      <c r="AC73" s="37"/>
      <c r="AD73" s="37"/>
      <c r="AE73" s="7">
        <f t="shared" si="22"/>
        <v>11.5</v>
      </c>
      <c r="AF73" s="6">
        <f t="shared" si="18"/>
        <v>13.5</v>
      </c>
      <c r="AG73" s="39"/>
      <c r="AH73" s="43"/>
      <c r="AI73" s="43"/>
      <c r="AJ73" s="43"/>
      <c r="AK73" s="43"/>
      <c r="AL73" s="43"/>
      <c r="AN73" s="14">
        <f t="shared" si="19"/>
        <v>0.38570326562098223</v>
      </c>
      <c r="AO73" s="14">
        <f t="shared" ref="AO73:AO99" si="24">MIN(SUMIF($D$14:$AD$14,I$4,$D73:$AD73)/AO$15, 100%)</f>
        <v>6.4283877603497033E-2</v>
      </c>
      <c r="AP73" s="14">
        <f t="shared" si="23"/>
        <v>3.7499531255859302E-2</v>
      </c>
      <c r="AQ73" s="14">
        <f t="shared" si="7"/>
        <v>4.2855918402331356E-2</v>
      </c>
      <c r="AR73" s="14"/>
      <c r="AS73" s="45"/>
      <c r="AT73" s="43">
        <f t="shared" si="8"/>
        <v>1</v>
      </c>
      <c r="AU73" s="43">
        <f t="shared" si="9"/>
        <v>0</v>
      </c>
      <c r="AV73" s="43">
        <f t="shared" si="10"/>
        <v>0</v>
      </c>
      <c r="AW73" s="43">
        <f t="shared" si="11"/>
        <v>0</v>
      </c>
      <c r="AX73" s="43"/>
      <c r="AY73" s="48"/>
      <c r="AZ73" s="43" t="str">
        <f t="shared" si="12"/>
        <v>Weak</v>
      </c>
      <c r="BA73" s="43" t="str">
        <f t="shared" si="13"/>
        <v>Not</v>
      </c>
      <c r="BB73" s="43" t="str">
        <f t="shared" si="14"/>
        <v>Not</v>
      </c>
      <c r="BC73" s="43" t="str">
        <f t="shared" si="15"/>
        <v>Not</v>
      </c>
      <c r="BD73" s="43"/>
    </row>
    <row r="74" spans="1:57" ht="16" x14ac:dyDescent="0.2">
      <c r="A74" s="69">
        <v>222310005101083</v>
      </c>
      <c r="B74" s="19" t="s">
        <v>120</v>
      </c>
      <c r="C74" s="6"/>
      <c r="D74" s="6">
        <v>4</v>
      </c>
      <c r="E74" s="6">
        <v>6</v>
      </c>
      <c r="F74" s="6">
        <v>3</v>
      </c>
      <c r="G74" s="40">
        <f t="shared" si="16"/>
        <v>10</v>
      </c>
      <c r="H74" s="6">
        <v>9</v>
      </c>
      <c r="I74" s="6">
        <v>0</v>
      </c>
      <c r="J74" s="6"/>
      <c r="K74" s="6"/>
      <c r="L74" s="6"/>
      <c r="M74" s="6"/>
      <c r="N74" s="6"/>
      <c r="O74" s="6"/>
      <c r="P74" s="6"/>
      <c r="Q74" s="6"/>
      <c r="R74" s="7">
        <f t="shared" si="6"/>
        <v>19</v>
      </c>
      <c r="S74" s="6">
        <v>3</v>
      </c>
      <c r="T74" s="6">
        <v>0</v>
      </c>
      <c r="U74" s="30"/>
      <c r="V74" s="30"/>
      <c r="W74" s="6">
        <v>2</v>
      </c>
      <c r="X74" s="36">
        <v>0</v>
      </c>
      <c r="Y74" s="37">
        <v>1</v>
      </c>
      <c r="Z74" s="37">
        <v>0</v>
      </c>
      <c r="AA74" s="36">
        <v>0</v>
      </c>
      <c r="AB74" s="36">
        <v>0</v>
      </c>
      <c r="AC74" s="37"/>
      <c r="AD74" s="37"/>
      <c r="AE74" s="7">
        <f t="shared" si="22"/>
        <v>6</v>
      </c>
      <c r="AF74" s="6">
        <f t="shared" si="18"/>
        <v>44</v>
      </c>
      <c r="AG74" s="39"/>
      <c r="AH74" s="43"/>
      <c r="AI74" s="43"/>
      <c r="AJ74" s="43"/>
      <c r="AK74" s="43"/>
      <c r="AL74" s="43"/>
      <c r="AN74" s="14">
        <f t="shared" si="19"/>
        <v>0.38570326562098223</v>
      </c>
      <c r="AO74" s="14">
        <f t="shared" si="24"/>
        <v>0</v>
      </c>
      <c r="AP74" s="14">
        <f t="shared" si="23"/>
        <v>0.56249296883788946</v>
      </c>
      <c r="AQ74" s="14">
        <f t="shared" si="7"/>
        <v>0.17142367360932542</v>
      </c>
      <c r="AR74" s="14"/>
      <c r="AS74" s="45"/>
      <c r="AT74" s="43">
        <f t="shared" si="8"/>
        <v>1</v>
      </c>
      <c r="AU74" s="43">
        <f t="shared" si="9"/>
        <v>0</v>
      </c>
      <c r="AV74" s="43">
        <f t="shared" si="10"/>
        <v>2</v>
      </c>
      <c r="AW74" s="43">
        <f t="shared" si="11"/>
        <v>0</v>
      </c>
      <c r="AX74" s="43"/>
      <c r="AY74" s="48"/>
      <c r="AZ74" s="43" t="str">
        <f t="shared" si="12"/>
        <v>Weak</v>
      </c>
      <c r="BA74" s="43" t="str">
        <f t="shared" si="13"/>
        <v>Not</v>
      </c>
      <c r="BB74" s="43" t="str">
        <f t="shared" si="14"/>
        <v>Att</v>
      </c>
      <c r="BC74" s="43" t="str">
        <f t="shared" si="15"/>
        <v>Not</v>
      </c>
      <c r="BD74" s="43"/>
    </row>
    <row r="75" spans="1:57" x14ac:dyDescent="0.2">
      <c r="A75" s="73">
        <v>222310005101084</v>
      </c>
      <c r="B75" s="74" t="s">
        <v>121</v>
      </c>
      <c r="C75" s="66"/>
      <c r="D75" s="6">
        <v>7</v>
      </c>
      <c r="E75" s="6">
        <v>10</v>
      </c>
      <c r="F75" s="6" t="s">
        <v>61</v>
      </c>
      <c r="G75" s="40">
        <f t="shared" si="16"/>
        <v>17</v>
      </c>
      <c r="H75" s="6">
        <v>9</v>
      </c>
      <c r="I75" s="6">
        <v>5</v>
      </c>
      <c r="J75" s="6"/>
      <c r="K75" s="6"/>
      <c r="L75" s="6"/>
      <c r="M75" s="6"/>
      <c r="N75" s="6"/>
      <c r="O75" s="6"/>
      <c r="P75" s="6"/>
      <c r="Q75" s="6"/>
      <c r="R75" s="7">
        <f>SUM(G75:P75)</f>
        <v>31</v>
      </c>
      <c r="S75" s="6">
        <v>6</v>
      </c>
      <c r="T75" s="6"/>
      <c r="U75" s="6"/>
      <c r="V75" s="6"/>
      <c r="W75" s="6">
        <v>5</v>
      </c>
      <c r="X75" s="6">
        <v>0</v>
      </c>
      <c r="Y75" s="6"/>
      <c r="Z75" s="6"/>
      <c r="AA75" s="6">
        <v>0</v>
      </c>
      <c r="AB75" s="6">
        <v>3</v>
      </c>
      <c r="AC75" s="6">
        <v>2</v>
      </c>
      <c r="AD75" s="6">
        <v>0</v>
      </c>
      <c r="AE75" s="7">
        <f t="shared" ref="AE75:AE98" si="25">SUM(S75:AD75)</f>
        <v>16</v>
      </c>
      <c r="AF75" s="6">
        <f t="shared" ref="AF75:AF99" si="26">SUM(C75,G75,H75,R75,AE75)</f>
        <v>73</v>
      </c>
      <c r="AH75" s="43"/>
      <c r="AI75" s="43"/>
      <c r="AJ75" s="43"/>
      <c r="AK75" s="43"/>
      <c r="AL75" s="43"/>
      <c r="AN75" s="14">
        <f t="shared" si="19"/>
        <v>0.77140653124196445</v>
      </c>
      <c r="AO75" s="14">
        <f t="shared" si="24"/>
        <v>0.29999142881631952</v>
      </c>
      <c r="AP75" s="14">
        <f t="shared" si="23"/>
        <v>0.82498968762890457</v>
      </c>
      <c r="AQ75" s="14">
        <f>MIN(SUMIF($D$14:$AD$14,I$6,$D75:$AD75)/AQ$15, 100%)</f>
        <v>0</v>
      </c>
      <c r="AR75" s="14"/>
      <c r="AT75" s="43">
        <f t="shared" si="8"/>
        <v>2</v>
      </c>
      <c r="AU75" s="43">
        <f t="shared" si="9"/>
        <v>1</v>
      </c>
      <c r="AV75" s="43">
        <f t="shared" si="10"/>
        <v>2</v>
      </c>
      <c r="AW75" s="43">
        <f t="shared" si="11"/>
        <v>0</v>
      </c>
      <c r="AX75" s="43"/>
      <c r="AZ75" s="43" t="str">
        <f t="shared" si="12"/>
        <v>Att</v>
      </c>
      <c r="BA75" s="43" t="str">
        <f t="shared" si="13"/>
        <v>Weak</v>
      </c>
      <c r="BB75" s="43" t="str">
        <f t="shared" si="14"/>
        <v>Att</v>
      </c>
      <c r="BC75" s="43" t="str">
        <f t="shared" si="15"/>
        <v>Not</v>
      </c>
      <c r="BD75" s="43"/>
    </row>
    <row r="76" spans="1:57" x14ac:dyDescent="0.2">
      <c r="A76" s="73">
        <v>222310005101085</v>
      </c>
      <c r="B76" s="74" t="s">
        <v>122</v>
      </c>
      <c r="C76" s="66"/>
      <c r="D76" s="6">
        <v>4</v>
      </c>
      <c r="E76" s="6">
        <v>10</v>
      </c>
      <c r="F76" s="6">
        <v>5</v>
      </c>
      <c r="G76" s="40">
        <f t="shared" si="16"/>
        <v>15</v>
      </c>
      <c r="H76" s="6">
        <v>10</v>
      </c>
      <c r="I76" s="6">
        <v>5.5</v>
      </c>
      <c r="J76" s="6"/>
      <c r="K76" s="6"/>
      <c r="L76" s="6"/>
      <c r="M76" s="6"/>
      <c r="N76" s="6"/>
      <c r="O76" s="6"/>
      <c r="P76" s="6"/>
      <c r="Q76" s="6"/>
      <c r="R76" s="7">
        <f t="shared" si="6"/>
        <v>30.5</v>
      </c>
      <c r="S76" s="6">
        <v>2</v>
      </c>
      <c r="T76" s="6">
        <v>0</v>
      </c>
      <c r="U76" s="6"/>
      <c r="V76" s="6"/>
      <c r="W76" s="6">
        <v>0</v>
      </c>
      <c r="X76" s="6">
        <v>0</v>
      </c>
      <c r="Y76" s="6"/>
      <c r="Z76" s="6"/>
      <c r="AA76" s="6">
        <v>3</v>
      </c>
      <c r="AB76" s="6">
        <v>3</v>
      </c>
      <c r="AC76" s="6">
        <v>0</v>
      </c>
      <c r="AD76" s="6">
        <v>6</v>
      </c>
      <c r="AE76" s="7">
        <f t="shared" si="25"/>
        <v>14</v>
      </c>
      <c r="AF76" s="6">
        <f t="shared" si="26"/>
        <v>69.5</v>
      </c>
      <c r="AH76" s="43"/>
      <c r="AI76" s="43"/>
      <c r="AJ76" s="43"/>
      <c r="AK76" s="43"/>
      <c r="AL76" s="43"/>
      <c r="AN76" s="14">
        <f t="shared" si="19"/>
        <v>0.25713551041398813</v>
      </c>
      <c r="AO76" s="14">
        <f t="shared" si="24"/>
        <v>0.23570755121282247</v>
      </c>
      <c r="AP76" s="14">
        <f t="shared" si="23"/>
        <v>0.86248921888476393</v>
      </c>
      <c r="AQ76" s="14">
        <f t="shared" si="7"/>
        <v>0.59998285763263903</v>
      </c>
      <c r="AR76" s="14"/>
      <c r="AT76" s="43">
        <f t="shared" si="8"/>
        <v>1</v>
      </c>
      <c r="AU76" s="43">
        <f t="shared" si="9"/>
        <v>0</v>
      </c>
      <c r="AV76" s="43">
        <f t="shared" si="10"/>
        <v>2</v>
      </c>
      <c r="AW76" s="43">
        <f t="shared" si="11"/>
        <v>2</v>
      </c>
      <c r="AX76" s="43"/>
      <c r="AZ76" s="43" t="str">
        <f t="shared" si="12"/>
        <v>Weak</v>
      </c>
      <c r="BA76" s="43" t="str">
        <f t="shared" si="13"/>
        <v>Not</v>
      </c>
      <c r="BB76" s="43" t="str">
        <f t="shared" si="14"/>
        <v>Att</v>
      </c>
      <c r="BC76" s="43" t="str">
        <f t="shared" si="15"/>
        <v>Att</v>
      </c>
      <c r="BD76" s="43"/>
    </row>
    <row r="77" spans="1:57" x14ac:dyDescent="0.2">
      <c r="A77" s="73">
        <v>222310005101087</v>
      </c>
      <c r="B77" s="74" t="s">
        <v>123</v>
      </c>
      <c r="C77" s="66"/>
      <c r="D77" s="6">
        <v>2</v>
      </c>
      <c r="E77" s="6">
        <v>8</v>
      </c>
      <c r="F77" s="6" t="s">
        <v>61</v>
      </c>
      <c r="G77" s="40">
        <f t="shared" si="16"/>
        <v>10</v>
      </c>
      <c r="H77" s="6">
        <v>9</v>
      </c>
      <c r="I77" s="6">
        <v>2</v>
      </c>
      <c r="J77" s="6"/>
      <c r="K77" s="6"/>
      <c r="L77" s="6"/>
      <c r="M77" s="6"/>
      <c r="N77" s="6"/>
      <c r="O77" s="6"/>
      <c r="P77" s="6"/>
      <c r="Q77" s="6"/>
      <c r="R77" s="7">
        <f t="shared" si="6"/>
        <v>21</v>
      </c>
      <c r="S77" s="6">
        <v>0</v>
      </c>
      <c r="T77" s="6"/>
      <c r="U77" s="6"/>
      <c r="V77" s="6"/>
      <c r="W77" s="6">
        <v>0</v>
      </c>
      <c r="X77" s="6">
        <v>0</v>
      </c>
      <c r="Y77" s="6">
        <v>1</v>
      </c>
      <c r="Z77" s="6">
        <v>0</v>
      </c>
      <c r="AA77" s="6">
        <v>1</v>
      </c>
      <c r="AB77" s="6">
        <v>3</v>
      </c>
      <c r="AC77" s="6"/>
      <c r="AD77" s="6"/>
      <c r="AE77" s="7">
        <f t="shared" si="25"/>
        <v>5</v>
      </c>
      <c r="AF77" s="6">
        <f t="shared" si="26"/>
        <v>45</v>
      </c>
      <c r="AH77" s="43"/>
      <c r="AI77" s="43"/>
      <c r="AJ77" s="43"/>
      <c r="AK77" s="43"/>
      <c r="AL77" s="43"/>
      <c r="AN77" s="14">
        <f t="shared" si="19"/>
        <v>8.5711836804662711E-2</v>
      </c>
      <c r="AO77" s="14">
        <f t="shared" si="24"/>
        <v>8.5711836804662711E-2</v>
      </c>
      <c r="AP77" s="14">
        <f t="shared" si="23"/>
        <v>0.74999062511718595</v>
      </c>
      <c r="AQ77" s="14">
        <f t="shared" si="7"/>
        <v>8.5711836804662711E-2</v>
      </c>
      <c r="AR77" s="14"/>
      <c r="AT77" s="43">
        <f t="shared" ref="AT77:AT99" si="27">IF((AN77)&gt;=50%, 2, (IF((AN77)&lt;25%, 0, 1)))</f>
        <v>0</v>
      </c>
      <c r="AU77" s="43">
        <f t="shared" ref="AU77:AU99" si="28">IF((AO77)&gt;=50%, 2, (IF((AO77)&lt;25%, 0, 1)))</f>
        <v>0</v>
      </c>
      <c r="AV77" s="43">
        <f t="shared" ref="AV77:AW99" si="29">IF((AP77)&gt;=50%, 2, (IF((AP77)&lt;25%, 0, 1)))</f>
        <v>2</v>
      </c>
      <c r="AW77" s="43">
        <f t="shared" si="11"/>
        <v>0</v>
      </c>
      <c r="AX77" s="43"/>
      <c r="AZ77" s="43" t="str">
        <f t="shared" ref="AZ77:AZ99" si="30">IF(AT77=2,"Att", (IF(AT77=0,"Not","Weak")))</f>
        <v>Not</v>
      </c>
      <c r="BA77" s="43" t="str">
        <f t="shared" ref="BA77:BA99" si="31">IF(AU77=2,"Att", (IF(AU77=0,"Not","Weak")))</f>
        <v>Not</v>
      </c>
      <c r="BB77" s="43" t="str">
        <f t="shared" ref="BB77:BC99" si="32">IF(AV77=2,"Att", (IF(AV77=0,"Not","Weak")))</f>
        <v>Att</v>
      </c>
      <c r="BC77" s="43" t="str">
        <f t="shared" si="15"/>
        <v>Not</v>
      </c>
      <c r="BD77" s="43"/>
    </row>
    <row r="78" spans="1:57" x14ac:dyDescent="0.2">
      <c r="A78" s="73">
        <v>222310005101088</v>
      </c>
      <c r="B78" s="74" t="s">
        <v>124</v>
      </c>
      <c r="C78" s="66"/>
      <c r="D78" s="6">
        <v>2</v>
      </c>
      <c r="E78" s="6">
        <v>0</v>
      </c>
      <c r="F78" s="6">
        <v>2</v>
      </c>
      <c r="G78" s="40">
        <f t="shared" si="16"/>
        <v>4</v>
      </c>
      <c r="H78" s="6">
        <v>7</v>
      </c>
      <c r="I78" s="6">
        <v>1</v>
      </c>
      <c r="J78" s="6"/>
      <c r="K78" s="6"/>
      <c r="L78" s="6"/>
      <c r="M78" s="6"/>
      <c r="N78" s="6"/>
      <c r="O78" s="6"/>
      <c r="P78" s="6"/>
      <c r="Q78" s="6"/>
      <c r="R78" s="7">
        <f t="shared" si="6"/>
        <v>12</v>
      </c>
      <c r="S78" s="6">
        <v>3</v>
      </c>
      <c r="T78" s="6"/>
      <c r="U78" s="6"/>
      <c r="V78" s="6"/>
      <c r="W78" s="6">
        <v>5</v>
      </c>
      <c r="X78" s="6">
        <v>0</v>
      </c>
      <c r="Y78" s="6"/>
      <c r="Z78" s="6"/>
      <c r="AA78" s="6">
        <v>0</v>
      </c>
      <c r="AB78" s="6">
        <v>3</v>
      </c>
      <c r="AC78" s="6">
        <v>2</v>
      </c>
      <c r="AD78" s="6">
        <v>7</v>
      </c>
      <c r="AE78" s="7">
        <f t="shared" si="25"/>
        <v>20</v>
      </c>
      <c r="AF78" s="6">
        <f t="shared" si="26"/>
        <v>43</v>
      </c>
      <c r="AH78" s="43"/>
      <c r="AI78" s="43"/>
      <c r="AJ78" s="43"/>
      <c r="AK78" s="43"/>
      <c r="AL78" s="43"/>
      <c r="AN78" s="14">
        <f t="shared" si="19"/>
        <v>0.42855918402331356</v>
      </c>
      <c r="AO78" s="14">
        <f t="shared" si="24"/>
        <v>0.12856775520699407</v>
      </c>
      <c r="AP78" s="14">
        <f t="shared" si="23"/>
        <v>0.37499531255859297</v>
      </c>
      <c r="AQ78" s="14">
        <f t="shared" si="7"/>
        <v>0.38570326562098223</v>
      </c>
      <c r="AR78" s="14"/>
      <c r="AT78" s="43">
        <f t="shared" si="27"/>
        <v>1</v>
      </c>
      <c r="AU78" s="43">
        <f t="shared" si="28"/>
        <v>0</v>
      </c>
      <c r="AV78" s="43">
        <f t="shared" si="29"/>
        <v>1</v>
      </c>
      <c r="AW78" s="43">
        <f t="shared" si="11"/>
        <v>1</v>
      </c>
      <c r="AX78" s="43"/>
      <c r="AZ78" s="43" t="str">
        <f t="shared" si="30"/>
        <v>Weak</v>
      </c>
      <c r="BA78" s="43" t="str">
        <f t="shared" si="31"/>
        <v>Not</v>
      </c>
      <c r="BB78" s="43" t="str">
        <f t="shared" si="32"/>
        <v>Weak</v>
      </c>
      <c r="BC78" s="43" t="str">
        <f t="shared" si="15"/>
        <v>Weak</v>
      </c>
      <c r="BD78" s="43"/>
    </row>
    <row r="79" spans="1:57" x14ac:dyDescent="0.2">
      <c r="A79" s="73">
        <v>222310005101089</v>
      </c>
      <c r="B79" s="74" t="s">
        <v>125</v>
      </c>
      <c r="C79" s="66"/>
      <c r="D79" s="6">
        <v>0</v>
      </c>
      <c r="E79" s="6" t="s">
        <v>61</v>
      </c>
      <c r="F79" s="6" t="s">
        <v>61</v>
      </c>
      <c r="G79" s="40" t="e">
        <f t="shared" si="16"/>
        <v>#NUM!</v>
      </c>
      <c r="H79" s="6" t="s">
        <v>61</v>
      </c>
      <c r="I79" s="6" t="s">
        <v>61</v>
      </c>
      <c r="J79" s="6"/>
      <c r="K79" s="6"/>
      <c r="L79" s="6"/>
      <c r="M79" s="6"/>
      <c r="N79" s="6"/>
      <c r="O79" s="6"/>
      <c r="P79" s="6"/>
      <c r="Q79" s="6"/>
      <c r="R79" s="7" t="e">
        <f t="shared" si="6"/>
        <v>#NUM!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7">
        <f t="shared" si="25"/>
        <v>0</v>
      </c>
      <c r="AF79" s="6" t="e">
        <f t="shared" si="26"/>
        <v>#NUM!</v>
      </c>
      <c r="AH79" s="43"/>
      <c r="AI79" s="43"/>
      <c r="AJ79" s="43"/>
      <c r="AK79" s="43"/>
      <c r="AL79" s="43"/>
      <c r="AN79" s="14">
        <f t="shared" si="19"/>
        <v>0</v>
      </c>
      <c r="AO79" s="14">
        <f t="shared" si="24"/>
        <v>0</v>
      </c>
      <c r="AP79" s="14">
        <f t="shared" si="23"/>
        <v>0</v>
      </c>
      <c r="AQ79" s="14">
        <f t="shared" si="7"/>
        <v>0</v>
      </c>
      <c r="AR79" s="14"/>
      <c r="AT79" s="43">
        <f t="shared" si="27"/>
        <v>0</v>
      </c>
      <c r="AU79" s="43">
        <f t="shared" si="28"/>
        <v>0</v>
      </c>
      <c r="AV79" s="43">
        <f t="shared" si="29"/>
        <v>0</v>
      </c>
      <c r="AW79" s="43">
        <f>IF((AQ79)&gt;=50%, 2, (IF((AQ79)&lt;25%, 0, 1)))</f>
        <v>0</v>
      </c>
      <c r="AX79" s="43"/>
      <c r="AZ79" s="43" t="str">
        <f t="shared" si="30"/>
        <v>Not</v>
      </c>
      <c r="BA79" s="43" t="str">
        <f t="shared" si="31"/>
        <v>Not</v>
      </c>
      <c r="BB79" s="43" t="str">
        <f t="shared" si="32"/>
        <v>Not</v>
      </c>
      <c r="BC79" s="43" t="str">
        <f t="shared" si="15"/>
        <v>Not</v>
      </c>
      <c r="BD79" s="43"/>
    </row>
    <row r="80" spans="1:57" x14ac:dyDescent="0.2">
      <c r="A80" s="73">
        <v>222310005101090</v>
      </c>
      <c r="B80" s="74" t="s">
        <v>126</v>
      </c>
      <c r="C80" s="66"/>
      <c r="D80" s="6">
        <v>2</v>
      </c>
      <c r="E80" s="6">
        <v>3</v>
      </c>
      <c r="F80" s="6">
        <v>0</v>
      </c>
      <c r="G80" s="40">
        <f t="shared" si="16"/>
        <v>5</v>
      </c>
      <c r="H80" s="6">
        <v>5</v>
      </c>
      <c r="I80" s="6">
        <v>1</v>
      </c>
      <c r="J80" s="6"/>
      <c r="K80" s="6"/>
      <c r="L80" s="6"/>
      <c r="M80" s="6"/>
      <c r="N80" s="6"/>
      <c r="O80" s="6"/>
      <c r="P80" s="6"/>
      <c r="Q80" s="6"/>
      <c r="R80" s="7">
        <f t="shared" si="6"/>
        <v>11</v>
      </c>
      <c r="S80" s="6">
        <v>3</v>
      </c>
      <c r="T80" s="6">
        <v>0</v>
      </c>
      <c r="U80" s="6"/>
      <c r="V80" s="6"/>
      <c r="W80" s="6">
        <v>2</v>
      </c>
      <c r="X80" s="6">
        <v>0</v>
      </c>
      <c r="Y80" s="6"/>
      <c r="Z80" s="6"/>
      <c r="AA80" s="6">
        <v>1</v>
      </c>
      <c r="AB80" s="6">
        <v>0</v>
      </c>
      <c r="AC80" s="6">
        <v>0</v>
      </c>
      <c r="AD80" s="6">
        <v>0</v>
      </c>
      <c r="AE80" s="7">
        <f t="shared" si="25"/>
        <v>6</v>
      </c>
      <c r="AF80" s="6">
        <f t="shared" si="26"/>
        <v>27</v>
      </c>
      <c r="AH80" s="43"/>
      <c r="AI80" s="43"/>
      <c r="AJ80" s="43"/>
      <c r="AK80" s="43"/>
      <c r="AL80" s="43"/>
      <c r="AN80" s="14">
        <f t="shared" ref="AN80:AN99" si="33">MIN(SUMIF($D$14:$AD$14,I$3,$D80:$AD80)/AN$15, 100%)</f>
        <v>0.29999142881631952</v>
      </c>
      <c r="AO80" s="14">
        <f t="shared" si="24"/>
        <v>4.2855918402331356E-2</v>
      </c>
      <c r="AP80" s="14">
        <f t="shared" si="23"/>
        <v>0.29999625004687441</v>
      </c>
      <c r="AQ80" s="14">
        <f t="shared" si="7"/>
        <v>4.2855918402331356E-2</v>
      </c>
      <c r="AR80" s="14"/>
      <c r="AT80" s="43">
        <f t="shared" si="27"/>
        <v>1</v>
      </c>
      <c r="AU80" s="43">
        <f t="shared" si="28"/>
        <v>0</v>
      </c>
      <c r="AV80" s="43">
        <f t="shared" si="29"/>
        <v>1</v>
      </c>
      <c r="AW80" s="43">
        <f t="shared" si="11"/>
        <v>0</v>
      </c>
      <c r="AX80" s="43"/>
      <c r="AZ80" s="43" t="str">
        <f t="shared" si="30"/>
        <v>Weak</v>
      </c>
      <c r="BA80" s="43" t="str">
        <f t="shared" si="31"/>
        <v>Not</v>
      </c>
      <c r="BB80" s="43" t="str">
        <f t="shared" si="32"/>
        <v>Weak</v>
      </c>
      <c r="BC80" s="43" t="str">
        <f t="shared" si="15"/>
        <v>Not</v>
      </c>
      <c r="BD80" s="43"/>
    </row>
    <row r="81" spans="1:56" x14ac:dyDescent="0.2">
      <c r="A81" s="73">
        <v>222310005101091</v>
      </c>
      <c r="B81" s="74" t="s">
        <v>127</v>
      </c>
      <c r="C81" s="66"/>
      <c r="D81" s="6">
        <v>2</v>
      </c>
      <c r="E81" s="6">
        <v>7</v>
      </c>
      <c r="F81" s="6">
        <v>0</v>
      </c>
      <c r="G81" s="40">
        <f t="shared" si="16"/>
        <v>9</v>
      </c>
      <c r="H81" s="6">
        <v>10</v>
      </c>
      <c r="I81" s="6">
        <v>3.5</v>
      </c>
      <c r="J81" s="6"/>
      <c r="K81" s="6"/>
      <c r="L81" s="6"/>
      <c r="M81" s="6"/>
      <c r="N81" s="6"/>
      <c r="O81" s="6"/>
      <c r="P81" s="6"/>
      <c r="Q81" s="6"/>
      <c r="R81" s="7">
        <f t="shared" ref="R81:R90" si="34">SUM(G81:P81)</f>
        <v>22.5</v>
      </c>
      <c r="S81" s="6"/>
      <c r="T81" s="6"/>
      <c r="U81" s="6"/>
      <c r="V81" s="6"/>
      <c r="W81" s="6">
        <v>7</v>
      </c>
      <c r="X81" s="6">
        <v>1.5</v>
      </c>
      <c r="Y81" s="6">
        <v>3</v>
      </c>
      <c r="Z81" s="6">
        <v>2</v>
      </c>
      <c r="AA81" s="6">
        <v>5</v>
      </c>
      <c r="AB81" s="6">
        <v>0</v>
      </c>
      <c r="AC81" s="6">
        <v>2</v>
      </c>
      <c r="AD81" s="6">
        <v>4</v>
      </c>
      <c r="AE81" s="7">
        <f t="shared" si="25"/>
        <v>24.5</v>
      </c>
      <c r="AF81" s="6">
        <f t="shared" si="26"/>
        <v>66</v>
      </c>
      <c r="AH81" s="43"/>
      <c r="AI81" s="43"/>
      <c r="AJ81" s="43"/>
      <c r="AK81" s="43"/>
      <c r="AL81" s="43"/>
      <c r="AN81" s="14">
        <f t="shared" si="33"/>
        <v>0.38570326562098223</v>
      </c>
      <c r="AO81" s="14">
        <f t="shared" si="24"/>
        <v>0.29999142881631952</v>
      </c>
      <c r="AP81" s="14">
        <f t="shared" si="23"/>
        <v>0.7124910938613267</v>
      </c>
      <c r="AQ81" s="14">
        <f t="shared" ref="AQ81:AQ91" si="35">MIN(SUMIF($D$14:$AD$14,I$6,$D81:$AD81)/AQ$15, 100%)</f>
        <v>0.51427102082797627</v>
      </c>
      <c r="AR81" s="14"/>
      <c r="AT81" s="43">
        <f t="shared" si="27"/>
        <v>1</v>
      </c>
      <c r="AU81" s="43">
        <f t="shared" si="28"/>
        <v>1</v>
      </c>
      <c r="AV81" s="43">
        <f t="shared" si="29"/>
        <v>2</v>
      </c>
      <c r="AW81" s="43">
        <f t="shared" si="29"/>
        <v>2</v>
      </c>
      <c r="AX81" s="43"/>
      <c r="AZ81" s="43" t="str">
        <f t="shared" si="30"/>
        <v>Weak</v>
      </c>
      <c r="BA81" s="43" t="str">
        <f t="shared" si="31"/>
        <v>Weak</v>
      </c>
      <c r="BB81" s="43" t="str">
        <f t="shared" si="32"/>
        <v>Att</v>
      </c>
      <c r="BC81" s="43" t="str">
        <f t="shared" si="32"/>
        <v>Att</v>
      </c>
      <c r="BD81" s="43"/>
    </row>
    <row r="82" spans="1:56" x14ac:dyDescent="0.2">
      <c r="A82" s="73">
        <v>222310005101092</v>
      </c>
      <c r="B82" s="74" t="s">
        <v>128</v>
      </c>
      <c r="C82" s="66"/>
      <c r="D82" s="6" t="s">
        <v>61</v>
      </c>
      <c r="E82" s="6">
        <v>3</v>
      </c>
      <c r="F82" s="6">
        <v>0</v>
      </c>
      <c r="G82" s="40">
        <f t="shared" si="16"/>
        <v>3</v>
      </c>
      <c r="H82" s="6">
        <v>9</v>
      </c>
      <c r="I82" s="6">
        <v>0</v>
      </c>
      <c r="J82" s="6"/>
      <c r="K82" s="6"/>
      <c r="L82" s="6"/>
      <c r="M82" s="6"/>
      <c r="N82" s="6"/>
      <c r="O82" s="6"/>
      <c r="P82" s="6"/>
      <c r="Q82" s="6"/>
      <c r="R82" s="7">
        <f t="shared" si="34"/>
        <v>12</v>
      </c>
      <c r="S82" s="6">
        <v>4</v>
      </c>
      <c r="T82" s="6">
        <v>0</v>
      </c>
      <c r="U82" s="6">
        <v>0</v>
      </c>
      <c r="V82" s="6"/>
      <c r="W82" s="6">
        <v>2</v>
      </c>
      <c r="X82" s="6">
        <v>0</v>
      </c>
      <c r="Y82" s="6"/>
      <c r="Z82" s="6"/>
      <c r="AA82" s="6">
        <v>1</v>
      </c>
      <c r="AB82" s="6">
        <v>0</v>
      </c>
      <c r="AC82" s="6"/>
      <c r="AD82" s="6"/>
      <c r="AE82" s="7">
        <f t="shared" si="25"/>
        <v>7</v>
      </c>
      <c r="AF82" s="6">
        <f t="shared" si="26"/>
        <v>31</v>
      </c>
      <c r="AH82" s="43"/>
      <c r="AI82" s="43"/>
      <c r="AJ82" s="43"/>
      <c r="AK82" s="43"/>
      <c r="AL82" s="43"/>
      <c r="AN82" s="14">
        <f t="shared" si="33"/>
        <v>0.25713551041398813</v>
      </c>
      <c r="AO82" s="14">
        <f t="shared" si="24"/>
        <v>0</v>
      </c>
      <c r="AP82" s="14">
        <f t="shared" si="23"/>
        <v>0.44999437507031159</v>
      </c>
      <c r="AQ82" s="14">
        <f t="shared" si="35"/>
        <v>4.2855918402331356E-2</v>
      </c>
      <c r="AR82" s="14"/>
      <c r="AT82" s="43">
        <f t="shared" si="27"/>
        <v>1</v>
      </c>
      <c r="AU82" s="43">
        <f t="shared" si="28"/>
        <v>0</v>
      </c>
      <c r="AV82" s="43">
        <f t="shared" si="29"/>
        <v>1</v>
      </c>
      <c r="AW82" s="43">
        <f t="shared" si="29"/>
        <v>0</v>
      </c>
      <c r="AX82" s="43"/>
      <c r="AZ82" s="43" t="str">
        <f t="shared" si="30"/>
        <v>Weak</v>
      </c>
      <c r="BA82" s="43" t="str">
        <f t="shared" si="31"/>
        <v>Not</v>
      </c>
      <c r="BB82" s="43" t="str">
        <f t="shared" si="32"/>
        <v>Weak</v>
      </c>
      <c r="BC82" s="43" t="str">
        <f>IF(AW82=2,"Att", (IF(AW82=0,"Not","Weak")))</f>
        <v>Not</v>
      </c>
      <c r="BD82" s="43"/>
    </row>
    <row r="83" spans="1:56" x14ac:dyDescent="0.2">
      <c r="A83" s="73">
        <v>222310005101094</v>
      </c>
      <c r="B83" s="74" t="s">
        <v>129</v>
      </c>
      <c r="C83" s="66"/>
      <c r="D83" s="6">
        <v>2</v>
      </c>
      <c r="E83" s="6">
        <v>1</v>
      </c>
      <c r="F83" s="6">
        <v>0</v>
      </c>
      <c r="G83" s="40">
        <f t="shared" si="16"/>
        <v>3</v>
      </c>
      <c r="H83" s="6">
        <v>5</v>
      </c>
      <c r="I83" s="6">
        <v>1</v>
      </c>
      <c r="J83" s="6"/>
      <c r="K83" s="6"/>
      <c r="L83" s="6"/>
      <c r="M83" s="6"/>
      <c r="N83" s="6"/>
      <c r="O83" s="6"/>
      <c r="P83" s="6"/>
      <c r="Q83" s="6"/>
      <c r="R83" s="7">
        <f t="shared" si="34"/>
        <v>9</v>
      </c>
      <c r="S83" s="6">
        <v>3</v>
      </c>
      <c r="T83" s="6"/>
      <c r="U83" s="6"/>
      <c r="V83" s="6"/>
      <c r="W83" s="6">
        <v>5</v>
      </c>
      <c r="X83" s="6"/>
      <c r="Y83" s="6">
        <v>0</v>
      </c>
      <c r="Z83" s="6"/>
      <c r="AA83" s="6"/>
      <c r="AB83" s="6"/>
      <c r="AC83" s="6"/>
      <c r="AD83" s="6">
        <v>4</v>
      </c>
      <c r="AE83" s="7">
        <f t="shared" si="25"/>
        <v>12</v>
      </c>
      <c r="AF83" s="6">
        <f t="shared" si="26"/>
        <v>29</v>
      </c>
      <c r="AH83" s="43"/>
      <c r="AI83" s="43"/>
      <c r="AJ83" s="43"/>
      <c r="AK83" s="43"/>
      <c r="AL83" s="43"/>
      <c r="AN83" s="14">
        <f t="shared" si="33"/>
        <v>0.42855918402331356</v>
      </c>
      <c r="AO83" s="14">
        <f t="shared" si="24"/>
        <v>4.2855918402331356E-2</v>
      </c>
      <c r="AP83" s="14">
        <f t="shared" si="23"/>
        <v>0.2249971875351558</v>
      </c>
      <c r="AQ83" s="14">
        <f t="shared" si="35"/>
        <v>0.17142367360932542</v>
      </c>
      <c r="AR83" s="14"/>
      <c r="AT83" s="43">
        <f t="shared" si="27"/>
        <v>1</v>
      </c>
      <c r="AU83" s="43">
        <f t="shared" si="28"/>
        <v>0</v>
      </c>
      <c r="AV83" s="43">
        <f t="shared" si="29"/>
        <v>0</v>
      </c>
      <c r="AW83" s="43">
        <f>IF((AQ83)&gt;=50%, 2, (IF((AQ83)&lt;25%, 0, 1)))</f>
        <v>0</v>
      </c>
      <c r="AX83" s="43"/>
      <c r="AZ83" s="43" t="str">
        <f t="shared" si="30"/>
        <v>Weak</v>
      </c>
      <c r="BA83" s="43" t="str">
        <f t="shared" si="31"/>
        <v>Not</v>
      </c>
      <c r="BB83" s="43" t="str">
        <f t="shared" si="32"/>
        <v>Not</v>
      </c>
      <c r="BC83" s="43" t="str">
        <f t="shared" si="32"/>
        <v>Not</v>
      </c>
      <c r="BD83" s="43"/>
    </row>
    <row r="84" spans="1:56" x14ac:dyDescent="0.2">
      <c r="A84" s="73">
        <v>222310005101095</v>
      </c>
      <c r="B84" s="74" t="s">
        <v>130</v>
      </c>
      <c r="C84" s="66"/>
      <c r="D84" s="6">
        <v>0</v>
      </c>
      <c r="E84" s="6">
        <v>3</v>
      </c>
      <c r="F84" s="6">
        <v>0</v>
      </c>
      <c r="G84" s="40">
        <f t="shared" ref="G84:G99" si="36">LARGE(D84:F84,1)+LARGE(D84:F84,2)</f>
        <v>3</v>
      </c>
      <c r="H84" s="6">
        <v>9</v>
      </c>
      <c r="I84" s="6">
        <v>3</v>
      </c>
      <c r="J84" s="6"/>
      <c r="K84" s="6"/>
      <c r="L84" s="6"/>
      <c r="M84" s="6"/>
      <c r="N84" s="6"/>
      <c r="O84" s="6"/>
      <c r="P84" s="6"/>
      <c r="Q84" s="6"/>
      <c r="R84" s="7">
        <f t="shared" si="34"/>
        <v>15</v>
      </c>
      <c r="S84" s="6">
        <v>3</v>
      </c>
      <c r="T84" s="6"/>
      <c r="U84" s="6"/>
      <c r="V84" s="6"/>
      <c r="W84" s="6">
        <v>2</v>
      </c>
      <c r="X84" s="6"/>
      <c r="Y84" s="6"/>
      <c r="Z84" s="6"/>
      <c r="AA84" s="6">
        <v>0</v>
      </c>
      <c r="AB84" s="6">
        <v>0</v>
      </c>
      <c r="AC84" s="6"/>
      <c r="AD84" s="6"/>
      <c r="AE84" s="7">
        <f t="shared" si="25"/>
        <v>5</v>
      </c>
      <c r="AF84" s="6">
        <f t="shared" si="26"/>
        <v>32</v>
      </c>
      <c r="AH84" s="43"/>
      <c r="AI84" s="43"/>
      <c r="AJ84" s="43"/>
      <c r="AK84" s="43"/>
      <c r="AL84" s="43"/>
      <c r="AN84" s="14">
        <f t="shared" si="33"/>
        <v>0.21427959201165678</v>
      </c>
      <c r="AO84" s="14">
        <f t="shared" si="24"/>
        <v>0.12856775520699407</v>
      </c>
      <c r="AP84" s="14">
        <f t="shared" si="23"/>
        <v>0.44999437507031159</v>
      </c>
      <c r="AQ84" s="14">
        <f t="shared" si="35"/>
        <v>0</v>
      </c>
      <c r="AR84" s="14"/>
      <c r="AT84" s="43">
        <f t="shared" si="27"/>
        <v>0</v>
      </c>
      <c r="AU84" s="43">
        <f t="shared" si="28"/>
        <v>0</v>
      </c>
      <c r="AV84" s="43">
        <f t="shared" si="29"/>
        <v>1</v>
      </c>
      <c r="AW84" s="43">
        <f t="shared" si="29"/>
        <v>0</v>
      </c>
      <c r="AX84" s="43"/>
      <c r="AZ84" s="43" t="str">
        <f t="shared" si="30"/>
        <v>Not</v>
      </c>
      <c r="BA84" s="43" t="str">
        <f t="shared" si="31"/>
        <v>Not</v>
      </c>
      <c r="BB84" s="43" t="str">
        <f t="shared" si="32"/>
        <v>Weak</v>
      </c>
      <c r="BC84" s="43" t="str">
        <f t="shared" si="32"/>
        <v>Not</v>
      </c>
      <c r="BD84" s="43"/>
    </row>
    <row r="85" spans="1:56" x14ac:dyDescent="0.2">
      <c r="A85" s="73">
        <v>222310005101096</v>
      </c>
      <c r="B85" s="74" t="s">
        <v>131</v>
      </c>
      <c r="C85" s="66"/>
      <c r="D85" s="6">
        <v>6</v>
      </c>
      <c r="E85" s="6">
        <v>0</v>
      </c>
      <c r="F85" s="6">
        <v>0</v>
      </c>
      <c r="G85" s="40">
        <f t="shared" si="36"/>
        <v>6</v>
      </c>
      <c r="H85" s="6">
        <v>9</v>
      </c>
      <c r="I85" s="6">
        <v>6</v>
      </c>
      <c r="J85" s="6"/>
      <c r="K85" s="6"/>
      <c r="L85" s="6"/>
      <c r="M85" s="6"/>
      <c r="N85" s="6"/>
      <c r="O85" s="6"/>
      <c r="P85" s="6"/>
      <c r="Q85" s="6"/>
      <c r="R85" s="7">
        <f t="shared" si="34"/>
        <v>21</v>
      </c>
      <c r="S85" s="6"/>
      <c r="T85" s="6"/>
      <c r="U85" s="6"/>
      <c r="V85" s="6"/>
      <c r="W85" s="6">
        <v>5</v>
      </c>
      <c r="X85" s="6">
        <v>1.5</v>
      </c>
      <c r="Y85" s="6">
        <v>2.5</v>
      </c>
      <c r="Z85" s="6">
        <v>2</v>
      </c>
      <c r="AA85" s="6">
        <v>5</v>
      </c>
      <c r="AB85" s="6">
        <v>0</v>
      </c>
      <c r="AC85" s="6">
        <v>2</v>
      </c>
      <c r="AD85" s="6">
        <v>5</v>
      </c>
      <c r="AE85" s="7">
        <f t="shared" si="25"/>
        <v>23</v>
      </c>
      <c r="AF85" s="6">
        <f t="shared" si="26"/>
        <v>59</v>
      </c>
      <c r="AH85" s="43"/>
      <c r="AI85" s="43"/>
      <c r="AJ85" s="43"/>
      <c r="AK85" s="43"/>
      <c r="AL85" s="43"/>
      <c r="AN85" s="14">
        <f t="shared" si="33"/>
        <v>0.47141510242564494</v>
      </c>
      <c r="AO85" s="14">
        <f t="shared" si="24"/>
        <v>0.40713122482214786</v>
      </c>
      <c r="AP85" s="14">
        <f t="shared" si="23"/>
        <v>0.41249484381445228</v>
      </c>
      <c r="AQ85" s="14">
        <f t="shared" si="35"/>
        <v>0.53569898002914196</v>
      </c>
      <c r="AR85" s="14"/>
      <c r="AT85" s="43">
        <f t="shared" si="27"/>
        <v>1</v>
      </c>
      <c r="AU85" s="43">
        <f t="shared" si="28"/>
        <v>1</v>
      </c>
      <c r="AV85" s="43">
        <f t="shared" si="29"/>
        <v>1</v>
      </c>
      <c r="AW85" s="43">
        <f t="shared" si="29"/>
        <v>2</v>
      </c>
      <c r="AX85" s="43"/>
      <c r="AZ85" s="43" t="str">
        <f t="shared" si="30"/>
        <v>Weak</v>
      </c>
      <c r="BA85" s="43" t="str">
        <f t="shared" si="31"/>
        <v>Weak</v>
      </c>
      <c r="BB85" s="43" t="str">
        <f t="shared" si="32"/>
        <v>Weak</v>
      </c>
      <c r="BC85" s="43" t="str">
        <f t="shared" si="32"/>
        <v>Att</v>
      </c>
      <c r="BD85" s="43"/>
    </row>
    <row r="86" spans="1:56" x14ac:dyDescent="0.2">
      <c r="A86" s="73">
        <v>222310005101097</v>
      </c>
      <c r="B86" s="74" t="s">
        <v>132</v>
      </c>
      <c r="C86" s="66"/>
      <c r="D86" s="6">
        <v>0</v>
      </c>
      <c r="E86" s="6">
        <v>1</v>
      </c>
      <c r="F86" s="6" t="s">
        <v>61</v>
      </c>
      <c r="G86" s="40">
        <f t="shared" si="36"/>
        <v>1</v>
      </c>
      <c r="H86" s="6">
        <v>5</v>
      </c>
      <c r="I86" s="6">
        <v>0</v>
      </c>
      <c r="J86" s="6"/>
      <c r="K86" s="6"/>
      <c r="L86" s="6"/>
      <c r="M86" s="6"/>
      <c r="N86" s="6"/>
      <c r="O86" s="6"/>
      <c r="P86" s="6"/>
      <c r="Q86" s="6"/>
      <c r="R86" s="7">
        <f t="shared" si="34"/>
        <v>6</v>
      </c>
      <c r="S86" s="6">
        <v>3</v>
      </c>
      <c r="T86" s="6"/>
      <c r="U86" s="6"/>
      <c r="V86" s="6"/>
      <c r="W86" s="6">
        <v>7</v>
      </c>
      <c r="X86" s="6"/>
      <c r="Y86" s="6"/>
      <c r="Z86" s="6">
        <v>0</v>
      </c>
      <c r="AA86" s="6"/>
      <c r="AB86" s="6"/>
      <c r="AC86" s="6">
        <v>0</v>
      </c>
      <c r="AD86" s="6">
        <v>1</v>
      </c>
      <c r="AE86" s="7">
        <f t="shared" si="25"/>
        <v>11</v>
      </c>
      <c r="AF86" s="6">
        <f t="shared" si="26"/>
        <v>23</v>
      </c>
      <c r="AH86" s="43"/>
      <c r="AI86" s="43"/>
      <c r="AJ86" s="43"/>
      <c r="AK86" s="43"/>
      <c r="AL86" s="43"/>
      <c r="AN86" s="14">
        <f t="shared" si="33"/>
        <v>0.42855918402331356</v>
      </c>
      <c r="AO86" s="14">
        <f t="shared" si="24"/>
        <v>0</v>
      </c>
      <c r="AP86" s="14">
        <f t="shared" si="23"/>
        <v>0.2249971875351558</v>
      </c>
      <c r="AQ86" s="14">
        <f t="shared" si="35"/>
        <v>4.2855918402331356E-2</v>
      </c>
      <c r="AR86" s="14"/>
      <c r="AT86" s="43">
        <f t="shared" si="27"/>
        <v>1</v>
      </c>
      <c r="AU86" s="43">
        <f t="shared" si="28"/>
        <v>0</v>
      </c>
      <c r="AV86" s="43">
        <f t="shared" si="29"/>
        <v>0</v>
      </c>
      <c r="AW86" s="43">
        <f t="shared" si="29"/>
        <v>0</v>
      </c>
      <c r="AX86" s="43"/>
      <c r="AZ86" s="43" t="str">
        <f t="shared" si="30"/>
        <v>Weak</v>
      </c>
      <c r="BA86" s="43" t="str">
        <f t="shared" si="31"/>
        <v>Not</v>
      </c>
      <c r="BB86" s="43" t="str">
        <f t="shared" si="32"/>
        <v>Not</v>
      </c>
      <c r="BC86" s="43" t="str">
        <f t="shared" si="32"/>
        <v>Not</v>
      </c>
      <c r="BD86" s="43"/>
    </row>
    <row r="87" spans="1:56" x14ac:dyDescent="0.2">
      <c r="A87" s="73">
        <v>222310005101098</v>
      </c>
      <c r="B87" s="74" t="s">
        <v>133</v>
      </c>
      <c r="C87" s="66"/>
      <c r="D87" s="6">
        <v>6</v>
      </c>
      <c r="E87" s="6">
        <v>3</v>
      </c>
      <c r="F87" s="6">
        <v>0</v>
      </c>
      <c r="G87" s="40">
        <f t="shared" si="36"/>
        <v>9</v>
      </c>
      <c r="H87" s="6">
        <v>9</v>
      </c>
      <c r="I87" s="6">
        <v>3</v>
      </c>
      <c r="J87" s="6"/>
      <c r="K87" s="6"/>
      <c r="L87" s="6"/>
      <c r="M87" s="6"/>
      <c r="N87" s="6"/>
      <c r="O87" s="6"/>
      <c r="P87" s="6"/>
      <c r="Q87" s="6"/>
      <c r="R87" s="7">
        <f t="shared" si="34"/>
        <v>21</v>
      </c>
      <c r="S87" s="6"/>
      <c r="T87" s="6"/>
      <c r="U87" s="6"/>
      <c r="V87" s="6"/>
      <c r="W87" s="6">
        <v>5</v>
      </c>
      <c r="X87" s="6">
        <v>1.5</v>
      </c>
      <c r="Y87" s="6">
        <v>3.5</v>
      </c>
      <c r="Z87" s="6">
        <v>2</v>
      </c>
      <c r="AA87" s="6">
        <v>5</v>
      </c>
      <c r="AB87" s="6">
        <v>0</v>
      </c>
      <c r="AC87" s="6">
        <v>2</v>
      </c>
      <c r="AD87" s="6">
        <v>6</v>
      </c>
      <c r="AE87" s="7">
        <f t="shared" si="25"/>
        <v>25</v>
      </c>
      <c r="AF87" s="6">
        <f t="shared" si="26"/>
        <v>64</v>
      </c>
      <c r="AH87" s="43"/>
      <c r="AI87" s="43"/>
      <c r="AJ87" s="43"/>
      <c r="AK87" s="43"/>
      <c r="AL87" s="43"/>
      <c r="AN87" s="14">
        <f t="shared" si="33"/>
        <v>0.47141510242564494</v>
      </c>
      <c r="AO87" s="14">
        <f t="shared" si="24"/>
        <v>0.27856346961515382</v>
      </c>
      <c r="AP87" s="14">
        <f t="shared" si="23"/>
        <v>0.52499343758203021</v>
      </c>
      <c r="AQ87" s="14">
        <f t="shared" si="35"/>
        <v>0.62141081683380461</v>
      </c>
      <c r="AR87" s="14"/>
      <c r="AT87" s="43">
        <f t="shared" si="27"/>
        <v>1</v>
      </c>
      <c r="AU87" s="43">
        <f t="shared" si="28"/>
        <v>1</v>
      </c>
      <c r="AV87" s="43">
        <f t="shared" si="29"/>
        <v>2</v>
      </c>
      <c r="AW87" s="43">
        <f t="shared" si="29"/>
        <v>2</v>
      </c>
      <c r="AX87" s="43"/>
      <c r="AZ87" s="43" t="str">
        <f t="shared" si="30"/>
        <v>Weak</v>
      </c>
      <c r="BA87" s="43" t="str">
        <f t="shared" si="31"/>
        <v>Weak</v>
      </c>
      <c r="BB87" s="43" t="str">
        <f t="shared" si="32"/>
        <v>Att</v>
      </c>
      <c r="BC87" s="43" t="str">
        <f t="shared" si="32"/>
        <v>Att</v>
      </c>
      <c r="BD87" s="43"/>
    </row>
    <row r="88" spans="1:56" x14ac:dyDescent="0.2">
      <c r="A88" s="73">
        <v>222310005101099</v>
      </c>
      <c r="B88" s="74" t="s">
        <v>134</v>
      </c>
      <c r="C88" s="66"/>
      <c r="D88" s="6" t="s">
        <v>61</v>
      </c>
      <c r="E88" s="6" t="s">
        <v>61</v>
      </c>
      <c r="F88" s="6" t="s">
        <v>61</v>
      </c>
      <c r="G88" s="40" t="e">
        <f t="shared" si="36"/>
        <v>#NUM!</v>
      </c>
      <c r="H88" s="6" t="s">
        <v>61</v>
      </c>
      <c r="I88" s="6" t="s">
        <v>61</v>
      </c>
      <c r="J88" s="6"/>
      <c r="K88" s="6"/>
      <c r="L88" s="6"/>
      <c r="M88" s="6"/>
      <c r="N88" s="6"/>
      <c r="O88" s="6"/>
      <c r="P88" s="6"/>
      <c r="Q88" s="6"/>
      <c r="R88" s="7" t="e">
        <f t="shared" si="34"/>
        <v>#NUM!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7">
        <f t="shared" si="25"/>
        <v>0</v>
      </c>
      <c r="AF88" s="6" t="e">
        <f t="shared" si="26"/>
        <v>#NUM!</v>
      </c>
      <c r="AH88" s="43"/>
      <c r="AI88" s="43"/>
      <c r="AJ88" s="43"/>
      <c r="AK88" s="43"/>
      <c r="AL88" s="43"/>
      <c r="AN88" s="14">
        <f t="shared" si="33"/>
        <v>0</v>
      </c>
      <c r="AO88" s="14">
        <f t="shared" si="24"/>
        <v>0</v>
      </c>
      <c r="AP88" s="14">
        <f t="shared" si="23"/>
        <v>0</v>
      </c>
      <c r="AQ88" s="14">
        <f t="shared" si="35"/>
        <v>0</v>
      </c>
      <c r="AR88" s="14"/>
      <c r="AT88" s="43">
        <f t="shared" si="27"/>
        <v>0</v>
      </c>
      <c r="AU88" s="43">
        <f t="shared" si="28"/>
        <v>0</v>
      </c>
      <c r="AV88" s="43">
        <f t="shared" si="29"/>
        <v>0</v>
      </c>
      <c r="AW88" s="43">
        <f t="shared" si="29"/>
        <v>0</v>
      </c>
      <c r="AX88" s="43"/>
      <c r="AZ88" s="43" t="str">
        <f t="shared" si="30"/>
        <v>Not</v>
      </c>
      <c r="BA88" s="43" t="str">
        <f t="shared" si="31"/>
        <v>Not</v>
      </c>
      <c r="BB88" s="43" t="str">
        <f t="shared" si="32"/>
        <v>Not</v>
      </c>
      <c r="BC88" s="43" t="str">
        <f t="shared" si="32"/>
        <v>Not</v>
      </c>
      <c r="BD88" s="43"/>
    </row>
    <row r="89" spans="1:56" x14ac:dyDescent="0.2">
      <c r="A89" s="73">
        <v>222310005101100</v>
      </c>
      <c r="B89" s="74" t="s">
        <v>135</v>
      </c>
      <c r="C89" s="66"/>
      <c r="D89" s="6">
        <v>4</v>
      </c>
      <c r="E89" s="6">
        <v>0</v>
      </c>
      <c r="F89" s="6">
        <v>0</v>
      </c>
      <c r="G89" s="40">
        <f t="shared" si="36"/>
        <v>4</v>
      </c>
      <c r="H89" s="6">
        <v>9</v>
      </c>
      <c r="I89" s="6">
        <v>0</v>
      </c>
      <c r="J89" s="6"/>
      <c r="K89" s="6"/>
      <c r="L89" s="6"/>
      <c r="M89" s="6"/>
      <c r="N89" s="6"/>
      <c r="O89" s="6"/>
      <c r="P89" s="6"/>
      <c r="Q89" s="6"/>
      <c r="R89" s="7">
        <f t="shared" si="34"/>
        <v>13</v>
      </c>
      <c r="S89" s="6">
        <v>2</v>
      </c>
      <c r="T89" s="6"/>
      <c r="U89" s="6">
        <v>0</v>
      </c>
      <c r="V89" s="6">
        <v>2.5</v>
      </c>
      <c r="W89" s="6">
        <v>4</v>
      </c>
      <c r="X89" s="6"/>
      <c r="Y89" s="6"/>
      <c r="Z89" s="6"/>
      <c r="AA89" s="6"/>
      <c r="AB89" s="6">
        <v>0</v>
      </c>
      <c r="AC89" s="6"/>
      <c r="AD89" s="6"/>
      <c r="AE89" s="7">
        <f t="shared" si="25"/>
        <v>8.5</v>
      </c>
      <c r="AF89" s="6">
        <f t="shared" si="26"/>
        <v>34.5</v>
      </c>
      <c r="AH89" s="43"/>
      <c r="AI89" s="43"/>
      <c r="AJ89" s="43"/>
      <c r="AK89" s="43"/>
      <c r="AL89" s="43"/>
      <c r="AN89" s="14">
        <f t="shared" si="33"/>
        <v>0.42855918402331356</v>
      </c>
      <c r="AO89" s="14">
        <f t="shared" si="24"/>
        <v>0.10713979600582839</v>
      </c>
      <c r="AP89" s="14">
        <f t="shared" si="23"/>
        <v>0.33749578130273372</v>
      </c>
      <c r="AQ89" s="14">
        <f t="shared" si="35"/>
        <v>0</v>
      </c>
      <c r="AR89" s="14"/>
      <c r="AT89" s="43">
        <f t="shared" si="27"/>
        <v>1</v>
      </c>
      <c r="AU89" s="43">
        <f t="shared" si="28"/>
        <v>0</v>
      </c>
      <c r="AV89" s="43">
        <f t="shared" si="29"/>
        <v>1</v>
      </c>
      <c r="AW89" s="43">
        <f t="shared" si="29"/>
        <v>0</v>
      </c>
      <c r="AX89" s="43"/>
      <c r="AZ89" s="43" t="str">
        <f t="shared" si="30"/>
        <v>Weak</v>
      </c>
      <c r="BA89" s="43" t="str">
        <f t="shared" si="31"/>
        <v>Not</v>
      </c>
      <c r="BB89" s="43" t="str">
        <f t="shared" si="32"/>
        <v>Weak</v>
      </c>
      <c r="BC89" s="43" t="str">
        <f t="shared" si="32"/>
        <v>Not</v>
      </c>
      <c r="BD89" s="43"/>
    </row>
    <row r="90" spans="1:56" x14ac:dyDescent="0.2">
      <c r="A90" s="73">
        <v>222310005101101</v>
      </c>
      <c r="B90" s="74" t="s">
        <v>136</v>
      </c>
      <c r="C90" s="66"/>
      <c r="D90" s="6" t="s">
        <v>61</v>
      </c>
      <c r="E90" s="6" t="s">
        <v>61</v>
      </c>
      <c r="F90" s="6" t="s">
        <v>61</v>
      </c>
      <c r="G90" s="40" t="e">
        <f t="shared" si="36"/>
        <v>#NUM!</v>
      </c>
      <c r="H90" s="6" t="s">
        <v>61</v>
      </c>
      <c r="I90" s="6" t="s">
        <v>61</v>
      </c>
      <c r="J90" s="6"/>
      <c r="K90" s="6"/>
      <c r="L90" s="6"/>
      <c r="M90" s="6"/>
      <c r="N90" s="6"/>
      <c r="O90" s="6"/>
      <c r="P90" s="6"/>
      <c r="Q90" s="6"/>
      <c r="R90" s="7" t="e">
        <f t="shared" si="34"/>
        <v>#NUM!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7">
        <f t="shared" si="25"/>
        <v>0</v>
      </c>
      <c r="AF90" s="6" t="e">
        <f t="shared" si="26"/>
        <v>#NUM!</v>
      </c>
      <c r="AH90" s="43"/>
      <c r="AI90" s="43"/>
      <c r="AJ90" s="43"/>
      <c r="AK90" s="43"/>
      <c r="AL90" s="43"/>
      <c r="AN90" s="14">
        <f t="shared" si="33"/>
        <v>0</v>
      </c>
      <c r="AO90" s="14">
        <f t="shared" si="24"/>
        <v>0</v>
      </c>
      <c r="AP90" s="14">
        <f t="shared" si="23"/>
        <v>0</v>
      </c>
      <c r="AQ90" s="14">
        <f t="shared" si="35"/>
        <v>0</v>
      </c>
      <c r="AR90" s="14"/>
      <c r="AT90" s="43">
        <f t="shared" si="27"/>
        <v>0</v>
      </c>
      <c r="AU90" s="43">
        <f t="shared" si="28"/>
        <v>0</v>
      </c>
      <c r="AV90" s="43">
        <f t="shared" si="29"/>
        <v>0</v>
      </c>
      <c r="AW90" s="43">
        <f t="shared" si="29"/>
        <v>0</v>
      </c>
      <c r="AX90" s="43"/>
      <c r="AZ90" s="43" t="str">
        <f t="shared" si="30"/>
        <v>Not</v>
      </c>
      <c r="BA90" s="43" t="str">
        <f t="shared" si="31"/>
        <v>Not</v>
      </c>
      <c r="BB90" s="43" t="str">
        <f t="shared" si="32"/>
        <v>Not</v>
      </c>
      <c r="BC90" s="43" t="str">
        <f t="shared" si="32"/>
        <v>Not</v>
      </c>
      <c r="BD90" s="43"/>
    </row>
    <row r="91" spans="1:56" x14ac:dyDescent="0.2">
      <c r="A91" s="73">
        <v>222310005101102</v>
      </c>
      <c r="B91" s="74" t="s">
        <v>137</v>
      </c>
      <c r="C91" s="66"/>
      <c r="D91" s="6">
        <v>0</v>
      </c>
      <c r="E91" s="6">
        <v>8</v>
      </c>
      <c r="F91" s="6">
        <v>0</v>
      </c>
      <c r="G91" s="40">
        <f t="shared" si="36"/>
        <v>8</v>
      </c>
      <c r="H91" s="6">
        <v>5</v>
      </c>
      <c r="I91" s="6">
        <v>3</v>
      </c>
      <c r="J91" s="6"/>
      <c r="K91" s="6"/>
      <c r="L91" s="6"/>
      <c r="M91" s="6"/>
      <c r="N91" s="6"/>
      <c r="O91" s="6"/>
      <c r="P91" s="6"/>
      <c r="Q91" s="6"/>
      <c r="R91" s="7">
        <f>SUM(G91:P91)</f>
        <v>16</v>
      </c>
      <c r="S91" s="6">
        <v>3</v>
      </c>
      <c r="T91" s="6"/>
      <c r="U91" s="6"/>
      <c r="V91" s="6"/>
      <c r="W91" s="6">
        <v>2</v>
      </c>
      <c r="X91" s="6"/>
      <c r="Y91" s="6"/>
      <c r="Z91" s="6"/>
      <c r="AA91" s="6">
        <v>0</v>
      </c>
      <c r="AB91" s="6">
        <v>0</v>
      </c>
      <c r="AC91" s="6"/>
      <c r="AD91" s="6"/>
      <c r="AE91" s="7">
        <f t="shared" si="25"/>
        <v>5</v>
      </c>
      <c r="AF91" s="6">
        <f t="shared" si="26"/>
        <v>34</v>
      </c>
      <c r="AH91" s="43"/>
      <c r="AI91" s="43"/>
      <c r="AJ91" s="43"/>
      <c r="AK91" s="43"/>
      <c r="AL91" s="43"/>
      <c r="AN91" s="14">
        <f t="shared" si="33"/>
        <v>0.21427959201165678</v>
      </c>
      <c r="AO91" s="14">
        <f t="shared" si="24"/>
        <v>0.12856775520699407</v>
      </c>
      <c r="AP91" s="14">
        <f t="shared" si="23"/>
        <v>0.4874939063261709</v>
      </c>
      <c r="AQ91" s="14">
        <f t="shared" si="35"/>
        <v>0</v>
      </c>
      <c r="AR91" s="14"/>
      <c r="AT91" s="43">
        <f t="shared" si="27"/>
        <v>0</v>
      </c>
      <c r="AU91" s="43">
        <f t="shared" si="28"/>
        <v>0</v>
      </c>
      <c r="AV91" s="43">
        <f t="shared" si="29"/>
        <v>1</v>
      </c>
      <c r="AW91" s="43">
        <f t="shared" si="29"/>
        <v>0</v>
      </c>
      <c r="AX91" s="43"/>
      <c r="AZ91" s="43" t="str">
        <f t="shared" si="30"/>
        <v>Not</v>
      </c>
      <c r="BA91" s="43" t="str">
        <f t="shared" si="31"/>
        <v>Not</v>
      </c>
      <c r="BB91" s="43" t="str">
        <f t="shared" si="32"/>
        <v>Weak</v>
      </c>
      <c r="BC91" s="43" t="str">
        <f t="shared" si="32"/>
        <v>Not</v>
      </c>
      <c r="BD91" s="43"/>
    </row>
    <row r="92" spans="1:56" x14ac:dyDescent="0.2">
      <c r="A92" s="73">
        <v>222310005101103</v>
      </c>
      <c r="B92" s="74" t="s">
        <v>138</v>
      </c>
      <c r="C92" s="66"/>
      <c r="D92" s="6">
        <v>8</v>
      </c>
      <c r="E92" s="6">
        <v>8</v>
      </c>
      <c r="F92" s="6" t="s">
        <v>61</v>
      </c>
      <c r="G92" s="40">
        <f t="shared" si="36"/>
        <v>16</v>
      </c>
      <c r="H92" s="6">
        <v>10</v>
      </c>
      <c r="I92" s="6">
        <v>5</v>
      </c>
      <c r="J92" s="6"/>
      <c r="K92" s="6"/>
      <c r="L92" s="6"/>
      <c r="M92" s="6"/>
      <c r="N92" s="6"/>
      <c r="O92" s="6"/>
      <c r="P92" s="6"/>
      <c r="Q92" s="6"/>
      <c r="R92" s="7">
        <f t="shared" ref="R92:R99" si="37">SUM(G92:P92)</f>
        <v>31</v>
      </c>
      <c r="S92" s="6">
        <v>3</v>
      </c>
      <c r="T92" s="6">
        <v>0</v>
      </c>
      <c r="U92" s="6"/>
      <c r="V92" s="6"/>
      <c r="W92" s="6">
        <v>5</v>
      </c>
      <c r="X92" s="6"/>
      <c r="Y92" s="6"/>
      <c r="Z92" s="6"/>
      <c r="AA92" s="6">
        <v>5</v>
      </c>
      <c r="AB92" s="6">
        <v>2</v>
      </c>
      <c r="AC92" s="6">
        <v>0</v>
      </c>
      <c r="AD92" s="6">
        <v>8</v>
      </c>
      <c r="AE92" s="7">
        <f t="shared" si="25"/>
        <v>23</v>
      </c>
      <c r="AF92" s="6">
        <f t="shared" si="26"/>
        <v>80</v>
      </c>
      <c r="AH92" s="43"/>
      <c r="AI92" s="43"/>
      <c r="AJ92" s="43"/>
      <c r="AK92" s="43"/>
      <c r="AL92" s="43"/>
      <c r="AN92" s="14">
        <f t="shared" si="33"/>
        <v>0.68569469443730169</v>
      </c>
      <c r="AO92" s="14">
        <f>MIN(SUMIF($D$14:$AD$14,I$4,$D92:$AD92)/AO$15, 100%)</f>
        <v>0.21427959201165678</v>
      </c>
      <c r="AP92" s="14">
        <f>MIN(SUMIF($D$14:$AD$14,I$5,$D92:$AD92)/AP$15, 100%)</f>
        <v>0.74999062511718595</v>
      </c>
      <c r="AQ92" s="14">
        <f>MIN(SUMIF($D$14:$AD$14,I$6,$D92:$AD92)/AQ$15, 100%)</f>
        <v>0.55712693923030765</v>
      </c>
      <c r="AR92" s="14"/>
      <c r="AT92" s="43">
        <f t="shared" si="27"/>
        <v>2</v>
      </c>
      <c r="AU92" s="43">
        <f t="shared" si="28"/>
        <v>0</v>
      </c>
      <c r="AV92" s="43">
        <f t="shared" si="29"/>
        <v>2</v>
      </c>
      <c r="AW92" s="43">
        <f t="shared" si="29"/>
        <v>2</v>
      </c>
      <c r="AX92" s="43"/>
      <c r="AZ92" s="43" t="str">
        <f t="shared" si="30"/>
        <v>Att</v>
      </c>
      <c r="BA92" s="43" t="str">
        <f t="shared" si="31"/>
        <v>Not</v>
      </c>
      <c r="BB92" s="43" t="str">
        <f t="shared" si="32"/>
        <v>Att</v>
      </c>
      <c r="BC92" s="43" t="str">
        <f t="shared" si="32"/>
        <v>Att</v>
      </c>
      <c r="BD92" s="43"/>
    </row>
    <row r="93" spans="1:56" x14ac:dyDescent="0.2">
      <c r="A93" s="73">
        <v>222310005101104</v>
      </c>
      <c r="B93" s="74" t="s">
        <v>139</v>
      </c>
      <c r="C93" s="66"/>
      <c r="D93" s="6">
        <v>6.5</v>
      </c>
      <c r="E93" s="6">
        <v>8</v>
      </c>
      <c r="F93" s="6">
        <v>0</v>
      </c>
      <c r="G93" s="40">
        <f t="shared" si="36"/>
        <v>14.5</v>
      </c>
      <c r="H93" s="6">
        <v>10</v>
      </c>
      <c r="I93" s="6">
        <v>5.5</v>
      </c>
      <c r="J93" s="6"/>
      <c r="K93" s="6"/>
      <c r="L93" s="6"/>
      <c r="M93" s="6"/>
      <c r="N93" s="6"/>
      <c r="O93" s="6"/>
      <c r="P93" s="6"/>
      <c r="Q93" s="6"/>
      <c r="R93" s="7">
        <f t="shared" si="37"/>
        <v>30</v>
      </c>
      <c r="S93" s="6">
        <v>3</v>
      </c>
      <c r="T93" s="6"/>
      <c r="U93" s="6"/>
      <c r="V93" s="6"/>
      <c r="W93" s="6">
        <v>7</v>
      </c>
      <c r="X93" s="6"/>
      <c r="Y93" s="6"/>
      <c r="Z93" s="6"/>
      <c r="AA93" s="6"/>
      <c r="AB93" s="6">
        <v>0</v>
      </c>
      <c r="AC93" s="6">
        <v>0</v>
      </c>
      <c r="AD93" s="6">
        <v>0</v>
      </c>
      <c r="AE93" s="7">
        <f t="shared" si="25"/>
        <v>10</v>
      </c>
      <c r="AF93" s="6">
        <f t="shared" si="26"/>
        <v>64.5</v>
      </c>
      <c r="AH93" s="43"/>
      <c r="AI93" s="43"/>
      <c r="AJ93" s="43"/>
      <c r="AK93" s="43"/>
      <c r="AL93" s="43"/>
      <c r="AN93" s="14">
        <f t="shared" si="33"/>
        <v>0.70712265363846738</v>
      </c>
      <c r="AO93" s="14">
        <f t="shared" si="24"/>
        <v>0.23570755121282247</v>
      </c>
      <c r="AP93" s="14">
        <f t="shared" si="23"/>
        <v>0.67499156260546744</v>
      </c>
      <c r="AQ93" s="14">
        <f t="shared" ref="AQ93:AQ99" si="38">MIN(SUMIF($D$14:$AD$14,I$6,$D93:$AD93)/AQ$15, 100%)</f>
        <v>0</v>
      </c>
      <c r="AR93" s="14"/>
      <c r="AT93" s="43">
        <f t="shared" si="27"/>
        <v>2</v>
      </c>
      <c r="AU93" s="43">
        <f t="shared" si="28"/>
        <v>0</v>
      </c>
      <c r="AV93" s="43">
        <f t="shared" si="29"/>
        <v>2</v>
      </c>
      <c r="AW93" s="43">
        <f t="shared" si="29"/>
        <v>0</v>
      </c>
      <c r="AX93" s="43"/>
      <c r="AZ93" s="43" t="str">
        <f t="shared" si="30"/>
        <v>Att</v>
      </c>
      <c r="BA93" s="43" t="str">
        <f t="shared" si="31"/>
        <v>Not</v>
      </c>
      <c r="BB93" s="43" t="str">
        <f t="shared" si="32"/>
        <v>Att</v>
      </c>
      <c r="BC93" s="43" t="str">
        <f t="shared" si="32"/>
        <v>Not</v>
      </c>
      <c r="BD93" s="43"/>
    </row>
    <row r="94" spans="1:56" x14ac:dyDescent="0.2">
      <c r="A94" s="73">
        <v>222310005101107</v>
      </c>
      <c r="B94" s="74" t="s">
        <v>140</v>
      </c>
      <c r="C94" s="66"/>
      <c r="D94" s="6">
        <v>0</v>
      </c>
      <c r="E94" s="6">
        <v>1</v>
      </c>
      <c r="F94" s="6">
        <v>0</v>
      </c>
      <c r="G94" s="40">
        <f t="shared" si="36"/>
        <v>1</v>
      </c>
      <c r="H94" s="6">
        <v>5</v>
      </c>
      <c r="I94" s="6">
        <v>0</v>
      </c>
      <c r="J94" s="6"/>
      <c r="K94" s="6"/>
      <c r="L94" s="6"/>
      <c r="M94" s="6"/>
      <c r="N94" s="6"/>
      <c r="O94" s="6"/>
      <c r="P94" s="6"/>
      <c r="Q94" s="6"/>
      <c r="R94" s="7">
        <f t="shared" si="37"/>
        <v>6</v>
      </c>
      <c r="S94" s="6">
        <v>0</v>
      </c>
      <c r="T94" s="6"/>
      <c r="U94" s="6"/>
      <c r="V94" s="6"/>
      <c r="W94" s="6">
        <v>5</v>
      </c>
      <c r="X94" s="6">
        <v>0</v>
      </c>
      <c r="Y94" s="6"/>
      <c r="Z94" s="6"/>
      <c r="AA94" s="6"/>
      <c r="AB94" s="6">
        <v>0</v>
      </c>
      <c r="AC94" s="6">
        <v>0</v>
      </c>
      <c r="AD94" s="6">
        <v>2</v>
      </c>
      <c r="AE94" s="7">
        <f t="shared" si="25"/>
        <v>7</v>
      </c>
      <c r="AF94" s="6">
        <f t="shared" si="26"/>
        <v>19</v>
      </c>
      <c r="AH94" s="43"/>
      <c r="AI94" s="43"/>
      <c r="AJ94" s="43"/>
      <c r="AK94" s="43"/>
      <c r="AL94" s="43"/>
      <c r="AN94" s="14">
        <f t="shared" si="33"/>
        <v>0.21427959201165678</v>
      </c>
      <c r="AO94" s="14">
        <f t="shared" si="24"/>
        <v>0</v>
      </c>
      <c r="AP94" s="14">
        <f t="shared" si="23"/>
        <v>0.2249971875351558</v>
      </c>
      <c r="AQ94" s="14">
        <f t="shared" si="38"/>
        <v>8.5711836804662711E-2</v>
      </c>
      <c r="AR94" s="14"/>
      <c r="AT94" s="43">
        <f t="shared" si="27"/>
        <v>0</v>
      </c>
      <c r="AU94" s="43">
        <f t="shared" si="28"/>
        <v>0</v>
      </c>
      <c r="AV94" s="43">
        <f t="shared" si="29"/>
        <v>0</v>
      </c>
      <c r="AW94" s="43">
        <f t="shared" si="29"/>
        <v>0</v>
      </c>
      <c r="AX94" s="43"/>
      <c r="AZ94" s="43" t="str">
        <f t="shared" si="30"/>
        <v>Not</v>
      </c>
      <c r="BA94" s="43" t="str">
        <f t="shared" si="31"/>
        <v>Not</v>
      </c>
      <c r="BB94" s="43" t="str">
        <f t="shared" si="32"/>
        <v>Not</v>
      </c>
      <c r="BC94" s="43" t="str">
        <f t="shared" si="32"/>
        <v>Not</v>
      </c>
      <c r="BD94" s="43"/>
    </row>
    <row r="95" spans="1:56" x14ac:dyDescent="0.2">
      <c r="A95" s="73">
        <v>222310005101108</v>
      </c>
      <c r="B95" s="74" t="s">
        <v>141</v>
      </c>
      <c r="C95" s="66"/>
      <c r="D95" s="6">
        <v>6</v>
      </c>
      <c r="E95" s="6">
        <v>8</v>
      </c>
      <c r="F95" s="6">
        <v>3</v>
      </c>
      <c r="G95" s="40">
        <f t="shared" si="36"/>
        <v>14</v>
      </c>
      <c r="H95" s="6">
        <v>9</v>
      </c>
      <c r="I95" s="6">
        <v>7</v>
      </c>
      <c r="J95" s="6"/>
      <c r="K95" s="6"/>
      <c r="L95" s="6"/>
      <c r="M95" s="6"/>
      <c r="N95" s="6"/>
      <c r="O95" s="6"/>
      <c r="P95" s="6"/>
      <c r="Q95" s="6"/>
      <c r="R95" s="7">
        <f t="shared" si="37"/>
        <v>30</v>
      </c>
      <c r="S95" s="6">
        <v>8</v>
      </c>
      <c r="T95" s="6"/>
      <c r="U95" s="6"/>
      <c r="V95" s="6"/>
      <c r="W95" s="6">
        <v>5</v>
      </c>
      <c r="X95" s="6">
        <v>1.5</v>
      </c>
      <c r="Y95" s="6">
        <v>2.5</v>
      </c>
      <c r="Z95" s="6">
        <v>2</v>
      </c>
      <c r="AA95" s="6"/>
      <c r="AB95" s="6"/>
      <c r="AC95" s="6">
        <v>2</v>
      </c>
      <c r="AD95" s="6">
        <v>3.5</v>
      </c>
      <c r="AE95" s="7">
        <f t="shared" si="25"/>
        <v>24.5</v>
      </c>
      <c r="AF95" s="6">
        <f t="shared" si="26"/>
        <v>77.5</v>
      </c>
      <c r="AH95" s="43"/>
      <c r="AI95" s="43"/>
      <c r="AJ95" s="43"/>
      <c r="AK95" s="43"/>
      <c r="AL95" s="43"/>
      <c r="AN95" s="14">
        <f t="shared" si="33"/>
        <v>0.81426244964429573</v>
      </c>
      <c r="AO95" s="14">
        <f t="shared" si="24"/>
        <v>0.44998714322447925</v>
      </c>
      <c r="AP95" s="14">
        <f t="shared" si="23"/>
        <v>0.7124910938613267</v>
      </c>
      <c r="AQ95" s="14">
        <f t="shared" si="38"/>
        <v>0.38570326562098223</v>
      </c>
      <c r="AR95" s="14"/>
      <c r="AT95" s="43">
        <f t="shared" si="27"/>
        <v>2</v>
      </c>
      <c r="AU95" s="43">
        <f t="shared" si="28"/>
        <v>1</v>
      </c>
      <c r="AV95" s="43">
        <f t="shared" si="29"/>
        <v>2</v>
      </c>
      <c r="AW95" s="43">
        <f t="shared" si="29"/>
        <v>1</v>
      </c>
      <c r="AX95" s="43"/>
      <c r="AZ95" s="43" t="str">
        <f t="shared" si="30"/>
        <v>Att</v>
      </c>
      <c r="BA95" s="43" t="str">
        <f t="shared" si="31"/>
        <v>Weak</v>
      </c>
      <c r="BB95" s="43" t="str">
        <f t="shared" si="32"/>
        <v>Att</v>
      </c>
      <c r="BC95" s="43" t="str">
        <f t="shared" si="32"/>
        <v>Weak</v>
      </c>
      <c r="BD95" s="43"/>
    </row>
    <row r="96" spans="1:56" x14ac:dyDescent="0.2">
      <c r="A96" s="73">
        <v>222310005101109</v>
      </c>
      <c r="B96" s="74" t="s">
        <v>142</v>
      </c>
      <c r="C96" s="66"/>
      <c r="D96" s="6">
        <v>2</v>
      </c>
      <c r="E96" s="6">
        <v>6</v>
      </c>
      <c r="F96" s="6">
        <v>0</v>
      </c>
      <c r="G96" s="40">
        <f t="shared" si="36"/>
        <v>8</v>
      </c>
      <c r="H96" s="6">
        <v>9</v>
      </c>
      <c r="I96" s="6">
        <v>1</v>
      </c>
      <c r="J96" s="6"/>
      <c r="K96" s="6"/>
      <c r="L96" s="6"/>
      <c r="M96" s="6"/>
      <c r="N96" s="6"/>
      <c r="O96" s="6"/>
      <c r="P96" s="6"/>
      <c r="Q96" s="6"/>
      <c r="R96" s="7">
        <f t="shared" si="37"/>
        <v>18</v>
      </c>
      <c r="S96" s="6">
        <v>3</v>
      </c>
      <c r="T96" s="6"/>
      <c r="U96" s="6"/>
      <c r="V96" s="6"/>
      <c r="W96" s="6">
        <v>5</v>
      </c>
      <c r="X96" s="6">
        <v>0</v>
      </c>
      <c r="Y96" s="6">
        <v>1</v>
      </c>
      <c r="Z96" s="6">
        <v>0</v>
      </c>
      <c r="AA96" s="6">
        <v>0</v>
      </c>
      <c r="AB96" s="6">
        <v>3</v>
      </c>
      <c r="AC96" s="6"/>
      <c r="AD96" s="6"/>
      <c r="AE96" s="7">
        <f t="shared" si="25"/>
        <v>12</v>
      </c>
      <c r="AF96" s="6">
        <f t="shared" si="26"/>
        <v>47</v>
      </c>
      <c r="AH96" s="43"/>
      <c r="AI96" s="43"/>
      <c r="AJ96" s="43"/>
      <c r="AK96" s="43"/>
      <c r="AL96" s="43"/>
      <c r="AN96" s="14">
        <f t="shared" si="33"/>
        <v>0.42855918402331356</v>
      </c>
      <c r="AO96" s="14">
        <f t="shared" si="24"/>
        <v>4.2855918402331356E-2</v>
      </c>
      <c r="AP96" s="14">
        <f t="shared" si="23"/>
        <v>0.67499156260546744</v>
      </c>
      <c r="AQ96" s="14">
        <f t="shared" si="38"/>
        <v>4.2855918402331356E-2</v>
      </c>
      <c r="AR96" s="14"/>
      <c r="AT96" s="43">
        <f t="shared" si="27"/>
        <v>1</v>
      </c>
      <c r="AU96" s="43">
        <f t="shared" si="28"/>
        <v>0</v>
      </c>
      <c r="AV96" s="43">
        <f t="shared" si="29"/>
        <v>2</v>
      </c>
      <c r="AW96" s="43">
        <f t="shared" si="29"/>
        <v>0</v>
      </c>
      <c r="AX96" s="43"/>
      <c r="AZ96" s="43" t="str">
        <f t="shared" si="30"/>
        <v>Weak</v>
      </c>
      <c r="BA96" s="43" t="str">
        <f t="shared" si="31"/>
        <v>Not</v>
      </c>
      <c r="BB96" s="43" t="str">
        <f t="shared" si="32"/>
        <v>Att</v>
      </c>
      <c r="BC96" s="43" t="str">
        <f t="shared" si="32"/>
        <v>Not</v>
      </c>
      <c r="BD96" s="43"/>
    </row>
    <row r="97" spans="1:56" x14ac:dyDescent="0.2">
      <c r="A97" s="73">
        <v>222310005101110</v>
      </c>
      <c r="B97" s="74" t="s">
        <v>143</v>
      </c>
      <c r="C97" s="66"/>
      <c r="D97" s="6">
        <v>8</v>
      </c>
      <c r="E97" s="6">
        <v>10</v>
      </c>
      <c r="F97" s="6">
        <v>3</v>
      </c>
      <c r="G97" s="40">
        <f t="shared" si="36"/>
        <v>18</v>
      </c>
      <c r="H97" s="6">
        <v>9</v>
      </c>
      <c r="I97" s="6">
        <v>13</v>
      </c>
      <c r="J97" s="6"/>
      <c r="K97" s="6"/>
      <c r="L97" s="6"/>
      <c r="M97" s="6"/>
      <c r="N97" s="6"/>
      <c r="O97" s="6"/>
      <c r="P97" s="6"/>
      <c r="Q97" s="6"/>
      <c r="R97" s="7">
        <f t="shared" si="37"/>
        <v>40</v>
      </c>
      <c r="S97" s="6"/>
      <c r="T97" s="6"/>
      <c r="U97" s="6"/>
      <c r="V97" s="6"/>
      <c r="W97" s="6">
        <v>5</v>
      </c>
      <c r="X97" s="6">
        <v>0</v>
      </c>
      <c r="Y97" s="6">
        <v>3.5</v>
      </c>
      <c r="Z97" s="6">
        <v>0</v>
      </c>
      <c r="AA97" s="6">
        <v>3.5</v>
      </c>
      <c r="AB97" s="6">
        <v>3</v>
      </c>
      <c r="AC97" s="6">
        <v>2</v>
      </c>
      <c r="AD97" s="6">
        <v>6</v>
      </c>
      <c r="AE97" s="7">
        <f t="shared" si="25"/>
        <v>23</v>
      </c>
      <c r="AF97" s="6">
        <f t="shared" si="26"/>
        <v>90</v>
      </c>
      <c r="AH97" s="43"/>
      <c r="AI97" s="43"/>
      <c r="AJ97" s="43"/>
      <c r="AK97" s="43"/>
      <c r="AL97" s="43"/>
      <c r="AN97" s="14">
        <f t="shared" si="33"/>
        <v>0.55712693923030765</v>
      </c>
      <c r="AO97" s="14">
        <f t="shared" si="24"/>
        <v>0.64283877603497031</v>
      </c>
      <c r="AP97" s="14">
        <f t="shared" si="23"/>
        <v>0.82498968762890457</v>
      </c>
      <c r="AQ97" s="14">
        <f t="shared" si="38"/>
        <v>0.68569469443730169</v>
      </c>
      <c r="AR97" s="14"/>
      <c r="AT97" s="43">
        <f t="shared" si="27"/>
        <v>2</v>
      </c>
      <c r="AU97" s="43">
        <f t="shared" si="28"/>
        <v>2</v>
      </c>
      <c r="AV97" s="43">
        <f t="shared" si="29"/>
        <v>2</v>
      </c>
      <c r="AW97" s="43">
        <f t="shared" si="29"/>
        <v>2</v>
      </c>
      <c r="AX97" s="43"/>
      <c r="AZ97" s="43" t="str">
        <f t="shared" si="30"/>
        <v>Att</v>
      </c>
      <c r="BA97" s="43" t="str">
        <f t="shared" si="31"/>
        <v>Att</v>
      </c>
      <c r="BB97" s="43" t="str">
        <f t="shared" si="32"/>
        <v>Att</v>
      </c>
      <c r="BC97" s="43" t="str">
        <f>IF(AW97=2,"Att", (IF(AW97=0,"Not","Weak")))</f>
        <v>Att</v>
      </c>
      <c r="BD97" s="43"/>
    </row>
    <row r="98" spans="1:56" x14ac:dyDescent="0.2">
      <c r="A98" s="73">
        <v>222310005101111</v>
      </c>
      <c r="B98" s="74" t="s">
        <v>144</v>
      </c>
      <c r="C98" s="66"/>
      <c r="D98" s="6">
        <v>0</v>
      </c>
      <c r="E98" s="6" t="s">
        <v>61</v>
      </c>
      <c r="F98" s="6">
        <v>0</v>
      </c>
      <c r="G98" s="40">
        <f t="shared" si="36"/>
        <v>0</v>
      </c>
      <c r="H98" s="6">
        <v>9</v>
      </c>
      <c r="I98" s="6">
        <v>1</v>
      </c>
      <c r="J98" s="6"/>
      <c r="K98" s="6"/>
      <c r="L98" s="6"/>
      <c r="M98" s="6"/>
      <c r="N98" s="6"/>
      <c r="O98" s="6"/>
      <c r="P98" s="6"/>
      <c r="Q98" s="6"/>
      <c r="R98" s="7">
        <f t="shared" si="37"/>
        <v>10</v>
      </c>
      <c r="S98" s="6">
        <v>3</v>
      </c>
      <c r="T98" s="6"/>
      <c r="U98" s="6">
        <v>2</v>
      </c>
      <c r="V98" s="6"/>
      <c r="W98" s="6">
        <v>0</v>
      </c>
      <c r="X98" s="6">
        <v>0</v>
      </c>
      <c r="Y98" s="6"/>
      <c r="Z98" s="6"/>
      <c r="AA98" s="6">
        <v>0</v>
      </c>
      <c r="AB98" s="6"/>
      <c r="AC98" s="6">
        <v>0</v>
      </c>
      <c r="AD98" s="6"/>
      <c r="AE98" s="7">
        <f t="shared" si="25"/>
        <v>5</v>
      </c>
      <c r="AF98" s="6">
        <f t="shared" si="26"/>
        <v>24</v>
      </c>
      <c r="AH98" s="43"/>
      <c r="AI98" s="43"/>
      <c r="AJ98" s="43"/>
      <c r="AK98" s="43"/>
      <c r="AL98" s="43"/>
      <c r="AN98" s="14">
        <f t="shared" si="33"/>
        <v>0.21427959201165678</v>
      </c>
      <c r="AO98" s="14">
        <f t="shared" si="24"/>
        <v>4.2855918402331356E-2</v>
      </c>
      <c r="AP98" s="14">
        <f t="shared" si="23"/>
        <v>0.33749578130273372</v>
      </c>
      <c r="AQ98" s="14">
        <f t="shared" si="38"/>
        <v>0</v>
      </c>
      <c r="AR98" s="14"/>
      <c r="AT98" s="43">
        <f t="shared" si="27"/>
        <v>0</v>
      </c>
      <c r="AU98" s="43">
        <f t="shared" si="28"/>
        <v>0</v>
      </c>
      <c r="AV98" s="43">
        <f t="shared" si="29"/>
        <v>1</v>
      </c>
      <c r="AW98" s="43">
        <f>IF((AQ98)&gt;=50%, 2, (IF((AQ98)&lt;25%, 0, 1)))</f>
        <v>0</v>
      </c>
      <c r="AX98" s="43"/>
      <c r="AZ98" s="43" t="str">
        <f t="shared" si="30"/>
        <v>Not</v>
      </c>
      <c r="BA98" s="43" t="str">
        <f t="shared" si="31"/>
        <v>Not</v>
      </c>
      <c r="BB98" s="43" t="str">
        <f t="shared" si="32"/>
        <v>Weak</v>
      </c>
      <c r="BC98" s="43" t="str">
        <f t="shared" si="32"/>
        <v>Not</v>
      </c>
      <c r="BD98" s="43"/>
    </row>
    <row r="99" spans="1:56" x14ac:dyDescent="0.2">
      <c r="A99" s="73">
        <v>222320005101088</v>
      </c>
      <c r="B99" s="74" t="s">
        <v>145</v>
      </c>
      <c r="C99" s="66"/>
      <c r="D99" s="6">
        <v>0</v>
      </c>
      <c r="E99" s="6">
        <v>2</v>
      </c>
      <c r="F99" s="6">
        <v>0</v>
      </c>
      <c r="G99" s="40">
        <f t="shared" si="36"/>
        <v>2</v>
      </c>
      <c r="H99" s="6">
        <v>9</v>
      </c>
      <c r="I99" s="6">
        <v>0</v>
      </c>
      <c r="J99" s="6"/>
      <c r="K99" s="6"/>
      <c r="L99" s="6"/>
      <c r="M99" s="6"/>
      <c r="N99" s="6"/>
      <c r="O99" s="6"/>
      <c r="P99" s="6"/>
      <c r="Q99" s="6"/>
      <c r="R99" s="7">
        <f t="shared" si="37"/>
        <v>11</v>
      </c>
      <c r="S99" s="6">
        <v>4</v>
      </c>
      <c r="T99" s="6"/>
      <c r="U99" s="6"/>
      <c r="V99" s="6"/>
      <c r="W99" s="6">
        <v>5</v>
      </c>
      <c r="X99" s="6"/>
      <c r="Y99" s="6">
        <v>0</v>
      </c>
      <c r="Z99" s="6">
        <v>0</v>
      </c>
      <c r="AA99" s="6">
        <v>2</v>
      </c>
      <c r="AB99" s="6"/>
      <c r="AC99" s="6"/>
      <c r="AD99" s="6"/>
      <c r="AE99" s="7">
        <f t="shared" ref="AE99" si="39">SUM(S99:AD99)</f>
        <v>11</v>
      </c>
      <c r="AF99" s="6">
        <f t="shared" si="26"/>
        <v>33</v>
      </c>
      <c r="AH99" s="43"/>
      <c r="AI99" s="43"/>
      <c r="AJ99" s="43"/>
      <c r="AK99" s="43"/>
      <c r="AL99" s="43"/>
      <c r="AN99" s="14">
        <f t="shared" si="33"/>
        <v>0.38570326562098223</v>
      </c>
      <c r="AO99" s="14">
        <f t="shared" si="24"/>
        <v>0</v>
      </c>
      <c r="AP99" s="14">
        <f t="shared" si="23"/>
        <v>0.41249484381445228</v>
      </c>
      <c r="AQ99" s="14">
        <f t="shared" si="38"/>
        <v>8.5711836804662711E-2</v>
      </c>
      <c r="AR99" s="14"/>
      <c r="AT99" s="43">
        <f t="shared" si="27"/>
        <v>1</v>
      </c>
      <c r="AU99" s="43">
        <f t="shared" si="28"/>
        <v>0</v>
      </c>
      <c r="AV99" s="43">
        <f t="shared" si="29"/>
        <v>1</v>
      </c>
      <c r="AW99" s="43">
        <f t="shared" si="29"/>
        <v>0</v>
      </c>
      <c r="AX99" s="43"/>
      <c r="AZ99" s="43" t="str">
        <f t="shared" si="30"/>
        <v>Weak</v>
      </c>
      <c r="BA99" s="43" t="str">
        <f t="shared" si="31"/>
        <v>Not</v>
      </c>
      <c r="BB99" s="43" t="str">
        <f t="shared" si="32"/>
        <v>Weak</v>
      </c>
      <c r="BC99" s="43" t="str">
        <f t="shared" si="32"/>
        <v>Not</v>
      </c>
      <c r="BD99" s="43"/>
    </row>
    <row r="100" spans="1:56" x14ac:dyDescent="0.2">
      <c r="A100" s="71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H100" s="72"/>
      <c r="AI100" s="72"/>
      <c r="AJ100" s="72"/>
      <c r="AK100" s="72"/>
      <c r="AL100" s="72"/>
      <c r="AN100" s="45"/>
      <c r="AO100" s="45"/>
      <c r="AP100" s="45"/>
      <c r="AQ100" s="45"/>
      <c r="AR100" s="45"/>
      <c r="AT100" s="48"/>
      <c r="AU100" s="48"/>
      <c r="AV100" s="48"/>
      <c r="AW100" s="48"/>
      <c r="AX100" s="48"/>
      <c r="AZ100" s="48"/>
      <c r="BA100" s="48"/>
      <c r="BB100" s="48"/>
      <c r="BC100" s="48"/>
      <c r="BD100" s="48"/>
    </row>
    <row r="101" spans="1:56" x14ac:dyDescent="0.2">
      <c r="A101" s="71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X101" s="1"/>
      <c r="Y101" s="1"/>
      <c r="Z101" s="1"/>
      <c r="AA101" s="1"/>
      <c r="AB101" s="1"/>
      <c r="AC101" s="1"/>
      <c r="AD101" s="1"/>
    </row>
    <row r="102" spans="1:56" ht="14.5" customHeight="1" x14ac:dyDescent="0.2">
      <c r="X102" s="1"/>
      <c r="Y102" s="1"/>
      <c r="Z102" s="1"/>
      <c r="AA102" s="1"/>
      <c r="AB102" s="1"/>
      <c r="AC102" s="1"/>
      <c r="AD102" s="1"/>
      <c r="AE102" s="86" t="s">
        <v>33</v>
      </c>
      <c r="AF102" s="86"/>
      <c r="AG102" s="86"/>
      <c r="AH102" s="86"/>
      <c r="AI102" s="86"/>
      <c r="AJ102" s="86"/>
      <c r="AK102" s="86"/>
      <c r="AL102" s="86"/>
      <c r="AM102" s="86"/>
      <c r="AN102" s="43">
        <f>COUNT(AN16:AN99)</f>
        <v>84</v>
      </c>
      <c r="AO102" s="43">
        <f t="shared" ref="AO102:AQ102" si="40">COUNT(AO16:AO99)</f>
        <v>84</v>
      </c>
      <c r="AP102" s="43">
        <f t="shared" si="40"/>
        <v>84</v>
      </c>
      <c r="AQ102" s="43">
        <f t="shared" si="40"/>
        <v>84</v>
      </c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</row>
    <row r="103" spans="1:56" ht="14.5" customHeight="1" x14ac:dyDescent="0.2">
      <c r="D103" s="87"/>
      <c r="E103" s="87"/>
      <c r="F103" s="39"/>
      <c r="G103" s="39"/>
      <c r="AE103" s="86" t="s">
        <v>34</v>
      </c>
      <c r="AF103" s="86"/>
      <c r="AG103" s="86"/>
      <c r="AH103" s="86"/>
      <c r="AI103" s="86"/>
      <c r="AJ103" s="86"/>
      <c r="AK103" s="86"/>
      <c r="AL103" s="86"/>
      <c r="AM103" s="86"/>
      <c r="AN103" s="43">
        <f>COUNTIF(AN16:AN99,"&gt;=25%")</f>
        <v>56</v>
      </c>
      <c r="AO103" s="43">
        <f>COUNTIF(AO16:AO99,"&gt;=25%")</f>
        <v>17</v>
      </c>
      <c r="AP103" s="43">
        <f>COUNTIF(AP16:AP99,"&gt;=25%")</f>
        <v>59</v>
      </c>
      <c r="AQ103" s="43">
        <f>COUNTIF(AQ16:AQ99,"&gt;=25%")</f>
        <v>27</v>
      </c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</row>
    <row r="104" spans="1:56" x14ac:dyDescent="0.2">
      <c r="AE104" s="86" t="s">
        <v>35</v>
      </c>
      <c r="AF104" s="86"/>
      <c r="AG104" s="86"/>
      <c r="AH104" s="86"/>
      <c r="AI104" s="86"/>
      <c r="AJ104" s="86"/>
      <c r="AK104" s="86"/>
      <c r="AL104" s="86"/>
      <c r="AM104" s="86"/>
      <c r="AN104" s="14">
        <f>AN103/(AN102)</f>
        <v>0.66666666666666663</v>
      </c>
      <c r="AO104" s="14">
        <f>AO103/(AO102)</f>
        <v>0.20238095238095238</v>
      </c>
      <c r="AP104" s="14">
        <f>AP103/(AP102)</f>
        <v>0.70238095238095233</v>
      </c>
      <c r="AQ104" s="14">
        <f>AQ103/(AQ102)</f>
        <v>0.32142857142857145</v>
      </c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</row>
  </sheetData>
  <mergeCells count="26">
    <mergeCell ref="AZ11:BD12"/>
    <mergeCell ref="AE102:AM102"/>
    <mergeCell ref="AE103:AM103"/>
    <mergeCell ref="AE104:AM104"/>
    <mergeCell ref="D103:E103"/>
    <mergeCell ref="S12:T12"/>
    <mergeCell ref="AC12:AD12"/>
    <mergeCell ref="AA12:AB12"/>
    <mergeCell ref="Y12:Z12"/>
    <mergeCell ref="W12:X12"/>
    <mergeCell ref="U12:V12"/>
    <mergeCell ref="O12:Q12"/>
    <mergeCell ref="AH11:AL12"/>
    <mergeCell ref="S11:AE11"/>
    <mergeCell ref="AE12:AE14"/>
    <mergeCell ref="AF11:AF14"/>
    <mergeCell ref="AN11:AR12"/>
    <mergeCell ref="AT11:AX12"/>
    <mergeCell ref="I1:O1"/>
    <mergeCell ref="I12:K12"/>
    <mergeCell ref="A11:A15"/>
    <mergeCell ref="B11:B15"/>
    <mergeCell ref="I11:R11"/>
    <mergeCell ref="L12:N12"/>
    <mergeCell ref="R12:R14"/>
    <mergeCell ref="AH1:AT1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D995-CAE3-144C-B068-3F6B179051BB}">
  <dimension ref="A1:I84"/>
  <sheetViews>
    <sheetView workbookViewId="0">
      <selection sqref="A1:B84"/>
    </sheetView>
  </sheetViews>
  <sheetFormatPr baseColWidth="10" defaultRowHeight="15" x14ac:dyDescent="0.2"/>
  <cols>
    <col min="1" max="1" width="18.6640625" style="71" customWidth="1"/>
  </cols>
  <sheetData>
    <row r="1" spans="1:9" x14ac:dyDescent="0.2">
      <c r="A1" s="68">
        <v>1803510201702</v>
      </c>
      <c r="B1" s="67" t="s">
        <v>62</v>
      </c>
      <c r="C1" s="67"/>
      <c r="D1" s="67"/>
      <c r="E1" s="67"/>
      <c r="F1" s="67"/>
      <c r="G1" s="67"/>
      <c r="H1" s="67"/>
      <c r="I1" s="67"/>
    </row>
    <row r="2" spans="1:9" x14ac:dyDescent="0.2">
      <c r="A2" s="68">
        <v>2103910202114</v>
      </c>
      <c r="B2" s="67" t="s">
        <v>63</v>
      </c>
      <c r="C2" s="67"/>
      <c r="D2" s="67"/>
      <c r="E2" s="67"/>
      <c r="F2" s="67"/>
      <c r="G2" s="67"/>
      <c r="H2" s="67"/>
      <c r="I2" s="67"/>
    </row>
    <row r="3" spans="1:9" x14ac:dyDescent="0.2">
      <c r="A3" s="68">
        <v>2103910202129</v>
      </c>
      <c r="B3" s="67" t="s">
        <v>64</v>
      </c>
      <c r="C3" s="67"/>
      <c r="D3" s="67"/>
      <c r="E3" s="67"/>
      <c r="F3" s="67"/>
      <c r="G3" s="67"/>
      <c r="H3" s="67"/>
      <c r="I3" s="67"/>
    </row>
    <row r="4" spans="1:9" x14ac:dyDescent="0.2">
      <c r="A4" s="68">
        <v>2104010202215</v>
      </c>
      <c r="B4" s="67" t="s">
        <v>65</v>
      </c>
      <c r="C4" s="67"/>
      <c r="D4" s="67"/>
      <c r="E4" s="67"/>
      <c r="F4" s="67"/>
      <c r="G4" s="67"/>
      <c r="H4" s="67"/>
      <c r="I4" s="67"/>
    </row>
    <row r="5" spans="1:9" x14ac:dyDescent="0.2">
      <c r="A5" s="68">
        <v>2104010202249</v>
      </c>
      <c r="B5" s="67" t="s">
        <v>66</v>
      </c>
      <c r="C5" s="67"/>
      <c r="D5" s="67"/>
      <c r="E5" s="67"/>
      <c r="F5" s="67"/>
      <c r="G5" s="67"/>
      <c r="H5" s="67"/>
      <c r="I5" s="67"/>
    </row>
    <row r="6" spans="1:9" x14ac:dyDescent="0.2">
      <c r="A6" s="68">
        <v>2104010202277</v>
      </c>
      <c r="B6" s="67" t="s">
        <v>67</v>
      </c>
      <c r="C6" s="67"/>
      <c r="D6" s="67"/>
      <c r="E6" s="67"/>
      <c r="F6" s="67"/>
      <c r="G6" s="67"/>
      <c r="H6" s="67"/>
      <c r="I6" s="67"/>
    </row>
    <row r="7" spans="1:9" x14ac:dyDescent="0.2">
      <c r="A7" s="68">
        <v>2104010202280</v>
      </c>
      <c r="B7" s="67" t="s">
        <v>68</v>
      </c>
      <c r="C7" s="67"/>
      <c r="D7" s="67"/>
      <c r="E7" s="67"/>
      <c r="F7" s="67"/>
      <c r="G7" s="67"/>
      <c r="H7" s="67"/>
      <c r="I7" s="67"/>
    </row>
    <row r="8" spans="1:9" x14ac:dyDescent="0.2">
      <c r="A8" s="68">
        <v>2104010202283</v>
      </c>
      <c r="B8" s="67" t="s">
        <v>69</v>
      </c>
      <c r="C8" s="67"/>
      <c r="D8" s="67"/>
      <c r="E8" s="67"/>
      <c r="F8" s="67"/>
      <c r="G8" s="67"/>
      <c r="H8" s="67"/>
      <c r="I8" s="67"/>
    </row>
    <row r="9" spans="1:9" x14ac:dyDescent="0.2">
      <c r="A9" s="68">
        <v>2104010202300</v>
      </c>
      <c r="B9" s="67" t="s">
        <v>70</v>
      </c>
      <c r="C9" s="67"/>
      <c r="D9" s="67"/>
      <c r="E9" s="67"/>
      <c r="F9" s="67"/>
      <c r="G9" s="67"/>
      <c r="H9" s="67"/>
      <c r="I9" s="67"/>
    </row>
    <row r="10" spans="1:9" x14ac:dyDescent="0.2">
      <c r="A10" s="68">
        <v>222210005101061</v>
      </c>
      <c r="B10" s="67" t="s">
        <v>71</v>
      </c>
      <c r="C10" s="67"/>
      <c r="D10" s="67"/>
      <c r="E10" s="67"/>
      <c r="F10" s="67"/>
      <c r="G10" s="67"/>
      <c r="H10" s="67"/>
      <c r="I10" s="67"/>
    </row>
    <row r="11" spans="1:9" x14ac:dyDescent="0.2">
      <c r="A11" s="68">
        <v>222210005101110</v>
      </c>
      <c r="B11" s="67" t="s">
        <v>72</v>
      </c>
      <c r="C11" s="67"/>
      <c r="D11" s="67"/>
      <c r="E11" s="67"/>
      <c r="F11" s="67"/>
      <c r="G11" s="67"/>
      <c r="H11" s="67"/>
      <c r="I11" s="67"/>
    </row>
    <row r="12" spans="1:9" x14ac:dyDescent="0.2">
      <c r="A12" s="68">
        <v>222210005101115</v>
      </c>
      <c r="B12" s="67" t="s">
        <v>73</v>
      </c>
      <c r="C12" s="67"/>
      <c r="D12" s="67"/>
      <c r="E12" s="67"/>
      <c r="F12" s="67"/>
      <c r="G12" s="67"/>
      <c r="H12" s="67"/>
      <c r="I12" s="67"/>
    </row>
    <row r="13" spans="1:9" x14ac:dyDescent="0.2">
      <c r="A13" s="68">
        <v>222210005101116</v>
      </c>
      <c r="B13" s="67" t="s">
        <v>74</v>
      </c>
      <c r="C13" s="67"/>
      <c r="D13" s="67"/>
      <c r="E13" s="67"/>
      <c r="F13" s="67"/>
      <c r="G13" s="67"/>
      <c r="H13" s="67"/>
      <c r="I13" s="67"/>
    </row>
    <row r="14" spans="1:9" x14ac:dyDescent="0.2">
      <c r="A14" s="68">
        <v>222210005101130</v>
      </c>
      <c r="B14" s="67" t="s">
        <v>75</v>
      </c>
      <c r="C14" s="67"/>
      <c r="D14" s="67"/>
      <c r="E14" s="67"/>
      <c r="F14" s="67"/>
      <c r="G14" s="67"/>
      <c r="H14" s="67"/>
      <c r="I14" s="67"/>
    </row>
    <row r="15" spans="1:9" x14ac:dyDescent="0.2">
      <c r="A15" s="68">
        <v>222220005101065</v>
      </c>
      <c r="B15" s="67" t="s">
        <v>76</v>
      </c>
      <c r="C15" s="67"/>
      <c r="D15" s="67"/>
      <c r="E15" s="67"/>
      <c r="F15" s="67"/>
      <c r="G15" s="67"/>
      <c r="H15" s="67"/>
      <c r="I15" s="67"/>
    </row>
    <row r="16" spans="1:9" x14ac:dyDescent="0.2">
      <c r="A16" s="68">
        <v>222220005101075</v>
      </c>
      <c r="B16" s="67" t="s">
        <v>77</v>
      </c>
      <c r="C16" s="67"/>
      <c r="D16" s="67"/>
      <c r="E16" s="67"/>
      <c r="F16" s="67"/>
      <c r="G16" s="67"/>
      <c r="H16" s="67"/>
      <c r="I16" s="67"/>
    </row>
    <row r="17" spans="1:9" x14ac:dyDescent="0.2">
      <c r="A17" s="68">
        <v>222220005101151</v>
      </c>
      <c r="B17" s="67" t="s">
        <v>78</v>
      </c>
      <c r="C17" s="67"/>
      <c r="D17" s="67"/>
      <c r="E17" s="67"/>
      <c r="F17" s="67"/>
      <c r="G17" s="67"/>
      <c r="H17" s="67"/>
      <c r="I17" s="67"/>
    </row>
    <row r="18" spans="1:9" x14ac:dyDescent="0.2">
      <c r="A18" s="68">
        <v>222310005101041</v>
      </c>
      <c r="B18" s="67" t="s">
        <v>79</v>
      </c>
      <c r="C18" s="67"/>
      <c r="D18" s="67"/>
      <c r="E18" s="67"/>
      <c r="F18" s="67"/>
      <c r="G18" s="67"/>
      <c r="H18" s="67"/>
      <c r="I18" s="67"/>
    </row>
    <row r="19" spans="1:9" x14ac:dyDescent="0.2">
      <c r="A19" s="68">
        <v>222310005101042</v>
      </c>
      <c r="B19" s="67" t="s">
        <v>80</v>
      </c>
      <c r="C19" s="67"/>
      <c r="D19" s="67"/>
      <c r="E19" s="67"/>
      <c r="F19" s="67"/>
      <c r="G19" s="67"/>
      <c r="H19" s="67"/>
      <c r="I19" s="67"/>
    </row>
    <row r="20" spans="1:9" x14ac:dyDescent="0.2">
      <c r="A20" s="68">
        <v>222310005101043</v>
      </c>
      <c r="B20" s="67" t="s">
        <v>81</v>
      </c>
      <c r="C20" s="67"/>
      <c r="D20" s="67"/>
      <c r="E20" s="67"/>
      <c r="F20" s="67"/>
      <c r="G20" s="67"/>
      <c r="H20" s="67"/>
      <c r="I20" s="67"/>
    </row>
    <row r="21" spans="1:9" x14ac:dyDescent="0.2">
      <c r="A21" s="68">
        <v>222310005101044</v>
      </c>
      <c r="B21" s="67" t="s">
        <v>82</v>
      </c>
      <c r="C21" s="67"/>
      <c r="D21" s="67"/>
      <c r="E21" s="67"/>
      <c r="F21" s="67"/>
      <c r="G21" s="67"/>
      <c r="H21" s="67"/>
      <c r="I21" s="67"/>
    </row>
    <row r="22" spans="1:9" x14ac:dyDescent="0.2">
      <c r="A22" s="68">
        <v>222310005101045</v>
      </c>
      <c r="B22" s="67" t="s">
        <v>83</v>
      </c>
    </row>
    <row r="23" spans="1:9" x14ac:dyDescent="0.2">
      <c r="A23" s="68">
        <v>222310005101046</v>
      </c>
      <c r="B23" s="67" t="s">
        <v>84</v>
      </c>
      <c r="C23" s="67"/>
      <c r="D23" s="67"/>
      <c r="E23" s="67"/>
      <c r="F23" s="67"/>
      <c r="G23" s="67"/>
      <c r="H23" s="67"/>
      <c r="I23" s="67"/>
    </row>
    <row r="24" spans="1:9" x14ac:dyDescent="0.2">
      <c r="A24" s="68">
        <v>222310005101047</v>
      </c>
      <c r="B24" s="67" t="s">
        <v>85</v>
      </c>
      <c r="C24" s="67"/>
      <c r="D24" s="67"/>
      <c r="E24" s="67"/>
      <c r="F24" s="67"/>
      <c r="G24" s="67"/>
      <c r="H24" s="67"/>
      <c r="I24" s="67"/>
    </row>
    <row r="25" spans="1:9" x14ac:dyDescent="0.2">
      <c r="A25" s="68">
        <v>222310005101048</v>
      </c>
      <c r="B25" s="67" t="s">
        <v>86</v>
      </c>
      <c r="C25" s="67"/>
      <c r="D25" s="67"/>
      <c r="E25" s="67"/>
      <c r="F25" s="67"/>
      <c r="G25" s="67"/>
      <c r="H25" s="67"/>
      <c r="I25" s="67"/>
    </row>
    <row r="26" spans="1:9" x14ac:dyDescent="0.2">
      <c r="A26" s="68">
        <v>222310005101049</v>
      </c>
      <c r="B26" s="67" t="s">
        <v>87</v>
      </c>
      <c r="C26" s="67"/>
      <c r="D26" s="67"/>
      <c r="E26" s="67"/>
      <c r="F26" s="67"/>
      <c r="G26" s="67"/>
      <c r="H26" s="67"/>
      <c r="I26" s="67"/>
    </row>
    <row r="27" spans="1:9" x14ac:dyDescent="0.2">
      <c r="A27" s="68">
        <v>222310005101050</v>
      </c>
      <c r="B27" s="67" t="s">
        <v>88</v>
      </c>
      <c r="C27" s="67"/>
      <c r="D27" s="67"/>
      <c r="E27" s="67"/>
      <c r="F27" s="67"/>
      <c r="G27" s="67"/>
      <c r="H27" s="67"/>
      <c r="I27" s="67"/>
    </row>
    <row r="28" spans="1:9" x14ac:dyDescent="0.2">
      <c r="A28" s="68">
        <v>222310005101051</v>
      </c>
      <c r="B28" s="67" t="s">
        <v>89</v>
      </c>
      <c r="C28" s="67"/>
      <c r="D28" s="67"/>
      <c r="E28" s="67"/>
      <c r="F28" s="67"/>
      <c r="G28" s="67"/>
      <c r="H28" s="67"/>
      <c r="I28" s="67"/>
    </row>
    <row r="29" spans="1:9" x14ac:dyDescent="0.2">
      <c r="A29" s="68">
        <v>222310005101052</v>
      </c>
      <c r="B29" s="67" t="s">
        <v>90</v>
      </c>
      <c r="C29" s="67"/>
      <c r="D29" s="67"/>
      <c r="E29" s="67"/>
      <c r="F29" s="67"/>
      <c r="G29" s="67"/>
      <c r="H29" s="67"/>
      <c r="I29" s="67"/>
    </row>
    <row r="30" spans="1:9" x14ac:dyDescent="0.2">
      <c r="A30" s="68">
        <v>222310005101053</v>
      </c>
      <c r="B30" s="67" t="s">
        <v>91</v>
      </c>
      <c r="C30" s="67"/>
      <c r="D30" s="67"/>
      <c r="E30" s="67"/>
      <c r="F30" s="67"/>
      <c r="G30" s="67"/>
      <c r="H30" s="67"/>
      <c r="I30" s="67"/>
    </row>
    <row r="31" spans="1:9" x14ac:dyDescent="0.2">
      <c r="A31" s="68">
        <v>222310005101054</v>
      </c>
      <c r="B31" s="67" t="s">
        <v>92</v>
      </c>
      <c r="C31" s="67"/>
      <c r="D31" s="67"/>
      <c r="E31" s="67"/>
      <c r="F31" s="67"/>
      <c r="G31" s="67"/>
      <c r="H31" s="67"/>
      <c r="I31" s="67"/>
    </row>
    <row r="32" spans="1:9" x14ac:dyDescent="0.2">
      <c r="A32" s="68">
        <v>222310005101055</v>
      </c>
      <c r="B32" s="67" t="s">
        <v>93</v>
      </c>
      <c r="C32" s="67"/>
      <c r="D32" s="67"/>
      <c r="E32" s="67"/>
      <c r="F32" s="67"/>
      <c r="G32" s="67"/>
      <c r="H32" s="67"/>
      <c r="I32" s="67"/>
    </row>
    <row r="33" spans="1:9" x14ac:dyDescent="0.2">
      <c r="A33" s="68">
        <v>222310005101056</v>
      </c>
      <c r="B33" s="67" t="s">
        <v>94</v>
      </c>
      <c r="C33" s="67"/>
      <c r="D33" s="67"/>
      <c r="E33" s="67"/>
      <c r="F33" s="67"/>
      <c r="G33" s="67"/>
      <c r="H33" s="67"/>
      <c r="I33" s="67"/>
    </row>
    <row r="34" spans="1:9" x14ac:dyDescent="0.2">
      <c r="A34" s="68">
        <v>222310005101057</v>
      </c>
      <c r="B34" s="67" t="s">
        <v>95</v>
      </c>
      <c r="C34" s="67"/>
      <c r="D34" s="67"/>
      <c r="E34" s="67"/>
      <c r="F34" s="67"/>
      <c r="G34" s="67"/>
      <c r="H34" s="67"/>
      <c r="I34" s="67"/>
    </row>
    <row r="35" spans="1:9" x14ac:dyDescent="0.2">
      <c r="A35" s="68">
        <v>222310005101058</v>
      </c>
      <c r="B35" s="67" t="s">
        <v>96</v>
      </c>
      <c r="C35" s="67"/>
      <c r="D35" s="67"/>
      <c r="E35" s="67"/>
      <c r="F35" s="67"/>
      <c r="G35" s="67"/>
      <c r="H35" s="67"/>
      <c r="I35" s="67"/>
    </row>
    <row r="36" spans="1:9" x14ac:dyDescent="0.2">
      <c r="A36" s="68">
        <v>222310005101059</v>
      </c>
      <c r="B36" s="67" t="s">
        <v>97</v>
      </c>
      <c r="C36" s="67"/>
      <c r="D36" s="67"/>
      <c r="E36" s="67"/>
      <c r="F36" s="67"/>
      <c r="G36" s="67"/>
      <c r="H36" s="67"/>
      <c r="I36" s="67"/>
    </row>
    <row r="37" spans="1:9" x14ac:dyDescent="0.2">
      <c r="A37" s="68">
        <v>222310005101060</v>
      </c>
      <c r="B37" s="67" t="s">
        <v>98</v>
      </c>
      <c r="C37" s="67"/>
      <c r="D37" s="67"/>
      <c r="E37" s="67"/>
      <c r="F37" s="67"/>
      <c r="G37" s="67"/>
      <c r="H37" s="67"/>
      <c r="I37" s="67"/>
    </row>
    <row r="38" spans="1:9" x14ac:dyDescent="0.2">
      <c r="A38" s="68">
        <v>222310005101061</v>
      </c>
      <c r="B38" s="67" t="s">
        <v>99</v>
      </c>
      <c r="C38" s="67"/>
      <c r="D38" s="67"/>
      <c r="E38" s="67"/>
      <c r="F38" s="67"/>
      <c r="G38" s="67"/>
      <c r="H38" s="67"/>
      <c r="I38" s="67"/>
    </row>
    <row r="39" spans="1:9" x14ac:dyDescent="0.2">
      <c r="A39" s="68">
        <v>222310005101062</v>
      </c>
      <c r="B39" s="67" t="s">
        <v>100</v>
      </c>
      <c r="C39" s="67"/>
      <c r="D39" s="67"/>
      <c r="E39" s="67"/>
      <c r="F39" s="67"/>
      <c r="G39" s="67"/>
      <c r="H39" s="67"/>
      <c r="I39" s="67"/>
    </row>
    <row r="40" spans="1:9" x14ac:dyDescent="0.2">
      <c r="A40" s="68">
        <v>222310005101063</v>
      </c>
      <c r="B40" s="67" t="s">
        <v>101</v>
      </c>
      <c r="C40" s="67"/>
      <c r="D40" s="67"/>
      <c r="E40" s="67"/>
      <c r="F40" s="67"/>
      <c r="G40" s="67"/>
      <c r="H40" s="67"/>
      <c r="I40" s="67"/>
    </row>
    <row r="41" spans="1:9" x14ac:dyDescent="0.2">
      <c r="A41" s="68">
        <v>222310005101064</v>
      </c>
      <c r="B41" s="67" t="s">
        <v>102</v>
      </c>
      <c r="C41" s="67"/>
      <c r="D41" s="67"/>
      <c r="E41" s="67"/>
      <c r="F41" s="67"/>
      <c r="G41" s="67"/>
      <c r="H41" s="67"/>
      <c r="I41" s="67"/>
    </row>
    <row r="42" spans="1:9" x14ac:dyDescent="0.2">
      <c r="A42" s="68">
        <v>222310005101066</v>
      </c>
      <c r="B42" s="67" t="s">
        <v>103</v>
      </c>
      <c r="C42" s="67"/>
      <c r="D42" s="67"/>
      <c r="E42" s="67"/>
      <c r="F42" s="67"/>
      <c r="G42" s="67"/>
      <c r="H42" s="67"/>
      <c r="I42" s="67"/>
    </row>
    <row r="43" spans="1:9" x14ac:dyDescent="0.2">
      <c r="A43" s="68">
        <v>222310005101067</v>
      </c>
      <c r="B43" s="67" t="s">
        <v>104</v>
      </c>
      <c r="C43" s="67"/>
      <c r="D43" s="67"/>
      <c r="E43" s="67"/>
      <c r="F43" s="67"/>
      <c r="G43" s="67"/>
      <c r="H43" s="67"/>
      <c r="I43" s="67"/>
    </row>
    <row r="44" spans="1:9" x14ac:dyDescent="0.2">
      <c r="A44" s="68">
        <v>222310005101068</v>
      </c>
      <c r="B44" s="67" t="s">
        <v>105</v>
      </c>
    </row>
    <row r="45" spans="1:9" x14ac:dyDescent="0.2">
      <c r="A45" s="68">
        <v>222310005101069</v>
      </c>
      <c r="B45" s="67" t="s">
        <v>106</v>
      </c>
      <c r="C45" s="67"/>
      <c r="D45" s="67"/>
      <c r="E45" s="67"/>
      <c r="F45" s="67"/>
      <c r="G45" s="67"/>
      <c r="H45" s="67"/>
      <c r="I45" s="67"/>
    </row>
    <row r="46" spans="1:9" x14ac:dyDescent="0.2">
      <c r="A46" s="68">
        <v>222310005101070</v>
      </c>
      <c r="B46" s="67" t="s">
        <v>107</v>
      </c>
      <c r="C46" s="67"/>
      <c r="D46" s="67"/>
      <c r="E46" s="67"/>
      <c r="F46" s="67"/>
      <c r="G46" s="67"/>
      <c r="H46" s="67"/>
      <c r="I46" s="67"/>
    </row>
    <row r="47" spans="1:9" x14ac:dyDescent="0.2">
      <c r="A47" s="68">
        <v>222310005101071</v>
      </c>
      <c r="B47" s="67" t="s">
        <v>108</v>
      </c>
      <c r="C47" s="67"/>
      <c r="D47" s="67"/>
      <c r="E47" s="67"/>
      <c r="F47" s="67"/>
      <c r="G47" s="67"/>
      <c r="H47" s="67"/>
      <c r="I47" s="67"/>
    </row>
    <row r="48" spans="1:9" x14ac:dyDescent="0.2">
      <c r="A48" s="68">
        <v>222310005101072</v>
      </c>
      <c r="B48" s="67" t="s">
        <v>109</v>
      </c>
      <c r="C48" s="67"/>
      <c r="D48" s="67"/>
      <c r="E48" s="67"/>
      <c r="F48" s="67"/>
      <c r="G48" s="67"/>
      <c r="H48" s="67"/>
      <c r="I48" s="67"/>
    </row>
    <row r="49" spans="1:9" x14ac:dyDescent="0.2">
      <c r="A49" s="68">
        <v>222310005101073</v>
      </c>
      <c r="B49" s="67" t="s">
        <v>110</v>
      </c>
      <c r="C49" s="67"/>
      <c r="D49" s="67"/>
      <c r="E49" s="67"/>
      <c r="F49" s="67"/>
      <c r="G49" s="67"/>
      <c r="H49" s="67"/>
      <c r="I49" s="67"/>
    </row>
    <row r="50" spans="1:9" x14ac:dyDescent="0.2">
      <c r="A50" s="68">
        <v>222310005101074</v>
      </c>
      <c r="B50" s="67" t="s">
        <v>111</v>
      </c>
      <c r="C50" s="67"/>
      <c r="D50" s="67"/>
      <c r="E50" s="67"/>
      <c r="F50" s="67"/>
      <c r="G50" s="67"/>
      <c r="H50" s="67"/>
      <c r="I50" s="67"/>
    </row>
    <row r="51" spans="1:9" x14ac:dyDescent="0.2">
      <c r="A51" s="68">
        <v>222310005101075</v>
      </c>
      <c r="B51" s="67" t="s">
        <v>112</v>
      </c>
      <c r="C51" s="67"/>
      <c r="D51" s="67"/>
      <c r="E51" s="67"/>
      <c r="F51" s="67"/>
      <c r="G51" s="67"/>
      <c r="H51" s="67"/>
      <c r="I51" s="67"/>
    </row>
    <row r="52" spans="1:9" x14ac:dyDescent="0.2">
      <c r="A52" s="68">
        <v>222310005101076</v>
      </c>
      <c r="B52" s="67" t="s">
        <v>113</v>
      </c>
      <c r="C52" s="67"/>
      <c r="D52" s="67"/>
      <c r="E52" s="67"/>
      <c r="F52" s="67"/>
      <c r="G52" s="67"/>
      <c r="H52" s="67"/>
      <c r="I52" s="67"/>
    </row>
    <row r="53" spans="1:9" x14ac:dyDescent="0.2">
      <c r="A53" s="68">
        <v>222310005101077</v>
      </c>
      <c r="B53" s="67" t="s">
        <v>114</v>
      </c>
      <c r="C53" s="67"/>
      <c r="D53" s="67"/>
      <c r="E53" s="67"/>
      <c r="F53" s="67"/>
      <c r="G53" s="67"/>
      <c r="H53" s="67"/>
      <c r="I53" s="67"/>
    </row>
    <row r="54" spans="1:9" x14ac:dyDescent="0.2">
      <c r="A54" s="68">
        <v>222310005101078</v>
      </c>
      <c r="B54" s="67" t="s">
        <v>115</v>
      </c>
      <c r="C54" s="67"/>
      <c r="D54" s="67"/>
      <c r="E54" s="67"/>
      <c r="F54" s="67"/>
      <c r="G54" s="67"/>
      <c r="H54" s="67"/>
      <c r="I54" s="67"/>
    </row>
    <row r="55" spans="1:9" x14ac:dyDescent="0.2">
      <c r="A55" s="68">
        <v>222310005101079</v>
      </c>
      <c r="B55" s="67" t="s">
        <v>116</v>
      </c>
      <c r="C55" s="67"/>
      <c r="D55" s="67"/>
      <c r="E55" s="67"/>
      <c r="F55" s="67"/>
      <c r="G55" s="67"/>
      <c r="H55" s="67"/>
      <c r="I55" s="67"/>
    </row>
    <row r="56" spans="1:9" x14ac:dyDescent="0.2">
      <c r="A56" s="68">
        <v>222310005101080</v>
      </c>
      <c r="B56" s="67" t="s">
        <v>117</v>
      </c>
      <c r="C56" s="67"/>
      <c r="D56" s="67"/>
      <c r="E56" s="67"/>
      <c r="F56" s="67"/>
      <c r="G56" s="67"/>
      <c r="H56" s="67"/>
      <c r="I56" s="67"/>
    </row>
    <row r="57" spans="1:9" x14ac:dyDescent="0.2">
      <c r="A57" s="68">
        <v>222310005101081</v>
      </c>
      <c r="B57" s="67" t="s">
        <v>118</v>
      </c>
      <c r="C57" s="67"/>
      <c r="D57" s="67"/>
      <c r="E57" s="67"/>
      <c r="F57" s="67"/>
      <c r="G57" s="67"/>
      <c r="H57" s="67"/>
      <c r="I57" s="67"/>
    </row>
    <row r="58" spans="1:9" x14ac:dyDescent="0.2">
      <c r="A58" s="68">
        <v>222310005101082</v>
      </c>
      <c r="B58" s="67" t="s">
        <v>119</v>
      </c>
      <c r="C58" s="67"/>
      <c r="D58" s="67"/>
      <c r="E58" s="67"/>
      <c r="F58" s="67"/>
      <c r="G58" s="67"/>
      <c r="H58" s="67"/>
      <c r="I58" s="67"/>
    </row>
    <row r="59" spans="1:9" x14ac:dyDescent="0.2">
      <c r="A59" s="68">
        <v>222310005101083</v>
      </c>
      <c r="B59" s="67" t="s">
        <v>120</v>
      </c>
      <c r="C59" s="67"/>
      <c r="D59" s="67"/>
      <c r="E59" s="67"/>
      <c r="F59" s="67"/>
      <c r="G59" s="67"/>
      <c r="H59" s="67"/>
      <c r="I59" s="67"/>
    </row>
    <row r="60" spans="1:9" x14ac:dyDescent="0.2">
      <c r="A60" s="68">
        <v>222310005101084</v>
      </c>
      <c r="B60" s="67" t="s">
        <v>121</v>
      </c>
      <c r="C60" s="67"/>
      <c r="D60" s="67"/>
      <c r="E60" s="67"/>
      <c r="F60" s="67"/>
      <c r="G60" s="67"/>
      <c r="H60" s="67"/>
      <c r="I60" s="67"/>
    </row>
    <row r="61" spans="1:9" x14ac:dyDescent="0.2">
      <c r="A61" s="68">
        <v>222310005101085</v>
      </c>
      <c r="B61" s="67" t="s">
        <v>122</v>
      </c>
      <c r="C61" s="67"/>
      <c r="D61" s="67"/>
      <c r="E61" s="67"/>
      <c r="F61" s="67"/>
      <c r="G61" s="67"/>
      <c r="H61" s="67"/>
      <c r="I61" s="67"/>
    </row>
    <row r="62" spans="1:9" x14ac:dyDescent="0.2">
      <c r="A62" s="68">
        <v>222310005101087</v>
      </c>
      <c r="B62" s="67" t="s">
        <v>123</v>
      </c>
      <c r="C62" s="67"/>
      <c r="D62" s="67"/>
      <c r="E62" s="67"/>
      <c r="F62" s="67"/>
      <c r="G62" s="67"/>
      <c r="H62" s="67"/>
      <c r="I62" s="67"/>
    </row>
    <row r="63" spans="1:9" x14ac:dyDescent="0.2">
      <c r="A63" s="68">
        <v>222310005101088</v>
      </c>
      <c r="B63" s="67" t="s">
        <v>124</v>
      </c>
      <c r="C63" s="67"/>
      <c r="D63" s="67"/>
      <c r="E63" s="67"/>
      <c r="F63" s="67"/>
      <c r="G63" s="67"/>
      <c r="H63" s="67"/>
      <c r="I63" s="67"/>
    </row>
    <row r="64" spans="1:9" x14ac:dyDescent="0.2">
      <c r="A64" s="68">
        <v>222310005101089</v>
      </c>
      <c r="B64" s="67" t="s">
        <v>125</v>
      </c>
      <c r="C64" s="67"/>
      <c r="D64" s="67"/>
      <c r="E64" s="67"/>
      <c r="F64" s="67"/>
      <c r="G64" s="67"/>
      <c r="H64" s="67"/>
      <c r="I64" s="67"/>
    </row>
    <row r="65" spans="1:9" x14ac:dyDescent="0.2">
      <c r="A65" s="68">
        <v>222310005101090</v>
      </c>
      <c r="B65" s="67" t="s">
        <v>126</v>
      </c>
      <c r="C65" s="67"/>
      <c r="D65" s="67"/>
      <c r="E65" s="67"/>
      <c r="F65" s="67"/>
      <c r="G65" s="67"/>
      <c r="H65" s="67"/>
      <c r="I65" s="67"/>
    </row>
    <row r="66" spans="1:9" x14ac:dyDescent="0.2">
      <c r="A66" s="68">
        <v>222310005101091</v>
      </c>
      <c r="B66" s="67" t="s">
        <v>127</v>
      </c>
      <c r="C66" s="67"/>
      <c r="D66" s="67"/>
      <c r="E66" s="67"/>
      <c r="F66" s="67"/>
      <c r="G66" s="67"/>
      <c r="H66" s="67"/>
      <c r="I66" s="67"/>
    </row>
    <row r="67" spans="1:9" x14ac:dyDescent="0.2">
      <c r="A67" s="68">
        <v>222310005101092</v>
      </c>
      <c r="B67" s="67" t="s">
        <v>128</v>
      </c>
      <c r="C67" s="67"/>
      <c r="D67" s="67"/>
      <c r="E67" s="67"/>
      <c r="F67" s="67"/>
      <c r="G67" s="67"/>
      <c r="H67" s="67"/>
      <c r="I67" s="67"/>
    </row>
    <row r="68" spans="1:9" x14ac:dyDescent="0.2">
      <c r="A68" s="68">
        <v>222310005101094</v>
      </c>
      <c r="B68" s="67" t="s">
        <v>129</v>
      </c>
      <c r="C68" s="67"/>
      <c r="D68" s="67"/>
      <c r="E68" s="67"/>
      <c r="F68" s="67"/>
      <c r="G68" s="67"/>
      <c r="H68" s="67"/>
      <c r="I68" s="67"/>
    </row>
    <row r="69" spans="1:9" x14ac:dyDescent="0.2">
      <c r="A69" s="68">
        <v>222310005101095</v>
      </c>
      <c r="B69" s="67" t="s">
        <v>130</v>
      </c>
      <c r="C69" s="67"/>
      <c r="D69" s="67"/>
      <c r="E69" s="67"/>
      <c r="F69" s="67"/>
      <c r="G69" s="67"/>
      <c r="H69" s="67"/>
      <c r="I69" s="67"/>
    </row>
    <row r="70" spans="1:9" x14ac:dyDescent="0.2">
      <c r="A70" s="68">
        <v>222310005101096</v>
      </c>
      <c r="B70" s="67" t="s">
        <v>131</v>
      </c>
      <c r="C70" s="67"/>
      <c r="D70" s="67"/>
      <c r="E70" s="67"/>
      <c r="F70" s="67"/>
      <c r="G70" s="67"/>
      <c r="H70" s="67"/>
      <c r="I70" s="67"/>
    </row>
    <row r="71" spans="1:9" x14ac:dyDescent="0.2">
      <c r="A71" s="68">
        <v>222310005101097</v>
      </c>
      <c r="B71" s="67" t="s">
        <v>132</v>
      </c>
      <c r="C71" s="67"/>
      <c r="D71" s="67"/>
      <c r="E71" s="67"/>
      <c r="F71" s="67"/>
      <c r="G71" s="67"/>
      <c r="H71" s="67"/>
      <c r="I71" s="67"/>
    </row>
    <row r="72" spans="1:9" x14ac:dyDescent="0.2">
      <c r="A72" s="68">
        <v>222310005101098</v>
      </c>
      <c r="B72" s="67" t="s">
        <v>133</v>
      </c>
      <c r="C72" s="67"/>
      <c r="D72" s="67"/>
      <c r="E72" s="67"/>
      <c r="F72" s="67"/>
      <c r="G72" s="67"/>
      <c r="H72" s="67"/>
      <c r="I72" s="67"/>
    </row>
    <row r="73" spans="1:9" x14ac:dyDescent="0.2">
      <c r="A73" s="68">
        <v>222310005101099</v>
      </c>
      <c r="B73" s="67" t="s">
        <v>134</v>
      </c>
      <c r="C73" s="67"/>
      <c r="D73" s="67"/>
      <c r="E73" s="67"/>
      <c r="F73" s="67"/>
      <c r="G73" s="67"/>
      <c r="H73" s="67"/>
      <c r="I73" s="67"/>
    </row>
    <row r="74" spans="1:9" x14ac:dyDescent="0.2">
      <c r="A74" s="68">
        <v>222310005101100</v>
      </c>
      <c r="B74" s="67" t="s">
        <v>135</v>
      </c>
      <c r="C74" s="67"/>
      <c r="D74" s="67"/>
      <c r="E74" s="67"/>
      <c r="F74" s="67"/>
      <c r="G74" s="67"/>
      <c r="H74" s="67"/>
      <c r="I74" s="67"/>
    </row>
    <row r="75" spans="1:9" x14ac:dyDescent="0.2">
      <c r="A75" s="68">
        <v>222310005101101</v>
      </c>
      <c r="B75" s="67" t="s">
        <v>136</v>
      </c>
      <c r="C75" s="67"/>
      <c r="D75" s="67"/>
      <c r="E75" s="67"/>
      <c r="F75" s="67"/>
      <c r="G75" s="67"/>
      <c r="H75" s="67"/>
      <c r="I75" s="67"/>
    </row>
    <row r="76" spans="1:9" x14ac:dyDescent="0.2">
      <c r="A76" s="68">
        <v>222310005101102</v>
      </c>
      <c r="B76" s="67" t="s">
        <v>137</v>
      </c>
      <c r="C76" s="67"/>
      <c r="D76" s="67"/>
      <c r="E76" s="67"/>
      <c r="F76" s="67"/>
      <c r="G76" s="67"/>
      <c r="H76" s="67"/>
      <c r="I76" s="67"/>
    </row>
    <row r="77" spans="1:9" x14ac:dyDescent="0.2">
      <c r="A77" s="68">
        <v>222310005101103</v>
      </c>
      <c r="B77" s="67" t="s">
        <v>138</v>
      </c>
      <c r="C77" s="67"/>
      <c r="D77" s="67"/>
      <c r="E77" s="67"/>
      <c r="F77" s="67"/>
      <c r="G77" s="67"/>
      <c r="H77" s="67"/>
      <c r="I77" s="67"/>
    </row>
    <row r="78" spans="1:9" x14ac:dyDescent="0.2">
      <c r="A78" s="68">
        <v>222310005101104</v>
      </c>
      <c r="B78" s="67" t="s">
        <v>139</v>
      </c>
      <c r="C78" s="67"/>
      <c r="D78" s="67"/>
      <c r="E78" s="67"/>
      <c r="F78" s="67"/>
      <c r="G78" s="67"/>
      <c r="H78" s="67"/>
      <c r="I78" s="67"/>
    </row>
    <row r="79" spans="1:9" x14ac:dyDescent="0.2">
      <c r="A79" s="68">
        <v>222310005101107</v>
      </c>
      <c r="B79" s="67" t="s">
        <v>140</v>
      </c>
      <c r="C79" s="67"/>
      <c r="D79" s="67"/>
      <c r="E79" s="67"/>
      <c r="F79" s="67"/>
      <c r="G79" s="67"/>
      <c r="H79" s="67"/>
      <c r="I79" s="67"/>
    </row>
    <row r="80" spans="1:9" x14ac:dyDescent="0.2">
      <c r="A80" s="68">
        <v>222310005101108</v>
      </c>
      <c r="B80" s="67" t="s">
        <v>141</v>
      </c>
      <c r="C80" s="67"/>
      <c r="D80" s="67"/>
      <c r="E80" s="67"/>
      <c r="F80" s="67"/>
      <c r="G80" s="67"/>
      <c r="H80" s="67"/>
      <c r="I80" s="67"/>
    </row>
    <row r="81" spans="1:9" x14ac:dyDescent="0.2">
      <c r="A81" s="68">
        <v>222310005101109</v>
      </c>
      <c r="B81" s="67" t="s">
        <v>142</v>
      </c>
      <c r="C81" s="67"/>
      <c r="D81" s="67"/>
      <c r="E81" s="67"/>
      <c r="F81" s="67"/>
      <c r="G81" s="67"/>
      <c r="H81" s="67"/>
      <c r="I81" s="67"/>
    </row>
    <row r="82" spans="1:9" x14ac:dyDescent="0.2">
      <c r="A82" s="68">
        <v>222310005101110</v>
      </c>
      <c r="B82" s="67" t="s">
        <v>143</v>
      </c>
      <c r="C82" s="67"/>
      <c r="D82" s="67"/>
      <c r="E82" s="67"/>
      <c r="F82" s="67"/>
      <c r="G82" s="67"/>
      <c r="H82" s="67"/>
      <c r="I82" s="67"/>
    </row>
    <row r="83" spans="1:9" x14ac:dyDescent="0.2">
      <c r="A83" s="68">
        <v>222310005101111</v>
      </c>
      <c r="B83" s="67" t="s">
        <v>144</v>
      </c>
      <c r="C83" s="67"/>
      <c r="D83" s="67"/>
      <c r="E83" s="67"/>
      <c r="F83" s="67"/>
      <c r="G83" s="67"/>
      <c r="H83" s="67"/>
      <c r="I83" s="67"/>
    </row>
    <row r="84" spans="1:9" x14ac:dyDescent="0.2">
      <c r="A84" s="68">
        <v>222320005101088</v>
      </c>
      <c r="B84" s="6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DMNT-Fall 2023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Microsoft Office User</cp:lastModifiedBy>
  <cp:lastPrinted>2023-05-20T06:16:18Z</cp:lastPrinted>
  <dcterms:created xsi:type="dcterms:W3CDTF">2022-05-29T15:06:08Z</dcterms:created>
  <dcterms:modified xsi:type="dcterms:W3CDTF">2025-03-09T06:37:21Z</dcterms:modified>
</cp:coreProperties>
</file>