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Premier University\BAETE Visit\Spring 2023\1.PF 43\"/>
    </mc:Choice>
  </mc:AlternateContent>
  <xr:revisionPtr revIDLastSave="0" documentId="13_ncr:1_{6A89D16A-517F-49BA-B669-7C26055A739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F-Spring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I9jpX+o/ujtRuAP/5KbVCD4g+6vV+l8s1YJSX2qXSs="/>
    </ext>
  </extLst>
</workbook>
</file>

<file path=xl/calcChain.xml><?xml version="1.0" encoding="utf-8"?>
<calcChain xmlns="http://schemas.openxmlformats.org/spreadsheetml/2006/main">
  <c r="AT69" i="1" l="1"/>
  <c r="AS69" i="1"/>
  <c r="AR69" i="1"/>
  <c r="AQ69" i="1"/>
  <c r="AO69" i="1"/>
  <c r="AT68" i="1"/>
  <c r="AS68" i="1"/>
  <c r="AR68" i="1"/>
  <c r="AQ68" i="1"/>
  <c r="AN68" i="1"/>
  <c r="R68" i="1"/>
  <c r="G68" i="1"/>
  <c r="AO68" i="1" s="1"/>
  <c r="AT67" i="1"/>
  <c r="AS67" i="1"/>
  <c r="AR67" i="1"/>
  <c r="AQ67" i="1"/>
  <c r="AN67" i="1"/>
  <c r="R67" i="1"/>
  <c r="G67" i="1"/>
  <c r="AO67" i="1" s="1"/>
  <c r="AT66" i="1"/>
  <c r="AS66" i="1"/>
  <c r="AR66" i="1"/>
  <c r="AQ66" i="1"/>
  <c r="AN66" i="1"/>
  <c r="R66" i="1"/>
  <c r="G66" i="1"/>
  <c r="AO66" i="1" s="1"/>
  <c r="AT65" i="1"/>
  <c r="AS65" i="1"/>
  <c r="AR65" i="1"/>
  <c r="AQ65" i="1"/>
  <c r="AO65" i="1"/>
  <c r="AT64" i="1"/>
  <c r="AS64" i="1"/>
  <c r="AR64" i="1"/>
  <c r="AQ64" i="1"/>
  <c r="AN64" i="1"/>
  <c r="R64" i="1"/>
  <c r="G64" i="1"/>
  <c r="AT63" i="1"/>
  <c r="AS63" i="1"/>
  <c r="AR63" i="1"/>
  <c r="AQ63" i="1"/>
  <c r="AN63" i="1"/>
  <c r="R63" i="1"/>
  <c r="G63" i="1"/>
  <c r="AO63" i="1" s="1"/>
  <c r="AT62" i="1"/>
  <c r="AS62" i="1"/>
  <c r="AR62" i="1"/>
  <c r="AQ62" i="1"/>
  <c r="AN62" i="1"/>
  <c r="R62" i="1"/>
  <c r="G62" i="1"/>
  <c r="AO62" i="1" s="1"/>
  <c r="AT61" i="1"/>
  <c r="AS61" i="1"/>
  <c r="AR61" i="1"/>
  <c r="AQ61" i="1"/>
  <c r="AN61" i="1"/>
  <c r="R61" i="1"/>
  <c r="G61" i="1"/>
  <c r="AO61" i="1" s="1"/>
  <c r="AT60" i="1"/>
  <c r="AS60" i="1"/>
  <c r="AR60" i="1"/>
  <c r="AQ60" i="1"/>
  <c r="AN60" i="1"/>
  <c r="R60" i="1"/>
  <c r="AO60" i="1" s="1"/>
  <c r="AT59" i="1"/>
  <c r="AS59" i="1"/>
  <c r="AR59" i="1"/>
  <c r="AQ59" i="1"/>
  <c r="R59" i="1"/>
  <c r="G59" i="1"/>
  <c r="AT58" i="1"/>
  <c r="AS58" i="1"/>
  <c r="AR58" i="1"/>
  <c r="AQ58" i="1"/>
  <c r="AN58" i="1"/>
  <c r="AO58" i="1" s="1"/>
  <c r="R58" i="1"/>
  <c r="G58" i="1"/>
  <c r="AT57" i="1"/>
  <c r="AS57" i="1"/>
  <c r="AR57" i="1"/>
  <c r="AQ57" i="1"/>
  <c r="AN57" i="1"/>
  <c r="R57" i="1"/>
  <c r="G57" i="1"/>
  <c r="AT56" i="1"/>
  <c r="AS56" i="1"/>
  <c r="AR56" i="1"/>
  <c r="AQ56" i="1"/>
  <c r="R56" i="1"/>
  <c r="G56" i="1"/>
  <c r="AO56" i="1" s="1"/>
  <c r="AT55" i="1"/>
  <c r="AS55" i="1"/>
  <c r="AR55" i="1"/>
  <c r="AQ55" i="1"/>
  <c r="AN55" i="1"/>
  <c r="R55" i="1"/>
  <c r="G55" i="1"/>
  <c r="AT54" i="1"/>
  <c r="AS54" i="1"/>
  <c r="AR54" i="1"/>
  <c r="AQ54" i="1"/>
  <c r="AN54" i="1"/>
  <c r="R54" i="1"/>
  <c r="G54" i="1"/>
  <c r="AO54" i="1" s="1"/>
  <c r="AT53" i="1"/>
  <c r="AS53" i="1"/>
  <c r="AR53" i="1"/>
  <c r="AQ53" i="1"/>
  <c r="AN53" i="1"/>
  <c r="R53" i="1"/>
  <c r="G53" i="1"/>
  <c r="AT52" i="1"/>
  <c r="AS52" i="1"/>
  <c r="AR52" i="1"/>
  <c r="AQ52" i="1"/>
  <c r="AN52" i="1"/>
  <c r="R52" i="1"/>
  <c r="G52" i="1"/>
  <c r="AO52" i="1" s="1"/>
  <c r="AT51" i="1"/>
  <c r="AS51" i="1"/>
  <c r="AR51" i="1"/>
  <c r="AQ51" i="1"/>
  <c r="G51" i="1"/>
  <c r="AO51" i="1" s="1"/>
  <c r="AT50" i="1"/>
  <c r="AS50" i="1"/>
  <c r="AR50" i="1"/>
  <c r="AQ50" i="1"/>
  <c r="AN50" i="1"/>
  <c r="R50" i="1"/>
  <c r="G50" i="1"/>
  <c r="AT49" i="1"/>
  <c r="AS49" i="1"/>
  <c r="AR49" i="1"/>
  <c r="AQ49" i="1"/>
  <c r="AN49" i="1"/>
  <c r="R49" i="1"/>
  <c r="G49" i="1"/>
  <c r="AT48" i="1"/>
  <c r="AS48" i="1"/>
  <c r="AR48" i="1"/>
  <c r="AQ48" i="1"/>
  <c r="AN48" i="1"/>
  <c r="R48" i="1"/>
  <c r="G48" i="1"/>
  <c r="AO48" i="1" s="1"/>
  <c r="AT47" i="1"/>
  <c r="AS47" i="1"/>
  <c r="AR47" i="1"/>
  <c r="AQ47" i="1"/>
  <c r="AN47" i="1"/>
  <c r="R47" i="1"/>
  <c r="G47" i="1"/>
  <c r="AO47" i="1" s="1"/>
  <c r="AT46" i="1"/>
  <c r="AS46" i="1"/>
  <c r="AR46" i="1"/>
  <c r="AQ46" i="1"/>
  <c r="AN46" i="1"/>
  <c r="R46" i="1"/>
  <c r="G46" i="1"/>
  <c r="AT45" i="1"/>
  <c r="AS45" i="1"/>
  <c r="AR45" i="1"/>
  <c r="AQ45" i="1"/>
  <c r="AN45" i="1"/>
  <c r="R45" i="1"/>
  <c r="G45" i="1"/>
  <c r="AT44" i="1"/>
  <c r="AS44" i="1"/>
  <c r="AR44" i="1"/>
  <c r="AQ44" i="1"/>
  <c r="AN44" i="1"/>
  <c r="R44" i="1"/>
  <c r="G44" i="1"/>
  <c r="AT43" i="1"/>
  <c r="AS43" i="1"/>
  <c r="AR43" i="1"/>
  <c r="AQ43" i="1"/>
  <c r="AN43" i="1"/>
  <c r="R43" i="1"/>
  <c r="G43" i="1"/>
  <c r="AO43" i="1" s="1"/>
  <c r="AT42" i="1"/>
  <c r="AS42" i="1"/>
  <c r="AR42" i="1"/>
  <c r="AQ42" i="1"/>
  <c r="AN42" i="1"/>
  <c r="R42" i="1"/>
  <c r="G42" i="1"/>
  <c r="AT41" i="1"/>
  <c r="AS41" i="1"/>
  <c r="AR41" i="1"/>
  <c r="AQ41" i="1"/>
  <c r="AN41" i="1"/>
  <c r="R41" i="1"/>
  <c r="G41" i="1"/>
  <c r="AT40" i="1"/>
  <c r="AS40" i="1"/>
  <c r="AR40" i="1"/>
  <c r="AQ40" i="1"/>
  <c r="AN40" i="1"/>
  <c r="R40" i="1"/>
  <c r="G40" i="1"/>
  <c r="AT39" i="1"/>
  <c r="AS39" i="1"/>
  <c r="AR39" i="1"/>
  <c r="AQ39" i="1"/>
  <c r="AN39" i="1"/>
  <c r="R39" i="1"/>
  <c r="G39" i="1"/>
  <c r="AO39" i="1" s="1"/>
  <c r="AT38" i="1"/>
  <c r="AS38" i="1"/>
  <c r="AR38" i="1"/>
  <c r="AQ38" i="1"/>
  <c r="AN38" i="1"/>
  <c r="R38" i="1"/>
  <c r="G38" i="1"/>
  <c r="AT37" i="1"/>
  <c r="AS37" i="1"/>
  <c r="AR37" i="1"/>
  <c r="AQ37" i="1"/>
  <c r="AO37" i="1"/>
  <c r="AT36" i="1"/>
  <c r="AS36" i="1"/>
  <c r="AR36" i="1"/>
  <c r="AQ36" i="1"/>
  <c r="AN36" i="1"/>
  <c r="R36" i="1"/>
  <c r="G36" i="1"/>
  <c r="AT35" i="1"/>
  <c r="AS35" i="1"/>
  <c r="AR35" i="1"/>
  <c r="AQ35" i="1"/>
  <c r="AN35" i="1"/>
  <c r="R35" i="1"/>
  <c r="G35" i="1"/>
  <c r="AT34" i="1"/>
  <c r="AS34" i="1"/>
  <c r="AR34" i="1"/>
  <c r="AQ34" i="1"/>
  <c r="AN34" i="1"/>
  <c r="R34" i="1"/>
  <c r="G34" i="1"/>
  <c r="AO34" i="1" s="1"/>
  <c r="AT33" i="1"/>
  <c r="AS33" i="1"/>
  <c r="AR33" i="1"/>
  <c r="AQ33" i="1"/>
  <c r="AN33" i="1"/>
  <c r="R33" i="1"/>
  <c r="G33" i="1"/>
  <c r="AT32" i="1"/>
  <c r="AS32" i="1"/>
  <c r="AR32" i="1"/>
  <c r="AQ32" i="1"/>
  <c r="AN32" i="1"/>
  <c r="R32" i="1"/>
  <c r="G32" i="1"/>
  <c r="AO32" i="1" s="1"/>
  <c r="AT31" i="1"/>
  <c r="AS31" i="1"/>
  <c r="AR31" i="1"/>
  <c r="AQ31" i="1"/>
  <c r="AN31" i="1"/>
  <c r="AO31" i="1" s="1"/>
  <c r="AT30" i="1"/>
  <c r="AS30" i="1"/>
  <c r="AR30" i="1"/>
  <c r="AQ30" i="1"/>
  <c r="AO30" i="1"/>
  <c r="AT29" i="1"/>
  <c r="AS29" i="1"/>
  <c r="AR29" i="1"/>
  <c r="AQ29" i="1"/>
  <c r="AN29" i="1"/>
  <c r="AO29" i="1" s="1"/>
  <c r="AT28" i="1"/>
  <c r="AS28" i="1"/>
  <c r="AR28" i="1"/>
  <c r="AQ28" i="1"/>
  <c r="AN28" i="1"/>
  <c r="AO28" i="1" s="1"/>
  <c r="AT27" i="1"/>
  <c r="AS27" i="1"/>
  <c r="AR27" i="1"/>
  <c r="AQ27" i="1"/>
  <c r="AO27" i="1"/>
  <c r="AN27" i="1"/>
  <c r="AT26" i="1"/>
  <c r="AS26" i="1"/>
  <c r="AR26" i="1"/>
  <c r="AQ26" i="1"/>
  <c r="AN26" i="1"/>
  <c r="AO26" i="1" s="1"/>
  <c r="AT25" i="1"/>
  <c r="AS25" i="1"/>
  <c r="AR25" i="1"/>
  <c r="AQ25" i="1"/>
  <c r="AN25" i="1"/>
  <c r="AO25" i="1" s="1"/>
  <c r="AT24" i="1"/>
  <c r="AS24" i="1"/>
  <c r="AR24" i="1"/>
  <c r="AQ24" i="1"/>
  <c r="AO24" i="1"/>
  <c r="AT23" i="1"/>
  <c r="AS23" i="1"/>
  <c r="AR23" i="1"/>
  <c r="AQ23" i="1"/>
  <c r="AN23" i="1"/>
  <c r="AO23" i="1" s="1"/>
  <c r="AT22" i="1"/>
  <c r="AS22" i="1"/>
  <c r="AR22" i="1"/>
  <c r="AQ22" i="1"/>
  <c r="AN22" i="1"/>
  <c r="AO22" i="1" s="1"/>
  <c r="AT21" i="1"/>
  <c r="AS21" i="1"/>
  <c r="AR21" i="1"/>
  <c r="AQ21" i="1"/>
  <c r="AN21" i="1"/>
  <c r="AO21" i="1" s="1"/>
  <c r="AT20" i="1"/>
  <c r="AS20" i="1"/>
  <c r="AR20" i="1"/>
  <c r="AQ20" i="1"/>
  <c r="AN20" i="1"/>
  <c r="R20" i="1"/>
  <c r="G20" i="1"/>
  <c r="AT19" i="1"/>
  <c r="AS19" i="1"/>
  <c r="AR19" i="1"/>
  <c r="AQ19" i="1"/>
  <c r="AN19" i="1"/>
  <c r="R19" i="1"/>
  <c r="G19" i="1"/>
  <c r="AO19" i="1" s="1"/>
  <c r="AT18" i="1"/>
  <c r="AS18" i="1"/>
  <c r="AR18" i="1"/>
  <c r="AQ18" i="1"/>
  <c r="AN18" i="1"/>
  <c r="AO18" i="1" s="1"/>
  <c r="AT17" i="1"/>
  <c r="AS17" i="1"/>
  <c r="AR17" i="1"/>
  <c r="AQ17" i="1"/>
  <c r="AN17" i="1"/>
  <c r="R17" i="1"/>
  <c r="G17" i="1"/>
  <c r="AT16" i="1"/>
  <c r="AS16" i="1"/>
  <c r="AR16" i="1"/>
  <c r="AQ16" i="1"/>
  <c r="AN16" i="1"/>
  <c r="AO16" i="1" s="1"/>
  <c r="R16" i="1"/>
  <c r="G16" i="1"/>
  <c r="Q6" i="1"/>
  <c r="BF15" i="1" s="1"/>
  <c r="N6" i="1"/>
  <c r="Q5" i="1"/>
  <c r="BE15" i="1" s="1"/>
  <c r="N5" i="1"/>
  <c r="B5" i="1"/>
  <c r="Q4" i="1"/>
  <c r="BD15" i="1" s="1"/>
  <c r="N4" i="1"/>
  <c r="Q3" i="1"/>
  <c r="BC15" i="1" s="1"/>
  <c r="N3" i="1"/>
  <c r="AW15" i="1" l="1"/>
  <c r="AW22" i="1" s="1"/>
  <c r="BC22" i="1" s="1"/>
  <c r="R4" i="1"/>
  <c r="BI15" i="1"/>
  <c r="AO55" i="1"/>
  <c r="AO45" i="1"/>
  <c r="AO53" i="1"/>
  <c r="AO17" i="1"/>
  <c r="AO44" i="1"/>
  <c r="N8" i="1"/>
  <c r="O6" i="1" s="1"/>
  <c r="R5" i="1"/>
  <c r="AO36" i="1"/>
  <c r="AO42" i="1"/>
  <c r="AO59" i="1"/>
  <c r="AO20" i="1"/>
  <c r="AO41" i="1"/>
  <c r="AO49" i="1"/>
  <c r="AO57" i="1"/>
  <c r="AO64" i="1"/>
  <c r="AX15" i="1"/>
  <c r="AY15" i="1"/>
  <c r="BK15" i="1"/>
  <c r="AO46" i="1"/>
  <c r="AO33" i="1"/>
  <c r="R6" i="1"/>
  <c r="BJ15" i="1"/>
  <c r="AZ15" i="1"/>
  <c r="R3" i="1"/>
  <c r="AQ15" i="1"/>
  <c r="AO50" i="1"/>
  <c r="BL15" i="1"/>
  <c r="AW59" i="1"/>
  <c r="BC59" i="1" s="1"/>
  <c r="AW38" i="1"/>
  <c r="BC38" i="1" s="1"/>
  <c r="AW63" i="1"/>
  <c r="BC63" i="1" s="1"/>
  <c r="AW26" i="1"/>
  <c r="BC26" i="1" s="1"/>
  <c r="AW58" i="1"/>
  <c r="BC58" i="1" s="1"/>
  <c r="AW45" i="1"/>
  <c r="BC45" i="1" s="1"/>
  <c r="AW43" i="1"/>
  <c r="BC43" i="1" s="1"/>
  <c r="AW36" i="1"/>
  <c r="BC36" i="1" s="1"/>
  <c r="AW34" i="1"/>
  <c r="BC34" i="1" s="1"/>
  <c r="AW69" i="1"/>
  <c r="BC69" i="1" s="1"/>
  <c r="AR15" i="1"/>
  <c r="AS15" i="1"/>
  <c r="AO38" i="1"/>
  <c r="AT15" i="1"/>
  <c r="AW19" i="1"/>
  <c r="BC19" i="1" s="1"/>
  <c r="AW20" i="1"/>
  <c r="BC20" i="1" s="1"/>
  <c r="AO35" i="1"/>
  <c r="AO40" i="1"/>
  <c r="BI58" i="1" l="1"/>
  <c r="BO58" i="1"/>
  <c r="BI69" i="1"/>
  <c r="BO69" i="1"/>
  <c r="BI45" i="1"/>
  <c r="BO45" i="1"/>
  <c r="O3" i="1"/>
  <c r="O8" i="1" s="1"/>
  <c r="BI43" i="1"/>
  <c r="BO43" i="1"/>
  <c r="BI19" i="1"/>
  <c r="BO19" i="1"/>
  <c r="BI22" i="1"/>
  <c r="BO22" i="1"/>
  <c r="AW24" i="1"/>
  <c r="BC24" i="1" s="1"/>
  <c r="AW67" i="1"/>
  <c r="BC67" i="1" s="1"/>
  <c r="AW18" i="1"/>
  <c r="BC18" i="1" s="1"/>
  <c r="O5" i="1"/>
  <c r="O4" i="1"/>
  <c r="BI36" i="1"/>
  <c r="BO36" i="1"/>
  <c r="AW60" i="1"/>
  <c r="BC60" i="1" s="1"/>
  <c r="AW47" i="1"/>
  <c r="BC47" i="1" s="1"/>
  <c r="AW52" i="1"/>
  <c r="BC52" i="1" s="1"/>
  <c r="AW40" i="1"/>
  <c r="BC40" i="1" s="1"/>
  <c r="AW68" i="1"/>
  <c r="BC68" i="1" s="1"/>
  <c r="AW23" i="1"/>
  <c r="BC23" i="1" s="1"/>
  <c r="AW57" i="1"/>
  <c r="BC57" i="1" s="1"/>
  <c r="AW28" i="1"/>
  <c r="BC28" i="1" s="1"/>
  <c r="AW62" i="1"/>
  <c r="BC62" i="1" s="1"/>
  <c r="AW49" i="1"/>
  <c r="BC49" i="1" s="1"/>
  <c r="AW54" i="1"/>
  <c r="BC54" i="1" s="1"/>
  <c r="AW42" i="1"/>
  <c r="BC42" i="1" s="1"/>
  <c r="AW51" i="1"/>
  <c r="BC51" i="1" s="1"/>
  <c r="AW64" i="1"/>
  <c r="BC64" i="1" s="1"/>
  <c r="AW65" i="1"/>
  <c r="BC65" i="1" s="1"/>
  <c r="AW31" i="1"/>
  <c r="BC31" i="1" s="1"/>
  <c r="AW44" i="1"/>
  <c r="BC44" i="1" s="1"/>
  <c r="AW25" i="1"/>
  <c r="BC25" i="1" s="1"/>
  <c r="AW53" i="1"/>
  <c r="BC53" i="1" s="1"/>
  <c r="AW37" i="1"/>
  <c r="BC37" i="1" s="1"/>
  <c r="AW33" i="1"/>
  <c r="BC33" i="1" s="1"/>
  <c r="AW46" i="1"/>
  <c r="BC46" i="1" s="1"/>
  <c r="AW21" i="1"/>
  <c r="BC21" i="1" s="1"/>
  <c r="AW55" i="1"/>
  <c r="BC55" i="1" s="1"/>
  <c r="AW39" i="1"/>
  <c r="BC39" i="1" s="1"/>
  <c r="AW30" i="1"/>
  <c r="BC30" i="1" s="1"/>
  <c r="AW35" i="1"/>
  <c r="BC35" i="1" s="1"/>
  <c r="AW48" i="1"/>
  <c r="BC48" i="1" s="1"/>
  <c r="AW16" i="1"/>
  <c r="AW27" i="1"/>
  <c r="BC27" i="1" s="1"/>
  <c r="BI20" i="1"/>
  <c r="BO20" i="1"/>
  <c r="BI26" i="1"/>
  <c r="BO26" i="1"/>
  <c r="AW29" i="1"/>
  <c r="BC29" i="1" s="1"/>
  <c r="AW32" i="1"/>
  <c r="BC32" i="1" s="1"/>
  <c r="AW41" i="1"/>
  <c r="BC41" i="1" s="1"/>
  <c r="AW56" i="1"/>
  <c r="BC56" i="1" s="1"/>
  <c r="AW61" i="1"/>
  <c r="BC61" i="1" s="1"/>
  <c r="AW50" i="1"/>
  <c r="BC50" i="1" s="1"/>
  <c r="AW17" i="1"/>
  <c r="BC17" i="1" s="1"/>
  <c r="BI63" i="1"/>
  <c r="BO63" i="1"/>
  <c r="BI59" i="1"/>
  <c r="BO59" i="1"/>
  <c r="BI34" i="1"/>
  <c r="BO34" i="1"/>
  <c r="BI38" i="1"/>
  <c r="BO38" i="1"/>
  <c r="AW66" i="1"/>
  <c r="BC66" i="1" s="1"/>
  <c r="AZ58" i="1"/>
  <c r="BF58" i="1" s="1"/>
  <c r="BL58" i="1" s="1"/>
  <c r="AZ56" i="1"/>
  <c r="BF56" i="1" s="1"/>
  <c r="BL56" i="1" s="1"/>
  <c r="AZ30" i="1"/>
  <c r="BF30" i="1" s="1"/>
  <c r="BL30" i="1" s="1"/>
  <c r="AZ67" i="1"/>
  <c r="BF67" i="1" s="1"/>
  <c r="BL67" i="1" s="1"/>
  <c r="AZ65" i="1"/>
  <c r="BF65" i="1" s="1"/>
  <c r="BL65" i="1" s="1"/>
  <c r="AZ49" i="1"/>
  <c r="BF49" i="1" s="1"/>
  <c r="BL49" i="1" s="1"/>
  <c r="AZ47" i="1"/>
  <c r="BF47" i="1" s="1"/>
  <c r="BL47" i="1" s="1"/>
  <c r="AZ45" i="1"/>
  <c r="BF45" i="1" s="1"/>
  <c r="BL45" i="1" s="1"/>
  <c r="AZ43" i="1"/>
  <c r="BF43" i="1" s="1"/>
  <c r="BL43" i="1" s="1"/>
  <c r="AZ41" i="1"/>
  <c r="BF41" i="1" s="1"/>
  <c r="BL41" i="1" s="1"/>
  <c r="AZ39" i="1"/>
  <c r="BF39" i="1" s="1"/>
  <c r="BL39" i="1" s="1"/>
  <c r="AZ37" i="1"/>
  <c r="BF37" i="1" s="1"/>
  <c r="BL37" i="1" s="1"/>
  <c r="AZ29" i="1"/>
  <c r="BF29" i="1" s="1"/>
  <c r="BL29" i="1" s="1"/>
  <c r="AZ25" i="1"/>
  <c r="BF25" i="1" s="1"/>
  <c r="BL25" i="1" s="1"/>
  <c r="AZ64" i="1"/>
  <c r="BF64" i="1" s="1"/>
  <c r="BL64" i="1" s="1"/>
  <c r="AZ62" i="1"/>
  <c r="BF62" i="1" s="1"/>
  <c r="BL62" i="1" s="1"/>
  <c r="AZ60" i="1"/>
  <c r="BF60" i="1" s="1"/>
  <c r="BL60" i="1" s="1"/>
  <c r="AZ36" i="1"/>
  <c r="BF36" i="1" s="1"/>
  <c r="BL36" i="1" s="1"/>
  <c r="AZ34" i="1"/>
  <c r="BF34" i="1" s="1"/>
  <c r="BL34" i="1" s="1"/>
  <c r="AZ32" i="1"/>
  <c r="BF32" i="1" s="1"/>
  <c r="BL32" i="1" s="1"/>
  <c r="AZ20" i="1"/>
  <c r="BF20" i="1" s="1"/>
  <c r="BL20" i="1" s="1"/>
  <c r="AZ55" i="1"/>
  <c r="BF55" i="1" s="1"/>
  <c r="BL55" i="1" s="1"/>
  <c r="AZ53" i="1"/>
  <c r="BF53" i="1" s="1"/>
  <c r="BL53" i="1" s="1"/>
  <c r="AZ51" i="1"/>
  <c r="BF51" i="1" s="1"/>
  <c r="BL51" i="1" s="1"/>
  <c r="AZ28" i="1"/>
  <c r="BF28" i="1" s="1"/>
  <c r="BL28" i="1" s="1"/>
  <c r="AZ24" i="1"/>
  <c r="BF24" i="1" s="1"/>
  <c r="BL24" i="1" s="1"/>
  <c r="AZ69" i="1"/>
  <c r="BF69" i="1" s="1"/>
  <c r="BL69" i="1" s="1"/>
  <c r="AZ57" i="1"/>
  <c r="BF57" i="1" s="1"/>
  <c r="BL57" i="1" s="1"/>
  <c r="AZ68" i="1"/>
  <c r="BF68" i="1" s="1"/>
  <c r="BL68" i="1" s="1"/>
  <c r="AZ66" i="1"/>
  <c r="BF66" i="1" s="1"/>
  <c r="BL66" i="1" s="1"/>
  <c r="AZ59" i="1"/>
  <c r="BF59" i="1" s="1"/>
  <c r="BL59" i="1" s="1"/>
  <c r="AZ50" i="1"/>
  <c r="BF50" i="1" s="1"/>
  <c r="BL50" i="1" s="1"/>
  <c r="AZ48" i="1"/>
  <c r="BF48" i="1" s="1"/>
  <c r="BL48" i="1" s="1"/>
  <c r="AZ46" i="1"/>
  <c r="BF46" i="1" s="1"/>
  <c r="BL46" i="1" s="1"/>
  <c r="AZ44" i="1"/>
  <c r="BF44" i="1" s="1"/>
  <c r="BL44" i="1" s="1"/>
  <c r="AZ42" i="1"/>
  <c r="BF42" i="1" s="1"/>
  <c r="BL42" i="1" s="1"/>
  <c r="AZ40" i="1"/>
  <c r="BF40" i="1" s="1"/>
  <c r="BL40" i="1" s="1"/>
  <c r="AZ38" i="1"/>
  <c r="BF38" i="1" s="1"/>
  <c r="BL38" i="1" s="1"/>
  <c r="AZ27" i="1"/>
  <c r="BF27" i="1" s="1"/>
  <c r="BL27" i="1" s="1"/>
  <c r="AZ63" i="1"/>
  <c r="BF63" i="1" s="1"/>
  <c r="BL63" i="1" s="1"/>
  <c r="AZ61" i="1"/>
  <c r="BF61" i="1" s="1"/>
  <c r="BL61" i="1" s="1"/>
  <c r="AZ35" i="1"/>
  <c r="BF35" i="1" s="1"/>
  <c r="BL35" i="1" s="1"/>
  <c r="AZ33" i="1"/>
  <c r="BF33" i="1" s="1"/>
  <c r="BL33" i="1" s="1"/>
  <c r="AZ31" i="1"/>
  <c r="BF31" i="1" s="1"/>
  <c r="BL31" i="1" s="1"/>
  <c r="AZ22" i="1"/>
  <c r="BF22" i="1" s="1"/>
  <c r="BL22" i="1" s="1"/>
  <c r="AZ19" i="1"/>
  <c r="BF19" i="1" s="1"/>
  <c r="BL19" i="1" s="1"/>
  <c r="AZ18" i="1"/>
  <c r="BF18" i="1" s="1"/>
  <c r="BL18" i="1" s="1"/>
  <c r="AZ16" i="1"/>
  <c r="AZ21" i="1"/>
  <c r="BF21" i="1" s="1"/>
  <c r="BL21" i="1" s="1"/>
  <c r="AZ54" i="1"/>
  <c r="BF54" i="1" s="1"/>
  <c r="BL54" i="1" s="1"/>
  <c r="AZ52" i="1"/>
  <c r="BF52" i="1" s="1"/>
  <c r="BL52" i="1" s="1"/>
  <c r="AZ17" i="1"/>
  <c r="BF17" i="1" s="1"/>
  <c r="BL17" i="1" s="1"/>
  <c r="AZ23" i="1"/>
  <c r="BF23" i="1" s="1"/>
  <c r="BL23" i="1" s="1"/>
  <c r="AZ26" i="1"/>
  <c r="BF26" i="1" s="1"/>
  <c r="BL26" i="1" s="1"/>
  <c r="AY54" i="1"/>
  <c r="BE54" i="1" s="1"/>
  <c r="BK54" i="1" s="1"/>
  <c r="AY52" i="1"/>
  <c r="BE52" i="1" s="1"/>
  <c r="BK52" i="1" s="1"/>
  <c r="AY58" i="1"/>
  <c r="BE58" i="1" s="1"/>
  <c r="BK58" i="1" s="1"/>
  <c r="AY56" i="1"/>
  <c r="BE56" i="1" s="1"/>
  <c r="BK56" i="1" s="1"/>
  <c r="AY30" i="1"/>
  <c r="BE30" i="1" s="1"/>
  <c r="BK30" i="1" s="1"/>
  <c r="AY67" i="1"/>
  <c r="BE67" i="1" s="1"/>
  <c r="BK67" i="1" s="1"/>
  <c r="AY65" i="1"/>
  <c r="BE65" i="1" s="1"/>
  <c r="BK65" i="1" s="1"/>
  <c r="AY49" i="1"/>
  <c r="BE49" i="1" s="1"/>
  <c r="BK49" i="1" s="1"/>
  <c r="AY47" i="1"/>
  <c r="BE47" i="1" s="1"/>
  <c r="BK47" i="1" s="1"/>
  <c r="AY45" i="1"/>
  <c r="BE45" i="1" s="1"/>
  <c r="BK45" i="1" s="1"/>
  <c r="AY43" i="1"/>
  <c r="BE43" i="1" s="1"/>
  <c r="BK43" i="1" s="1"/>
  <c r="AY41" i="1"/>
  <c r="BE41" i="1" s="1"/>
  <c r="BK41" i="1" s="1"/>
  <c r="AY39" i="1"/>
  <c r="BE39" i="1" s="1"/>
  <c r="BK39" i="1" s="1"/>
  <c r="AY37" i="1"/>
  <c r="BE37" i="1" s="1"/>
  <c r="BK37" i="1" s="1"/>
  <c r="AY29" i="1"/>
  <c r="BE29" i="1" s="1"/>
  <c r="BK29" i="1" s="1"/>
  <c r="AY25" i="1"/>
  <c r="BE25" i="1" s="1"/>
  <c r="BK25" i="1" s="1"/>
  <c r="AY64" i="1"/>
  <c r="BE64" i="1" s="1"/>
  <c r="BK64" i="1" s="1"/>
  <c r="AY62" i="1"/>
  <c r="BE62" i="1" s="1"/>
  <c r="BK62" i="1" s="1"/>
  <c r="AY60" i="1"/>
  <c r="BE60" i="1" s="1"/>
  <c r="BK60" i="1" s="1"/>
  <c r="AY36" i="1"/>
  <c r="BE36" i="1" s="1"/>
  <c r="BK36" i="1" s="1"/>
  <c r="AY34" i="1"/>
  <c r="BE34" i="1" s="1"/>
  <c r="BK34" i="1" s="1"/>
  <c r="AY32" i="1"/>
  <c r="BE32" i="1" s="1"/>
  <c r="BK32" i="1" s="1"/>
  <c r="AY55" i="1"/>
  <c r="BE55" i="1" s="1"/>
  <c r="BK55" i="1" s="1"/>
  <c r="AY53" i="1"/>
  <c r="BE53" i="1" s="1"/>
  <c r="BK53" i="1" s="1"/>
  <c r="AY51" i="1"/>
  <c r="BE51" i="1" s="1"/>
  <c r="BK51" i="1" s="1"/>
  <c r="AY69" i="1"/>
  <c r="BE69" i="1" s="1"/>
  <c r="BK69" i="1" s="1"/>
  <c r="AY57" i="1"/>
  <c r="BE57" i="1" s="1"/>
  <c r="BK57" i="1" s="1"/>
  <c r="AY23" i="1"/>
  <c r="BE23" i="1" s="1"/>
  <c r="BK23" i="1" s="1"/>
  <c r="AY68" i="1"/>
  <c r="BE68" i="1" s="1"/>
  <c r="BK68" i="1" s="1"/>
  <c r="AY66" i="1"/>
  <c r="BE66" i="1" s="1"/>
  <c r="BK66" i="1" s="1"/>
  <c r="AY59" i="1"/>
  <c r="BE59" i="1" s="1"/>
  <c r="BK59" i="1" s="1"/>
  <c r="AY50" i="1"/>
  <c r="BE50" i="1" s="1"/>
  <c r="BK50" i="1" s="1"/>
  <c r="AY48" i="1"/>
  <c r="BE48" i="1" s="1"/>
  <c r="BK48" i="1" s="1"/>
  <c r="AY46" i="1"/>
  <c r="BE46" i="1" s="1"/>
  <c r="BK46" i="1" s="1"/>
  <c r="AY44" i="1"/>
  <c r="BE44" i="1" s="1"/>
  <c r="BK44" i="1" s="1"/>
  <c r="AY42" i="1"/>
  <c r="BE42" i="1" s="1"/>
  <c r="BK42" i="1" s="1"/>
  <c r="AY40" i="1"/>
  <c r="BE40" i="1" s="1"/>
  <c r="BK40" i="1" s="1"/>
  <c r="AY38" i="1"/>
  <c r="BE38" i="1" s="1"/>
  <c r="BK38" i="1" s="1"/>
  <c r="AY27" i="1"/>
  <c r="BE27" i="1" s="1"/>
  <c r="BK27" i="1" s="1"/>
  <c r="AY63" i="1"/>
  <c r="BE63" i="1" s="1"/>
  <c r="BK63" i="1" s="1"/>
  <c r="AY61" i="1"/>
  <c r="BE61" i="1" s="1"/>
  <c r="BK61" i="1" s="1"/>
  <c r="AY21" i="1"/>
  <c r="BE21" i="1" s="1"/>
  <c r="BK21" i="1" s="1"/>
  <c r="AY26" i="1"/>
  <c r="BE26" i="1" s="1"/>
  <c r="BK26" i="1" s="1"/>
  <c r="AY35" i="1"/>
  <c r="BE35" i="1" s="1"/>
  <c r="BK35" i="1" s="1"/>
  <c r="AY31" i="1"/>
  <c r="BE31" i="1" s="1"/>
  <c r="BK31" i="1" s="1"/>
  <c r="AY22" i="1"/>
  <c r="BE22" i="1" s="1"/>
  <c r="BK22" i="1" s="1"/>
  <c r="AY18" i="1"/>
  <c r="BE18" i="1" s="1"/>
  <c r="BK18" i="1" s="1"/>
  <c r="AY16" i="1"/>
  <c r="AY28" i="1"/>
  <c r="BE28" i="1" s="1"/>
  <c r="BK28" i="1" s="1"/>
  <c r="AY20" i="1"/>
  <c r="BE20" i="1" s="1"/>
  <c r="BK20" i="1" s="1"/>
  <c r="AY19" i="1"/>
  <c r="BE19" i="1" s="1"/>
  <c r="BK19" i="1" s="1"/>
  <c r="AY24" i="1"/>
  <c r="BE24" i="1" s="1"/>
  <c r="BK24" i="1" s="1"/>
  <c r="AY33" i="1"/>
  <c r="BE33" i="1" s="1"/>
  <c r="BK33" i="1" s="1"/>
  <c r="AY17" i="1"/>
  <c r="BE17" i="1" s="1"/>
  <c r="BK17" i="1" s="1"/>
  <c r="AX63" i="1"/>
  <c r="BD63" i="1" s="1"/>
  <c r="AX61" i="1"/>
  <c r="BD61" i="1" s="1"/>
  <c r="AX35" i="1"/>
  <c r="BD35" i="1" s="1"/>
  <c r="AX33" i="1"/>
  <c r="BD33" i="1" s="1"/>
  <c r="AX31" i="1"/>
  <c r="BD31" i="1" s="1"/>
  <c r="AX54" i="1"/>
  <c r="BD54" i="1" s="1"/>
  <c r="AX52" i="1"/>
  <c r="BD52" i="1" s="1"/>
  <c r="AX26" i="1"/>
  <c r="BD26" i="1" s="1"/>
  <c r="AX58" i="1"/>
  <c r="BD58" i="1" s="1"/>
  <c r="AX56" i="1"/>
  <c r="BD56" i="1" s="1"/>
  <c r="AX30" i="1"/>
  <c r="BD30" i="1" s="1"/>
  <c r="AX21" i="1"/>
  <c r="BD21" i="1" s="1"/>
  <c r="AX67" i="1"/>
  <c r="BD67" i="1" s="1"/>
  <c r="AX65" i="1"/>
  <c r="BD65" i="1" s="1"/>
  <c r="AX49" i="1"/>
  <c r="BD49" i="1" s="1"/>
  <c r="AX47" i="1"/>
  <c r="BD47" i="1" s="1"/>
  <c r="AX45" i="1"/>
  <c r="BD45" i="1" s="1"/>
  <c r="AX43" i="1"/>
  <c r="BD43" i="1" s="1"/>
  <c r="AX41" i="1"/>
  <c r="BD41" i="1" s="1"/>
  <c r="AX39" i="1"/>
  <c r="BD39" i="1" s="1"/>
  <c r="AX37" i="1"/>
  <c r="BD37" i="1" s="1"/>
  <c r="AX29" i="1"/>
  <c r="BD29" i="1" s="1"/>
  <c r="AX25" i="1"/>
  <c r="BD25" i="1" s="1"/>
  <c r="AX64" i="1"/>
  <c r="BD64" i="1" s="1"/>
  <c r="AX62" i="1"/>
  <c r="BD62" i="1" s="1"/>
  <c r="AX60" i="1"/>
  <c r="BD60" i="1" s="1"/>
  <c r="AX36" i="1"/>
  <c r="BD36" i="1" s="1"/>
  <c r="AX55" i="1"/>
  <c r="BD55" i="1" s="1"/>
  <c r="AX53" i="1"/>
  <c r="BD53" i="1" s="1"/>
  <c r="AX51" i="1"/>
  <c r="BD51" i="1" s="1"/>
  <c r="AX28" i="1"/>
  <c r="BD28" i="1" s="1"/>
  <c r="AX24" i="1"/>
  <c r="BD24" i="1" s="1"/>
  <c r="AX69" i="1"/>
  <c r="BD69" i="1" s="1"/>
  <c r="AX57" i="1"/>
  <c r="BD57" i="1" s="1"/>
  <c r="AX23" i="1"/>
  <c r="BD23" i="1" s="1"/>
  <c r="AX68" i="1"/>
  <c r="BD68" i="1" s="1"/>
  <c r="AX66" i="1"/>
  <c r="BD66" i="1" s="1"/>
  <c r="AX59" i="1"/>
  <c r="BD59" i="1" s="1"/>
  <c r="AX42" i="1"/>
  <c r="BD42" i="1" s="1"/>
  <c r="AX20" i="1"/>
  <c r="BD20" i="1" s="1"/>
  <c r="AX40" i="1"/>
  <c r="BD40" i="1" s="1"/>
  <c r="AX16" i="1"/>
  <c r="AX38" i="1"/>
  <c r="BD38" i="1" s="1"/>
  <c r="AX22" i="1"/>
  <c r="BD22" i="1" s="1"/>
  <c r="AX18" i="1"/>
  <c r="BD18" i="1" s="1"/>
  <c r="AX44" i="1"/>
  <c r="BD44" i="1" s="1"/>
  <c r="AX32" i="1"/>
  <c r="BD32" i="1" s="1"/>
  <c r="AX34" i="1"/>
  <c r="BD34" i="1" s="1"/>
  <c r="AX27" i="1"/>
  <c r="BD27" i="1" s="1"/>
  <c r="AX17" i="1"/>
  <c r="BD17" i="1" s="1"/>
  <c r="AX19" i="1"/>
  <c r="BD19" i="1" s="1"/>
  <c r="AX50" i="1"/>
  <c r="BD50" i="1" s="1"/>
  <c r="AX48" i="1"/>
  <c r="BD48" i="1" s="1"/>
  <c r="AX46" i="1"/>
  <c r="BD46" i="1" s="1"/>
  <c r="AW72" i="1"/>
  <c r="AW73" i="1"/>
  <c r="AW74" i="1" s="1"/>
  <c r="BC16" i="1"/>
  <c r="BJ53" i="1" l="1"/>
  <c r="BP53" i="1"/>
  <c r="BI42" i="1"/>
  <c r="BO42" i="1"/>
  <c r="BI40" i="1"/>
  <c r="BO40" i="1"/>
  <c r="BI18" i="1"/>
  <c r="BO18" i="1"/>
  <c r="BJ18" i="1"/>
  <c r="BP18" i="1"/>
  <c r="BJ31" i="1"/>
  <c r="BP31" i="1"/>
  <c r="BI37" i="1"/>
  <c r="BO37" i="1"/>
  <c r="BJ68" i="1"/>
  <c r="BP68" i="1"/>
  <c r="BJ21" i="1"/>
  <c r="BP21" i="1"/>
  <c r="BJ48" i="1"/>
  <c r="BP48" i="1"/>
  <c r="BJ50" i="1"/>
  <c r="BP50" i="1"/>
  <c r="BJ55" i="1"/>
  <c r="BP55" i="1"/>
  <c r="BJ33" i="1"/>
  <c r="BP33" i="1"/>
  <c r="BI35" i="1"/>
  <c r="BO35" i="1"/>
  <c r="BI53" i="1"/>
  <c r="BO53" i="1"/>
  <c r="BI54" i="1"/>
  <c r="BO54" i="1"/>
  <c r="BI52" i="1"/>
  <c r="BO52" i="1"/>
  <c r="BI67" i="1"/>
  <c r="BO67" i="1"/>
  <c r="BJ19" i="1"/>
  <c r="BP19" i="1"/>
  <c r="BJ38" i="1"/>
  <c r="BP38" i="1"/>
  <c r="BJ23" i="1"/>
  <c r="BP23" i="1"/>
  <c r="BJ36" i="1"/>
  <c r="BP36" i="1"/>
  <c r="BJ41" i="1"/>
  <c r="BP41" i="1"/>
  <c r="BJ30" i="1"/>
  <c r="BP30" i="1"/>
  <c r="BJ35" i="1"/>
  <c r="BP35" i="1"/>
  <c r="BI66" i="1"/>
  <c r="BO66" i="1"/>
  <c r="BI30" i="1"/>
  <c r="BO30" i="1"/>
  <c r="BI25" i="1"/>
  <c r="BO25" i="1"/>
  <c r="BI49" i="1"/>
  <c r="BO49" i="1"/>
  <c r="BI47" i="1"/>
  <c r="BO47" i="1"/>
  <c r="BI24" i="1"/>
  <c r="BO24" i="1"/>
  <c r="BJ37" i="1"/>
  <c r="BP37" i="1"/>
  <c r="BI32" i="1"/>
  <c r="BO32" i="1"/>
  <c r="BJ39" i="1"/>
  <c r="BP39" i="1"/>
  <c r="BI29" i="1"/>
  <c r="BO29" i="1"/>
  <c r="BJ17" i="1"/>
  <c r="BP17" i="1"/>
  <c r="BJ57" i="1"/>
  <c r="BP57" i="1"/>
  <c r="BJ60" i="1"/>
  <c r="BP60" i="1"/>
  <c r="BJ43" i="1"/>
  <c r="BP43" i="1"/>
  <c r="BJ56" i="1"/>
  <c r="BP56" i="1"/>
  <c r="BJ61" i="1"/>
  <c r="BP61" i="1"/>
  <c r="BI17" i="1"/>
  <c r="BO17" i="1"/>
  <c r="BI39" i="1"/>
  <c r="BO39" i="1"/>
  <c r="BI44" i="1"/>
  <c r="BO44" i="1"/>
  <c r="BI62" i="1"/>
  <c r="BO62" i="1"/>
  <c r="BI60" i="1"/>
  <c r="BO60" i="1"/>
  <c r="BJ67" i="1"/>
  <c r="BP67" i="1"/>
  <c r="BI48" i="1"/>
  <c r="BO48" i="1"/>
  <c r="BJ22" i="1"/>
  <c r="BP22" i="1"/>
  <c r="BI16" i="1"/>
  <c r="BO16" i="1"/>
  <c r="BJ27" i="1"/>
  <c r="BP27" i="1"/>
  <c r="BJ40" i="1"/>
  <c r="BP40" i="1"/>
  <c r="BJ69" i="1"/>
  <c r="BP69" i="1"/>
  <c r="BJ62" i="1"/>
  <c r="BP62" i="1"/>
  <c r="BJ45" i="1"/>
  <c r="BP45" i="1"/>
  <c r="BJ58" i="1"/>
  <c r="BP58" i="1"/>
  <c r="BJ63" i="1"/>
  <c r="BP63" i="1"/>
  <c r="BI50" i="1"/>
  <c r="BO50" i="1"/>
  <c r="BI55" i="1"/>
  <c r="BO55" i="1"/>
  <c r="BI31" i="1"/>
  <c r="BO31" i="1"/>
  <c r="BI28" i="1"/>
  <c r="BO28" i="1"/>
  <c r="BJ34" i="1"/>
  <c r="BP34" i="1"/>
  <c r="BJ20" i="1"/>
  <c r="BP20" i="1"/>
  <c r="BJ24" i="1"/>
  <c r="BP24" i="1"/>
  <c r="BJ64" i="1"/>
  <c r="BP64" i="1"/>
  <c r="BJ47" i="1"/>
  <c r="BP47" i="1"/>
  <c r="BJ26" i="1"/>
  <c r="BP26" i="1"/>
  <c r="BI61" i="1"/>
  <c r="BO61" i="1"/>
  <c r="BI21" i="1"/>
  <c r="BO21" i="1"/>
  <c r="BI65" i="1"/>
  <c r="BO65" i="1"/>
  <c r="BI57" i="1"/>
  <c r="BO57" i="1"/>
  <c r="BJ32" i="1"/>
  <c r="BP32" i="1"/>
  <c r="BJ42" i="1"/>
  <c r="BP42" i="1"/>
  <c r="BJ28" i="1"/>
  <c r="BP28" i="1"/>
  <c r="BJ25" i="1"/>
  <c r="BP25" i="1"/>
  <c r="BJ49" i="1"/>
  <c r="BP49" i="1"/>
  <c r="BJ52" i="1"/>
  <c r="BP52" i="1"/>
  <c r="BI56" i="1"/>
  <c r="BO56" i="1"/>
  <c r="BI27" i="1"/>
  <c r="BO27" i="1"/>
  <c r="BI46" i="1"/>
  <c r="BO46" i="1"/>
  <c r="BI64" i="1"/>
  <c r="BO64" i="1"/>
  <c r="BI23" i="1"/>
  <c r="BO23" i="1"/>
  <c r="BJ66" i="1"/>
  <c r="BP66" i="1"/>
  <c r="BJ46" i="1"/>
  <c r="BP46" i="1"/>
  <c r="BJ44" i="1"/>
  <c r="BP44" i="1"/>
  <c r="BJ59" i="1"/>
  <c r="BP59" i="1"/>
  <c r="BJ51" i="1"/>
  <c r="BP51" i="1"/>
  <c r="BJ29" i="1"/>
  <c r="BP29" i="1"/>
  <c r="BJ65" i="1"/>
  <c r="BP65" i="1"/>
  <c r="BJ54" i="1"/>
  <c r="BP54" i="1"/>
  <c r="BI41" i="1"/>
  <c r="BO41" i="1"/>
  <c r="BI33" i="1"/>
  <c r="BO33" i="1"/>
  <c r="BI51" i="1"/>
  <c r="BO51" i="1"/>
  <c r="BI68" i="1"/>
  <c r="BO68" i="1"/>
  <c r="AZ72" i="1"/>
  <c r="AZ73" i="1"/>
  <c r="AZ74" i="1" s="1"/>
  <c r="BF16" i="1"/>
  <c r="BL16" i="1" s="1"/>
  <c r="AY72" i="1"/>
  <c r="AY73" i="1"/>
  <c r="AY74" i="1" s="1"/>
  <c r="BE16" i="1"/>
  <c r="BK16" i="1" s="1"/>
  <c r="AX72" i="1"/>
  <c r="AX73" i="1"/>
  <c r="AX74" i="1" s="1"/>
  <c r="BD16" i="1"/>
  <c r="BJ16" i="1" l="1"/>
  <c r="BP16" i="1"/>
</calcChain>
</file>

<file path=xl/sharedStrings.xml><?xml version="1.0" encoding="utf-8"?>
<sst xmlns="http://schemas.openxmlformats.org/spreadsheetml/2006/main" count="370" uniqueCount="174">
  <si>
    <t>Course Code</t>
  </si>
  <si>
    <t>CSE 1113</t>
  </si>
  <si>
    <t xml:space="preserve">        CO-Question Matrix</t>
  </si>
  <si>
    <t>Mapping of Course Outcomes to Program Outcomes</t>
  </si>
  <si>
    <t>Course Title</t>
  </si>
  <si>
    <t>Programming Fundamental</t>
  </si>
  <si>
    <t>CT</t>
  </si>
  <si>
    <t>Assign
ment</t>
  </si>
  <si>
    <t>MT</t>
  </si>
  <si>
    <t>Final</t>
  </si>
  <si>
    <t>Total</t>
  </si>
  <si>
    <t>%</t>
  </si>
  <si>
    <t>Final 
Weighted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</si>
  <si>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</si>
  <si>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</si>
  <si>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</si>
  <si>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</si>
  <si>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</si>
  <si>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</si>
  <si>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</si>
  <si>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</si>
  <si>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</si>
  <si>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</si>
  <si>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</si>
  <si>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</si>
  <si>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</si>
  <si>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A</t>
  </si>
  <si>
    <t>CO1</t>
  </si>
  <si>
    <t>√</t>
  </si>
  <si>
    <t>Session</t>
  </si>
  <si>
    <t>Spring 2023</t>
  </si>
  <si>
    <t>CO2</t>
  </si>
  <si>
    <t>No of students</t>
  </si>
  <si>
    <t>CO3</t>
  </si>
  <si>
    <t>CO4</t>
  </si>
  <si>
    <t>Roll</t>
  </si>
  <si>
    <t>Students' Name</t>
  </si>
  <si>
    <t>Att</t>
  </si>
  <si>
    <t>CT1</t>
  </si>
  <si>
    <t>CT2</t>
  </si>
  <si>
    <t>CT3</t>
  </si>
  <si>
    <t>CT BEST</t>
  </si>
  <si>
    <t>Assignment</t>
  </si>
  <si>
    <t>Mid Term</t>
  </si>
  <si>
    <t>CO Attainment</t>
  </si>
  <si>
    <t>Q1</t>
  </si>
  <si>
    <t>Q2</t>
  </si>
  <si>
    <t>Q3</t>
  </si>
  <si>
    <t>Sub-
Total</t>
  </si>
  <si>
    <t>Q4</t>
  </si>
  <si>
    <t>Q5</t>
  </si>
  <si>
    <t>Q6</t>
  </si>
  <si>
    <t>Sub-Total</t>
  </si>
  <si>
    <t>a</t>
  </si>
  <si>
    <t>b</t>
  </si>
  <si>
    <t>c</t>
  </si>
  <si>
    <t>d</t>
  </si>
  <si>
    <t xml:space="preserve">CO1 </t>
  </si>
  <si>
    <t xml:space="preserve">CO2 </t>
  </si>
  <si>
    <t xml:space="preserve">CO3 </t>
  </si>
  <si>
    <t>CO5</t>
  </si>
  <si>
    <t>1703210201327-</t>
  </si>
  <si>
    <t>Rimpy Akter</t>
  </si>
  <si>
    <t>1803510201689-</t>
  </si>
  <si>
    <t>Saima Sultana</t>
  </si>
  <si>
    <t>R</t>
  </si>
  <si>
    <t>2104010202284-</t>
  </si>
  <si>
    <t>Anik Das &lt;R&gt;</t>
  </si>
  <si>
    <t>2104010202289-</t>
  </si>
  <si>
    <t>Sabrina Akter</t>
  </si>
  <si>
    <t>2104010202292-</t>
  </si>
  <si>
    <t>Farzana Nasir Barsha</t>
  </si>
  <si>
    <t>0222210005101001-</t>
  </si>
  <si>
    <t>Munia Tabassum Mumu &lt;R&gt;</t>
  </si>
  <si>
    <t>0222210005101034-</t>
  </si>
  <si>
    <t>Md. Sakib &lt;R&gt;</t>
  </si>
  <si>
    <t>0222210005101038-</t>
  </si>
  <si>
    <t>Labannya Barua &lt;R&gt;</t>
  </si>
  <si>
    <t>0222210005101128-</t>
  </si>
  <si>
    <t>MD. RAIHAN SIKDER &lt;R&gt;</t>
  </si>
  <si>
    <t>0222220005101007-</t>
  </si>
  <si>
    <t>MOU CHAKRABORTY &lt;R&gt;</t>
  </si>
  <si>
    <t>0222220005101020-</t>
  </si>
  <si>
    <t>BORSHAN KARMAKER &lt;R&gt;</t>
  </si>
  <si>
    <t>0222220005101042-</t>
  </si>
  <si>
    <t>Md. Samin Osman &lt;R&gt;</t>
  </si>
  <si>
    <t>0222220005101101-</t>
  </si>
  <si>
    <t>SHATTA DHAR &lt;R&gt;</t>
  </si>
  <si>
    <t>0222220005101106-</t>
  </si>
  <si>
    <t>PRITUM KUMAR SHILL &lt;R&gt;</t>
  </si>
  <si>
    <t>0222220005101111-</t>
  </si>
  <si>
    <t>JAMIL HOSSAIN</t>
  </si>
  <si>
    <t>0222220005101127-</t>
  </si>
  <si>
    <t>MOHAMMAD IBRAHIM &lt;R&gt;</t>
  </si>
  <si>
    <t>0222310005101001-</t>
  </si>
  <si>
    <t>SRABONTI DEY</t>
  </si>
  <si>
    <t>0222310005101002-</t>
  </si>
  <si>
    <t>PURNA CHAKRABORTY</t>
  </si>
  <si>
    <t>0222310005101003-</t>
  </si>
  <si>
    <t>DURJOY BARUA</t>
  </si>
  <si>
    <t>0222310005101006-</t>
  </si>
  <si>
    <t>BRISHTI DAS</t>
  </si>
  <si>
    <t>0222310005101007-</t>
  </si>
  <si>
    <t>MD. MOSTAFA WASIF</t>
  </si>
  <si>
    <t>0222310005101008-</t>
  </si>
  <si>
    <t>NISHAT FARIHA BINTA HOQUE JEDNI</t>
  </si>
  <si>
    <t>0222310005101009-</t>
  </si>
  <si>
    <t>MD. GOLAMUR RAHMAN CHY.</t>
  </si>
  <si>
    <t>0222310005101010-</t>
  </si>
  <si>
    <t>MD. AMIR UDDIN</t>
  </si>
  <si>
    <t>0222310005101011-</t>
  </si>
  <si>
    <t>KAMRUNNESA MAHERU</t>
  </si>
  <si>
    <t>0222310005101012-</t>
  </si>
  <si>
    <t>RAIHAN ZAMAN</t>
  </si>
  <si>
    <t>0222310005101013-</t>
  </si>
  <si>
    <t>MOHAMMAD JAMIL HASAN</t>
  </si>
  <si>
    <t>0222310005101014-</t>
  </si>
  <si>
    <t>SHAM DAS</t>
  </si>
  <si>
    <t>0222310005101015-</t>
  </si>
  <si>
    <t>SHIB SHANKAR CHOWDHURY</t>
  </si>
  <si>
    <t>0222310005101016-</t>
  </si>
  <si>
    <t>MD. IMRAN HOSSAIN EMOU</t>
  </si>
  <si>
    <t>0222310005101017-</t>
  </si>
  <si>
    <t>MAKSURA ARABI SAMIN</t>
  </si>
  <si>
    <t>0222310005101018-</t>
  </si>
  <si>
    <t>MD.FAISAL HAMID</t>
  </si>
  <si>
    <t>0222310005101019-</t>
  </si>
  <si>
    <t>TANMOY DAS</t>
  </si>
  <si>
    <t>0222310005101020-</t>
  </si>
  <si>
    <t>HASIBUL HOQUE GALIB</t>
  </si>
  <si>
    <t>0222310005101021-</t>
  </si>
  <si>
    <t>SHUVRA SHARMA</t>
  </si>
  <si>
    <t>0222310005101022-</t>
  </si>
  <si>
    <t>ANIK DEB PRANTA</t>
  </si>
  <si>
    <t>0222310005101023-</t>
  </si>
  <si>
    <t>AKIBUL HAQUE</t>
  </si>
  <si>
    <t>0222310005101024-</t>
  </si>
  <si>
    <t>JISAN SHIL</t>
  </si>
  <si>
    <t>0222310005101025-</t>
  </si>
  <si>
    <t>ISMAT FARIHA ANY</t>
  </si>
  <si>
    <t>0222310005101026-</t>
  </si>
  <si>
    <t>SHEAK SADI</t>
  </si>
  <si>
    <t>0222310005101027-</t>
  </si>
  <si>
    <t>AHMED TOWSIK</t>
  </si>
  <si>
    <t>0222310005101028-</t>
  </si>
  <si>
    <t>PUJA DEWANJEE</t>
  </si>
  <si>
    <t>0222310005101029-</t>
  </si>
  <si>
    <t>MD. EMAM HOSSAIN EPU</t>
  </si>
  <si>
    <t>0222310005101030-</t>
  </si>
  <si>
    <t>MD. IMAM HASAN</t>
  </si>
  <si>
    <t>0222310005101031-</t>
  </si>
  <si>
    <t>MD. MIZANUR RAHMAN</t>
  </si>
  <si>
    <t>0222310005101032-</t>
  </si>
  <si>
    <t>JONY DEVNATH</t>
  </si>
  <si>
    <t>0222310005101033-</t>
  </si>
  <si>
    <t>IKTIAR NAZIB</t>
  </si>
  <si>
    <t>0222310005101034-</t>
  </si>
  <si>
    <t>UMMA HABIBA NAZNIN</t>
  </si>
  <si>
    <t>0222310005101035-</t>
  </si>
  <si>
    <t>TAKWYA RAHMAN RUSHBA</t>
  </si>
  <si>
    <t>0222310005101036-</t>
  </si>
  <si>
    <t>NISHAT TASNIM</t>
  </si>
  <si>
    <t>0222310005101037-</t>
  </si>
  <si>
    <t>MD JAHEDUL ISLAM</t>
  </si>
  <si>
    <t>0222310005101038-</t>
  </si>
  <si>
    <t>ABIR SAHA</t>
  </si>
  <si>
    <t>0222310005101039-</t>
  </si>
  <si>
    <t>MD. KAMRUL ISLAM</t>
  </si>
  <si>
    <t>0222310005101040-</t>
  </si>
  <si>
    <t>PAWSHEE MITRA</t>
  </si>
  <si>
    <t># Students Attempted CO</t>
  </si>
  <si>
    <t># Students Achieved CO</t>
  </si>
  <si>
    <t>% Students Achieved CO</t>
  </si>
  <si>
    <t>PO 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</si>
</sst>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2"/>
      <color theme="1"/>
      <name val="Times New Roman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Times New Roman"/>
    </font>
    <font>
      <b/>
      <i/>
      <sz val="11"/>
      <color theme="1"/>
      <name val="Calibri"/>
    </font>
    <font>
      <sz val="11"/>
      <color rgb="FFFEF2CB"/>
      <name val="Calibri"/>
    </font>
    <font>
      <sz val="11"/>
      <color theme="1"/>
      <name val="Arial"/>
    </font>
    <font>
      <sz val="11"/>
      <name val="vrinda"/>
    </font>
    <font>
      <sz val="11"/>
      <color theme="1"/>
      <name val="Vrinda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9" fontId="3" fillId="0" borderId="0" xfId="0" applyNumberFormat="1" applyFont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9" fontId="3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9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3" borderId="20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 vertical="center"/>
    </xf>
    <xf numFmtId="2" fontId="3" fillId="2" borderId="22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wrapText="1"/>
    </xf>
    <xf numFmtId="0" fontId="3" fillId="0" borderId="12" xfId="0" applyFont="1" applyBorder="1" applyAlignment="1">
      <alignment wrapText="1"/>
    </xf>
    <xf numFmtId="0" fontId="3" fillId="3" borderId="23" xfId="0" applyFont="1" applyFill="1" applyBorder="1" applyAlignment="1">
      <alignment horizontal="center" wrapText="1"/>
    </xf>
    <xf numFmtId="0" fontId="3" fillId="3" borderId="24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2" fontId="3" fillId="3" borderId="24" xfId="0" applyNumberFormat="1" applyFont="1" applyFill="1" applyBorder="1" applyAlignment="1">
      <alignment horizontal="center" vertical="center"/>
    </xf>
    <xf numFmtId="9" fontId="3" fillId="3" borderId="4" xfId="0" applyNumberFormat="1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left" wrapText="1"/>
    </xf>
    <xf numFmtId="0" fontId="3" fillId="5" borderId="27" xfId="0" applyFont="1" applyFill="1" applyBorder="1" applyAlignment="1">
      <alignment wrapText="1"/>
    </xf>
    <xf numFmtId="0" fontId="3" fillId="0" borderId="4" xfId="0" applyFont="1" applyBorder="1" applyAlignment="1">
      <alignment horizontal="left" wrapText="1"/>
    </xf>
    <xf numFmtId="0" fontId="3" fillId="0" borderId="3" xfId="0" applyFont="1" applyBorder="1" applyAlignment="1">
      <alignment wrapText="1"/>
    </xf>
    <xf numFmtId="0" fontId="3" fillId="3" borderId="28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/>
    </xf>
    <xf numFmtId="0" fontId="3" fillId="4" borderId="4" xfId="0" applyFont="1" applyFill="1" applyBorder="1"/>
    <xf numFmtId="1" fontId="3" fillId="0" borderId="0" xfId="0" applyNumberFormat="1" applyFont="1"/>
    <xf numFmtId="9" fontId="3" fillId="4" borderId="4" xfId="0" applyNumberFormat="1" applyFont="1" applyFill="1" applyBorder="1"/>
    <xf numFmtId="0" fontId="3" fillId="3" borderId="24" xfId="0" applyFont="1" applyFill="1" applyBorder="1" applyAlignment="1">
      <alignment horizontal="left" wrapText="1"/>
    </xf>
    <xf numFmtId="0" fontId="3" fillId="3" borderId="24" xfId="0" applyFont="1" applyFill="1" applyBorder="1" applyAlignment="1">
      <alignment wrapText="1"/>
    </xf>
    <xf numFmtId="0" fontId="3" fillId="3" borderId="24" xfId="0" applyFont="1" applyFill="1" applyBorder="1"/>
    <xf numFmtId="9" fontId="3" fillId="3" borderId="24" xfId="0" applyNumberFormat="1" applyFont="1" applyFill="1" applyBorder="1"/>
    <xf numFmtId="9" fontId="3" fillId="3" borderId="24" xfId="0" applyNumberFormat="1" applyFont="1" applyFill="1" applyBorder="1" applyAlignment="1">
      <alignment horizontal="center" vertical="center"/>
    </xf>
    <xf numFmtId="1" fontId="3" fillId="3" borderId="24" xfId="0" applyNumberFormat="1" applyFont="1" applyFill="1" applyBorder="1" applyAlignment="1">
      <alignment horizontal="left" wrapText="1"/>
    </xf>
    <xf numFmtId="9" fontId="3" fillId="3" borderId="32" xfId="0" applyNumberFormat="1" applyFont="1" applyFill="1" applyBorder="1" applyAlignment="1">
      <alignment horizontal="left"/>
    </xf>
    <xf numFmtId="9" fontId="3" fillId="3" borderId="33" xfId="0" applyNumberFormat="1" applyFont="1" applyFill="1" applyBorder="1" applyAlignment="1">
      <alignment horizontal="left"/>
    </xf>
    <xf numFmtId="9" fontId="3" fillId="3" borderId="27" xfId="0" applyNumberFormat="1" applyFont="1" applyFill="1" applyBorder="1" applyAlignment="1">
      <alignment horizontal="left"/>
    </xf>
    <xf numFmtId="0" fontId="11" fillId="0" borderId="4" xfId="0" applyFont="1" applyBorder="1" applyAlignment="1">
      <alignment horizontal="center"/>
    </xf>
    <xf numFmtId="0" fontId="10" fillId="0" borderId="22" xfId="0" applyFont="1" applyBorder="1"/>
    <xf numFmtId="0" fontId="11" fillId="0" borderId="34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9" fontId="3" fillId="3" borderId="29" xfId="0" applyNumberFormat="1" applyFont="1" applyFill="1" applyBorder="1" applyAlignment="1">
      <alignment horizontal="left"/>
    </xf>
    <xf numFmtId="0" fontId="4" fillId="0" borderId="30" xfId="0" applyFont="1" applyBorder="1"/>
    <xf numFmtId="0" fontId="4" fillId="0" borderId="31" xfId="0" applyFont="1" applyBorder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3" fillId="0" borderId="5" xfId="0" applyFont="1" applyBorder="1" applyAlignment="1">
      <alignment horizontal="center" vertical="center"/>
    </xf>
    <xf numFmtId="0" fontId="4" fillId="0" borderId="9" xfId="0" applyFont="1" applyBorder="1"/>
    <xf numFmtId="0" fontId="4" fillId="0" borderId="15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9" fontId="5" fillId="0" borderId="6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757575"/>
                </a:solidFill>
                <a:latin typeface="+mn-lt"/>
              </a:defRPr>
            </a:pPr>
            <a:r>
              <a:rPr lang="en-US" sz="1200" b="1" i="0">
                <a:solidFill>
                  <a:srgbClr val="757575"/>
                </a:solidFill>
                <a:latin typeface="+mn-lt"/>
              </a:rPr>
              <a:t>PROGRAMMING fUNDAMENTALS
SECTION - A - SPRING 2023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F2B5-4CD1-9221-77BCA3807FE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'PF-Spring2023'!$AW$13:$AZ$13</c:f>
              <c:strCache>
                <c:ptCount val="4"/>
                <c:pt idx="0">
                  <c:v>CO1 </c:v>
                </c:pt>
                <c:pt idx="1">
                  <c:v>CO2 </c:v>
                </c:pt>
                <c:pt idx="2">
                  <c:v>CO3 </c:v>
                </c:pt>
                <c:pt idx="3">
                  <c:v>CO4</c:v>
                </c:pt>
              </c:strCache>
            </c:strRef>
          </c:cat>
          <c:val>
            <c:numRef>
              <c:f>'PF-Spring2023'!$AW$74:$AZ$74</c:f>
              <c:numCache>
                <c:formatCode>0%</c:formatCode>
                <c:ptCount val="4"/>
                <c:pt idx="0">
                  <c:v>0.72222222222222221</c:v>
                </c:pt>
                <c:pt idx="1">
                  <c:v>0.31481481481481483</c:v>
                </c:pt>
                <c:pt idx="2">
                  <c:v>0.48148148148148145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5-4CD1-9221-77BCA3807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57</xdr:col>
      <xdr:colOff>76200</xdr:colOff>
      <xdr:row>72</xdr:row>
      <xdr:rowOff>171450</xdr:rowOff>
    </xdr:from>
    <xdr:ext cx="5172075" cy="3190875"/>
    <xdr:graphicFrame macro="">
      <xdr:nvGraphicFramePr>
        <xdr:cNvPr id="1551525840" name="Chart 1">
          <a:extLst>
            <a:ext uri="{FF2B5EF4-FFF2-40B4-BE49-F238E27FC236}">
              <a16:creationId xmlns:a16="http://schemas.microsoft.com/office/drawing/2014/main" id="{00000000-0008-0000-0000-0000D0677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999"/>
  <sheetViews>
    <sheetView tabSelected="1" workbookViewId="0">
      <pane xSplit="1" ySplit="14" topLeftCell="B16" activePane="bottomRight" state="frozen"/>
      <selection pane="topRight" activeCell="B1" sqref="B1"/>
      <selection pane="bottomLeft" activeCell="A15" sqref="A15"/>
      <selection pane="bottomRight" activeCell="A18" sqref="A18:XFD18"/>
    </sheetView>
  </sheetViews>
  <sheetFormatPr defaultColWidth="14.42578125" defaultRowHeight="15" customHeight="1" x14ac:dyDescent="0.25"/>
  <cols>
    <col min="1" max="1" width="19.28515625" customWidth="1"/>
    <col min="2" max="2" width="33.140625" customWidth="1"/>
    <col min="3" max="3" width="6.140625" customWidth="1"/>
    <col min="4" max="4" width="10" customWidth="1"/>
    <col min="5" max="6" width="9" customWidth="1"/>
    <col min="7" max="7" width="7.7109375" customWidth="1"/>
    <col min="8" max="8" width="11.140625" customWidth="1"/>
    <col min="9" max="10" width="4.42578125" customWidth="1"/>
    <col min="11" max="11" width="6.5703125" customWidth="1"/>
    <col min="12" max="12" width="4.42578125" customWidth="1"/>
    <col min="13" max="14" width="5.140625" customWidth="1"/>
    <col min="15" max="15" width="5.7109375" customWidth="1"/>
    <col min="16" max="16" width="7" customWidth="1"/>
    <col min="17" max="17" width="9.28515625" customWidth="1"/>
    <col min="18" max="18" width="5.28515625" customWidth="1"/>
    <col min="19" max="19" width="4.85546875" customWidth="1"/>
    <col min="20" max="20" width="5.28515625" customWidth="1"/>
    <col min="21" max="26" width="4.42578125" customWidth="1"/>
    <col min="27" max="35" width="4.7109375" customWidth="1"/>
    <col min="36" max="38" width="5.7109375" customWidth="1"/>
    <col min="39" max="39" width="4.42578125" customWidth="1"/>
    <col min="40" max="40" width="8.7109375" customWidth="1"/>
    <col min="41" max="41" width="6.5703125" customWidth="1"/>
    <col min="42" max="42" width="5.28515625" customWidth="1"/>
    <col min="43" max="43" width="7.5703125" customWidth="1"/>
    <col min="44" max="45" width="7.140625" customWidth="1"/>
    <col min="46" max="46" width="6" customWidth="1"/>
    <col min="47" max="47" width="4.42578125" customWidth="1"/>
    <col min="48" max="48" width="9.7109375" customWidth="1"/>
    <col min="49" max="49" width="7" customWidth="1"/>
    <col min="50" max="50" width="6.140625" customWidth="1"/>
    <col min="51" max="51" width="6.7109375" customWidth="1"/>
    <col min="52" max="52" width="5.7109375" customWidth="1"/>
    <col min="53" max="53" width="4.42578125" customWidth="1"/>
    <col min="54" max="54" width="7.7109375" customWidth="1"/>
    <col min="55" max="55" width="4.85546875" customWidth="1"/>
    <col min="56" max="56" width="4.42578125" customWidth="1"/>
    <col min="57" max="57" width="4.85546875" customWidth="1"/>
    <col min="58" max="59" width="4.42578125" customWidth="1"/>
    <col min="60" max="60" width="7.7109375" customWidth="1"/>
    <col min="61" max="63" width="5.7109375" customWidth="1"/>
    <col min="64" max="65" width="4.42578125" customWidth="1"/>
    <col min="66" max="66" width="11" customWidth="1"/>
    <col min="67" max="69" width="8.7109375" customWidth="1"/>
  </cols>
  <sheetData>
    <row r="1" spans="1:69" ht="15.75" x14ac:dyDescent="0.25">
      <c r="A1" s="1" t="s">
        <v>0</v>
      </c>
      <c r="B1" s="2" t="s">
        <v>1</v>
      </c>
      <c r="C1" s="3"/>
      <c r="D1" s="3"/>
      <c r="E1" s="3"/>
      <c r="F1" s="3"/>
      <c r="H1" s="3"/>
      <c r="I1" s="89" t="s">
        <v>2</v>
      </c>
      <c r="J1" s="90"/>
      <c r="K1" s="90"/>
      <c r="L1" s="90"/>
      <c r="M1" s="90"/>
      <c r="N1" s="90"/>
      <c r="O1" s="91"/>
      <c r="P1" s="4"/>
      <c r="Q1" s="4"/>
      <c r="Z1" s="89" t="s">
        <v>3</v>
      </c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1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</row>
    <row r="2" spans="1:69" ht="45" x14ac:dyDescent="0.25">
      <c r="A2" s="1" t="s">
        <v>4</v>
      </c>
      <c r="B2" s="2" t="s">
        <v>5</v>
      </c>
      <c r="C2" s="3"/>
      <c r="D2" s="3"/>
      <c r="E2" s="3"/>
      <c r="F2" s="3"/>
      <c r="H2" s="3"/>
      <c r="I2" s="6"/>
      <c r="J2" s="6" t="s">
        <v>6</v>
      </c>
      <c r="K2" s="7" t="s">
        <v>7</v>
      </c>
      <c r="L2" s="6" t="s">
        <v>8</v>
      </c>
      <c r="M2" s="6" t="s">
        <v>9</v>
      </c>
      <c r="N2" s="6" t="s">
        <v>10</v>
      </c>
      <c r="O2" s="6" t="s">
        <v>11</v>
      </c>
      <c r="P2" s="8"/>
      <c r="Q2" s="7" t="s">
        <v>12</v>
      </c>
      <c r="R2" s="6" t="s">
        <v>10</v>
      </c>
      <c r="Z2" s="9"/>
      <c r="AA2" s="10" t="s">
        <v>13</v>
      </c>
      <c r="AB2" s="10" t="s">
        <v>14</v>
      </c>
      <c r="AC2" s="10" t="s">
        <v>15</v>
      </c>
      <c r="AD2" s="10" t="s">
        <v>16</v>
      </c>
      <c r="AE2" s="11" t="s">
        <v>17</v>
      </c>
      <c r="AF2" s="11" t="s">
        <v>18</v>
      </c>
      <c r="AG2" s="11" t="s">
        <v>19</v>
      </c>
      <c r="AH2" s="10" t="s">
        <v>20</v>
      </c>
      <c r="AI2" s="10" t="s">
        <v>21</v>
      </c>
      <c r="AJ2" s="10" t="s">
        <v>22</v>
      </c>
      <c r="AK2" s="10" t="s">
        <v>23</v>
      </c>
      <c r="AL2" s="10" t="s">
        <v>24</v>
      </c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</row>
    <row r="3" spans="1:69" x14ac:dyDescent="0.25">
      <c r="A3" s="1" t="s">
        <v>25</v>
      </c>
      <c r="B3" s="1" t="s">
        <v>26</v>
      </c>
      <c r="C3" s="3"/>
      <c r="D3" s="3"/>
      <c r="E3" s="3"/>
      <c r="F3" s="3"/>
      <c r="H3" s="3"/>
      <c r="I3" s="6" t="s">
        <v>27</v>
      </c>
      <c r="J3" s="6">
        <v>10</v>
      </c>
      <c r="K3" s="6"/>
      <c r="L3" s="6">
        <v>20</v>
      </c>
      <c r="M3" s="6">
        <v>29</v>
      </c>
      <c r="N3" s="6">
        <f t="shared" ref="N3:N6" si="0">SUM(J3:M3)</f>
        <v>59</v>
      </c>
      <c r="O3" s="12">
        <f>N3/N8</f>
        <v>0.45384615384615384</v>
      </c>
      <c r="P3" s="8"/>
      <c r="Q3" s="13">
        <f t="shared" ref="Q3:Q6" si="1">(M3*66.67)/100</f>
        <v>19.334299999999999</v>
      </c>
      <c r="R3" s="13">
        <f t="shared" ref="R3:R6" si="2">(J3+K3+L3+Q3)</f>
        <v>49.334299999999999</v>
      </c>
      <c r="Z3" s="9" t="s">
        <v>27</v>
      </c>
      <c r="AA3" s="10" t="s">
        <v>28</v>
      </c>
      <c r="AB3" s="10"/>
      <c r="AC3" s="10"/>
      <c r="AD3" s="10"/>
      <c r="AE3" s="11"/>
      <c r="AF3" s="11"/>
      <c r="AG3" s="11"/>
      <c r="AH3" s="10"/>
      <c r="AI3" s="10"/>
      <c r="AJ3" s="10"/>
      <c r="AK3" s="10"/>
      <c r="AL3" s="10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</row>
    <row r="4" spans="1:69" x14ac:dyDescent="0.25">
      <c r="A4" s="1" t="s">
        <v>29</v>
      </c>
      <c r="B4" s="1" t="s">
        <v>30</v>
      </c>
      <c r="C4" s="3"/>
      <c r="D4" s="3"/>
      <c r="E4" s="3"/>
      <c r="F4" s="3"/>
      <c r="H4" s="3"/>
      <c r="I4" s="6" t="s">
        <v>31</v>
      </c>
      <c r="J4" s="6"/>
      <c r="K4" s="6"/>
      <c r="L4" s="6">
        <v>10</v>
      </c>
      <c r="M4" s="6">
        <v>13</v>
      </c>
      <c r="N4" s="6">
        <f t="shared" si="0"/>
        <v>23</v>
      </c>
      <c r="O4" s="12">
        <f>N4/N8</f>
        <v>0.17692307692307693</v>
      </c>
      <c r="P4" s="8"/>
      <c r="Q4" s="13">
        <f t="shared" si="1"/>
        <v>8.6670999999999996</v>
      </c>
      <c r="R4" s="13">
        <f t="shared" si="2"/>
        <v>18.667099999999998</v>
      </c>
      <c r="Z4" s="9" t="s">
        <v>31</v>
      </c>
      <c r="AA4" s="10"/>
      <c r="AB4" s="10" t="s">
        <v>28</v>
      </c>
      <c r="AC4" s="10"/>
      <c r="AD4" s="10"/>
      <c r="AE4" s="11"/>
      <c r="AF4" s="11"/>
      <c r="AG4" s="11"/>
      <c r="AH4" s="10"/>
      <c r="AI4" s="10"/>
      <c r="AJ4" s="10"/>
      <c r="AK4" s="10"/>
      <c r="AL4" s="10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</row>
    <row r="5" spans="1:69" x14ac:dyDescent="0.25">
      <c r="A5" s="1" t="s">
        <v>32</v>
      </c>
      <c r="B5" s="1">
        <f>COUNTA(A16:A69)</f>
        <v>54</v>
      </c>
      <c r="C5" s="14"/>
      <c r="D5" s="3"/>
      <c r="E5" s="3"/>
      <c r="F5" s="3"/>
      <c r="H5" s="3"/>
      <c r="I5" s="6" t="s">
        <v>33</v>
      </c>
      <c r="J5" s="6">
        <v>10</v>
      </c>
      <c r="K5" s="6"/>
      <c r="L5" s="6"/>
      <c r="M5" s="6">
        <v>14</v>
      </c>
      <c r="N5" s="6">
        <f t="shared" si="0"/>
        <v>24</v>
      </c>
      <c r="O5" s="12">
        <f>N5/N8</f>
        <v>0.18461538461538463</v>
      </c>
      <c r="P5" s="8"/>
      <c r="Q5" s="13">
        <f t="shared" si="1"/>
        <v>9.3338000000000001</v>
      </c>
      <c r="R5" s="13">
        <f t="shared" si="2"/>
        <v>19.3338</v>
      </c>
      <c r="Z5" s="9" t="s">
        <v>33</v>
      </c>
      <c r="AA5" s="10"/>
      <c r="AB5" s="10" t="s">
        <v>28</v>
      </c>
      <c r="AC5" s="10"/>
      <c r="AD5" s="10"/>
      <c r="AE5" s="11"/>
      <c r="AF5" s="11"/>
      <c r="AG5" s="11"/>
      <c r="AH5" s="10"/>
      <c r="AI5" s="10"/>
      <c r="AJ5" s="10"/>
      <c r="AK5" s="10"/>
      <c r="AL5" s="10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</row>
    <row r="6" spans="1:69" x14ac:dyDescent="0.25">
      <c r="B6" s="15"/>
      <c r="C6" s="14"/>
      <c r="D6" s="3"/>
      <c r="E6" s="3"/>
      <c r="F6" s="3"/>
      <c r="H6" s="3"/>
      <c r="I6" s="6" t="s">
        <v>34</v>
      </c>
      <c r="J6" s="6">
        <v>10</v>
      </c>
      <c r="K6" s="6">
        <v>10</v>
      </c>
      <c r="L6" s="6"/>
      <c r="M6" s="6">
        <v>4</v>
      </c>
      <c r="N6" s="6">
        <f t="shared" si="0"/>
        <v>24</v>
      </c>
      <c r="O6" s="12">
        <f>N6/N8</f>
        <v>0.18461538461538463</v>
      </c>
      <c r="P6" s="8"/>
      <c r="Q6" s="13">
        <f t="shared" si="1"/>
        <v>2.6668000000000003</v>
      </c>
      <c r="R6" s="13">
        <f t="shared" si="2"/>
        <v>22.666800000000002</v>
      </c>
      <c r="Z6" s="9" t="s">
        <v>34</v>
      </c>
      <c r="AA6" s="10"/>
      <c r="AB6" s="10" t="s">
        <v>28</v>
      </c>
      <c r="AC6" s="10"/>
      <c r="AD6" s="10"/>
      <c r="AE6" s="11"/>
      <c r="AF6" s="11"/>
      <c r="AG6" s="11"/>
      <c r="AH6" s="10"/>
      <c r="AI6" s="10"/>
      <c r="AJ6" s="10"/>
      <c r="AK6" s="10"/>
      <c r="AL6" s="10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</row>
    <row r="7" spans="1:69" x14ac:dyDescent="0.25">
      <c r="B7" s="15"/>
      <c r="C7" s="14"/>
      <c r="D7" s="3"/>
      <c r="E7" s="3"/>
      <c r="F7" s="3"/>
      <c r="H7" s="3"/>
      <c r="I7" s="6"/>
      <c r="J7" s="6"/>
      <c r="K7" s="6"/>
      <c r="L7" s="6"/>
      <c r="M7" s="6"/>
      <c r="N7" s="6"/>
      <c r="O7" s="12"/>
      <c r="P7" s="8"/>
      <c r="Q7" s="13"/>
      <c r="R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</row>
    <row r="8" spans="1:69" x14ac:dyDescent="0.25">
      <c r="C8" s="3"/>
      <c r="D8" s="3"/>
      <c r="E8" s="3"/>
      <c r="F8" s="3"/>
      <c r="H8" s="3"/>
      <c r="I8" s="6"/>
      <c r="J8" s="6"/>
      <c r="K8" s="6"/>
      <c r="L8" s="6"/>
      <c r="M8" s="6"/>
      <c r="N8" s="6">
        <f t="shared" ref="N8:O8" si="3">SUM(N3:N6)</f>
        <v>130</v>
      </c>
      <c r="O8" s="12">
        <f t="shared" si="3"/>
        <v>1</v>
      </c>
      <c r="P8" s="8"/>
      <c r="Q8" s="6"/>
      <c r="R8" s="9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</row>
    <row r="9" spans="1:69" x14ac:dyDescent="0.25">
      <c r="C9" s="3"/>
      <c r="D9" s="3"/>
      <c r="E9" s="3"/>
      <c r="F9" s="3"/>
      <c r="H9" s="3"/>
      <c r="AA9" s="5"/>
      <c r="AB9" s="5"/>
      <c r="AC9" s="4"/>
      <c r="AD9" s="4"/>
      <c r="AE9" s="4"/>
      <c r="AF9" s="4"/>
      <c r="AG9" s="4"/>
      <c r="AH9" s="4"/>
      <c r="AI9" s="4"/>
      <c r="AJ9" s="4"/>
      <c r="AK9" s="4"/>
      <c r="AL9" s="4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</row>
    <row r="10" spans="1:69" x14ac:dyDescent="0.25">
      <c r="C10" s="3"/>
      <c r="D10" s="3"/>
      <c r="E10" s="3"/>
      <c r="F10" s="3"/>
      <c r="H10" s="3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</row>
    <row r="11" spans="1:69" ht="16.5" x14ac:dyDescent="0.35">
      <c r="A11" s="92" t="s">
        <v>35</v>
      </c>
      <c r="B11" s="92" t="s">
        <v>36</v>
      </c>
      <c r="C11" s="17" t="s">
        <v>37</v>
      </c>
      <c r="D11" s="17" t="s">
        <v>38</v>
      </c>
      <c r="E11" s="17" t="s">
        <v>39</v>
      </c>
      <c r="F11" s="17" t="s">
        <v>40</v>
      </c>
      <c r="G11" s="17" t="s">
        <v>41</v>
      </c>
      <c r="H11" s="17" t="s">
        <v>42</v>
      </c>
      <c r="I11" s="95" t="s">
        <v>43</v>
      </c>
      <c r="J11" s="90"/>
      <c r="K11" s="90"/>
      <c r="L11" s="90"/>
      <c r="M11" s="90"/>
      <c r="N11" s="90"/>
      <c r="O11" s="90"/>
      <c r="P11" s="90"/>
      <c r="Q11" s="90"/>
      <c r="R11" s="91"/>
      <c r="S11" s="96" t="s">
        <v>9</v>
      </c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  <c r="AO11" s="97" t="s">
        <v>10</v>
      </c>
      <c r="AP11" s="18"/>
      <c r="AQ11" s="98" t="s">
        <v>44</v>
      </c>
      <c r="AR11" s="99"/>
      <c r="AS11" s="99"/>
      <c r="AT11" s="99"/>
      <c r="AU11" s="100"/>
      <c r="AV11" s="5"/>
      <c r="AW11" s="98" t="s">
        <v>44</v>
      </c>
      <c r="AX11" s="99"/>
      <c r="AY11" s="99"/>
      <c r="AZ11" s="99"/>
      <c r="BA11" s="100"/>
      <c r="BB11" s="19"/>
      <c r="BC11" s="98" t="s">
        <v>44</v>
      </c>
      <c r="BD11" s="99"/>
      <c r="BE11" s="99"/>
      <c r="BF11" s="99"/>
      <c r="BG11" s="100"/>
      <c r="BH11" s="19"/>
      <c r="BI11" s="98" t="s">
        <v>44</v>
      </c>
      <c r="BJ11" s="99"/>
      <c r="BK11" s="99"/>
      <c r="BL11" s="99"/>
      <c r="BM11" s="100"/>
      <c r="BN11" s="5"/>
      <c r="BO11" s="84" t="s">
        <v>173</v>
      </c>
      <c r="BP11" s="85"/>
      <c r="BQ11" s="81"/>
    </row>
    <row r="12" spans="1:69" ht="14.25" customHeight="1" x14ac:dyDescent="0.35">
      <c r="A12" s="93"/>
      <c r="B12" s="93"/>
      <c r="C12" s="6"/>
      <c r="D12" s="10"/>
      <c r="E12" s="10"/>
      <c r="F12" s="10"/>
      <c r="G12" s="9"/>
      <c r="H12" s="10"/>
      <c r="I12" s="95" t="s">
        <v>45</v>
      </c>
      <c r="J12" s="90"/>
      <c r="K12" s="91"/>
      <c r="L12" s="95" t="s">
        <v>46</v>
      </c>
      <c r="M12" s="90"/>
      <c r="N12" s="91"/>
      <c r="O12" s="104" t="s">
        <v>47</v>
      </c>
      <c r="P12" s="99"/>
      <c r="Q12" s="100"/>
      <c r="R12" s="105" t="s">
        <v>48</v>
      </c>
      <c r="S12" s="96" t="s">
        <v>45</v>
      </c>
      <c r="T12" s="90"/>
      <c r="U12" s="90"/>
      <c r="V12" s="96" t="s">
        <v>46</v>
      </c>
      <c r="W12" s="90"/>
      <c r="X12" s="96" t="s">
        <v>47</v>
      </c>
      <c r="Y12" s="90"/>
      <c r="Z12" s="90"/>
      <c r="AA12" s="91"/>
      <c r="AB12" s="96" t="s">
        <v>49</v>
      </c>
      <c r="AC12" s="90"/>
      <c r="AD12" s="90"/>
      <c r="AE12" s="91"/>
      <c r="AF12" s="96" t="s">
        <v>50</v>
      </c>
      <c r="AG12" s="90"/>
      <c r="AH12" s="90"/>
      <c r="AI12" s="91"/>
      <c r="AJ12" s="96" t="s">
        <v>51</v>
      </c>
      <c r="AK12" s="90"/>
      <c r="AL12" s="90"/>
      <c r="AM12" s="91"/>
      <c r="AN12" s="97" t="s">
        <v>52</v>
      </c>
      <c r="AO12" s="93"/>
      <c r="AP12" s="18"/>
      <c r="AQ12" s="101"/>
      <c r="AR12" s="102"/>
      <c r="AS12" s="102"/>
      <c r="AT12" s="102"/>
      <c r="AU12" s="103"/>
      <c r="AV12" s="5"/>
      <c r="AW12" s="101"/>
      <c r="AX12" s="102"/>
      <c r="AY12" s="102"/>
      <c r="AZ12" s="102"/>
      <c r="BA12" s="103"/>
      <c r="BB12" s="19"/>
      <c r="BC12" s="101"/>
      <c r="BD12" s="102"/>
      <c r="BE12" s="102"/>
      <c r="BF12" s="102"/>
      <c r="BG12" s="103"/>
      <c r="BH12" s="19"/>
      <c r="BI12" s="101"/>
      <c r="BJ12" s="102"/>
      <c r="BK12" s="102"/>
      <c r="BL12" s="102"/>
      <c r="BM12" s="103"/>
      <c r="BN12" s="5"/>
      <c r="BO12" s="80" t="s">
        <v>13</v>
      </c>
      <c r="BP12" s="80" t="s">
        <v>14</v>
      </c>
      <c r="BQ12" s="82"/>
    </row>
    <row r="13" spans="1:69" x14ac:dyDescent="0.25">
      <c r="A13" s="93"/>
      <c r="B13" s="93"/>
      <c r="C13" s="6"/>
      <c r="D13" s="10"/>
      <c r="E13" s="10"/>
      <c r="F13" s="10"/>
      <c r="G13" s="9"/>
      <c r="H13" s="10"/>
      <c r="I13" s="10" t="s">
        <v>53</v>
      </c>
      <c r="J13" s="10" t="s">
        <v>54</v>
      </c>
      <c r="K13" s="10" t="s">
        <v>55</v>
      </c>
      <c r="L13" s="10" t="s">
        <v>53</v>
      </c>
      <c r="M13" s="10" t="s">
        <v>54</v>
      </c>
      <c r="N13" s="10" t="s">
        <v>55</v>
      </c>
      <c r="O13" s="10" t="s">
        <v>53</v>
      </c>
      <c r="P13" s="10" t="s">
        <v>54</v>
      </c>
      <c r="Q13" s="10" t="s">
        <v>55</v>
      </c>
      <c r="R13" s="93"/>
      <c r="S13" s="20" t="s">
        <v>53</v>
      </c>
      <c r="T13" s="16" t="s">
        <v>54</v>
      </c>
      <c r="U13" s="21" t="s">
        <v>55</v>
      </c>
      <c r="V13" s="20" t="s">
        <v>53</v>
      </c>
      <c r="W13" s="16" t="s">
        <v>54</v>
      </c>
      <c r="X13" s="6" t="s">
        <v>53</v>
      </c>
      <c r="Y13" s="6" t="s">
        <v>54</v>
      </c>
      <c r="Z13" s="6" t="s">
        <v>55</v>
      </c>
      <c r="AA13" s="6" t="s">
        <v>56</v>
      </c>
      <c r="AB13" s="6" t="s">
        <v>53</v>
      </c>
      <c r="AC13" s="6" t="s">
        <v>54</v>
      </c>
      <c r="AD13" s="6" t="s">
        <v>55</v>
      </c>
      <c r="AE13" s="6" t="s">
        <v>56</v>
      </c>
      <c r="AF13" s="6" t="s">
        <v>53</v>
      </c>
      <c r="AG13" s="6" t="s">
        <v>54</v>
      </c>
      <c r="AH13" s="6" t="s">
        <v>55</v>
      </c>
      <c r="AI13" s="6" t="s">
        <v>56</v>
      </c>
      <c r="AJ13" s="6" t="s">
        <v>53</v>
      </c>
      <c r="AK13" s="6" t="s">
        <v>54</v>
      </c>
      <c r="AL13" s="6" t="s">
        <v>55</v>
      </c>
      <c r="AM13" s="6" t="s">
        <v>56</v>
      </c>
      <c r="AN13" s="93"/>
      <c r="AO13" s="93"/>
      <c r="AP13" s="18"/>
      <c r="AQ13" s="22" t="s">
        <v>57</v>
      </c>
      <c r="AR13" s="22" t="s">
        <v>58</v>
      </c>
      <c r="AS13" s="22" t="s">
        <v>59</v>
      </c>
      <c r="AT13" s="22" t="s">
        <v>34</v>
      </c>
      <c r="AU13" s="22" t="s">
        <v>60</v>
      </c>
      <c r="AV13" s="5"/>
      <c r="AW13" s="22" t="s">
        <v>57</v>
      </c>
      <c r="AX13" s="22" t="s">
        <v>58</v>
      </c>
      <c r="AY13" s="22" t="s">
        <v>59</v>
      </c>
      <c r="AZ13" s="22" t="s">
        <v>34</v>
      </c>
      <c r="BA13" s="22" t="s">
        <v>60</v>
      </c>
      <c r="BB13" s="23"/>
      <c r="BC13" s="12" t="s">
        <v>57</v>
      </c>
      <c r="BD13" s="12" t="s">
        <v>31</v>
      </c>
      <c r="BE13" s="12" t="s">
        <v>59</v>
      </c>
      <c r="BF13" s="12" t="s">
        <v>34</v>
      </c>
      <c r="BG13" s="12" t="s">
        <v>60</v>
      </c>
      <c r="BH13" s="23"/>
      <c r="BI13" s="12" t="s">
        <v>57</v>
      </c>
      <c r="BJ13" s="12" t="s">
        <v>31</v>
      </c>
      <c r="BK13" s="12" t="s">
        <v>59</v>
      </c>
      <c r="BL13" s="12" t="s">
        <v>34</v>
      </c>
      <c r="BM13" s="12" t="s">
        <v>60</v>
      </c>
      <c r="BN13" s="5"/>
    </row>
    <row r="14" spans="1:69" x14ac:dyDescent="0.25">
      <c r="A14" s="93"/>
      <c r="B14" s="93"/>
      <c r="C14" s="6"/>
      <c r="D14" s="24" t="s">
        <v>27</v>
      </c>
      <c r="E14" s="6" t="s">
        <v>33</v>
      </c>
      <c r="F14" s="6" t="s">
        <v>34</v>
      </c>
      <c r="G14" s="6"/>
      <c r="H14" s="6" t="s">
        <v>34</v>
      </c>
      <c r="I14" s="6" t="s">
        <v>27</v>
      </c>
      <c r="J14" s="6"/>
      <c r="K14" s="6"/>
      <c r="L14" s="6" t="s">
        <v>31</v>
      </c>
      <c r="M14" s="6"/>
      <c r="N14" s="6"/>
      <c r="O14" s="6" t="s">
        <v>33</v>
      </c>
      <c r="P14" s="6"/>
      <c r="Q14" s="6"/>
      <c r="R14" s="94"/>
      <c r="S14" s="25" t="s">
        <v>27</v>
      </c>
      <c r="T14" s="6" t="s">
        <v>27</v>
      </c>
      <c r="U14" s="26" t="s">
        <v>34</v>
      </c>
      <c r="V14" s="25" t="s">
        <v>27</v>
      </c>
      <c r="W14" s="6" t="s">
        <v>33</v>
      </c>
      <c r="X14" s="25" t="s">
        <v>27</v>
      </c>
      <c r="Y14" s="27" t="s">
        <v>27</v>
      </c>
      <c r="Z14" s="21" t="s">
        <v>27</v>
      </c>
      <c r="AA14" s="6"/>
      <c r="AB14" s="25" t="s">
        <v>31</v>
      </c>
      <c r="AC14" s="27" t="s">
        <v>33</v>
      </c>
      <c r="AD14" s="21"/>
      <c r="AE14" s="10"/>
      <c r="AF14" s="25" t="s">
        <v>27</v>
      </c>
      <c r="AG14" s="6" t="s">
        <v>27</v>
      </c>
      <c r="AH14" s="26" t="s">
        <v>31</v>
      </c>
      <c r="AI14" s="6"/>
      <c r="AJ14" s="25" t="s">
        <v>27</v>
      </c>
      <c r="AK14" s="8" t="s">
        <v>31</v>
      </c>
      <c r="AL14" s="21" t="s">
        <v>33</v>
      </c>
      <c r="AM14" s="6"/>
      <c r="AN14" s="94"/>
      <c r="AO14" s="94"/>
      <c r="AP14" s="18"/>
      <c r="AQ14" s="6"/>
      <c r="AR14" s="6"/>
      <c r="AS14" s="6"/>
      <c r="AT14" s="6"/>
      <c r="AU14" s="6"/>
      <c r="AV14" s="5"/>
      <c r="AW14" s="6"/>
      <c r="AX14" s="6"/>
      <c r="AY14" s="6"/>
      <c r="AZ14" s="6"/>
      <c r="BA14" s="6"/>
      <c r="BB14" s="23"/>
      <c r="BC14" s="12"/>
      <c r="BD14" s="12"/>
      <c r="BE14" s="12"/>
      <c r="BF14" s="12"/>
      <c r="BG14" s="12"/>
      <c r="BH14" s="23"/>
      <c r="BI14" s="12"/>
      <c r="BJ14" s="12"/>
      <c r="BK14" s="12"/>
      <c r="BL14" s="12"/>
      <c r="BM14" s="12"/>
    </row>
    <row r="15" spans="1:69" x14ac:dyDescent="0.25">
      <c r="A15" s="94"/>
      <c r="B15" s="94"/>
      <c r="C15" s="6"/>
      <c r="D15" s="28">
        <v>10</v>
      </c>
      <c r="E15" s="28">
        <v>10</v>
      </c>
      <c r="F15" s="28">
        <v>10</v>
      </c>
      <c r="G15" s="28"/>
      <c r="H15" s="28">
        <v>10</v>
      </c>
      <c r="I15" s="29">
        <v>10</v>
      </c>
      <c r="J15" s="29"/>
      <c r="K15" s="29"/>
      <c r="L15" s="29">
        <v>10</v>
      </c>
      <c r="M15" s="29"/>
      <c r="N15" s="29"/>
      <c r="O15" s="29">
        <v>10</v>
      </c>
      <c r="P15" s="29"/>
      <c r="Q15" s="29"/>
      <c r="R15" s="28">
        <v>20</v>
      </c>
      <c r="S15" s="30">
        <v>2</v>
      </c>
      <c r="T15" s="31">
        <v>4</v>
      </c>
      <c r="U15" s="32">
        <v>4</v>
      </c>
      <c r="V15" s="33">
        <v>5</v>
      </c>
      <c r="W15" s="34">
        <v>5</v>
      </c>
      <c r="X15" s="33">
        <v>2</v>
      </c>
      <c r="Y15" s="35">
        <v>3</v>
      </c>
      <c r="Z15" s="36">
        <v>5</v>
      </c>
      <c r="AA15" s="36"/>
      <c r="AB15" s="33">
        <v>5</v>
      </c>
      <c r="AC15" s="35">
        <v>5</v>
      </c>
      <c r="AD15" s="36"/>
      <c r="AE15" s="36"/>
      <c r="AF15" s="33">
        <v>3</v>
      </c>
      <c r="AG15" s="37">
        <v>2</v>
      </c>
      <c r="AH15" s="32">
        <v>5</v>
      </c>
      <c r="AI15" s="36"/>
      <c r="AJ15" s="33">
        <v>3</v>
      </c>
      <c r="AK15" s="38">
        <v>3</v>
      </c>
      <c r="AL15" s="39">
        <v>4</v>
      </c>
      <c r="AM15" s="36"/>
      <c r="AN15" s="29">
        <v>40</v>
      </c>
      <c r="AO15" s="9"/>
      <c r="AP15" s="4"/>
      <c r="AQ15" s="40">
        <f>SUMIF($D$14:$AM$14,I$3,$D15:$AM15) -M$3+Q$3</f>
        <v>39.334299999999999</v>
      </c>
      <c r="AR15" s="40">
        <f>SUMIF($D$14:$AM$14,I$4,$D15:$AM15) -M$4+Q$4</f>
        <v>18.667099999999998</v>
      </c>
      <c r="AS15" s="40">
        <f>SUMIF($D$14:$AM$14,I$5,$D15:$AM15) -M$5 +Q$5</f>
        <v>29.3338</v>
      </c>
      <c r="AT15" s="40">
        <f>SUMIF($D$14:$AM$14,I$6,$D15:$AM15) -M$6 +Q$6</f>
        <v>22.666800000000002</v>
      </c>
      <c r="AU15" s="40"/>
      <c r="AV15" s="5"/>
      <c r="AW15" s="40">
        <f>SUMIF($D$14:$AM$14,I$3,$D15:$AM15) -M$3+Q$3</f>
        <v>39.334299999999999</v>
      </c>
      <c r="AX15" s="40">
        <f>SUMIF($D$14:$AM$14,I$4,$D15:$AM15) -M$4+Q$4</f>
        <v>18.667099999999998</v>
      </c>
      <c r="AY15" s="40">
        <f>SUMIF($D$14:$AM$14,I$5,$D15:$AM15) -M$5 +Q$5</f>
        <v>29.3338</v>
      </c>
      <c r="AZ15" s="40">
        <f>SUMIF($D$14:$AM$14,I$6,$D15:$AM15) -M$6 +Q$6</f>
        <v>22.666800000000002</v>
      </c>
      <c r="BA15" s="40"/>
      <c r="BB15" s="41"/>
      <c r="BC15" s="40">
        <f>SUMIF($D$14:$AM$14,I$3,$D15:$AM15) -M$3+Q$3</f>
        <v>39.334299999999999</v>
      </c>
      <c r="BD15" s="40">
        <f>SUMIF($D$14:$AM$14,I$4,$D15:$AM15) -M$4+Q$4</f>
        <v>18.667099999999998</v>
      </c>
      <c r="BE15" s="40">
        <f>SUMIF($D$14:$AM$14,I$5,$D15:$AM15) -M$5 +Q$5</f>
        <v>29.3338</v>
      </c>
      <c r="BF15" s="40">
        <f>SUMIF($D$14:$AM$14,I$6,$D15:$AM15) -M$6 +Q$6</f>
        <v>22.666800000000002</v>
      </c>
      <c r="BG15" s="40"/>
      <c r="BH15" s="41"/>
      <c r="BI15" s="40">
        <f>SUMIF($D$14:$AM$14,I$3,$D15:$AM15) -M$3+Q$3</f>
        <v>39.334299999999999</v>
      </c>
      <c r="BJ15" s="40">
        <f>SUMIF($D$14:$AM$14,I$4,$D15:$AM15) -M$4+Q$4</f>
        <v>18.667099999999998</v>
      </c>
      <c r="BK15" s="40">
        <f>SUMIF($D$14:$AM$14,I$5,$D15:$AM15) -M$5 +Q$5</f>
        <v>29.3338</v>
      </c>
      <c r="BL15" s="40">
        <f>SUMIF($D$14:$AM$14,I$6,$D15:$AM15) -M$6 +Q$6</f>
        <v>22.666800000000002</v>
      </c>
      <c r="BM15" s="40"/>
      <c r="BO15" s="83">
        <v>2</v>
      </c>
      <c r="BP15" s="83">
        <v>6</v>
      </c>
    </row>
    <row r="16" spans="1:69" ht="14.25" customHeight="1" x14ac:dyDescent="0.25">
      <c r="A16" s="42" t="s">
        <v>61</v>
      </c>
      <c r="B16" s="43" t="s">
        <v>62</v>
      </c>
      <c r="C16" s="44">
        <v>2</v>
      </c>
      <c r="D16" s="45">
        <v>1</v>
      </c>
      <c r="E16" s="45">
        <v>2</v>
      </c>
      <c r="F16" s="45" t="s">
        <v>26</v>
      </c>
      <c r="G16" s="46">
        <f t="shared" ref="G16:G17" si="4">SUM(LARGE(D16:F16,{1,2}))</f>
        <v>3</v>
      </c>
      <c r="H16" s="47">
        <v>7</v>
      </c>
      <c r="I16" s="47">
        <v>3</v>
      </c>
      <c r="J16" s="47"/>
      <c r="K16" s="47"/>
      <c r="L16" s="47">
        <v>2</v>
      </c>
      <c r="M16" s="47"/>
      <c r="N16" s="47"/>
      <c r="O16" s="47"/>
      <c r="P16" s="47"/>
      <c r="Q16" s="47"/>
      <c r="R16" s="48">
        <f t="shared" ref="R16:R17" si="5">SUM(I16,L16,O16)</f>
        <v>5</v>
      </c>
      <c r="S16" s="6">
        <v>0</v>
      </c>
      <c r="T16" s="6">
        <v>0</v>
      </c>
      <c r="U16" s="6">
        <v>0</v>
      </c>
      <c r="V16" s="49">
        <v>0</v>
      </c>
      <c r="W16" s="49">
        <v>0</v>
      </c>
      <c r="X16" s="6">
        <v>2</v>
      </c>
      <c r="Y16" s="6">
        <v>0</v>
      </c>
      <c r="Z16" s="6">
        <v>0</v>
      </c>
      <c r="AA16" s="6"/>
      <c r="AB16" s="49"/>
      <c r="AC16" s="49"/>
      <c r="AD16" s="49"/>
      <c r="AE16" s="49"/>
      <c r="AF16" s="6">
        <v>1</v>
      </c>
      <c r="AG16" s="6">
        <v>0</v>
      </c>
      <c r="AH16" s="6">
        <v>1</v>
      </c>
      <c r="AI16" s="6"/>
      <c r="AJ16" s="49"/>
      <c r="AK16" s="49"/>
      <c r="AL16" s="49"/>
      <c r="AM16" s="49"/>
      <c r="AN16" s="6">
        <f t="shared" ref="AN16:AN20" si="6">SUM(S16:AM16)</f>
        <v>4</v>
      </c>
      <c r="AO16" s="50">
        <f t="shared" ref="AO16:AO69" si="7">SUM(C16,G16,H16,R16,AN16)</f>
        <v>21</v>
      </c>
      <c r="AP16" s="3"/>
      <c r="AQ16" s="51">
        <f t="shared" ref="AQ16:AQ69" si="8">MIN(SUMIF($D$14:$AM$14,I$3,$D16:$AM16), 100)</f>
        <v>7</v>
      </c>
      <c r="AR16" s="51">
        <f t="shared" ref="AR16:AR69" si="9">MIN(SUMIF($D$14:$AM$14,I$4,$D16:$AM16), 100)</f>
        <v>3</v>
      </c>
      <c r="AS16" s="51">
        <f t="shared" ref="AS16:AS69" si="10">MIN(SUMIF($D$14:$AM$14,I$5,$D16:$AM16), 100)</f>
        <v>2</v>
      </c>
      <c r="AT16" s="51">
        <f t="shared" ref="AT16:AT69" si="11">MIN(SUMIF($D$14:$AM$14,I$6,$D16:$AM16), 100)</f>
        <v>7</v>
      </c>
      <c r="AU16" s="51"/>
      <c r="AV16" s="5"/>
      <c r="AW16" s="12">
        <f t="shared" ref="AW16:AW69" si="12">MIN(SUMIF($D$14:$AM$14,I$3,$D16:$AM16)/AW$15, 100%)</f>
        <v>0.17796172805922567</v>
      </c>
      <c r="AX16" s="12">
        <f t="shared" ref="AX16:AX69" si="13">MIN(SUMIF($D$14:$AM$14,I$4,$D16:$AM16)/AX$15, 100%)</f>
        <v>0.16071055493354622</v>
      </c>
      <c r="AY16" s="12">
        <f t="shared" ref="AY16:AY69" si="14">MIN(SUMIF($D$14:$AM$14,I$5,$D16:$AM16)/AY$15, 100%)</f>
        <v>6.8180733488330869E-2</v>
      </c>
      <c r="AZ16" s="12">
        <f t="shared" ref="AZ16:AZ69" si="15">MIN(SUMIF($D$14:$AM$14,I$6,$D16:$AM16)/AZ$15, 100%)</f>
        <v>0.308821712813454</v>
      </c>
      <c r="BA16" s="12"/>
      <c r="BB16" s="23"/>
      <c r="BC16" s="6">
        <f t="shared" ref="BC16:BF16" si="16">IF((AW16)&gt;=50%, 2, (IF((AW16)&lt;25%, 0, 1)))</f>
        <v>0</v>
      </c>
      <c r="BD16" s="6">
        <f t="shared" si="16"/>
        <v>0</v>
      </c>
      <c r="BE16" s="6">
        <f t="shared" si="16"/>
        <v>0</v>
      </c>
      <c r="BF16" s="6">
        <f t="shared" si="16"/>
        <v>1</v>
      </c>
      <c r="BG16" s="6"/>
      <c r="BH16" s="8"/>
      <c r="BI16" s="48" t="str">
        <f t="shared" ref="BI16:BL16" si="17">IF(BC16=2,"Att", (IF(BC16=0,"Not","Weak")))</f>
        <v>Not</v>
      </c>
      <c r="BJ16" s="48" t="str">
        <f t="shared" si="17"/>
        <v>Not</v>
      </c>
      <c r="BK16" s="48" t="str">
        <f t="shared" si="17"/>
        <v>Not</v>
      </c>
      <c r="BL16" s="48" t="str">
        <f t="shared" si="17"/>
        <v>Weak</v>
      </c>
      <c r="BM16" s="48"/>
      <c r="BO16">
        <f>BC16</f>
        <v>0</v>
      </c>
      <c r="BP16">
        <f>BD16+BE16+BF16</f>
        <v>1</v>
      </c>
    </row>
    <row r="17" spans="1:68" ht="14.25" customHeight="1" x14ac:dyDescent="0.25">
      <c r="A17" s="42" t="s">
        <v>63</v>
      </c>
      <c r="B17" s="43" t="s">
        <v>64</v>
      </c>
      <c r="C17" s="44">
        <v>6</v>
      </c>
      <c r="D17" s="45">
        <v>8</v>
      </c>
      <c r="E17" s="45">
        <v>3.5</v>
      </c>
      <c r="F17" s="45">
        <v>10</v>
      </c>
      <c r="G17" s="46">
        <f t="shared" si="4"/>
        <v>18</v>
      </c>
      <c r="H17" s="52">
        <v>10</v>
      </c>
      <c r="I17" s="52">
        <v>10</v>
      </c>
      <c r="J17" s="52"/>
      <c r="K17" s="52"/>
      <c r="L17" s="52">
        <v>7</v>
      </c>
      <c r="M17" s="52"/>
      <c r="N17" s="52"/>
      <c r="O17" s="52"/>
      <c r="P17" s="52"/>
      <c r="Q17" s="52"/>
      <c r="R17" s="48">
        <f t="shared" si="5"/>
        <v>17</v>
      </c>
      <c r="S17" s="6">
        <v>2</v>
      </c>
      <c r="T17" s="6">
        <v>4</v>
      </c>
      <c r="U17" s="6">
        <v>4</v>
      </c>
      <c r="V17" s="49"/>
      <c r="W17" s="49"/>
      <c r="X17" s="6">
        <v>2</v>
      </c>
      <c r="Y17" s="6">
        <v>3</v>
      </c>
      <c r="Z17" s="6">
        <v>4</v>
      </c>
      <c r="AA17" s="6"/>
      <c r="AB17" s="49">
        <v>5</v>
      </c>
      <c r="AC17" s="49">
        <v>4</v>
      </c>
      <c r="AD17" s="49"/>
      <c r="AE17" s="49"/>
      <c r="AF17" s="6">
        <v>0</v>
      </c>
      <c r="AG17" s="6">
        <v>3</v>
      </c>
      <c r="AH17" s="6">
        <v>4</v>
      </c>
      <c r="AI17" s="6"/>
      <c r="AJ17" s="49"/>
      <c r="AK17" s="49"/>
      <c r="AL17" s="49"/>
      <c r="AM17" s="49"/>
      <c r="AN17" s="6">
        <f t="shared" si="6"/>
        <v>35</v>
      </c>
      <c r="AO17" s="50">
        <f t="shared" si="7"/>
        <v>86</v>
      </c>
      <c r="AP17" s="3"/>
      <c r="AQ17" s="53">
        <f t="shared" si="8"/>
        <v>36</v>
      </c>
      <c r="AR17" s="53">
        <f t="shared" si="9"/>
        <v>16</v>
      </c>
      <c r="AS17" s="53">
        <f t="shared" si="10"/>
        <v>7.5</v>
      </c>
      <c r="AT17" s="53">
        <f t="shared" si="11"/>
        <v>24</v>
      </c>
      <c r="AU17" s="53"/>
      <c r="AV17" s="5"/>
      <c r="AW17" s="54">
        <f t="shared" si="12"/>
        <v>0.9152317443045892</v>
      </c>
      <c r="AX17" s="54">
        <f t="shared" si="13"/>
        <v>0.85712295964557972</v>
      </c>
      <c r="AY17" s="54">
        <f t="shared" si="14"/>
        <v>0.25567775058124076</v>
      </c>
      <c r="AZ17" s="54">
        <f t="shared" si="15"/>
        <v>1</v>
      </c>
      <c r="BA17" s="54"/>
      <c r="BB17" s="23"/>
      <c r="BC17" s="48">
        <f t="shared" ref="BC17:BF17" si="18">IF((AW17)&gt;=50%, 2, (IF((AW17)&lt;25%, 0, 1)))</f>
        <v>2</v>
      </c>
      <c r="BD17" s="48">
        <f t="shared" si="18"/>
        <v>2</v>
      </c>
      <c r="BE17" s="48">
        <f t="shared" si="18"/>
        <v>1</v>
      </c>
      <c r="BF17" s="48">
        <f t="shared" si="18"/>
        <v>2</v>
      </c>
      <c r="BG17" s="48"/>
      <c r="BH17" s="8"/>
      <c r="BI17" s="48" t="str">
        <f t="shared" ref="BI17:BL17" si="19">IF(BC17=2,"Att", (IF(BC17=0,"Not","Weak")))</f>
        <v>Att</v>
      </c>
      <c r="BJ17" s="48" t="str">
        <f t="shared" si="19"/>
        <v>Att</v>
      </c>
      <c r="BK17" s="48" t="str">
        <f t="shared" si="19"/>
        <v>Weak</v>
      </c>
      <c r="BL17" s="48" t="str">
        <f t="shared" si="19"/>
        <v>Att</v>
      </c>
      <c r="BM17" s="48"/>
      <c r="BO17">
        <f t="shared" ref="BO17:BO69" si="20">BC17</f>
        <v>2</v>
      </c>
      <c r="BP17">
        <f t="shared" ref="BP17:BP69" si="21">BD17+BE17+BF17</f>
        <v>5</v>
      </c>
    </row>
    <row r="18" spans="1:68" x14ac:dyDescent="0.25">
      <c r="A18" s="42" t="s">
        <v>66</v>
      </c>
      <c r="B18" s="43" t="s">
        <v>67</v>
      </c>
      <c r="C18" s="44" t="s">
        <v>65</v>
      </c>
      <c r="D18" s="45" t="s">
        <v>65</v>
      </c>
      <c r="E18" s="45" t="s">
        <v>65</v>
      </c>
      <c r="F18" s="45" t="s">
        <v>65</v>
      </c>
      <c r="G18" s="46" t="s">
        <v>65</v>
      </c>
      <c r="H18" s="52" t="s">
        <v>65</v>
      </c>
      <c r="I18" s="52"/>
      <c r="J18" s="52"/>
      <c r="K18" s="52"/>
      <c r="L18" s="52"/>
      <c r="M18" s="52"/>
      <c r="N18" s="52"/>
      <c r="O18" s="52"/>
      <c r="P18" s="52"/>
      <c r="Q18" s="52"/>
      <c r="R18" s="48" t="s">
        <v>65</v>
      </c>
      <c r="S18" s="6">
        <v>0</v>
      </c>
      <c r="T18" s="6">
        <v>4</v>
      </c>
      <c r="U18" s="6">
        <v>4</v>
      </c>
      <c r="V18" s="49">
        <v>2.5</v>
      </c>
      <c r="W18" s="49"/>
      <c r="X18" s="6"/>
      <c r="Y18" s="6"/>
      <c r="Z18" s="6"/>
      <c r="AA18" s="6"/>
      <c r="AB18" s="49"/>
      <c r="AC18" s="49">
        <v>0</v>
      </c>
      <c r="AD18" s="49"/>
      <c r="AE18" s="49"/>
      <c r="AF18" s="6">
        <v>0</v>
      </c>
      <c r="AG18" s="6">
        <v>2</v>
      </c>
      <c r="AH18" s="6">
        <v>0</v>
      </c>
      <c r="AI18" s="6"/>
      <c r="AJ18" s="49">
        <v>1.5</v>
      </c>
      <c r="AK18" s="49">
        <v>0</v>
      </c>
      <c r="AL18" s="49">
        <v>3</v>
      </c>
      <c r="AM18" s="49"/>
      <c r="AN18" s="6">
        <f t="shared" si="6"/>
        <v>17</v>
      </c>
      <c r="AO18" s="50">
        <f t="shared" si="7"/>
        <v>17</v>
      </c>
      <c r="AP18" s="3"/>
      <c r="AQ18" s="53">
        <f t="shared" si="8"/>
        <v>10</v>
      </c>
      <c r="AR18" s="53">
        <f t="shared" si="9"/>
        <v>0</v>
      </c>
      <c r="AS18" s="53">
        <f t="shared" si="10"/>
        <v>3</v>
      </c>
      <c r="AT18" s="53">
        <f t="shared" si="11"/>
        <v>4</v>
      </c>
      <c r="AU18" s="53"/>
      <c r="AV18" s="5"/>
      <c r="AW18" s="54">
        <f t="shared" si="12"/>
        <v>0.25423104008460812</v>
      </c>
      <c r="AX18" s="54">
        <f t="shared" si="13"/>
        <v>0</v>
      </c>
      <c r="AY18" s="54">
        <f t="shared" si="14"/>
        <v>0.1022711002324963</v>
      </c>
      <c r="AZ18" s="54">
        <f t="shared" si="15"/>
        <v>0.17646955017911659</v>
      </c>
      <c r="BA18" s="54"/>
      <c r="BB18" s="23"/>
      <c r="BC18" s="48">
        <f t="shared" ref="BC18:BF18" si="22">IF((AW18)&gt;=50%, 2, (IF((AW18)&lt;25%, 0, 1)))</f>
        <v>1</v>
      </c>
      <c r="BD18" s="48">
        <f t="shared" si="22"/>
        <v>0</v>
      </c>
      <c r="BE18" s="48">
        <f t="shared" si="22"/>
        <v>0</v>
      </c>
      <c r="BF18" s="48">
        <f t="shared" si="22"/>
        <v>0</v>
      </c>
      <c r="BG18" s="48"/>
      <c r="BH18" s="8"/>
      <c r="BI18" s="48" t="str">
        <f t="shared" ref="BI18:BL18" si="23">IF(BC18=2,"Att", (IF(BC18=0,"Not","Weak")))</f>
        <v>Weak</v>
      </c>
      <c r="BJ18" s="48" t="str">
        <f t="shared" si="23"/>
        <v>Not</v>
      </c>
      <c r="BK18" s="48" t="str">
        <f t="shared" si="23"/>
        <v>Not</v>
      </c>
      <c r="BL18" s="48" t="str">
        <f t="shared" si="23"/>
        <v>Not</v>
      </c>
      <c r="BM18" s="48"/>
      <c r="BO18">
        <f t="shared" si="20"/>
        <v>1</v>
      </c>
      <c r="BP18">
        <f t="shared" si="21"/>
        <v>0</v>
      </c>
    </row>
    <row r="19" spans="1:68" x14ac:dyDescent="0.25">
      <c r="A19" s="42" t="s">
        <v>68</v>
      </c>
      <c r="B19" s="43" t="s">
        <v>69</v>
      </c>
      <c r="C19" s="44">
        <v>7</v>
      </c>
      <c r="D19" s="45">
        <v>8</v>
      </c>
      <c r="E19" s="45" t="s">
        <v>26</v>
      </c>
      <c r="F19" s="45">
        <v>10</v>
      </c>
      <c r="G19" s="46">
        <f t="shared" ref="G19:G20" si="24">SUM(LARGE(D19:F19,{1,2}))</f>
        <v>18</v>
      </c>
      <c r="H19" s="45">
        <v>10</v>
      </c>
      <c r="I19" s="45">
        <v>10</v>
      </c>
      <c r="J19" s="45"/>
      <c r="K19" s="45"/>
      <c r="L19" s="45">
        <v>5.5</v>
      </c>
      <c r="M19" s="45"/>
      <c r="N19" s="45"/>
      <c r="O19" s="45"/>
      <c r="P19" s="45"/>
      <c r="Q19" s="45"/>
      <c r="R19" s="48">
        <f t="shared" ref="R19:R20" si="25">SUM(I19,L19,O19)</f>
        <v>15.5</v>
      </c>
      <c r="S19" s="6">
        <v>0</v>
      </c>
      <c r="T19" s="6">
        <v>1</v>
      </c>
      <c r="U19" s="6">
        <v>3</v>
      </c>
      <c r="V19" s="49"/>
      <c r="W19" s="49"/>
      <c r="X19" s="6">
        <v>2</v>
      </c>
      <c r="Y19" s="6">
        <v>2</v>
      </c>
      <c r="Z19" s="6">
        <v>4</v>
      </c>
      <c r="AA19" s="6"/>
      <c r="AB19" s="49"/>
      <c r="AC19" s="49"/>
      <c r="AD19" s="49"/>
      <c r="AE19" s="49"/>
      <c r="AF19" s="6">
        <v>2</v>
      </c>
      <c r="AG19" s="6">
        <v>0</v>
      </c>
      <c r="AH19" s="6">
        <v>0</v>
      </c>
      <c r="AI19" s="6"/>
      <c r="AJ19" s="49">
        <v>2</v>
      </c>
      <c r="AK19" s="49">
        <v>3</v>
      </c>
      <c r="AL19" s="49">
        <v>0</v>
      </c>
      <c r="AM19" s="49"/>
      <c r="AN19" s="6">
        <f t="shared" si="6"/>
        <v>19</v>
      </c>
      <c r="AO19" s="50">
        <f t="shared" si="7"/>
        <v>69.5</v>
      </c>
      <c r="AP19" s="3"/>
      <c r="AQ19" s="53">
        <f t="shared" si="8"/>
        <v>31</v>
      </c>
      <c r="AR19" s="53">
        <f t="shared" si="9"/>
        <v>8.5</v>
      </c>
      <c r="AS19" s="53">
        <f t="shared" si="10"/>
        <v>0</v>
      </c>
      <c r="AT19" s="53">
        <f t="shared" si="11"/>
        <v>23</v>
      </c>
      <c r="AU19" s="53"/>
      <c r="AV19" s="5"/>
      <c r="AW19" s="54">
        <f t="shared" si="12"/>
        <v>0.78811622426228511</v>
      </c>
      <c r="AX19" s="54">
        <f t="shared" si="13"/>
        <v>0.45534657231171427</v>
      </c>
      <c r="AY19" s="54">
        <f t="shared" si="14"/>
        <v>0</v>
      </c>
      <c r="AZ19" s="54">
        <f t="shared" si="15"/>
        <v>1</v>
      </c>
      <c r="BA19" s="54"/>
      <c r="BB19" s="23"/>
      <c r="BC19" s="48">
        <f t="shared" ref="BC19:BF19" si="26">IF((AW19)&gt;=50%, 2, (IF((AW19)&lt;25%, 0, 1)))</f>
        <v>2</v>
      </c>
      <c r="BD19" s="48">
        <f t="shared" si="26"/>
        <v>1</v>
      </c>
      <c r="BE19" s="48">
        <f t="shared" si="26"/>
        <v>0</v>
      </c>
      <c r="BF19" s="48">
        <f t="shared" si="26"/>
        <v>2</v>
      </c>
      <c r="BG19" s="48"/>
      <c r="BH19" s="8"/>
      <c r="BI19" s="48" t="str">
        <f t="shared" ref="BI19:BL19" si="27">IF(BC19=2,"Att", (IF(BC19=0,"Not","Weak")))</f>
        <v>Att</v>
      </c>
      <c r="BJ19" s="48" t="str">
        <f t="shared" si="27"/>
        <v>Weak</v>
      </c>
      <c r="BK19" s="48" t="str">
        <f t="shared" si="27"/>
        <v>Not</v>
      </c>
      <c r="BL19" s="48" t="str">
        <f t="shared" si="27"/>
        <v>Att</v>
      </c>
      <c r="BM19" s="48"/>
      <c r="BO19">
        <f t="shared" si="20"/>
        <v>2</v>
      </c>
      <c r="BP19">
        <f t="shared" si="21"/>
        <v>3</v>
      </c>
    </row>
    <row r="20" spans="1:68" ht="15.75" customHeight="1" x14ac:dyDescent="0.25">
      <c r="A20" s="42" t="s">
        <v>70</v>
      </c>
      <c r="B20" s="43" t="s">
        <v>71</v>
      </c>
      <c r="C20" s="44">
        <v>8</v>
      </c>
      <c r="D20" s="45">
        <v>8.5</v>
      </c>
      <c r="E20" s="45">
        <v>8</v>
      </c>
      <c r="F20" s="45">
        <v>3</v>
      </c>
      <c r="G20" s="46">
        <f t="shared" si="24"/>
        <v>16.5</v>
      </c>
      <c r="H20" s="45">
        <v>10</v>
      </c>
      <c r="I20" s="55">
        <v>10</v>
      </c>
      <c r="J20" s="55"/>
      <c r="K20" s="45"/>
      <c r="L20" s="45">
        <v>7</v>
      </c>
      <c r="M20" s="45"/>
      <c r="N20" s="45"/>
      <c r="O20" s="45"/>
      <c r="P20" s="45"/>
      <c r="Q20" s="45"/>
      <c r="R20" s="48">
        <f t="shared" si="25"/>
        <v>17</v>
      </c>
      <c r="S20" s="6">
        <v>2</v>
      </c>
      <c r="T20" s="6">
        <v>2</v>
      </c>
      <c r="U20" s="6">
        <v>4</v>
      </c>
      <c r="V20" s="49">
        <v>4</v>
      </c>
      <c r="W20" s="49">
        <v>2.5</v>
      </c>
      <c r="X20" s="6"/>
      <c r="Y20" s="6"/>
      <c r="Z20" s="6"/>
      <c r="AA20" s="6"/>
      <c r="AB20" s="49"/>
      <c r="AC20" s="49"/>
      <c r="AD20" s="49"/>
      <c r="AE20" s="49"/>
      <c r="AF20" s="6">
        <v>2</v>
      </c>
      <c r="AG20" s="6">
        <v>1</v>
      </c>
      <c r="AH20" s="6">
        <v>2.5</v>
      </c>
      <c r="AI20" s="6"/>
      <c r="AJ20" s="49">
        <v>2.5</v>
      </c>
      <c r="AK20" s="49">
        <v>1.5</v>
      </c>
      <c r="AL20" s="49">
        <v>4</v>
      </c>
      <c r="AM20" s="49"/>
      <c r="AN20" s="6">
        <f t="shared" si="6"/>
        <v>28</v>
      </c>
      <c r="AO20" s="50">
        <f t="shared" si="7"/>
        <v>79.5</v>
      </c>
      <c r="AP20" s="3"/>
      <c r="AQ20" s="53">
        <f t="shared" si="8"/>
        <v>32</v>
      </c>
      <c r="AR20" s="53">
        <f t="shared" si="9"/>
        <v>11</v>
      </c>
      <c r="AS20" s="53">
        <f t="shared" si="10"/>
        <v>14.5</v>
      </c>
      <c r="AT20" s="53">
        <f t="shared" si="11"/>
        <v>17</v>
      </c>
      <c r="AU20" s="53"/>
      <c r="AV20" s="5"/>
      <c r="AW20" s="54">
        <f t="shared" si="12"/>
        <v>0.81353932827074593</v>
      </c>
      <c r="AX20" s="54">
        <f t="shared" si="13"/>
        <v>0.58927203475633605</v>
      </c>
      <c r="AY20" s="54">
        <f t="shared" si="14"/>
        <v>0.4943103177903988</v>
      </c>
      <c r="AZ20" s="54">
        <f t="shared" si="15"/>
        <v>0.74999558826124546</v>
      </c>
      <c r="BA20" s="54"/>
      <c r="BB20" s="23"/>
      <c r="BC20" s="48">
        <f t="shared" ref="BC20:BF20" si="28">IF((AW20)&gt;=50%, 2, (IF((AW20)&lt;25%, 0, 1)))</f>
        <v>2</v>
      </c>
      <c r="BD20" s="48">
        <f t="shared" si="28"/>
        <v>2</v>
      </c>
      <c r="BE20" s="48">
        <f t="shared" si="28"/>
        <v>1</v>
      </c>
      <c r="BF20" s="48">
        <f t="shared" si="28"/>
        <v>2</v>
      </c>
      <c r="BG20" s="48"/>
      <c r="BH20" s="8"/>
      <c r="BI20" s="48" t="str">
        <f t="shared" ref="BI20:BL20" si="29">IF(BC20=2,"Att", (IF(BC20=0,"Not","Weak")))</f>
        <v>Att</v>
      </c>
      <c r="BJ20" s="48" t="str">
        <f t="shared" si="29"/>
        <v>Att</v>
      </c>
      <c r="BK20" s="48" t="str">
        <f t="shared" si="29"/>
        <v>Weak</v>
      </c>
      <c r="BL20" s="48" t="str">
        <f t="shared" si="29"/>
        <v>Att</v>
      </c>
      <c r="BM20" s="48"/>
      <c r="BO20">
        <f t="shared" si="20"/>
        <v>2</v>
      </c>
      <c r="BP20">
        <f t="shared" si="21"/>
        <v>5</v>
      </c>
    </row>
    <row r="21" spans="1:68" ht="15.75" customHeight="1" x14ac:dyDescent="0.25">
      <c r="A21" s="42" t="s">
        <v>72</v>
      </c>
      <c r="B21" s="43" t="s">
        <v>73</v>
      </c>
      <c r="C21" s="44" t="s">
        <v>65</v>
      </c>
      <c r="D21" s="45" t="s">
        <v>65</v>
      </c>
      <c r="E21" s="45" t="s">
        <v>65</v>
      </c>
      <c r="F21" s="45" t="s">
        <v>65</v>
      </c>
      <c r="G21" s="46" t="s">
        <v>65</v>
      </c>
      <c r="H21" s="52" t="s">
        <v>65</v>
      </c>
      <c r="I21" s="52"/>
      <c r="J21" s="52"/>
      <c r="K21" s="52"/>
      <c r="L21" s="52"/>
      <c r="M21" s="52"/>
      <c r="N21" s="52"/>
      <c r="O21" s="52"/>
      <c r="P21" s="52"/>
      <c r="Q21" s="52"/>
      <c r="R21" s="48" t="s">
        <v>65</v>
      </c>
      <c r="S21" s="6"/>
      <c r="T21" s="6"/>
      <c r="U21" s="6"/>
      <c r="V21" s="49"/>
      <c r="W21" s="49"/>
      <c r="X21" s="6"/>
      <c r="Y21" s="6"/>
      <c r="Z21" s="6"/>
      <c r="AA21" s="6"/>
      <c r="AB21" s="49"/>
      <c r="AC21" s="49"/>
      <c r="AD21" s="49"/>
      <c r="AE21" s="49"/>
      <c r="AF21" s="6"/>
      <c r="AG21" s="6"/>
      <c r="AH21" s="6"/>
      <c r="AI21" s="6"/>
      <c r="AJ21" s="49"/>
      <c r="AK21" s="49"/>
      <c r="AL21" s="49"/>
      <c r="AM21" s="49"/>
      <c r="AN21" s="6">
        <f>SUM(S21:AL21)</f>
        <v>0</v>
      </c>
      <c r="AO21" s="50">
        <f t="shared" si="7"/>
        <v>0</v>
      </c>
      <c r="AP21" s="3"/>
      <c r="AQ21" s="53">
        <f t="shared" si="8"/>
        <v>0</v>
      </c>
      <c r="AR21" s="53">
        <f t="shared" si="9"/>
        <v>0</v>
      </c>
      <c r="AS21" s="53">
        <f t="shared" si="10"/>
        <v>0</v>
      </c>
      <c r="AT21" s="53">
        <f t="shared" si="11"/>
        <v>0</v>
      </c>
      <c r="AU21" s="53"/>
      <c r="AV21" s="5"/>
      <c r="AW21" s="54">
        <f t="shared" si="12"/>
        <v>0</v>
      </c>
      <c r="AX21" s="54">
        <f t="shared" si="13"/>
        <v>0</v>
      </c>
      <c r="AY21" s="54">
        <f t="shared" si="14"/>
        <v>0</v>
      </c>
      <c r="AZ21" s="54">
        <f t="shared" si="15"/>
        <v>0</v>
      </c>
      <c r="BA21" s="54"/>
      <c r="BB21" s="23"/>
      <c r="BC21" s="48">
        <f t="shared" ref="BC21:BF21" si="30">IF((AW21)&gt;=50%, 2, (IF((AW21)&lt;25%, 0, 1)))</f>
        <v>0</v>
      </c>
      <c r="BD21" s="48">
        <f t="shared" si="30"/>
        <v>0</v>
      </c>
      <c r="BE21" s="48">
        <f t="shared" si="30"/>
        <v>0</v>
      </c>
      <c r="BF21" s="48">
        <f t="shared" si="30"/>
        <v>0</v>
      </c>
      <c r="BG21" s="48"/>
      <c r="BH21" s="8"/>
      <c r="BI21" s="48" t="str">
        <f t="shared" ref="BI21:BL21" si="31">IF(BC21=2,"Att", (IF(BC21=0,"Not","Weak")))</f>
        <v>Not</v>
      </c>
      <c r="BJ21" s="48" t="str">
        <f t="shared" si="31"/>
        <v>Not</v>
      </c>
      <c r="BK21" s="48" t="str">
        <f t="shared" si="31"/>
        <v>Not</v>
      </c>
      <c r="BL21" s="48" t="str">
        <f t="shared" si="31"/>
        <v>Not</v>
      </c>
      <c r="BM21" s="48"/>
      <c r="BO21">
        <f t="shared" si="20"/>
        <v>0</v>
      </c>
      <c r="BP21">
        <f t="shared" si="21"/>
        <v>0</v>
      </c>
    </row>
    <row r="22" spans="1:68" ht="15.75" customHeight="1" x14ac:dyDescent="0.25">
      <c r="A22" s="42" t="s">
        <v>74</v>
      </c>
      <c r="B22" s="43" t="s">
        <v>75</v>
      </c>
      <c r="C22" s="44" t="s">
        <v>65</v>
      </c>
      <c r="D22" s="45" t="s">
        <v>65</v>
      </c>
      <c r="E22" s="45" t="s">
        <v>65</v>
      </c>
      <c r="F22" s="45" t="s">
        <v>65</v>
      </c>
      <c r="G22" s="46" t="s">
        <v>65</v>
      </c>
      <c r="H22" s="52" t="s">
        <v>65</v>
      </c>
      <c r="I22" s="52"/>
      <c r="J22" s="52"/>
      <c r="K22" s="52"/>
      <c r="L22" s="52"/>
      <c r="M22" s="52"/>
      <c r="N22" s="52"/>
      <c r="O22" s="52"/>
      <c r="P22" s="52"/>
      <c r="Q22" s="52"/>
      <c r="R22" s="48" t="s">
        <v>65</v>
      </c>
      <c r="S22" s="6">
        <v>0</v>
      </c>
      <c r="T22" s="6">
        <v>4</v>
      </c>
      <c r="U22" s="6">
        <v>1</v>
      </c>
      <c r="V22" s="49">
        <v>2</v>
      </c>
      <c r="W22" s="49">
        <v>0</v>
      </c>
      <c r="X22" s="6">
        <v>2</v>
      </c>
      <c r="Y22" s="6">
        <v>0</v>
      </c>
      <c r="Z22" s="6">
        <v>0</v>
      </c>
      <c r="AA22" s="6"/>
      <c r="AB22" s="56"/>
      <c r="AC22" s="57"/>
      <c r="AD22" s="56"/>
      <c r="AE22" s="56"/>
      <c r="AF22" s="6">
        <v>2</v>
      </c>
      <c r="AG22" s="6"/>
      <c r="AH22" s="6">
        <v>4</v>
      </c>
      <c r="AI22" s="6"/>
      <c r="AJ22" s="49"/>
      <c r="AK22" s="49"/>
      <c r="AL22" s="49"/>
      <c r="AM22" s="49"/>
      <c r="AN22" s="6">
        <f t="shared" ref="AN22:AN23" si="32">SUM(S22:AM22)</f>
        <v>15</v>
      </c>
      <c r="AO22" s="50">
        <f t="shared" si="7"/>
        <v>15</v>
      </c>
      <c r="AP22" s="3"/>
      <c r="AQ22" s="53">
        <f t="shared" si="8"/>
        <v>10</v>
      </c>
      <c r="AR22" s="53">
        <f t="shared" si="9"/>
        <v>4</v>
      </c>
      <c r="AS22" s="53">
        <f t="shared" si="10"/>
        <v>0</v>
      </c>
      <c r="AT22" s="53">
        <f t="shared" si="11"/>
        <v>1</v>
      </c>
      <c r="AU22" s="53"/>
      <c r="AV22" s="5"/>
      <c r="AW22" s="54">
        <f t="shared" si="12"/>
        <v>0.25423104008460812</v>
      </c>
      <c r="AX22" s="54">
        <f t="shared" si="13"/>
        <v>0.21428073991139493</v>
      </c>
      <c r="AY22" s="54">
        <f t="shared" si="14"/>
        <v>0</v>
      </c>
      <c r="AZ22" s="54">
        <f t="shared" si="15"/>
        <v>4.4117387544779146E-2</v>
      </c>
      <c r="BA22" s="54"/>
      <c r="BB22" s="23"/>
      <c r="BC22" s="48">
        <f t="shared" ref="BC22:BF22" si="33">IF((AW22)&gt;=50%, 2, (IF((AW22)&lt;25%, 0, 1)))</f>
        <v>1</v>
      </c>
      <c r="BD22" s="48">
        <f t="shared" si="33"/>
        <v>0</v>
      </c>
      <c r="BE22" s="48">
        <f t="shared" si="33"/>
        <v>0</v>
      </c>
      <c r="BF22" s="48">
        <f t="shared" si="33"/>
        <v>0</v>
      </c>
      <c r="BG22" s="48"/>
      <c r="BH22" s="8"/>
      <c r="BI22" s="48" t="str">
        <f t="shared" ref="BI22:BL22" si="34">IF(BC22=2,"Att", (IF(BC22=0,"Not","Weak")))</f>
        <v>Weak</v>
      </c>
      <c r="BJ22" s="48" t="str">
        <f t="shared" si="34"/>
        <v>Not</v>
      </c>
      <c r="BK22" s="48" t="str">
        <f t="shared" si="34"/>
        <v>Not</v>
      </c>
      <c r="BL22" s="48" t="str">
        <f t="shared" si="34"/>
        <v>Not</v>
      </c>
      <c r="BM22" s="48"/>
      <c r="BO22">
        <f t="shared" si="20"/>
        <v>1</v>
      </c>
      <c r="BP22">
        <f t="shared" si="21"/>
        <v>0</v>
      </c>
    </row>
    <row r="23" spans="1:68" ht="15.75" customHeight="1" x14ac:dyDescent="0.25">
      <c r="A23" s="42" t="s">
        <v>76</v>
      </c>
      <c r="B23" s="43" t="s">
        <v>77</v>
      </c>
      <c r="C23" s="44" t="s">
        <v>65</v>
      </c>
      <c r="D23" s="45" t="s">
        <v>65</v>
      </c>
      <c r="E23" s="45" t="s">
        <v>65</v>
      </c>
      <c r="F23" s="45" t="s">
        <v>65</v>
      </c>
      <c r="G23" s="46" t="s">
        <v>65</v>
      </c>
      <c r="H23" s="52" t="s">
        <v>65</v>
      </c>
      <c r="I23" s="58"/>
      <c r="J23" s="59"/>
      <c r="K23" s="60"/>
      <c r="L23" s="60"/>
      <c r="M23" s="60"/>
      <c r="N23" s="60"/>
      <c r="O23" s="60"/>
      <c r="P23" s="60"/>
      <c r="Q23" s="60"/>
      <c r="R23" s="48" t="s">
        <v>65</v>
      </c>
      <c r="S23" s="6">
        <v>1</v>
      </c>
      <c r="T23" s="6">
        <v>4</v>
      </c>
      <c r="U23" s="6"/>
      <c r="V23" s="49">
        <v>0</v>
      </c>
      <c r="W23" s="49"/>
      <c r="X23" s="6">
        <v>2</v>
      </c>
      <c r="Y23" s="6">
        <v>0</v>
      </c>
      <c r="Z23" s="6"/>
      <c r="AA23" s="6"/>
      <c r="AB23" s="49"/>
      <c r="AC23" s="49"/>
      <c r="AD23" s="49"/>
      <c r="AE23" s="49"/>
      <c r="AF23" s="6">
        <v>2</v>
      </c>
      <c r="AG23" s="6">
        <v>2</v>
      </c>
      <c r="AH23" s="6"/>
      <c r="AI23" s="6"/>
      <c r="AJ23" s="49"/>
      <c r="AK23" s="49"/>
      <c r="AL23" s="49"/>
      <c r="AM23" s="49"/>
      <c r="AN23" s="6">
        <f t="shared" si="32"/>
        <v>11</v>
      </c>
      <c r="AO23" s="50">
        <f t="shared" si="7"/>
        <v>11</v>
      </c>
      <c r="AP23" s="3"/>
      <c r="AQ23" s="53">
        <f t="shared" si="8"/>
        <v>11</v>
      </c>
      <c r="AR23" s="53">
        <f t="shared" si="9"/>
        <v>0</v>
      </c>
      <c r="AS23" s="53">
        <f t="shared" si="10"/>
        <v>0</v>
      </c>
      <c r="AT23" s="53">
        <f t="shared" si="11"/>
        <v>0</v>
      </c>
      <c r="AU23" s="53"/>
      <c r="AV23" s="5"/>
      <c r="AW23" s="12">
        <f t="shared" si="12"/>
        <v>0.27965414409306888</v>
      </c>
      <c r="AX23" s="12">
        <f t="shared" si="13"/>
        <v>0</v>
      </c>
      <c r="AY23" s="12">
        <f t="shared" si="14"/>
        <v>0</v>
      </c>
      <c r="AZ23" s="12">
        <f t="shared" si="15"/>
        <v>0</v>
      </c>
      <c r="BA23" s="12"/>
      <c r="BB23" s="23"/>
      <c r="BC23" s="48">
        <f t="shared" ref="BC23:BF23" si="35">IF((AW23)&gt;=50%, 2, (IF((AW23)&lt;25%, 0, 1)))</f>
        <v>1</v>
      </c>
      <c r="BD23" s="48">
        <f t="shared" si="35"/>
        <v>0</v>
      </c>
      <c r="BE23" s="48">
        <f t="shared" si="35"/>
        <v>0</v>
      </c>
      <c r="BF23" s="48">
        <f t="shared" si="35"/>
        <v>0</v>
      </c>
      <c r="BG23" s="48"/>
      <c r="BH23" s="8"/>
      <c r="BI23" s="48" t="str">
        <f t="shared" ref="BI23:BL23" si="36">IF(BC23=2,"Att", (IF(BC23=0,"Not","Weak")))</f>
        <v>Weak</v>
      </c>
      <c r="BJ23" s="48" t="str">
        <f t="shared" si="36"/>
        <v>Not</v>
      </c>
      <c r="BK23" s="48" t="str">
        <f t="shared" si="36"/>
        <v>Not</v>
      </c>
      <c r="BL23" s="48" t="str">
        <f t="shared" si="36"/>
        <v>Not</v>
      </c>
      <c r="BM23" s="48"/>
      <c r="BO23">
        <f t="shared" si="20"/>
        <v>1</v>
      </c>
      <c r="BP23">
        <f t="shared" si="21"/>
        <v>0</v>
      </c>
    </row>
    <row r="24" spans="1:68" ht="15.75" customHeight="1" x14ac:dyDescent="0.25">
      <c r="A24" s="42" t="s">
        <v>78</v>
      </c>
      <c r="B24" s="43" t="s">
        <v>79</v>
      </c>
      <c r="C24" s="44" t="s">
        <v>65</v>
      </c>
      <c r="D24" s="45" t="s">
        <v>65</v>
      </c>
      <c r="E24" s="45" t="s">
        <v>65</v>
      </c>
      <c r="F24" s="45" t="s">
        <v>65</v>
      </c>
      <c r="G24" s="46" t="s">
        <v>65</v>
      </c>
      <c r="H24" s="52" t="s">
        <v>65</v>
      </c>
      <c r="I24" s="58"/>
      <c r="J24" s="59"/>
      <c r="K24" s="60"/>
      <c r="L24" s="60"/>
      <c r="M24" s="60"/>
      <c r="N24" s="60"/>
      <c r="O24" s="60"/>
      <c r="P24" s="60"/>
      <c r="Q24" s="60"/>
      <c r="R24" s="48" t="s">
        <v>65</v>
      </c>
      <c r="S24" s="6"/>
      <c r="T24" s="6"/>
      <c r="U24" s="6"/>
      <c r="V24" s="49"/>
      <c r="W24" s="49"/>
      <c r="X24" s="6"/>
      <c r="Y24" s="6"/>
      <c r="Z24" s="6"/>
      <c r="AA24" s="6"/>
      <c r="AB24" s="49"/>
      <c r="AC24" s="49"/>
      <c r="AD24" s="49"/>
      <c r="AE24" s="49"/>
      <c r="AF24" s="6"/>
      <c r="AG24" s="6"/>
      <c r="AH24" s="6"/>
      <c r="AI24" s="6"/>
      <c r="AJ24" s="49"/>
      <c r="AK24" s="49"/>
      <c r="AL24" s="49"/>
      <c r="AM24" s="49"/>
      <c r="AN24" s="6" t="s">
        <v>26</v>
      </c>
      <c r="AO24" s="50">
        <f t="shared" si="7"/>
        <v>0</v>
      </c>
      <c r="AP24" s="3"/>
      <c r="AQ24" s="53">
        <f t="shared" si="8"/>
        <v>0</v>
      </c>
      <c r="AR24" s="53">
        <f t="shared" si="9"/>
        <v>0</v>
      </c>
      <c r="AS24" s="53">
        <f t="shared" si="10"/>
        <v>0</v>
      </c>
      <c r="AT24" s="53">
        <f t="shared" si="11"/>
        <v>0</v>
      </c>
      <c r="AU24" s="53"/>
      <c r="AV24" s="5"/>
      <c r="AW24" s="12">
        <f t="shared" si="12"/>
        <v>0</v>
      </c>
      <c r="AX24" s="12">
        <f t="shared" si="13"/>
        <v>0</v>
      </c>
      <c r="AY24" s="12">
        <f t="shared" si="14"/>
        <v>0</v>
      </c>
      <c r="AZ24" s="12">
        <f t="shared" si="15"/>
        <v>0</v>
      </c>
      <c r="BA24" s="12"/>
      <c r="BB24" s="23"/>
      <c r="BC24" s="48">
        <f t="shared" ref="BC24:BF24" si="37">IF((AW24)&gt;=50%, 2, (IF((AW24)&lt;25%, 0, 1)))</f>
        <v>0</v>
      </c>
      <c r="BD24" s="48">
        <f t="shared" si="37"/>
        <v>0</v>
      </c>
      <c r="BE24" s="48">
        <f t="shared" si="37"/>
        <v>0</v>
      </c>
      <c r="BF24" s="48">
        <f t="shared" si="37"/>
        <v>0</v>
      </c>
      <c r="BG24" s="48"/>
      <c r="BH24" s="8"/>
      <c r="BI24" s="48" t="str">
        <f t="shared" ref="BI24:BL24" si="38">IF(BC24=2,"Att", (IF(BC24=0,"Not","Weak")))</f>
        <v>Not</v>
      </c>
      <c r="BJ24" s="48" t="str">
        <f t="shared" si="38"/>
        <v>Not</v>
      </c>
      <c r="BK24" s="48" t="str">
        <f t="shared" si="38"/>
        <v>Not</v>
      </c>
      <c r="BL24" s="48" t="str">
        <f t="shared" si="38"/>
        <v>Not</v>
      </c>
      <c r="BM24" s="48"/>
      <c r="BO24">
        <f t="shared" si="20"/>
        <v>0</v>
      </c>
      <c r="BP24">
        <f t="shared" si="21"/>
        <v>0</v>
      </c>
    </row>
    <row r="25" spans="1:68" ht="15.75" customHeight="1" x14ac:dyDescent="0.25">
      <c r="A25" s="42" t="s">
        <v>80</v>
      </c>
      <c r="B25" s="43" t="s">
        <v>81</v>
      </c>
      <c r="C25" s="44" t="s">
        <v>65</v>
      </c>
      <c r="D25" s="45" t="s">
        <v>65</v>
      </c>
      <c r="E25" s="45" t="s">
        <v>65</v>
      </c>
      <c r="F25" s="45" t="s">
        <v>65</v>
      </c>
      <c r="G25" s="46" t="s">
        <v>65</v>
      </c>
      <c r="H25" s="52" t="s">
        <v>65</v>
      </c>
      <c r="I25" s="48"/>
      <c r="J25" s="48"/>
      <c r="K25" s="48"/>
      <c r="L25" s="48"/>
      <c r="M25" s="48"/>
      <c r="N25" s="48"/>
      <c r="O25" s="48"/>
      <c r="P25" s="48"/>
      <c r="Q25" s="48"/>
      <c r="R25" s="48" t="s">
        <v>65</v>
      </c>
      <c r="S25" s="6"/>
      <c r="T25" s="6">
        <v>4</v>
      </c>
      <c r="U25" s="6">
        <v>4</v>
      </c>
      <c r="V25" s="49"/>
      <c r="W25" s="49"/>
      <c r="X25" s="6">
        <v>1</v>
      </c>
      <c r="Y25" s="6">
        <v>0</v>
      </c>
      <c r="Z25" s="6">
        <v>1</v>
      </c>
      <c r="AA25" s="6"/>
      <c r="AB25" s="49"/>
      <c r="AC25" s="49"/>
      <c r="AD25" s="49"/>
      <c r="AE25" s="49"/>
      <c r="AF25" s="6">
        <v>2</v>
      </c>
      <c r="AG25" s="6"/>
      <c r="AH25" s="6">
        <v>4</v>
      </c>
      <c r="AI25" s="6"/>
      <c r="AJ25" s="49">
        <v>1</v>
      </c>
      <c r="AK25" s="49">
        <v>0</v>
      </c>
      <c r="AL25" s="49">
        <v>0</v>
      </c>
      <c r="AM25" s="49"/>
      <c r="AN25" s="6">
        <f t="shared" ref="AN25:AN29" si="39">SUM(S25:AM25)</f>
        <v>17</v>
      </c>
      <c r="AO25" s="50">
        <f t="shared" si="7"/>
        <v>17</v>
      </c>
      <c r="AP25" s="3"/>
      <c r="AQ25" s="53">
        <f t="shared" si="8"/>
        <v>9</v>
      </c>
      <c r="AR25" s="53">
        <f t="shared" si="9"/>
        <v>4</v>
      </c>
      <c r="AS25" s="53">
        <f t="shared" si="10"/>
        <v>0</v>
      </c>
      <c r="AT25" s="53">
        <f t="shared" si="11"/>
        <v>4</v>
      </c>
      <c r="AU25" s="53"/>
      <c r="AV25" s="5"/>
      <c r="AW25" s="54">
        <f t="shared" si="12"/>
        <v>0.2288079360761473</v>
      </c>
      <c r="AX25" s="54">
        <f t="shared" si="13"/>
        <v>0.21428073991139493</v>
      </c>
      <c r="AY25" s="54">
        <f t="shared" si="14"/>
        <v>0</v>
      </c>
      <c r="AZ25" s="54">
        <f t="shared" si="15"/>
        <v>0.17646955017911659</v>
      </c>
      <c r="BA25" s="54"/>
      <c r="BB25" s="23"/>
      <c r="BC25" s="48">
        <f t="shared" ref="BC25:BF25" si="40">IF((AW25)&gt;=50%, 2, (IF((AW25)&lt;25%, 0, 1)))</f>
        <v>0</v>
      </c>
      <c r="BD25" s="48">
        <f t="shared" si="40"/>
        <v>0</v>
      </c>
      <c r="BE25" s="48">
        <f t="shared" si="40"/>
        <v>0</v>
      </c>
      <c r="BF25" s="48">
        <f t="shared" si="40"/>
        <v>0</v>
      </c>
      <c r="BG25" s="48"/>
      <c r="BH25" s="8"/>
      <c r="BI25" s="48" t="str">
        <f t="shared" ref="BI25:BL25" si="41">IF(BC25=2,"Att", (IF(BC25=0,"Not","Weak")))</f>
        <v>Not</v>
      </c>
      <c r="BJ25" s="48" t="str">
        <f t="shared" si="41"/>
        <v>Not</v>
      </c>
      <c r="BK25" s="48" t="str">
        <f t="shared" si="41"/>
        <v>Not</v>
      </c>
      <c r="BL25" s="48" t="str">
        <f t="shared" si="41"/>
        <v>Not</v>
      </c>
      <c r="BM25" s="48"/>
      <c r="BO25">
        <f t="shared" si="20"/>
        <v>0</v>
      </c>
      <c r="BP25">
        <f t="shared" si="21"/>
        <v>0</v>
      </c>
    </row>
    <row r="26" spans="1:68" ht="15.75" customHeight="1" x14ac:dyDescent="0.25">
      <c r="A26" s="42" t="s">
        <v>82</v>
      </c>
      <c r="B26" s="43" t="s">
        <v>83</v>
      </c>
      <c r="C26" s="44" t="s">
        <v>65</v>
      </c>
      <c r="D26" s="45" t="s">
        <v>65</v>
      </c>
      <c r="E26" s="45" t="s">
        <v>65</v>
      </c>
      <c r="F26" s="45" t="s">
        <v>65</v>
      </c>
      <c r="G26" s="46" t="s">
        <v>65</v>
      </c>
      <c r="H26" s="52" t="s">
        <v>65</v>
      </c>
      <c r="I26" s="58"/>
      <c r="J26" s="59"/>
      <c r="K26" s="60"/>
      <c r="L26" s="60"/>
      <c r="M26" s="60"/>
      <c r="N26" s="60"/>
      <c r="O26" s="60"/>
      <c r="P26" s="60"/>
      <c r="Q26" s="60"/>
      <c r="R26" s="48" t="s">
        <v>65</v>
      </c>
      <c r="S26" s="6"/>
      <c r="T26" s="6">
        <v>2</v>
      </c>
      <c r="U26" s="6">
        <v>3</v>
      </c>
      <c r="V26" s="49"/>
      <c r="W26" s="49">
        <v>2.5</v>
      </c>
      <c r="X26" s="6"/>
      <c r="Y26" s="6"/>
      <c r="Z26" s="6"/>
      <c r="AA26" s="6"/>
      <c r="AB26" s="49"/>
      <c r="AC26" s="49"/>
      <c r="AD26" s="49"/>
      <c r="AE26" s="49"/>
      <c r="AF26" s="6">
        <v>2</v>
      </c>
      <c r="AG26" s="6"/>
      <c r="AH26" s="6">
        <v>4</v>
      </c>
      <c r="AI26" s="6"/>
      <c r="AJ26" s="49">
        <v>1</v>
      </c>
      <c r="AK26" s="49">
        <v>0</v>
      </c>
      <c r="AL26" s="49">
        <v>3</v>
      </c>
      <c r="AM26" s="49"/>
      <c r="AN26" s="6">
        <f t="shared" si="39"/>
        <v>17.5</v>
      </c>
      <c r="AO26" s="50">
        <f t="shared" si="7"/>
        <v>17.5</v>
      </c>
      <c r="AP26" s="3"/>
      <c r="AQ26" s="53">
        <f t="shared" si="8"/>
        <v>5</v>
      </c>
      <c r="AR26" s="53">
        <f t="shared" si="9"/>
        <v>4</v>
      </c>
      <c r="AS26" s="53">
        <f t="shared" si="10"/>
        <v>5.5</v>
      </c>
      <c r="AT26" s="53">
        <f t="shared" si="11"/>
        <v>3</v>
      </c>
      <c r="AU26" s="53"/>
      <c r="AV26" s="5"/>
      <c r="AW26" s="54">
        <f t="shared" si="12"/>
        <v>0.12711552004230406</v>
      </c>
      <c r="AX26" s="54">
        <f t="shared" si="13"/>
        <v>0.21428073991139493</v>
      </c>
      <c r="AY26" s="54">
        <f t="shared" si="14"/>
        <v>0.18749701709290989</v>
      </c>
      <c r="AZ26" s="54">
        <f t="shared" si="15"/>
        <v>0.13235216263433744</v>
      </c>
      <c r="BA26" s="54"/>
      <c r="BB26" s="23"/>
      <c r="BC26" s="48">
        <f t="shared" ref="BC26:BF26" si="42">IF((AW26)&gt;=50%, 2, (IF((AW26)&lt;25%, 0, 1)))</f>
        <v>0</v>
      </c>
      <c r="BD26" s="48">
        <f t="shared" si="42"/>
        <v>0</v>
      </c>
      <c r="BE26" s="48">
        <f t="shared" si="42"/>
        <v>0</v>
      </c>
      <c r="BF26" s="48">
        <f t="shared" si="42"/>
        <v>0</v>
      </c>
      <c r="BG26" s="48"/>
      <c r="BH26" s="8"/>
      <c r="BI26" s="48" t="str">
        <f t="shared" ref="BI26:BL26" si="43">IF(BC26=2,"Att", (IF(BC26=0,"Not","Weak")))</f>
        <v>Not</v>
      </c>
      <c r="BJ26" s="48" t="str">
        <f t="shared" si="43"/>
        <v>Not</v>
      </c>
      <c r="BK26" s="48" t="str">
        <f t="shared" si="43"/>
        <v>Not</v>
      </c>
      <c r="BL26" s="48" t="str">
        <f t="shared" si="43"/>
        <v>Not</v>
      </c>
      <c r="BM26" s="48"/>
      <c r="BO26">
        <f t="shared" si="20"/>
        <v>0</v>
      </c>
      <c r="BP26">
        <f t="shared" si="21"/>
        <v>0</v>
      </c>
    </row>
    <row r="27" spans="1:68" ht="15.75" customHeight="1" x14ac:dyDescent="0.25">
      <c r="A27" s="42" t="s">
        <v>84</v>
      </c>
      <c r="B27" s="43" t="s">
        <v>85</v>
      </c>
      <c r="C27" s="44" t="s">
        <v>65</v>
      </c>
      <c r="D27" s="45" t="s">
        <v>65</v>
      </c>
      <c r="E27" s="45" t="s">
        <v>65</v>
      </c>
      <c r="F27" s="45" t="s">
        <v>65</v>
      </c>
      <c r="G27" s="46" t="s">
        <v>65</v>
      </c>
      <c r="H27" s="52" t="s">
        <v>65</v>
      </c>
      <c r="I27" s="58"/>
      <c r="J27" s="59"/>
      <c r="K27" s="60"/>
      <c r="L27" s="60"/>
      <c r="M27" s="60"/>
      <c r="N27" s="60"/>
      <c r="O27" s="60"/>
      <c r="P27" s="60"/>
      <c r="Q27" s="60"/>
      <c r="R27" s="48" t="s">
        <v>65</v>
      </c>
      <c r="S27" s="6">
        <v>0</v>
      </c>
      <c r="T27" s="6">
        <v>4</v>
      </c>
      <c r="U27" s="6">
        <v>3</v>
      </c>
      <c r="V27" s="49">
        <v>3</v>
      </c>
      <c r="W27" s="49">
        <v>1</v>
      </c>
      <c r="X27" s="6"/>
      <c r="Y27" s="6"/>
      <c r="Z27" s="6"/>
      <c r="AA27" s="6"/>
      <c r="AB27" s="49"/>
      <c r="AC27" s="49"/>
      <c r="AD27" s="49"/>
      <c r="AE27" s="49"/>
      <c r="AF27" s="6">
        <v>2</v>
      </c>
      <c r="AG27" s="6">
        <v>0</v>
      </c>
      <c r="AH27" s="6">
        <v>4</v>
      </c>
      <c r="AI27" s="6"/>
      <c r="AJ27" s="49">
        <v>3</v>
      </c>
      <c r="AK27" s="49"/>
      <c r="AL27" s="49">
        <v>4</v>
      </c>
      <c r="AM27" s="49"/>
      <c r="AN27" s="6">
        <f t="shared" si="39"/>
        <v>24</v>
      </c>
      <c r="AO27" s="50">
        <f t="shared" si="7"/>
        <v>24</v>
      </c>
      <c r="AP27" s="3"/>
      <c r="AQ27" s="51">
        <f t="shared" si="8"/>
        <v>12</v>
      </c>
      <c r="AR27" s="51">
        <f t="shared" si="9"/>
        <v>4</v>
      </c>
      <c r="AS27" s="51">
        <f t="shared" si="10"/>
        <v>5</v>
      </c>
      <c r="AT27" s="51">
        <f t="shared" si="11"/>
        <v>3</v>
      </c>
      <c r="AU27" s="51"/>
      <c r="AV27" s="5"/>
      <c r="AW27" s="54">
        <f t="shared" si="12"/>
        <v>0.3050772481015297</v>
      </c>
      <c r="AX27" s="54">
        <f t="shared" si="13"/>
        <v>0.21428073991139493</v>
      </c>
      <c r="AY27" s="54">
        <f t="shared" si="14"/>
        <v>0.17045183372082717</v>
      </c>
      <c r="AZ27" s="54">
        <f t="shared" si="15"/>
        <v>0.13235216263433744</v>
      </c>
      <c r="BA27" s="54"/>
      <c r="BB27" s="23"/>
      <c r="BC27" s="48">
        <f t="shared" ref="BC27:BF27" si="44">IF((AW27)&gt;=50%, 2, (IF((AW27)&lt;25%, 0, 1)))</f>
        <v>1</v>
      </c>
      <c r="BD27" s="48">
        <f t="shared" si="44"/>
        <v>0</v>
      </c>
      <c r="BE27" s="48">
        <f t="shared" si="44"/>
        <v>0</v>
      </c>
      <c r="BF27" s="48">
        <f t="shared" si="44"/>
        <v>0</v>
      </c>
      <c r="BG27" s="48"/>
      <c r="BH27" s="8"/>
      <c r="BI27" s="48" t="str">
        <f t="shared" ref="BI27:BL27" si="45">IF(BC27=2,"Att", (IF(BC27=0,"Not","Weak")))</f>
        <v>Weak</v>
      </c>
      <c r="BJ27" s="48" t="str">
        <f t="shared" si="45"/>
        <v>Not</v>
      </c>
      <c r="BK27" s="48" t="str">
        <f t="shared" si="45"/>
        <v>Not</v>
      </c>
      <c r="BL27" s="48" t="str">
        <f t="shared" si="45"/>
        <v>Not</v>
      </c>
      <c r="BM27" s="48"/>
      <c r="BO27">
        <f t="shared" si="20"/>
        <v>1</v>
      </c>
      <c r="BP27">
        <f t="shared" si="21"/>
        <v>0</v>
      </c>
    </row>
    <row r="28" spans="1:68" ht="15.75" customHeight="1" x14ac:dyDescent="0.25">
      <c r="A28" s="42" t="s">
        <v>86</v>
      </c>
      <c r="B28" s="43" t="s">
        <v>87</v>
      </c>
      <c r="C28" s="44" t="s">
        <v>65</v>
      </c>
      <c r="D28" s="45" t="s">
        <v>65</v>
      </c>
      <c r="E28" s="45" t="s">
        <v>65</v>
      </c>
      <c r="F28" s="45" t="s">
        <v>65</v>
      </c>
      <c r="G28" s="46" t="s">
        <v>65</v>
      </c>
      <c r="H28" s="52" t="s">
        <v>65</v>
      </c>
      <c r="I28" s="48"/>
      <c r="J28" s="48"/>
      <c r="K28" s="48"/>
      <c r="L28" s="48"/>
      <c r="M28" s="48"/>
      <c r="N28" s="48"/>
      <c r="O28" s="48"/>
      <c r="P28" s="48"/>
      <c r="Q28" s="48"/>
      <c r="R28" s="48" t="s">
        <v>65</v>
      </c>
      <c r="S28" s="6">
        <v>0</v>
      </c>
      <c r="T28" s="6">
        <v>2</v>
      </c>
      <c r="U28" s="6">
        <v>4</v>
      </c>
      <c r="V28" s="49"/>
      <c r="W28" s="49"/>
      <c r="X28" s="6"/>
      <c r="Y28" s="6"/>
      <c r="Z28" s="6"/>
      <c r="AA28" s="6"/>
      <c r="AB28" s="49"/>
      <c r="AC28" s="49">
        <v>2</v>
      </c>
      <c r="AD28" s="49"/>
      <c r="AE28" s="49"/>
      <c r="AF28" s="6">
        <v>0</v>
      </c>
      <c r="AG28" s="6">
        <v>0</v>
      </c>
      <c r="AH28" s="6">
        <v>5</v>
      </c>
      <c r="AI28" s="6"/>
      <c r="AJ28" s="49">
        <v>2.5</v>
      </c>
      <c r="AK28" s="49">
        <v>0</v>
      </c>
      <c r="AL28" s="49">
        <v>1</v>
      </c>
      <c r="AM28" s="49"/>
      <c r="AN28" s="6">
        <f t="shared" si="39"/>
        <v>16.5</v>
      </c>
      <c r="AO28" s="50">
        <f t="shared" si="7"/>
        <v>16.5</v>
      </c>
      <c r="AP28" s="3"/>
      <c r="AQ28" s="61">
        <f t="shared" si="8"/>
        <v>4.5</v>
      </c>
      <c r="AR28" s="61">
        <f t="shared" si="9"/>
        <v>5</v>
      </c>
      <c r="AS28" s="61">
        <f t="shared" si="10"/>
        <v>3</v>
      </c>
      <c r="AT28" s="61">
        <f t="shared" si="11"/>
        <v>4</v>
      </c>
      <c r="AU28" s="61"/>
      <c r="AV28" s="5"/>
      <c r="AW28" s="54">
        <f t="shared" si="12"/>
        <v>0.11440396803807365</v>
      </c>
      <c r="AX28" s="54">
        <f t="shared" si="13"/>
        <v>0.26785092488924367</v>
      </c>
      <c r="AY28" s="54">
        <f t="shared" si="14"/>
        <v>0.1022711002324963</v>
      </c>
      <c r="AZ28" s="54">
        <f t="shared" si="15"/>
        <v>0.17646955017911659</v>
      </c>
      <c r="BA28" s="54"/>
      <c r="BB28" s="23"/>
      <c r="BC28" s="48">
        <f t="shared" ref="BC28:BF28" si="46">IF((AW28)&gt;=50%, 2, (IF((AW28)&lt;25%, 0, 1)))</f>
        <v>0</v>
      </c>
      <c r="BD28" s="48">
        <f t="shared" si="46"/>
        <v>1</v>
      </c>
      <c r="BE28" s="48">
        <f t="shared" si="46"/>
        <v>0</v>
      </c>
      <c r="BF28" s="48">
        <f t="shared" si="46"/>
        <v>0</v>
      </c>
      <c r="BG28" s="48"/>
      <c r="BH28" s="8"/>
      <c r="BI28" s="48" t="str">
        <f t="shared" ref="BI28:BL28" si="47">IF(BC28=2,"Att", (IF(BC28=0,"Not","Weak")))</f>
        <v>Not</v>
      </c>
      <c r="BJ28" s="48" t="str">
        <f t="shared" si="47"/>
        <v>Weak</v>
      </c>
      <c r="BK28" s="48" t="str">
        <f t="shared" si="47"/>
        <v>Not</v>
      </c>
      <c r="BL28" s="48" t="str">
        <f t="shared" si="47"/>
        <v>Not</v>
      </c>
      <c r="BM28" s="48"/>
      <c r="BO28">
        <f t="shared" si="20"/>
        <v>0</v>
      </c>
      <c r="BP28">
        <f t="shared" si="21"/>
        <v>1</v>
      </c>
    </row>
    <row r="29" spans="1:68" ht="15.75" customHeight="1" x14ac:dyDescent="0.25">
      <c r="A29" s="42" t="s">
        <v>88</v>
      </c>
      <c r="B29" s="43" t="s">
        <v>89</v>
      </c>
      <c r="C29" s="44" t="s">
        <v>65</v>
      </c>
      <c r="D29" s="45" t="s">
        <v>65</v>
      </c>
      <c r="E29" s="45" t="s">
        <v>65</v>
      </c>
      <c r="F29" s="45" t="s">
        <v>65</v>
      </c>
      <c r="G29" s="46" t="s">
        <v>65</v>
      </c>
      <c r="H29" s="52" t="s">
        <v>65</v>
      </c>
      <c r="I29" s="58"/>
      <c r="J29" s="59"/>
      <c r="K29" s="60"/>
      <c r="L29" s="60"/>
      <c r="M29" s="60"/>
      <c r="N29" s="60"/>
      <c r="O29" s="60"/>
      <c r="P29" s="60"/>
      <c r="Q29" s="60"/>
      <c r="R29" s="48" t="s">
        <v>65</v>
      </c>
      <c r="S29" s="6">
        <v>0</v>
      </c>
      <c r="T29" s="6">
        <v>1</v>
      </c>
      <c r="U29" s="6">
        <v>2</v>
      </c>
      <c r="V29" s="49"/>
      <c r="W29" s="49"/>
      <c r="X29" s="6">
        <v>1</v>
      </c>
      <c r="Y29" s="6">
        <v>0</v>
      </c>
      <c r="Z29" s="6">
        <v>0</v>
      </c>
      <c r="AA29" s="6"/>
      <c r="AB29" s="49">
        <v>0</v>
      </c>
      <c r="AC29" s="49">
        <v>0</v>
      </c>
      <c r="AD29" s="49"/>
      <c r="AE29" s="49"/>
      <c r="AF29" s="6">
        <v>2</v>
      </c>
      <c r="AG29" s="6">
        <v>1</v>
      </c>
      <c r="AH29" s="6">
        <v>4</v>
      </c>
      <c r="AI29" s="6"/>
      <c r="AJ29" s="49"/>
      <c r="AK29" s="49"/>
      <c r="AL29" s="49"/>
      <c r="AM29" s="49"/>
      <c r="AN29" s="6">
        <f t="shared" si="39"/>
        <v>11</v>
      </c>
      <c r="AO29" s="50">
        <f t="shared" si="7"/>
        <v>11</v>
      </c>
      <c r="AP29" s="3"/>
      <c r="AQ29" s="51">
        <f t="shared" si="8"/>
        <v>5</v>
      </c>
      <c r="AR29" s="51">
        <f t="shared" si="9"/>
        <v>4</v>
      </c>
      <c r="AS29" s="51">
        <f t="shared" si="10"/>
        <v>0</v>
      </c>
      <c r="AT29" s="51">
        <f t="shared" si="11"/>
        <v>2</v>
      </c>
      <c r="AU29" s="51"/>
      <c r="AV29" s="5"/>
      <c r="AW29" s="12">
        <f t="shared" si="12"/>
        <v>0.12711552004230406</v>
      </c>
      <c r="AX29" s="12">
        <f t="shared" si="13"/>
        <v>0.21428073991139493</v>
      </c>
      <c r="AY29" s="12">
        <f t="shared" si="14"/>
        <v>0</v>
      </c>
      <c r="AZ29" s="12">
        <f t="shared" si="15"/>
        <v>8.8234775089558293E-2</v>
      </c>
      <c r="BA29" s="12"/>
      <c r="BB29" s="23"/>
      <c r="BC29" s="6">
        <f t="shared" ref="BC29:BF29" si="48">IF((AW29)&gt;=50%, 2, (IF((AW29)&lt;25%, 0, 1)))</f>
        <v>0</v>
      </c>
      <c r="BD29" s="6">
        <f t="shared" si="48"/>
        <v>0</v>
      </c>
      <c r="BE29" s="6">
        <f t="shared" si="48"/>
        <v>0</v>
      </c>
      <c r="BF29" s="6">
        <f t="shared" si="48"/>
        <v>0</v>
      </c>
      <c r="BG29" s="6"/>
      <c r="BH29" s="8"/>
      <c r="BI29" s="48" t="str">
        <f t="shared" ref="BI29:BL29" si="49">IF(BC29=2,"Att", (IF(BC29=0,"Not","Weak")))</f>
        <v>Not</v>
      </c>
      <c r="BJ29" s="48" t="str">
        <f t="shared" si="49"/>
        <v>Not</v>
      </c>
      <c r="BK29" s="48" t="str">
        <f t="shared" si="49"/>
        <v>Not</v>
      </c>
      <c r="BL29" s="48" t="str">
        <f t="shared" si="49"/>
        <v>Not</v>
      </c>
      <c r="BM29" s="48"/>
      <c r="BO29">
        <f t="shared" si="20"/>
        <v>0</v>
      </c>
      <c r="BP29">
        <f t="shared" si="21"/>
        <v>0</v>
      </c>
    </row>
    <row r="30" spans="1:68" ht="15.75" customHeight="1" x14ac:dyDescent="0.25">
      <c r="A30" s="42" t="s">
        <v>90</v>
      </c>
      <c r="B30" s="43" t="s">
        <v>91</v>
      </c>
      <c r="C30" s="44" t="s">
        <v>65</v>
      </c>
      <c r="D30" s="45" t="s">
        <v>26</v>
      </c>
      <c r="E30" s="45" t="s">
        <v>26</v>
      </c>
      <c r="F30" s="45" t="s">
        <v>26</v>
      </c>
      <c r="G30" s="46" t="s">
        <v>65</v>
      </c>
      <c r="H30" s="52" t="s">
        <v>65</v>
      </c>
      <c r="I30" s="58"/>
      <c r="J30" s="59"/>
      <c r="K30" s="60"/>
      <c r="L30" s="60"/>
      <c r="M30" s="60"/>
      <c r="N30" s="60"/>
      <c r="O30" s="60"/>
      <c r="P30" s="60"/>
      <c r="Q30" s="60"/>
      <c r="R30" s="48" t="s">
        <v>26</v>
      </c>
      <c r="S30" s="6"/>
      <c r="T30" s="6"/>
      <c r="U30" s="6"/>
      <c r="V30" s="49"/>
      <c r="W30" s="49"/>
      <c r="X30" s="6"/>
      <c r="Y30" s="6"/>
      <c r="Z30" s="6"/>
      <c r="AA30" s="6"/>
      <c r="AB30" s="49"/>
      <c r="AC30" s="49"/>
      <c r="AD30" s="49"/>
      <c r="AE30" s="49"/>
      <c r="AF30" s="6"/>
      <c r="AG30" s="6"/>
      <c r="AH30" s="6"/>
      <c r="AI30" s="6"/>
      <c r="AJ30" s="49"/>
      <c r="AK30" s="49"/>
      <c r="AL30" s="49"/>
      <c r="AM30" s="49"/>
      <c r="AN30" s="6" t="s">
        <v>26</v>
      </c>
      <c r="AO30" s="50">
        <f t="shared" si="7"/>
        <v>0</v>
      </c>
      <c r="AP30" s="3"/>
      <c r="AQ30" s="51">
        <f t="shared" si="8"/>
        <v>0</v>
      </c>
      <c r="AR30" s="51">
        <f t="shared" si="9"/>
        <v>0</v>
      </c>
      <c r="AS30" s="51">
        <f t="shared" si="10"/>
        <v>0</v>
      </c>
      <c r="AT30" s="51">
        <f t="shared" si="11"/>
        <v>0</v>
      </c>
      <c r="AU30" s="51"/>
      <c r="AV30" s="5"/>
      <c r="AW30" s="12">
        <f t="shared" si="12"/>
        <v>0</v>
      </c>
      <c r="AX30" s="12">
        <f t="shared" si="13"/>
        <v>0</v>
      </c>
      <c r="AY30" s="12">
        <f t="shared" si="14"/>
        <v>0</v>
      </c>
      <c r="AZ30" s="12">
        <f t="shared" si="15"/>
        <v>0</v>
      </c>
      <c r="BA30" s="12"/>
      <c r="BB30" s="23"/>
      <c r="BC30" s="6">
        <f t="shared" ref="BC30:BF30" si="50">IF((AW30)&gt;=50%, 2, (IF((AW30)&lt;25%, 0, 1)))</f>
        <v>0</v>
      </c>
      <c r="BD30" s="6">
        <f t="shared" si="50"/>
        <v>0</v>
      </c>
      <c r="BE30" s="6">
        <f t="shared" si="50"/>
        <v>0</v>
      </c>
      <c r="BF30" s="6">
        <f t="shared" si="50"/>
        <v>0</v>
      </c>
      <c r="BG30" s="6"/>
      <c r="BH30" s="8"/>
      <c r="BI30" s="48" t="str">
        <f t="shared" ref="BI30:BL30" si="51">IF(BC30=2,"Att", (IF(BC30=0,"Not","Weak")))</f>
        <v>Not</v>
      </c>
      <c r="BJ30" s="48" t="str">
        <f t="shared" si="51"/>
        <v>Not</v>
      </c>
      <c r="BK30" s="48" t="str">
        <f t="shared" si="51"/>
        <v>Not</v>
      </c>
      <c r="BL30" s="48" t="str">
        <f t="shared" si="51"/>
        <v>Not</v>
      </c>
      <c r="BM30" s="48"/>
      <c r="BO30">
        <f t="shared" si="20"/>
        <v>0</v>
      </c>
      <c r="BP30">
        <f t="shared" si="21"/>
        <v>0</v>
      </c>
    </row>
    <row r="31" spans="1:68" ht="15.75" customHeight="1" x14ac:dyDescent="0.25">
      <c r="A31" s="42" t="s">
        <v>92</v>
      </c>
      <c r="B31" s="43" t="s">
        <v>93</v>
      </c>
      <c r="C31" s="44" t="s">
        <v>65</v>
      </c>
      <c r="D31" s="45" t="s">
        <v>65</v>
      </c>
      <c r="E31" s="45" t="s">
        <v>65</v>
      </c>
      <c r="F31" s="45" t="s">
        <v>65</v>
      </c>
      <c r="G31" s="46" t="s">
        <v>65</v>
      </c>
      <c r="H31" s="60" t="s">
        <v>65</v>
      </c>
      <c r="I31" s="58"/>
      <c r="J31" s="59"/>
      <c r="K31" s="60"/>
      <c r="L31" s="60"/>
      <c r="M31" s="60"/>
      <c r="N31" s="60"/>
      <c r="O31" s="60"/>
      <c r="P31" s="60"/>
      <c r="Q31" s="60"/>
      <c r="R31" s="48" t="s">
        <v>65</v>
      </c>
      <c r="S31" s="6"/>
      <c r="T31" s="6">
        <v>1</v>
      </c>
      <c r="U31" s="6"/>
      <c r="V31" s="49">
        <v>0</v>
      </c>
      <c r="W31" s="49"/>
      <c r="X31" s="6">
        <v>2</v>
      </c>
      <c r="Y31" s="6">
        <v>0</v>
      </c>
      <c r="Z31" s="6"/>
      <c r="AA31" s="6"/>
      <c r="AB31" s="49"/>
      <c r="AC31" s="49"/>
      <c r="AD31" s="49"/>
      <c r="AE31" s="49"/>
      <c r="AF31" s="6">
        <v>1</v>
      </c>
      <c r="AG31" s="6">
        <v>0</v>
      </c>
      <c r="AH31" s="6"/>
      <c r="AI31" s="6"/>
      <c r="AJ31" s="49"/>
      <c r="AK31" s="49"/>
      <c r="AL31" s="49"/>
      <c r="AM31" s="49"/>
      <c r="AN31" s="6">
        <f t="shared" ref="AN31:AN36" si="52">SUM(S31:AM31)</f>
        <v>4</v>
      </c>
      <c r="AO31" s="50">
        <f t="shared" si="7"/>
        <v>4</v>
      </c>
      <c r="AP31" s="3"/>
      <c r="AQ31" s="51">
        <f t="shared" si="8"/>
        <v>4</v>
      </c>
      <c r="AR31" s="51">
        <f t="shared" si="9"/>
        <v>0</v>
      </c>
      <c r="AS31" s="51">
        <f t="shared" si="10"/>
        <v>0</v>
      </c>
      <c r="AT31" s="51">
        <f t="shared" si="11"/>
        <v>0</v>
      </c>
      <c r="AU31" s="51"/>
      <c r="AV31" s="5"/>
      <c r="AW31" s="12">
        <f t="shared" si="12"/>
        <v>0.10169241603384324</v>
      </c>
      <c r="AX31" s="12">
        <f t="shared" si="13"/>
        <v>0</v>
      </c>
      <c r="AY31" s="12">
        <f t="shared" si="14"/>
        <v>0</v>
      </c>
      <c r="AZ31" s="12">
        <f t="shared" si="15"/>
        <v>0</v>
      </c>
      <c r="BA31" s="12"/>
      <c r="BB31" s="23"/>
      <c r="BC31" s="6">
        <f t="shared" ref="BC31:BF31" si="53">IF((AW31)&gt;=50%, 2, (IF((AW31)&lt;25%, 0, 1)))</f>
        <v>0</v>
      </c>
      <c r="BD31" s="6">
        <f t="shared" si="53"/>
        <v>0</v>
      </c>
      <c r="BE31" s="6">
        <f t="shared" si="53"/>
        <v>0</v>
      </c>
      <c r="BF31" s="6">
        <f t="shared" si="53"/>
        <v>0</v>
      </c>
      <c r="BG31" s="6"/>
      <c r="BH31" s="8"/>
      <c r="BI31" s="48" t="str">
        <f t="shared" ref="BI31:BL31" si="54">IF(BC31=2,"Att", (IF(BC31=0,"Not","Weak")))</f>
        <v>Not</v>
      </c>
      <c r="BJ31" s="48" t="str">
        <f t="shared" si="54"/>
        <v>Not</v>
      </c>
      <c r="BK31" s="48" t="str">
        <f t="shared" si="54"/>
        <v>Not</v>
      </c>
      <c r="BL31" s="48" t="str">
        <f t="shared" si="54"/>
        <v>Not</v>
      </c>
      <c r="BM31" s="48"/>
      <c r="BO31">
        <f t="shared" si="20"/>
        <v>0</v>
      </c>
      <c r="BP31">
        <f t="shared" si="21"/>
        <v>0</v>
      </c>
    </row>
    <row r="32" spans="1:68" ht="15.75" customHeight="1" x14ac:dyDescent="0.25">
      <c r="A32" s="42" t="s">
        <v>94</v>
      </c>
      <c r="B32" s="43" t="s">
        <v>95</v>
      </c>
      <c r="C32" s="44">
        <v>9</v>
      </c>
      <c r="D32" s="45">
        <v>6.5</v>
      </c>
      <c r="E32" s="45" t="s">
        <v>26</v>
      </c>
      <c r="F32" s="45">
        <v>3</v>
      </c>
      <c r="G32" s="46">
        <f t="shared" ref="G32:G36" si="55">SUM(LARGE(D32:F32,{1,2}))</f>
        <v>9.5</v>
      </c>
      <c r="H32" s="60" t="s">
        <v>26</v>
      </c>
      <c r="I32" s="58">
        <v>8</v>
      </c>
      <c r="J32" s="59"/>
      <c r="K32" s="60"/>
      <c r="L32" s="60"/>
      <c r="M32" s="60"/>
      <c r="N32" s="60"/>
      <c r="O32" s="60">
        <v>7</v>
      </c>
      <c r="P32" s="60"/>
      <c r="Q32" s="60"/>
      <c r="R32" s="48">
        <f t="shared" ref="R32:R36" si="56">SUM(I32,L32,O32)</f>
        <v>15</v>
      </c>
      <c r="S32" s="6">
        <v>0</v>
      </c>
      <c r="T32" s="6"/>
      <c r="U32" s="6"/>
      <c r="V32" s="49">
        <v>2</v>
      </c>
      <c r="W32" s="49">
        <v>2</v>
      </c>
      <c r="X32" s="6">
        <v>1</v>
      </c>
      <c r="Y32" s="6">
        <v>0</v>
      </c>
      <c r="Z32" s="6"/>
      <c r="AA32" s="6"/>
      <c r="AB32" s="49"/>
      <c r="AC32" s="49"/>
      <c r="AD32" s="49"/>
      <c r="AE32" s="49"/>
      <c r="AF32" s="6"/>
      <c r="AG32" s="6"/>
      <c r="AH32" s="6"/>
      <c r="AI32" s="6"/>
      <c r="AJ32" s="49">
        <v>1</v>
      </c>
      <c r="AK32" s="49">
        <v>0</v>
      </c>
      <c r="AL32" s="49">
        <v>0</v>
      </c>
      <c r="AM32" s="49"/>
      <c r="AN32" s="6">
        <f t="shared" si="52"/>
        <v>6</v>
      </c>
      <c r="AO32" s="50">
        <f t="shared" si="7"/>
        <v>39.5</v>
      </c>
      <c r="AP32" s="3"/>
      <c r="AQ32" s="51">
        <f t="shared" si="8"/>
        <v>18.5</v>
      </c>
      <c r="AR32" s="51">
        <f t="shared" si="9"/>
        <v>0</v>
      </c>
      <c r="AS32" s="51">
        <f t="shared" si="10"/>
        <v>9</v>
      </c>
      <c r="AT32" s="51">
        <f t="shared" si="11"/>
        <v>3</v>
      </c>
      <c r="AU32" s="51"/>
      <c r="AV32" s="5"/>
      <c r="AW32" s="12">
        <f t="shared" si="12"/>
        <v>0.47032742415652495</v>
      </c>
      <c r="AX32" s="12">
        <f t="shared" si="13"/>
        <v>0</v>
      </c>
      <c r="AY32" s="12">
        <f t="shared" si="14"/>
        <v>0.30681330069748891</v>
      </c>
      <c r="AZ32" s="12">
        <f t="shared" si="15"/>
        <v>0.13235216263433744</v>
      </c>
      <c r="BA32" s="12"/>
      <c r="BB32" s="23"/>
      <c r="BC32" s="6">
        <f t="shared" ref="BC32:BF32" si="57">IF((AW32)&gt;=50%, 2, (IF((AW32)&lt;25%, 0, 1)))</f>
        <v>1</v>
      </c>
      <c r="BD32" s="6">
        <f t="shared" si="57"/>
        <v>0</v>
      </c>
      <c r="BE32" s="6">
        <f t="shared" si="57"/>
        <v>1</v>
      </c>
      <c r="BF32" s="6">
        <f t="shared" si="57"/>
        <v>0</v>
      </c>
      <c r="BG32" s="6"/>
      <c r="BH32" s="8"/>
      <c r="BI32" s="48" t="str">
        <f t="shared" ref="BI32:BL32" si="58">IF(BC32=2,"Att", (IF(BC32=0,"Not","Weak")))</f>
        <v>Weak</v>
      </c>
      <c r="BJ32" s="48" t="str">
        <f t="shared" si="58"/>
        <v>Not</v>
      </c>
      <c r="BK32" s="48" t="str">
        <f t="shared" si="58"/>
        <v>Weak</v>
      </c>
      <c r="BL32" s="48" t="str">
        <f t="shared" si="58"/>
        <v>Not</v>
      </c>
      <c r="BM32" s="48"/>
      <c r="BO32">
        <f t="shared" si="20"/>
        <v>1</v>
      </c>
      <c r="BP32">
        <f t="shared" si="21"/>
        <v>1</v>
      </c>
    </row>
    <row r="33" spans="1:69" ht="15.75" customHeight="1" x14ac:dyDescent="0.25">
      <c r="A33" s="42" t="s">
        <v>96</v>
      </c>
      <c r="B33" s="43" t="s">
        <v>97</v>
      </c>
      <c r="C33" s="44">
        <v>9</v>
      </c>
      <c r="D33" s="45">
        <v>1</v>
      </c>
      <c r="E33" s="45">
        <v>1</v>
      </c>
      <c r="F33" s="45">
        <v>0</v>
      </c>
      <c r="G33" s="46">
        <f t="shared" si="55"/>
        <v>2</v>
      </c>
      <c r="H33" s="60">
        <v>10</v>
      </c>
      <c r="I33" s="58">
        <v>7</v>
      </c>
      <c r="J33" s="59"/>
      <c r="K33" s="60"/>
      <c r="L33" s="60"/>
      <c r="M33" s="60"/>
      <c r="N33" s="60"/>
      <c r="O33" s="60">
        <v>6</v>
      </c>
      <c r="P33" s="60"/>
      <c r="Q33" s="60"/>
      <c r="R33" s="48">
        <f t="shared" si="56"/>
        <v>13</v>
      </c>
      <c r="S33" s="6"/>
      <c r="T33" s="6"/>
      <c r="U33" s="6"/>
      <c r="V33" s="49"/>
      <c r="W33" s="49"/>
      <c r="X33" s="6">
        <v>2</v>
      </c>
      <c r="Y33" s="6">
        <v>1.5</v>
      </c>
      <c r="Z33" s="6">
        <v>0</v>
      </c>
      <c r="AA33" s="6"/>
      <c r="AB33" s="49"/>
      <c r="AC33" s="49">
        <v>0</v>
      </c>
      <c r="AD33" s="49"/>
      <c r="AE33" s="49"/>
      <c r="AF33" s="6">
        <v>0</v>
      </c>
      <c r="AG33" s="6">
        <v>0</v>
      </c>
      <c r="AH33" s="6">
        <v>0</v>
      </c>
      <c r="AI33" s="6"/>
      <c r="AJ33" s="49">
        <v>2</v>
      </c>
      <c r="AK33" s="49">
        <v>0</v>
      </c>
      <c r="AL33" s="49">
        <v>0</v>
      </c>
      <c r="AM33" s="49"/>
      <c r="AN33" s="6">
        <f t="shared" si="52"/>
        <v>5.5</v>
      </c>
      <c r="AO33" s="50">
        <f t="shared" si="7"/>
        <v>39.5</v>
      </c>
      <c r="AP33" s="3"/>
      <c r="AQ33" s="51">
        <f t="shared" si="8"/>
        <v>13.5</v>
      </c>
      <c r="AR33" s="51">
        <f t="shared" si="9"/>
        <v>0</v>
      </c>
      <c r="AS33" s="51">
        <f t="shared" si="10"/>
        <v>7</v>
      </c>
      <c r="AT33" s="51">
        <f t="shared" si="11"/>
        <v>10</v>
      </c>
      <c r="AU33" s="51"/>
      <c r="AV33" s="5"/>
      <c r="AW33" s="12">
        <f t="shared" si="12"/>
        <v>0.34321190411422092</v>
      </c>
      <c r="AX33" s="12">
        <f t="shared" si="13"/>
        <v>0</v>
      </c>
      <c r="AY33" s="12">
        <f t="shared" si="14"/>
        <v>0.23863256720915804</v>
      </c>
      <c r="AZ33" s="12">
        <f t="shared" si="15"/>
        <v>0.44117387544779146</v>
      </c>
      <c r="BA33" s="12"/>
      <c r="BB33" s="23"/>
      <c r="BC33" s="6">
        <f t="shared" ref="BC33:BF33" si="59">IF((AW33)&gt;=50%, 2, (IF((AW33)&lt;25%, 0, 1)))</f>
        <v>1</v>
      </c>
      <c r="BD33" s="6">
        <f t="shared" si="59"/>
        <v>0</v>
      </c>
      <c r="BE33" s="6">
        <f t="shared" si="59"/>
        <v>0</v>
      </c>
      <c r="BF33" s="6">
        <f t="shared" si="59"/>
        <v>1</v>
      </c>
      <c r="BG33" s="6"/>
      <c r="BH33" s="8"/>
      <c r="BI33" s="48" t="str">
        <f t="shared" ref="BI33:BL33" si="60">IF(BC33=2,"Att", (IF(BC33=0,"Not","Weak")))</f>
        <v>Weak</v>
      </c>
      <c r="BJ33" s="48" t="str">
        <f t="shared" si="60"/>
        <v>Not</v>
      </c>
      <c r="BK33" s="48" t="str">
        <f t="shared" si="60"/>
        <v>Not</v>
      </c>
      <c r="BL33" s="48" t="str">
        <f t="shared" si="60"/>
        <v>Weak</v>
      </c>
      <c r="BM33" s="48"/>
      <c r="BO33">
        <f t="shared" si="20"/>
        <v>1</v>
      </c>
      <c r="BP33">
        <f t="shared" si="21"/>
        <v>1</v>
      </c>
    </row>
    <row r="34" spans="1:69" ht="15.75" customHeight="1" x14ac:dyDescent="0.25">
      <c r="A34" s="42" t="s">
        <v>98</v>
      </c>
      <c r="B34" s="43" t="s">
        <v>99</v>
      </c>
      <c r="C34" s="44">
        <v>10</v>
      </c>
      <c r="D34" s="45">
        <v>5.5</v>
      </c>
      <c r="E34" s="45">
        <v>10</v>
      </c>
      <c r="F34" s="45">
        <v>10</v>
      </c>
      <c r="G34" s="46">
        <f t="shared" si="55"/>
        <v>20</v>
      </c>
      <c r="H34" s="60">
        <v>10</v>
      </c>
      <c r="I34" s="58">
        <v>10</v>
      </c>
      <c r="J34" s="59"/>
      <c r="K34" s="60"/>
      <c r="L34" s="60"/>
      <c r="M34" s="60"/>
      <c r="N34" s="60"/>
      <c r="O34" s="60">
        <v>9</v>
      </c>
      <c r="P34" s="60"/>
      <c r="Q34" s="60"/>
      <c r="R34" s="48">
        <f t="shared" si="56"/>
        <v>19</v>
      </c>
      <c r="S34" s="6">
        <v>0</v>
      </c>
      <c r="T34" s="6">
        <v>4</v>
      </c>
      <c r="U34" s="6">
        <v>3</v>
      </c>
      <c r="V34" s="49">
        <v>1</v>
      </c>
      <c r="W34" s="49">
        <v>2</v>
      </c>
      <c r="X34" s="6">
        <v>2</v>
      </c>
      <c r="Y34" s="6">
        <v>2</v>
      </c>
      <c r="Z34" s="6"/>
      <c r="AA34" s="6"/>
      <c r="AB34" s="49"/>
      <c r="AC34" s="49"/>
      <c r="AD34" s="49"/>
      <c r="AE34" s="49"/>
      <c r="AF34" s="6"/>
      <c r="AG34" s="6"/>
      <c r="AH34" s="6"/>
      <c r="AI34" s="6"/>
      <c r="AJ34" s="49">
        <v>0</v>
      </c>
      <c r="AK34" s="49">
        <v>1.5</v>
      </c>
      <c r="AL34" s="49"/>
      <c r="AM34" s="49"/>
      <c r="AN34" s="6">
        <f t="shared" si="52"/>
        <v>15.5</v>
      </c>
      <c r="AO34" s="50">
        <f t="shared" si="7"/>
        <v>74.5</v>
      </c>
      <c r="AP34" s="3"/>
      <c r="AQ34" s="51">
        <f t="shared" si="8"/>
        <v>24.5</v>
      </c>
      <c r="AR34" s="51">
        <f t="shared" si="9"/>
        <v>1.5</v>
      </c>
      <c r="AS34" s="51">
        <f t="shared" si="10"/>
        <v>21</v>
      </c>
      <c r="AT34" s="51">
        <f t="shared" si="11"/>
        <v>23</v>
      </c>
      <c r="AU34" s="51"/>
      <c r="AV34" s="5"/>
      <c r="AW34" s="12">
        <f t="shared" si="12"/>
        <v>0.62286604820728986</v>
      </c>
      <c r="AX34" s="12">
        <f t="shared" si="13"/>
        <v>8.0355277466773109E-2</v>
      </c>
      <c r="AY34" s="12">
        <f t="shared" si="14"/>
        <v>0.71589770162747413</v>
      </c>
      <c r="AZ34" s="12">
        <f t="shared" si="15"/>
        <v>1</v>
      </c>
      <c r="BA34" s="12"/>
      <c r="BB34" s="23"/>
      <c r="BC34" s="6">
        <f t="shared" ref="BC34:BF34" si="61">IF((AW34)&gt;=50%, 2, (IF((AW34)&lt;25%, 0, 1)))</f>
        <v>2</v>
      </c>
      <c r="BD34" s="6">
        <f t="shared" si="61"/>
        <v>0</v>
      </c>
      <c r="BE34" s="6">
        <f t="shared" si="61"/>
        <v>2</v>
      </c>
      <c r="BF34" s="6">
        <f t="shared" si="61"/>
        <v>2</v>
      </c>
      <c r="BG34" s="6"/>
      <c r="BH34" s="8"/>
      <c r="BI34" s="48" t="str">
        <f t="shared" ref="BI34:BL34" si="62">IF(BC34=2,"Att", (IF(BC34=0,"Not","Weak")))</f>
        <v>Att</v>
      </c>
      <c r="BJ34" s="48" t="str">
        <f t="shared" si="62"/>
        <v>Not</v>
      </c>
      <c r="BK34" s="48" t="str">
        <f t="shared" si="62"/>
        <v>Att</v>
      </c>
      <c r="BL34" s="48" t="str">
        <f t="shared" si="62"/>
        <v>Att</v>
      </c>
      <c r="BM34" s="48"/>
      <c r="BO34">
        <f t="shared" si="20"/>
        <v>2</v>
      </c>
      <c r="BP34">
        <f t="shared" si="21"/>
        <v>4</v>
      </c>
    </row>
    <row r="35" spans="1:69" ht="15.75" customHeight="1" x14ac:dyDescent="0.25">
      <c r="A35" s="42" t="s">
        <v>100</v>
      </c>
      <c r="B35" s="43" t="s">
        <v>101</v>
      </c>
      <c r="C35" s="44">
        <v>10</v>
      </c>
      <c r="D35" s="45">
        <v>6</v>
      </c>
      <c r="E35" s="45">
        <v>10</v>
      </c>
      <c r="F35" s="45">
        <v>10</v>
      </c>
      <c r="G35" s="46">
        <f t="shared" si="55"/>
        <v>20</v>
      </c>
      <c r="H35" s="60">
        <v>10</v>
      </c>
      <c r="I35" s="58">
        <v>10</v>
      </c>
      <c r="J35" s="59"/>
      <c r="K35" s="60"/>
      <c r="L35" s="60"/>
      <c r="M35" s="60"/>
      <c r="N35" s="60"/>
      <c r="O35" s="60">
        <v>10</v>
      </c>
      <c r="P35" s="60"/>
      <c r="Q35" s="60"/>
      <c r="R35" s="48">
        <f t="shared" si="56"/>
        <v>20</v>
      </c>
      <c r="S35" s="6">
        <v>2</v>
      </c>
      <c r="T35" s="6">
        <v>4</v>
      </c>
      <c r="U35" s="6">
        <v>4</v>
      </c>
      <c r="V35" s="49"/>
      <c r="W35" s="49"/>
      <c r="X35" s="6"/>
      <c r="Y35" s="6"/>
      <c r="Z35" s="6"/>
      <c r="AA35" s="6"/>
      <c r="AB35" s="49">
        <v>5</v>
      </c>
      <c r="AC35" s="49">
        <v>4</v>
      </c>
      <c r="AD35" s="49"/>
      <c r="AE35" s="49"/>
      <c r="AF35" s="6">
        <v>3</v>
      </c>
      <c r="AG35" s="6">
        <v>2</v>
      </c>
      <c r="AH35" s="6">
        <v>5</v>
      </c>
      <c r="AI35" s="6"/>
      <c r="AJ35" s="49">
        <v>3</v>
      </c>
      <c r="AK35" s="49">
        <v>3</v>
      </c>
      <c r="AL35" s="49">
        <v>4</v>
      </c>
      <c r="AM35" s="49"/>
      <c r="AN35" s="6">
        <f t="shared" si="52"/>
        <v>39</v>
      </c>
      <c r="AO35" s="50">
        <f t="shared" si="7"/>
        <v>99</v>
      </c>
      <c r="AP35" s="3"/>
      <c r="AQ35" s="51">
        <f t="shared" si="8"/>
        <v>30</v>
      </c>
      <c r="AR35" s="51">
        <f t="shared" si="9"/>
        <v>13</v>
      </c>
      <c r="AS35" s="51">
        <f t="shared" si="10"/>
        <v>28</v>
      </c>
      <c r="AT35" s="51">
        <f t="shared" si="11"/>
        <v>24</v>
      </c>
      <c r="AU35" s="51"/>
      <c r="AV35" s="5"/>
      <c r="AW35" s="12">
        <f t="shared" si="12"/>
        <v>0.7626931202538243</v>
      </c>
      <c r="AX35" s="12">
        <f t="shared" si="13"/>
        <v>0.69641240471203358</v>
      </c>
      <c r="AY35" s="12">
        <f t="shared" si="14"/>
        <v>0.95453026883663217</v>
      </c>
      <c r="AZ35" s="12">
        <f t="shared" si="15"/>
        <v>1</v>
      </c>
      <c r="BA35" s="12"/>
      <c r="BB35" s="23"/>
      <c r="BC35" s="6">
        <f t="shared" ref="BC35:BF35" si="63">IF((AW35)&gt;=50%, 2, (IF((AW35)&lt;25%, 0, 1)))</f>
        <v>2</v>
      </c>
      <c r="BD35" s="6">
        <f t="shared" si="63"/>
        <v>2</v>
      </c>
      <c r="BE35" s="6">
        <f t="shared" si="63"/>
        <v>2</v>
      </c>
      <c r="BF35" s="6">
        <f t="shared" si="63"/>
        <v>2</v>
      </c>
      <c r="BG35" s="6"/>
      <c r="BH35" s="8"/>
      <c r="BI35" s="6" t="str">
        <f t="shared" ref="BI35:BL35" si="64">IF(BC35=2,"Att", (IF(BC35=0,"Not","Weak")))</f>
        <v>Att</v>
      </c>
      <c r="BJ35" s="6" t="str">
        <f t="shared" si="64"/>
        <v>Att</v>
      </c>
      <c r="BK35" s="6" t="str">
        <f t="shared" si="64"/>
        <v>Att</v>
      </c>
      <c r="BL35" s="48" t="str">
        <f t="shared" si="64"/>
        <v>Att</v>
      </c>
      <c r="BM35" s="6"/>
      <c r="BO35">
        <f t="shared" si="20"/>
        <v>2</v>
      </c>
      <c r="BP35">
        <f t="shared" si="21"/>
        <v>6</v>
      </c>
    </row>
    <row r="36" spans="1:69" ht="15.75" customHeight="1" x14ac:dyDescent="0.25">
      <c r="A36" s="42" t="s">
        <v>102</v>
      </c>
      <c r="B36" s="43" t="s">
        <v>103</v>
      </c>
      <c r="C36" s="44">
        <v>10</v>
      </c>
      <c r="D36" s="45">
        <v>7</v>
      </c>
      <c r="E36" s="45">
        <v>6</v>
      </c>
      <c r="F36" s="45">
        <v>4</v>
      </c>
      <c r="G36" s="46">
        <f t="shared" si="55"/>
        <v>13</v>
      </c>
      <c r="H36" s="60">
        <v>10</v>
      </c>
      <c r="I36" s="58">
        <v>10</v>
      </c>
      <c r="J36" s="59"/>
      <c r="K36" s="60"/>
      <c r="L36" s="60"/>
      <c r="M36" s="60"/>
      <c r="N36" s="60"/>
      <c r="O36" s="60">
        <v>6</v>
      </c>
      <c r="P36" s="60"/>
      <c r="Q36" s="60"/>
      <c r="R36" s="48">
        <f t="shared" si="56"/>
        <v>16</v>
      </c>
      <c r="S36" s="6">
        <v>1</v>
      </c>
      <c r="T36" s="6">
        <v>4</v>
      </c>
      <c r="U36" s="6">
        <v>4</v>
      </c>
      <c r="V36" s="49">
        <v>5</v>
      </c>
      <c r="W36" s="49">
        <v>5</v>
      </c>
      <c r="X36" s="6"/>
      <c r="Y36" s="6"/>
      <c r="Z36" s="6"/>
      <c r="AA36" s="6"/>
      <c r="AB36" s="49"/>
      <c r="AC36" s="49"/>
      <c r="AD36" s="49"/>
      <c r="AE36" s="49"/>
      <c r="AF36" s="6">
        <v>0</v>
      </c>
      <c r="AG36" s="6">
        <v>2</v>
      </c>
      <c r="AH36" s="6">
        <v>5</v>
      </c>
      <c r="AI36" s="6"/>
      <c r="AJ36" s="49">
        <v>1</v>
      </c>
      <c r="AK36" s="49">
        <v>3</v>
      </c>
      <c r="AL36" s="49">
        <v>3</v>
      </c>
      <c r="AM36" s="49"/>
      <c r="AN36" s="6">
        <f t="shared" si="52"/>
        <v>33</v>
      </c>
      <c r="AO36" s="50">
        <f t="shared" si="7"/>
        <v>82</v>
      </c>
      <c r="AP36" s="3"/>
      <c r="AQ36" s="51">
        <f t="shared" si="8"/>
        <v>30</v>
      </c>
      <c r="AR36" s="51">
        <f t="shared" si="9"/>
        <v>8</v>
      </c>
      <c r="AS36" s="51">
        <f t="shared" si="10"/>
        <v>20</v>
      </c>
      <c r="AT36" s="51">
        <f t="shared" si="11"/>
        <v>18</v>
      </c>
      <c r="AU36" s="51"/>
      <c r="AV36" s="5"/>
      <c r="AW36" s="12">
        <f t="shared" si="12"/>
        <v>0.7626931202538243</v>
      </c>
      <c r="AX36" s="12">
        <f t="shared" si="13"/>
        <v>0.42856147982278986</v>
      </c>
      <c r="AY36" s="12">
        <f t="shared" si="14"/>
        <v>0.68180733488330869</v>
      </c>
      <c r="AZ36" s="12">
        <f t="shared" si="15"/>
        <v>0.79411297580602458</v>
      </c>
      <c r="BA36" s="12"/>
      <c r="BB36" s="23"/>
      <c r="BC36" s="6">
        <f t="shared" ref="BC36:BF36" si="65">IF((AW36)&gt;=50%, 2, (IF((AW36)&lt;25%, 0, 1)))</f>
        <v>2</v>
      </c>
      <c r="BD36" s="6">
        <f t="shared" si="65"/>
        <v>1</v>
      </c>
      <c r="BE36" s="6">
        <f t="shared" si="65"/>
        <v>2</v>
      </c>
      <c r="BF36" s="6">
        <f t="shared" si="65"/>
        <v>2</v>
      </c>
      <c r="BG36" s="6"/>
      <c r="BH36" s="8"/>
      <c r="BI36" s="6" t="str">
        <f t="shared" ref="BI36:BL36" si="66">IF(BC36=2,"Att", (IF(BC36=0,"Not","Weak")))</f>
        <v>Att</v>
      </c>
      <c r="BJ36" s="6" t="str">
        <f t="shared" si="66"/>
        <v>Weak</v>
      </c>
      <c r="BK36" s="6" t="str">
        <f t="shared" si="66"/>
        <v>Att</v>
      </c>
      <c r="BL36" s="48" t="str">
        <f t="shared" si="66"/>
        <v>Att</v>
      </c>
      <c r="BM36" s="6"/>
      <c r="BO36">
        <f t="shared" si="20"/>
        <v>2</v>
      </c>
      <c r="BP36">
        <f t="shared" si="21"/>
        <v>5</v>
      </c>
    </row>
    <row r="37" spans="1:69" ht="15.75" customHeight="1" x14ac:dyDescent="0.25">
      <c r="A37" s="42" t="s">
        <v>104</v>
      </c>
      <c r="B37" s="43" t="s">
        <v>105</v>
      </c>
      <c r="C37" s="44">
        <v>4</v>
      </c>
      <c r="D37" s="45">
        <v>3</v>
      </c>
      <c r="E37" s="45" t="s">
        <v>26</v>
      </c>
      <c r="F37" s="45" t="s">
        <v>26</v>
      </c>
      <c r="G37" s="46" t="s">
        <v>26</v>
      </c>
      <c r="H37" s="60"/>
      <c r="I37" s="58"/>
      <c r="J37" s="59"/>
      <c r="K37" s="60"/>
      <c r="L37" s="60"/>
      <c r="M37" s="60"/>
      <c r="N37" s="60"/>
      <c r="O37" s="60"/>
      <c r="P37" s="60"/>
      <c r="Q37" s="60"/>
      <c r="R37" s="48" t="s">
        <v>26</v>
      </c>
      <c r="S37" s="6"/>
      <c r="T37" s="6"/>
      <c r="U37" s="6"/>
      <c r="V37" s="49"/>
      <c r="W37" s="49"/>
      <c r="X37" s="6"/>
      <c r="Y37" s="6"/>
      <c r="Z37" s="6"/>
      <c r="AA37" s="6"/>
      <c r="AB37" s="49"/>
      <c r="AC37" s="49"/>
      <c r="AD37" s="49"/>
      <c r="AE37" s="49"/>
      <c r="AF37" s="6"/>
      <c r="AG37" s="6"/>
      <c r="AH37" s="6"/>
      <c r="AI37" s="6"/>
      <c r="AJ37" s="49"/>
      <c r="AK37" s="49"/>
      <c r="AL37" s="49"/>
      <c r="AM37" s="49"/>
      <c r="AN37" s="6" t="s">
        <v>26</v>
      </c>
      <c r="AO37" s="50">
        <f t="shared" si="7"/>
        <v>4</v>
      </c>
      <c r="AP37" s="3"/>
      <c r="AQ37" s="51">
        <f t="shared" si="8"/>
        <v>3</v>
      </c>
      <c r="AR37" s="51">
        <f t="shared" si="9"/>
        <v>0</v>
      </c>
      <c r="AS37" s="51">
        <f t="shared" si="10"/>
        <v>0</v>
      </c>
      <c r="AT37" s="51">
        <f t="shared" si="11"/>
        <v>0</v>
      </c>
      <c r="AU37" s="51"/>
      <c r="AV37" s="5"/>
      <c r="AW37" s="12">
        <f t="shared" si="12"/>
        <v>7.6269312025382424E-2</v>
      </c>
      <c r="AX37" s="12">
        <f t="shared" si="13"/>
        <v>0</v>
      </c>
      <c r="AY37" s="12">
        <f t="shared" si="14"/>
        <v>0</v>
      </c>
      <c r="AZ37" s="12">
        <f t="shared" si="15"/>
        <v>0</v>
      </c>
      <c r="BA37" s="12"/>
      <c r="BB37" s="23"/>
      <c r="BC37" s="6">
        <f t="shared" ref="BC37:BF37" si="67">IF((AW37)&gt;=50%, 2, (IF((AW37)&lt;25%, 0, 1)))</f>
        <v>0</v>
      </c>
      <c r="BD37" s="6">
        <f t="shared" si="67"/>
        <v>0</v>
      </c>
      <c r="BE37" s="6">
        <f t="shared" si="67"/>
        <v>0</v>
      </c>
      <c r="BF37" s="6">
        <f t="shared" si="67"/>
        <v>0</v>
      </c>
      <c r="BG37" s="6"/>
      <c r="BH37" s="8"/>
      <c r="BI37" s="6" t="str">
        <f t="shared" ref="BI37:BL37" si="68">IF(BC37=2,"Att", (IF(BC37=0,"Not","Weak")))</f>
        <v>Not</v>
      </c>
      <c r="BJ37" s="6" t="str">
        <f t="shared" si="68"/>
        <v>Not</v>
      </c>
      <c r="BK37" s="6" t="str">
        <f t="shared" si="68"/>
        <v>Not</v>
      </c>
      <c r="BL37" s="48" t="str">
        <f t="shared" si="68"/>
        <v>Not</v>
      </c>
      <c r="BM37" s="6"/>
      <c r="BO37">
        <f t="shared" si="20"/>
        <v>0</v>
      </c>
      <c r="BP37">
        <f t="shared" si="21"/>
        <v>0</v>
      </c>
    </row>
    <row r="38" spans="1:69" ht="15.75" customHeight="1" x14ac:dyDescent="0.25">
      <c r="A38" s="42" t="s">
        <v>106</v>
      </c>
      <c r="B38" s="43" t="s">
        <v>107</v>
      </c>
      <c r="C38" s="44">
        <v>7</v>
      </c>
      <c r="D38" s="45">
        <v>5</v>
      </c>
      <c r="E38" s="45">
        <v>3</v>
      </c>
      <c r="F38" s="45">
        <v>3</v>
      </c>
      <c r="G38" s="46">
        <f t="shared" ref="G38:G59" si="69">SUM(LARGE(D38:F38,{1,2}))</f>
        <v>8</v>
      </c>
      <c r="H38" s="60">
        <v>10</v>
      </c>
      <c r="I38" s="58">
        <v>8</v>
      </c>
      <c r="J38" s="59"/>
      <c r="K38" s="60"/>
      <c r="L38" s="60"/>
      <c r="M38" s="60"/>
      <c r="N38" s="60"/>
      <c r="O38" s="60">
        <v>9</v>
      </c>
      <c r="P38" s="60"/>
      <c r="Q38" s="60"/>
      <c r="R38" s="48">
        <f t="shared" ref="R38:R50" si="70">SUM(I38,L38,O38)</f>
        <v>17</v>
      </c>
      <c r="S38" s="6">
        <v>2</v>
      </c>
      <c r="T38" s="6">
        <v>4</v>
      </c>
      <c r="U38" s="6">
        <v>4</v>
      </c>
      <c r="V38" s="49">
        <v>5</v>
      </c>
      <c r="W38" s="49"/>
      <c r="X38" s="6"/>
      <c r="Y38" s="6"/>
      <c r="Z38" s="6"/>
      <c r="AA38" s="6"/>
      <c r="AB38" s="49"/>
      <c r="AC38" s="49"/>
      <c r="AD38" s="49"/>
      <c r="AE38" s="49"/>
      <c r="AF38" s="6">
        <v>3</v>
      </c>
      <c r="AG38" s="6"/>
      <c r="AH38" s="6"/>
      <c r="AI38" s="6"/>
      <c r="AJ38" s="49">
        <v>1</v>
      </c>
      <c r="AK38" s="49">
        <v>0</v>
      </c>
      <c r="AL38" s="49"/>
      <c r="AM38" s="49"/>
      <c r="AN38" s="6">
        <f t="shared" ref="AN38:AN50" si="71">SUM(S38:AM38)</f>
        <v>19</v>
      </c>
      <c r="AO38" s="50">
        <f t="shared" si="7"/>
        <v>61</v>
      </c>
      <c r="AP38" s="3"/>
      <c r="AQ38" s="51">
        <f t="shared" si="8"/>
        <v>28</v>
      </c>
      <c r="AR38" s="51">
        <f t="shared" si="9"/>
        <v>0</v>
      </c>
      <c r="AS38" s="51">
        <f t="shared" si="10"/>
        <v>12</v>
      </c>
      <c r="AT38" s="51">
        <f t="shared" si="11"/>
        <v>17</v>
      </c>
      <c r="AU38" s="51"/>
      <c r="AV38" s="5"/>
      <c r="AW38" s="12">
        <f t="shared" si="12"/>
        <v>0.71184691223690266</v>
      </c>
      <c r="AX38" s="12">
        <f t="shared" si="13"/>
        <v>0</v>
      </c>
      <c r="AY38" s="12">
        <f t="shared" si="14"/>
        <v>0.40908440092998521</v>
      </c>
      <c r="AZ38" s="12">
        <f t="shared" si="15"/>
        <v>0.74999558826124546</v>
      </c>
      <c r="BA38" s="12"/>
      <c r="BB38" s="23"/>
      <c r="BC38" s="6">
        <f t="shared" ref="BC38:BF38" si="72">IF((AW38)&gt;=50%, 2, (IF((AW38)&lt;25%, 0, 1)))</f>
        <v>2</v>
      </c>
      <c r="BD38" s="6">
        <f t="shared" si="72"/>
        <v>0</v>
      </c>
      <c r="BE38" s="6">
        <f t="shared" si="72"/>
        <v>1</v>
      </c>
      <c r="BF38" s="6">
        <f t="shared" si="72"/>
        <v>2</v>
      </c>
      <c r="BG38" s="6"/>
      <c r="BH38" s="8"/>
      <c r="BI38" s="6" t="str">
        <f t="shared" ref="BI38:BL38" si="73">IF(BC38=2,"Att", (IF(BC38=0,"Not","Weak")))</f>
        <v>Att</v>
      </c>
      <c r="BJ38" s="6" t="str">
        <f t="shared" si="73"/>
        <v>Not</v>
      </c>
      <c r="BK38" s="6" t="str">
        <f t="shared" si="73"/>
        <v>Weak</v>
      </c>
      <c r="BL38" s="48" t="str">
        <f t="shared" si="73"/>
        <v>Att</v>
      </c>
      <c r="BM38" s="6"/>
      <c r="BO38">
        <f t="shared" si="20"/>
        <v>2</v>
      </c>
      <c r="BP38">
        <f t="shared" si="21"/>
        <v>3</v>
      </c>
    </row>
    <row r="39" spans="1:69" ht="15.75" customHeight="1" x14ac:dyDescent="0.25">
      <c r="A39" s="42" t="s">
        <v>108</v>
      </c>
      <c r="B39" s="43" t="s">
        <v>109</v>
      </c>
      <c r="C39" s="44">
        <v>6</v>
      </c>
      <c r="D39" s="45">
        <v>6</v>
      </c>
      <c r="E39" s="45">
        <v>4</v>
      </c>
      <c r="F39" s="45">
        <v>9</v>
      </c>
      <c r="G39" s="46">
        <f t="shared" si="69"/>
        <v>15</v>
      </c>
      <c r="H39" s="60">
        <v>10</v>
      </c>
      <c r="I39" s="58">
        <v>10</v>
      </c>
      <c r="J39" s="59"/>
      <c r="K39" s="60"/>
      <c r="L39" s="60"/>
      <c r="M39" s="60"/>
      <c r="N39" s="60"/>
      <c r="O39" s="60">
        <v>10</v>
      </c>
      <c r="P39" s="60"/>
      <c r="Q39" s="60"/>
      <c r="R39" s="48">
        <f t="shared" si="70"/>
        <v>20</v>
      </c>
      <c r="S39" s="6"/>
      <c r="T39" s="6"/>
      <c r="U39" s="6">
        <v>4</v>
      </c>
      <c r="V39" s="49"/>
      <c r="W39" s="49"/>
      <c r="X39" s="6">
        <v>1</v>
      </c>
      <c r="Y39" s="6">
        <v>3</v>
      </c>
      <c r="Z39" s="6">
        <v>0</v>
      </c>
      <c r="AA39" s="6"/>
      <c r="AB39" s="49"/>
      <c r="AC39" s="49"/>
      <c r="AD39" s="49"/>
      <c r="AE39" s="49"/>
      <c r="AF39" s="6">
        <v>0</v>
      </c>
      <c r="AG39" s="6">
        <v>0</v>
      </c>
      <c r="AH39" s="6">
        <v>4</v>
      </c>
      <c r="AI39" s="6"/>
      <c r="AJ39" s="49">
        <v>2</v>
      </c>
      <c r="AK39" s="49">
        <v>1</v>
      </c>
      <c r="AL39" s="49">
        <v>4</v>
      </c>
      <c r="AM39" s="49"/>
      <c r="AN39" s="6">
        <f t="shared" si="71"/>
        <v>19</v>
      </c>
      <c r="AO39" s="50">
        <f t="shared" si="7"/>
        <v>70</v>
      </c>
      <c r="AP39" s="3"/>
      <c r="AQ39" s="51">
        <f t="shared" si="8"/>
        <v>22</v>
      </c>
      <c r="AR39" s="51">
        <f t="shared" si="9"/>
        <v>5</v>
      </c>
      <c r="AS39" s="51">
        <f t="shared" si="10"/>
        <v>18</v>
      </c>
      <c r="AT39" s="51">
        <f t="shared" si="11"/>
        <v>23</v>
      </c>
      <c r="AU39" s="51"/>
      <c r="AV39" s="5"/>
      <c r="AW39" s="12">
        <f t="shared" si="12"/>
        <v>0.55930828818613776</v>
      </c>
      <c r="AX39" s="12">
        <f t="shared" si="13"/>
        <v>0.26785092488924367</v>
      </c>
      <c r="AY39" s="12">
        <f t="shared" si="14"/>
        <v>0.61362660139497782</v>
      </c>
      <c r="AZ39" s="12">
        <f t="shared" si="15"/>
        <v>1</v>
      </c>
      <c r="BA39" s="12"/>
      <c r="BB39" s="23"/>
      <c r="BC39" s="6">
        <f t="shared" ref="BC39:BF39" si="74">IF((AW39)&gt;=50%, 2, (IF((AW39)&lt;25%, 0, 1)))</f>
        <v>2</v>
      </c>
      <c r="BD39" s="6">
        <f t="shared" si="74"/>
        <v>1</v>
      </c>
      <c r="BE39" s="6">
        <f t="shared" si="74"/>
        <v>2</v>
      </c>
      <c r="BF39" s="6">
        <f t="shared" si="74"/>
        <v>2</v>
      </c>
      <c r="BG39" s="6"/>
      <c r="BH39" s="8"/>
      <c r="BI39" s="6" t="str">
        <f t="shared" ref="BI39:BL39" si="75">IF(BC39=2,"Att", (IF(BC39=0,"Not","Weak")))</f>
        <v>Att</v>
      </c>
      <c r="BJ39" s="6" t="str">
        <f t="shared" si="75"/>
        <v>Weak</v>
      </c>
      <c r="BK39" s="6" t="str">
        <f t="shared" si="75"/>
        <v>Att</v>
      </c>
      <c r="BL39" s="48" t="str">
        <f t="shared" si="75"/>
        <v>Att</v>
      </c>
      <c r="BM39" s="6"/>
      <c r="BO39">
        <f t="shared" si="20"/>
        <v>2</v>
      </c>
      <c r="BP39">
        <f t="shared" si="21"/>
        <v>5</v>
      </c>
    </row>
    <row r="40" spans="1:69" ht="15.75" customHeight="1" x14ac:dyDescent="0.25">
      <c r="A40" s="42" t="s">
        <v>110</v>
      </c>
      <c r="B40" s="43" t="s">
        <v>111</v>
      </c>
      <c r="C40" s="44">
        <v>10</v>
      </c>
      <c r="D40" s="45">
        <v>4</v>
      </c>
      <c r="E40" s="45">
        <v>3</v>
      </c>
      <c r="F40" s="45">
        <v>6</v>
      </c>
      <c r="G40" s="46">
        <f t="shared" si="69"/>
        <v>10</v>
      </c>
      <c r="H40" s="60">
        <v>10</v>
      </c>
      <c r="I40" s="58">
        <v>8</v>
      </c>
      <c r="J40" s="59"/>
      <c r="K40" s="60"/>
      <c r="L40" s="60"/>
      <c r="M40" s="60"/>
      <c r="N40" s="60"/>
      <c r="O40" s="60">
        <v>10</v>
      </c>
      <c r="P40" s="60"/>
      <c r="Q40" s="60"/>
      <c r="R40" s="48">
        <f t="shared" si="70"/>
        <v>18</v>
      </c>
      <c r="S40" s="6">
        <v>1</v>
      </c>
      <c r="T40" s="6">
        <v>4</v>
      </c>
      <c r="U40" s="6">
        <v>0</v>
      </c>
      <c r="V40" s="49">
        <v>0</v>
      </c>
      <c r="W40" s="49">
        <v>0</v>
      </c>
      <c r="X40" s="6"/>
      <c r="Y40" s="6"/>
      <c r="Z40" s="6"/>
      <c r="AA40" s="6"/>
      <c r="AB40" s="49"/>
      <c r="AC40" s="49"/>
      <c r="AD40" s="49"/>
      <c r="AE40" s="49"/>
      <c r="AF40" s="6">
        <v>0</v>
      </c>
      <c r="AG40" s="6">
        <v>0</v>
      </c>
      <c r="AH40" s="6">
        <v>0</v>
      </c>
      <c r="AI40" s="6"/>
      <c r="AJ40" s="49">
        <v>2</v>
      </c>
      <c r="AK40" s="49">
        <v>0</v>
      </c>
      <c r="AL40" s="49"/>
      <c r="AM40" s="49"/>
      <c r="AN40" s="6">
        <f t="shared" si="71"/>
        <v>7</v>
      </c>
      <c r="AO40" s="50">
        <f t="shared" si="7"/>
        <v>55</v>
      </c>
      <c r="AP40" s="3"/>
      <c r="AQ40" s="51">
        <f t="shared" si="8"/>
        <v>19</v>
      </c>
      <c r="AR40" s="51">
        <f t="shared" si="9"/>
        <v>0</v>
      </c>
      <c r="AS40" s="51">
        <f t="shared" si="10"/>
        <v>13</v>
      </c>
      <c r="AT40" s="51">
        <f t="shared" si="11"/>
        <v>16</v>
      </c>
      <c r="AU40" s="51"/>
      <c r="AV40" s="5"/>
      <c r="AW40" s="12">
        <f t="shared" si="12"/>
        <v>0.48303897616075536</v>
      </c>
      <c r="AX40" s="12">
        <f t="shared" si="13"/>
        <v>0</v>
      </c>
      <c r="AY40" s="12">
        <f t="shared" si="14"/>
        <v>0.44317476767415065</v>
      </c>
      <c r="AZ40" s="12">
        <f t="shared" si="15"/>
        <v>0.70587820071646634</v>
      </c>
      <c r="BA40" s="12"/>
      <c r="BB40" s="23"/>
      <c r="BC40" s="6">
        <f t="shared" ref="BC40:BF40" si="76">IF((AW40)&gt;=50%, 2, (IF((AW40)&lt;25%, 0, 1)))</f>
        <v>1</v>
      </c>
      <c r="BD40" s="6">
        <f t="shared" si="76"/>
        <v>0</v>
      </c>
      <c r="BE40" s="6">
        <f t="shared" si="76"/>
        <v>1</v>
      </c>
      <c r="BF40" s="6">
        <f t="shared" si="76"/>
        <v>2</v>
      </c>
      <c r="BG40" s="6"/>
      <c r="BH40" s="8"/>
      <c r="BI40" s="6" t="str">
        <f t="shared" ref="BI40:BL40" si="77">IF(BC40=2,"Att", (IF(BC40=0,"Not","Weak")))</f>
        <v>Weak</v>
      </c>
      <c r="BJ40" s="6" t="str">
        <f t="shared" si="77"/>
        <v>Not</v>
      </c>
      <c r="BK40" s="6" t="str">
        <f t="shared" si="77"/>
        <v>Weak</v>
      </c>
      <c r="BL40" s="48" t="str">
        <f t="shared" si="77"/>
        <v>Att</v>
      </c>
      <c r="BM40" s="6"/>
      <c r="BO40">
        <f t="shared" si="20"/>
        <v>1</v>
      </c>
      <c r="BP40">
        <f t="shared" si="21"/>
        <v>3</v>
      </c>
      <c r="BQ40" s="5"/>
    </row>
    <row r="41" spans="1:69" ht="15.75" customHeight="1" x14ac:dyDescent="0.25">
      <c r="A41" s="42" t="s">
        <v>112</v>
      </c>
      <c r="B41" s="43" t="s">
        <v>113</v>
      </c>
      <c r="C41" s="44">
        <v>9</v>
      </c>
      <c r="D41" s="45">
        <v>4</v>
      </c>
      <c r="E41" s="45">
        <v>5</v>
      </c>
      <c r="F41" s="45">
        <v>5</v>
      </c>
      <c r="G41" s="46">
        <f t="shared" si="69"/>
        <v>10</v>
      </c>
      <c r="H41" s="60">
        <v>10</v>
      </c>
      <c r="I41" s="58">
        <v>10</v>
      </c>
      <c r="J41" s="59"/>
      <c r="K41" s="60"/>
      <c r="L41" s="60"/>
      <c r="M41" s="60"/>
      <c r="N41" s="60"/>
      <c r="O41" s="60">
        <v>10</v>
      </c>
      <c r="P41" s="60"/>
      <c r="Q41" s="60"/>
      <c r="R41" s="48">
        <f t="shared" si="70"/>
        <v>20</v>
      </c>
      <c r="S41" s="6">
        <v>0</v>
      </c>
      <c r="T41" s="6">
        <v>4</v>
      </c>
      <c r="U41" s="6">
        <v>2</v>
      </c>
      <c r="V41" s="49"/>
      <c r="W41" s="49"/>
      <c r="X41" s="6">
        <v>1</v>
      </c>
      <c r="Y41" s="6">
        <v>0</v>
      </c>
      <c r="Z41" s="6">
        <v>5</v>
      </c>
      <c r="AA41" s="6"/>
      <c r="AB41" s="49">
        <v>4</v>
      </c>
      <c r="AC41" s="49">
        <v>5</v>
      </c>
      <c r="AD41" s="49"/>
      <c r="AE41" s="49"/>
      <c r="AF41" s="6">
        <v>0</v>
      </c>
      <c r="AG41" s="6">
        <v>0</v>
      </c>
      <c r="AH41" s="6">
        <v>5</v>
      </c>
      <c r="AI41" s="6"/>
      <c r="AJ41" s="49"/>
      <c r="AK41" s="49"/>
      <c r="AL41" s="49"/>
      <c r="AM41" s="49"/>
      <c r="AN41" s="6">
        <f t="shared" si="71"/>
        <v>26</v>
      </c>
      <c r="AO41" s="50">
        <f t="shared" si="7"/>
        <v>75</v>
      </c>
      <c r="AP41" s="3"/>
      <c r="AQ41" s="51">
        <f t="shared" si="8"/>
        <v>24</v>
      </c>
      <c r="AR41" s="51">
        <f t="shared" si="9"/>
        <v>9</v>
      </c>
      <c r="AS41" s="51">
        <f t="shared" si="10"/>
        <v>20</v>
      </c>
      <c r="AT41" s="51">
        <f t="shared" si="11"/>
        <v>17</v>
      </c>
      <c r="AU41" s="51"/>
      <c r="AV41" s="5"/>
      <c r="AW41" s="12">
        <f t="shared" si="12"/>
        <v>0.61015449620305939</v>
      </c>
      <c r="AX41" s="12">
        <f t="shared" si="13"/>
        <v>0.48213166480063863</v>
      </c>
      <c r="AY41" s="12">
        <f t="shared" si="14"/>
        <v>0.68180733488330869</v>
      </c>
      <c r="AZ41" s="12">
        <f t="shared" si="15"/>
        <v>0.74999558826124546</v>
      </c>
      <c r="BA41" s="12"/>
      <c r="BB41" s="23"/>
      <c r="BC41" s="6">
        <f t="shared" ref="BC41:BF41" si="78">IF((AW41)&gt;=50%, 2, (IF((AW41)&lt;25%, 0, 1)))</f>
        <v>2</v>
      </c>
      <c r="BD41" s="6">
        <f t="shared" si="78"/>
        <v>1</v>
      </c>
      <c r="BE41" s="6">
        <f t="shared" si="78"/>
        <v>2</v>
      </c>
      <c r="BF41" s="6">
        <f t="shared" si="78"/>
        <v>2</v>
      </c>
      <c r="BG41" s="6"/>
      <c r="BH41" s="8"/>
      <c r="BI41" s="6" t="str">
        <f t="shared" ref="BI41:BL41" si="79">IF(BC41=2,"Att", (IF(BC41=0,"Not","Weak")))</f>
        <v>Att</v>
      </c>
      <c r="BJ41" s="6" t="str">
        <f t="shared" si="79"/>
        <v>Weak</v>
      </c>
      <c r="BK41" s="6" t="str">
        <f t="shared" si="79"/>
        <v>Att</v>
      </c>
      <c r="BL41" s="48" t="str">
        <f t="shared" si="79"/>
        <v>Att</v>
      </c>
      <c r="BM41" s="6"/>
      <c r="BO41">
        <f t="shared" si="20"/>
        <v>2</v>
      </c>
      <c r="BP41">
        <f t="shared" si="21"/>
        <v>5</v>
      </c>
      <c r="BQ41" s="5"/>
    </row>
    <row r="42" spans="1:69" ht="15.75" customHeight="1" x14ac:dyDescent="0.25">
      <c r="A42" s="42" t="s">
        <v>114</v>
      </c>
      <c r="B42" s="43" t="s">
        <v>115</v>
      </c>
      <c r="C42" s="44">
        <v>4</v>
      </c>
      <c r="D42" s="45">
        <v>8</v>
      </c>
      <c r="E42" s="45">
        <v>9</v>
      </c>
      <c r="F42" s="45">
        <v>0</v>
      </c>
      <c r="G42" s="46">
        <f t="shared" si="69"/>
        <v>17</v>
      </c>
      <c r="H42" s="60"/>
      <c r="I42" s="58">
        <v>10</v>
      </c>
      <c r="J42" s="59"/>
      <c r="K42" s="60"/>
      <c r="L42" s="60"/>
      <c r="M42" s="60"/>
      <c r="N42" s="60"/>
      <c r="O42" s="60">
        <v>10</v>
      </c>
      <c r="P42" s="60"/>
      <c r="Q42" s="60"/>
      <c r="R42" s="48">
        <f t="shared" si="70"/>
        <v>20</v>
      </c>
      <c r="S42" s="6">
        <v>2</v>
      </c>
      <c r="T42" s="6">
        <v>1</v>
      </c>
      <c r="U42" s="6">
        <v>4</v>
      </c>
      <c r="V42" s="49">
        <v>5</v>
      </c>
      <c r="W42" s="49">
        <v>5</v>
      </c>
      <c r="X42" s="6">
        <v>2</v>
      </c>
      <c r="Y42" s="6">
        <v>3</v>
      </c>
      <c r="Z42" s="6">
        <v>5</v>
      </c>
      <c r="AA42" s="6"/>
      <c r="AB42" s="49"/>
      <c r="AC42" s="49"/>
      <c r="AD42" s="49"/>
      <c r="AE42" s="49"/>
      <c r="AF42" s="6">
        <v>2</v>
      </c>
      <c r="AG42" s="6">
        <v>2</v>
      </c>
      <c r="AH42" s="6">
        <v>4</v>
      </c>
      <c r="AI42" s="6"/>
      <c r="AJ42" s="49"/>
      <c r="AK42" s="49"/>
      <c r="AL42" s="49"/>
      <c r="AM42" s="49"/>
      <c r="AN42" s="6">
        <f t="shared" si="71"/>
        <v>35</v>
      </c>
      <c r="AO42" s="50">
        <f t="shared" si="7"/>
        <v>76</v>
      </c>
      <c r="AP42" s="3"/>
      <c r="AQ42" s="51">
        <f t="shared" si="8"/>
        <v>40</v>
      </c>
      <c r="AR42" s="51">
        <f t="shared" si="9"/>
        <v>4</v>
      </c>
      <c r="AS42" s="51">
        <f t="shared" si="10"/>
        <v>24</v>
      </c>
      <c r="AT42" s="51">
        <f t="shared" si="11"/>
        <v>4</v>
      </c>
      <c r="AU42" s="51"/>
      <c r="AV42" s="5"/>
      <c r="AW42" s="12">
        <f t="shared" si="12"/>
        <v>1</v>
      </c>
      <c r="AX42" s="12">
        <f t="shared" si="13"/>
        <v>0.21428073991139493</v>
      </c>
      <c r="AY42" s="12">
        <f t="shared" si="14"/>
        <v>0.81816880185997043</v>
      </c>
      <c r="AZ42" s="12">
        <f t="shared" si="15"/>
        <v>0.17646955017911659</v>
      </c>
      <c r="BA42" s="12"/>
      <c r="BB42" s="23"/>
      <c r="BC42" s="6">
        <f t="shared" ref="BC42:BF42" si="80">IF((AW42)&gt;=50%, 2, (IF((AW42)&lt;25%, 0, 1)))</f>
        <v>2</v>
      </c>
      <c r="BD42" s="6">
        <f t="shared" si="80"/>
        <v>0</v>
      </c>
      <c r="BE42" s="6">
        <f t="shared" si="80"/>
        <v>2</v>
      </c>
      <c r="BF42" s="6">
        <f t="shared" si="80"/>
        <v>0</v>
      </c>
      <c r="BG42" s="6"/>
      <c r="BH42" s="8"/>
      <c r="BI42" s="6" t="str">
        <f t="shared" ref="BI42:BL42" si="81">IF(BC42=2,"Att", (IF(BC42=0,"Not","Weak")))</f>
        <v>Att</v>
      </c>
      <c r="BJ42" s="6" t="str">
        <f t="shared" si="81"/>
        <v>Not</v>
      </c>
      <c r="BK42" s="6" t="str">
        <f t="shared" si="81"/>
        <v>Att</v>
      </c>
      <c r="BL42" s="48" t="str">
        <f t="shared" si="81"/>
        <v>Not</v>
      </c>
      <c r="BM42" s="6"/>
      <c r="BO42">
        <f t="shared" si="20"/>
        <v>2</v>
      </c>
      <c r="BP42">
        <f t="shared" si="21"/>
        <v>2</v>
      </c>
      <c r="BQ42" s="5"/>
    </row>
    <row r="43" spans="1:69" ht="15.75" customHeight="1" x14ac:dyDescent="0.25">
      <c r="A43" s="62" t="s">
        <v>116</v>
      </c>
      <c r="B43" s="63" t="s">
        <v>117</v>
      </c>
      <c r="C43" s="44">
        <v>10</v>
      </c>
      <c r="D43" s="45">
        <v>0</v>
      </c>
      <c r="E43" s="45">
        <v>0</v>
      </c>
      <c r="F43" s="45">
        <v>3</v>
      </c>
      <c r="G43" s="46">
        <f t="shared" si="69"/>
        <v>3</v>
      </c>
      <c r="H43" s="60">
        <v>7</v>
      </c>
      <c r="I43" s="58">
        <v>8</v>
      </c>
      <c r="J43" s="59"/>
      <c r="K43" s="60"/>
      <c r="L43" s="60"/>
      <c r="M43" s="60"/>
      <c r="N43" s="60"/>
      <c r="O43" s="60">
        <v>5</v>
      </c>
      <c r="P43" s="60"/>
      <c r="Q43" s="60"/>
      <c r="R43" s="48">
        <f t="shared" si="70"/>
        <v>13</v>
      </c>
      <c r="S43" s="6">
        <v>1</v>
      </c>
      <c r="T43" s="6">
        <v>4</v>
      </c>
      <c r="U43" s="6">
        <v>1</v>
      </c>
      <c r="V43" s="49">
        <v>2.5</v>
      </c>
      <c r="W43" s="49"/>
      <c r="X43" s="6"/>
      <c r="Y43" s="6"/>
      <c r="Z43" s="6"/>
      <c r="AA43" s="6"/>
      <c r="AB43" s="49"/>
      <c r="AC43" s="49"/>
      <c r="AD43" s="49"/>
      <c r="AE43" s="49"/>
      <c r="AF43" s="6">
        <v>0</v>
      </c>
      <c r="AG43" s="6">
        <v>0</v>
      </c>
      <c r="AH43" s="6">
        <v>0</v>
      </c>
      <c r="AI43" s="6"/>
      <c r="AJ43" s="49">
        <v>2</v>
      </c>
      <c r="AK43" s="49">
        <v>1</v>
      </c>
      <c r="AL43" s="49">
        <v>0</v>
      </c>
      <c r="AM43" s="49"/>
      <c r="AN43" s="6">
        <f t="shared" si="71"/>
        <v>11.5</v>
      </c>
      <c r="AO43" s="50">
        <f t="shared" si="7"/>
        <v>44.5</v>
      </c>
      <c r="AP43" s="3"/>
      <c r="AQ43" s="51">
        <f t="shared" si="8"/>
        <v>17.5</v>
      </c>
      <c r="AR43" s="51">
        <f t="shared" si="9"/>
        <v>1</v>
      </c>
      <c r="AS43" s="51">
        <f t="shared" si="10"/>
        <v>5</v>
      </c>
      <c r="AT43" s="51">
        <f t="shared" si="11"/>
        <v>11</v>
      </c>
      <c r="AU43" s="51"/>
      <c r="AV43" s="5"/>
      <c r="AW43" s="12">
        <f t="shared" si="12"/>
        <v>0.44490432014806419</v>
      </c>
      <c r="AX43" s="12">
        <f t="shared" si="13"/>
        <v>5.3570184977848732E-2</v>
      </c>
      <c r="AY43" s="12">
        <f t="shared" si="14"/>
        <v>0.17045183372082717</v>
      </c>
      <c r="AZ43" s="12">
        <f t="shared" si="15"/>
        <v>0.48529126299257058</v>
      </c>
      <c r="BA43" s="12"/>
      <c r="BB43" s="23"/>
      <c r="BC43" s="6">
        <f t="shared" ref="BC43:BF43" si="82">IF((AW43)&gt;=50%, 2, (IF((AW43)&lt;25%, 0, 1)))</f>
        <v>1</v>
      </c>
      <c r="BD43" s="6">
        <f t="shared" si="82"/>
        <v>0</v>
      </c>
      <c r="BE43" s="6">
        <f t="shared" si="82"/>
        <v>0</v>
      </c>
      <c r="BF43" s="6">
        <f t="shared" si="82"/>
        <v>1</v>
      </c>
      <c r="BG43" s="6"/>
      <c r="BH43" s="8"/>
      <c r="BI43" s="6" t="str">
        <f t="shared" ref="BI43:BL43" si="83">IF(BC43=2,"Att", (IF(BC43=0,"Not","Weak")))</f>
        <v>Weak</v>
      </c>
      <c r="BJ43" s="6" t="str">
        <f t="shared" si="83"/>
        <v>Not</v>
      </c>
      <c r="BK43" s="6" t="str">
        <f t="shared" si="83"/>
        <v>Not</v>
      </c>
      <c r="BL43" s="48" t="str">
        <f t="shared" si="83"/>
        <v>Weak</v>
      </c>
      <c r="BM43" s="6"/>
      <c r="BO43">
        <f t="shared" si="20"/>
        <v>1</v>
      </c>
      <c r="BP43">
        <f t="shared" si="21"/>
        <v>1</v>
      </c>
      <c r="BQ43" s="5"/>
    </row>
    <row r="44" spans="1:69" ht="15.75" customHeight="1" x14ac:dyDescent="0.25">
      <c r="A44" s="64" t="s">
        <v>118</v>
      </c>
      <c r="B44" s="65" t="s">
        <v>119</v>
      </c>
      <c r="C44" s="44">
        <v>10</v>
      </c>
      <c r="D44" s="45">
        <v>8.5</v>
      </c>
      <c r="E44" s="45">
        <v>8</v>
      </c>
      <c r="F44" s="45">
        <v>5.5</v>
      </c>
      <c r="G44" s="46">
        <f t="shared" si="69"/>
        <v>16.5</v>
      </c>
      <c r="H44" s="60">
        <v>10</v>
      </c>
      <c r="I44" s="58">
        <v>10</v>
      </c>
      <c r="J44" s="59"/>
      <c r="K44" s="60"/>
      <c r="L44" s="60"/>
      <c r="M44" s="60"/>
      <c r="N44" s="60"/>
      <c r="O44" s="60">
        <v>5</v>
      </c>
      <c r="P44" s="60"/>
      <c r="Q44" s="60"/>
      <c r="R44" s="48">
        <f t="shared" si="70"/>
        <v>15</v>
      </c>
      <c r="S44" s="6">
        <v>2</v>
      </c>
      <c r="T44" s="6">
        <v>4</v>
      </c>
      <c r="U44" s="6">
        <v>4</v>
      </c>
      <c r="V44" s="49">
        <v>4</v>
      </c>
      <c r="W44" s="49">
        <v>3</v>
      </c>
      <c r="X44" s="6">
        <v>2</v>
      </c>
      <c r="Y44" s="6">
        <v>3</v>
      </c>
      <c r="Z44" s="6">
        <v>2</v>
      </c>
      <c r="AA44" s="6"/>
      <c r="AB44" s="49"/>
      <c r="AC44" s="49"/>
      <c r="AD44" s="49"/>
      <c r="AE44" s="49"/>
      <c r="AF44" s="6">
        <v>0</v>
      </c>
      <c r="AG44" s="6">
        <v>0</v>
      </c>
      <c r="AH44" s="6">
        <v>4</v>
      </c>
      <c r="AI44" s="6"/>
      <c r="AJ44" s="49"/>
      <c r="AK44" s="49"/>
      <c r="AL44" s="49"/>
      <c r="AM44" s="49"/>
      <c r="AN44" s="6">
        <f t="shared" si="71"/>
        <v>28</v>
      </c>
      <c r="AO44" s="50">
        <f t="shared" si="7"/>
        <v>79.5</v>
      </c>
      <c r="AP44" s="3"/>
      <c r="AQ44" s="51">
        <f t="shared" si="8"/>
        <v>35.5</v>
      </c>
      <c r="AR44" s="51">
        <f t="shared" si="9"/>
        <v>4</v>
      </c>
      <c r="AS44" s="51">
        <f t="shared" si="10"/>
        <v>16</v>
      </c>
      <c r="AT44" s="51">
        <f t="shared" si="11"/>
        <v>19.5</v>
      </c>
      <c r="AU44" s="51"/>
      <c r="AV44" s="5"/>
      <c r="AW44" s="12">
        <f t="shared" si="12"/>
        <v>0.90252019230035874</v>
      </c>
      <c r="AX44" s="12">
        <f t="shared" si="13"/>
        <v>0.21428073991139493</v>
      </c>
      <c r="AY44" s="12">
        <f t="shared" si="14"/>
        <v>0.54544586790664695</v>
      </c>
      <c r="AZ44" s="12">
        <f t="shared" si="15"/>
        <v>0.86028905712319337</v>
      </c>
      <c r="BA44" s="12"/>
      <c r="BB44" s="23"/>
      <c r="BC44" s="6">
        <f t="shared" ref="BC44:BF44" si="84">IF((AW44)&gt;=50%, 2, (IF((AW44)&lt;25%, 0, 1)))</f>
        <v>2</v>
      </c>
      <c r="BD44" s="6">
        <f t="shared" si="84"/>
        <v>0</v>
      </c>
      <c r="BE44" s="6">
        <f t="shared" si="84"/>
        <v>2</v>
      </c>
      <c r="BF44" s="6">
        <f t="shared" si="84"/>
        <v>2</v>
      </c>
      <c r="BG44" s="6"/>
      <c r="BH44" s="8"/>
      <c r="BI44" s="6" t="str">
        <f t="shared" ref="BI44:BL44" si="85">IF(BC44=2,"Att", (IF(BC44=0,"Not","Weak")))</f>
        <v>Att</v>
      </c>
      <c r="BJ44" s="6" t="str">
        <f t="shared" si="85"/>
        <v>Not</v>
      </c>
      <c r="BK44" s="6" t="str">
        <f t="shared" si="85"/>
        <v>Att</v>
      </c>
      <c r="BL44" s="48" t="str">
        <f t="shared" si="85"/>
        <v>Att</v>
      </c>
      <c r="BM44" s="6"/>
      <c r="BO44">
        <f t="shared" si="20"/>
        <v>2</v>
      </c>
      <c r="BP44">
        <f t="shared" si="21"/>
        <v>4</v>
      </c>
      <c r="BQ44" s="5"/>
    </row>
    <row r="45" spans="1:69" ht="15.75" customHeight="1" x14ac:dyDescent="0.25">
      <c r="A45" s="42" t="s">
        <v>120</v>
      </c>
      <c r="B45" s="43" t="s">
        <v>121</v>
      </c>
      <c r="C45" s="44">
        <v>6</v>
      </c>
      <c r="D45" s="45" t="s">
        <v>26</v>
      </c>
      <c r="E45" s="45">
        <v>0</v>
      </c>
      <c r="F45" s="45">
        <v>0</v>
      </c>
      <c r="G45" s="46">
        <f t="shared" si="69"/>
        <v>0</v>
      </c>
      <c r="H45" s="60">
        <v>10</v>
      </c>
      <c r="I45" s="58">
        <v>8</v>
      </c>
      <c r="J45" s="59"/>
      <c r="K45" s="60"/>
      <c r="L45" s="60"/>
      <c r="M45" s="60"/>
      <c r="N45" s="60"/>
      <c r="O45" s="60">
        <v>5</v>
      </c>
      <c r="P45" s="60"/>
      <c r="Q45" s="60"/>
      <c r="R45" s="48">
        <f t="shared" si="70"/>
        <v>13</v>
      </c>
      <c r="S45" s="6">
        <v>0</v>
      </c>
      <c r="T45" s="6">
        <v>4</v>
      </c>
      <c r="U45" s="6"/>
      <c r="V45" s="49">
        <v>3</v>
      </c>
      <c r="W45" s="49">
        <v>0</v>
      </c>
      <c r="X45" s="6">
        <v>2</v>
      </c>
      <c r="Y45" s="6">
        <v>1.5</v>
      </c>
      <c r="Z45" s="6"/>
      <c r="AA45" s="6"/>
      <c r="AB45" s="49">
        <v>2</v>
      </c>
      <c r="AC45" s="49"/>
      <c r="AD45" s="49"/>
      <c r="AE45" s="49"/>
      <c r="AF45" s="6"/>
      <c r="AG45" s="6"/>
      <c r="AH45" s="6"/>
      <c r="AI45" s="6"/>
      <c r="AJ45" s="49"/>
      <c r="AK45" s="49"/>
      <c r="AL45" s="49"/>
      <c r="AM45" s="49"/>
      <c r="AN45" s="6">
        <f t="shared" si="71"/>
        <v>12.5</v>
      </c>
      <c r="AO45" s="50">
        <f t="shared" si="7"/>
        <v>41.5</v>
      </c>
      <c r="AP45" s="3"/>
      <c r="AQ45" s="51">
        <f t="shared" si="8"/>
        <v>18.5</v>
      </c>
      <c r="AR45" s="51">
        <f t="shared" si="9"/>
        <v>2</v>
      </c>
      <c r="AS45" s="51">
        <f t="shared" si="10"/>
        <v>5</v>
      </c>
      <c r="AT45" s="51">
        <f t="shared" si="11"/>
        <v>10</v>
      </c>
      <c r="AU45" s="51"/>
      <c r="AV45" s="5"/>
      <c r="AW45" s="12">
        <f t="shared" si="12"/>
        <v>0.47032742415652495</v>
      </c>
      <c r="AX45" s="12">
        <f t="shared" si="13"/>
        <v>0.10714036995569746</v>
      </c>
      <c r="AY45" s="12">
        <f t="shared" si="14"/>
        <v>0.17045183372082717</v>
      </c>
      <c r="AZ45" s="12">
        <f t="shared" si="15"/>
        <v>0.44117387544779146</v>
      </c>
      <c r="BA45" s="12"/>
      <c r="BB45" s="23"/>
      <c r="BC45" s="6">
        <f t="shared" ref="BC45:BF45" si="86">IF((AW45)&gt;=50%, 2, (IF((AW45)&lt;25%, 0, 1)))</f>
        <v>1</v>
      </c>
      <c r="BD45" s="6">
        <f t="shared" si="86"/>
        <v>0</v>
      </c>
      <c r="BE45" s="6">
        <f t="shared" si="86"/>
        <v>0</v>
      </c>
      <c r="BF45" s="6">
        <f t="shared" si="86"/>
        <v>1</v>
      </c>
      <c r="BG45" s="6"/>
      <c r="BH45" s="8"/>
      <c r="BI45" s="6" t="str">
        <f t="shared" ref="BI45:BL45" si="87">IF(BC45=2,"Att", (IF(BC45=0,"Not","Weak")))</f>
        <v>Weak</v>
      </c>
      <c r="BJ45" s="6" t="str">
        <f t="shared" si="87"/>
        <v>Not</v>
      </c>
      <c r="BK45" s="6" t="str">
        <f t="shared" si="87"/>
        <v>Not</v>
      </c>
      <c r="BL45" s="48" t="str">
        <f t="shared" si="87"/>
        <v>Weak</v>
      </c>
      <c r="BM45" s="6"/>
      <c r="BO45">
        <f t="shared" si="20"/>
        <v>1</v>
      </c>
      <c r="BP45">
        <f t="shared" si="21"/>
        <v>1</v>
      </c>
      <c r="BQ45" s="5"/>
    </row>
    <row r="46" spans="1:69" ht="15.75" customHeight="1" x14ac:dyDescent="0.25">
      <c r="A46" s="42" t="s">
        <v>122</v>
      </c>
      <c r="B46" s="43" t="s">
        <v>123</v>
      </c>
      <c r="C46" s="60">
        <v>9</v>
      </c>
      <c r="D46" s="45">
        <v>4</v>
      </c>
      <c r="E46" s="45">
        <v>3</v>
      </c>
      <c r="F46" s="45">
        <v>0</v>
      </c>
      <c r="G46" s="46">
        <f t="shared" si="69"/>
        <v>7</v>
      </c>
      <c r="H46" s="60">
        <v>9</v>
      </c>
      <c r="I46" s="58">
        <v>10</v>
      </c>
      <c r="J46" s="59"/>
      <c r="K46" s="60"/>
      <c r="L46" s="60"/>
      <c r="M46" s="60"/>
      <c r="N46" s="60"/>
      <c r="O46" s="60">
        <v>3</v>
      </c>
      <c r="P46" s="60"/>
      <c r="Q46" s="60"/>
      <c r="R46" s="48">
        <f t="shared" si="70"/>
        <v>13</v>
      </c>
      <c r="S46" s="6"/>
      <c r="T46" s="6">
        <v>4</v>
      </c>
      <c r="U46" s="6">
        <v>1</v>
      </c>
      <c r="V46" s="49">
        <v>5</v>
      </c>
      <c r="W46" s="49"/>
      <c r="X46" s="6"/>
      <c r="Y46" s="6"/>
      <c r="Z46" s="6"/>
      <c r="AA46" s="6"/>
      <c r="AB46" s="49">
        <v>1</v>
      </c>
      <c r="AC46" s="49">
        <v>3</v>
      </c>
      <c r="AD46" s="49"/>
      <c r="AE46" s="49"/>
      <c r="AF46" s="6">
        <v>3</v>
      </c>
      <c r="AG46" s="6">
        <v>0</v>
      </c>
      <c r="AH46" s="6">
        <v>0</v>
      </c>
      <c r="AI46" s="6"/>
      <c r="AJ46" s="49"/>
      <c r="AK46" s="49"/>
      <c r="AL46" s="49"/>
      <c r="AM46" s="49"/>
      <c r="AN46" s="6">
        <f t="shared" si="71"/>
        <v>17</v>
      </c>
      <c r="AO46" s="50">
        <f t="shared" si="7"/>
        <v>55</v>
      </c>
      <c r="AP46" s="3"/>
      <c r="AQ46" s="51">
        <f t="shared" si="8"/>
        <v>26</v>
      </c>
      <c r="AR46" s="51">
        <f t="shared" si="9"/>
        <v>1</v>
      </c>
      <c r="AS46" s="51">
        <f t="shared" si="10"/>
        <v>9</v>
      </c>
      <c r="AT46" s="51">
        <f t="shared" si="11"/>
        <v>10</v>
      </c>
      <c r="AU46" s="51"/>
      <c r="AV46" s="5"/>
      <c r="AW46" s="12">
        <f t="shared" si="12"/>
        <v>0.66100070421998103</v>
      </c>
      <c r="AX46" s="12">
        <f t="shared" si="13"/>
        <v>5.3570184977848732E-2</v>
      </c>
      <c r="AY46" s="12">
        <f t="shared" si="14"/>
        <v>0.30681330069748891</v>
      </c>
      <c r="AZ46" s="12">
        <f t="shared" si="15"/>
        <v>0.44117387544779146</v>
      </c>
      <c r="BA46" s="12"/>
      <c r="BB46" s="23"/>
      <c r="BC46" s="6">
        <f t="shared" ref="BC46:BF46" si="88">IF((AW46)&gt;=50%, 2, (IF((AW46)&lt;25%, 0, 1)))</f>
        <v>2</v>
      </c>
      <c r="BD46" s="6">
        <f t="shared" si="88"/>
        <v>0</v>
      </c>
      <c r="BE46" s="6">
        <f t="shared" si="88"/>
        <v>1</v>
      </c>
      <c r="BF46" s="6">
        <f t="shared" si="88"/>
        <v>1</v>
      </c>
      <c r="BG46" s="6"/>
      <c r="BH46" s="8"/>
      <c r="BI46" s="6" t="str">
        <f t="shared" ref="BI46:BL46" si="89">IF(BC46=2,"Att", (IF(BC46=0,"Not","Weak")))</f>
        <v>Att</v>
      </c>
      <c r="BJ46" s="6" t="str">
        <f t="shared" si="89"/>
        <v>Not</v>
      </c>
      <c r="BK46" s="6" t="str">
        <f t="shared" si="89"/>
        <v>Weak</v>
      </c>
      <c r="BL46" s="48" t="str">
        <f t="shared" si="89"/>
        <v>Weak</v>
      </c>
      <c r="BM46" s="6"/>
      <c r="BO46">
        <f t="shared" si="20"/>
        <v>2</v>
      </c>
      <c r="BP46">
        <f t="shared" si="21"/>
        <v>2</v>
      </c>
      <c r="BQ46" s="5"/>
    </row>
    <row r="47" spans="1:69" ht="15.75" customHeight="1" x14ac:dyDescent="0.25">
      <c r="A47" s="42" t="s">
        <v>124</v>
      </c>
      <c r="B47" s="43" t="s">
        <v>125</v>
      </c>
      <c r="C47" s="60">
        <v>9</v>
      </c>
      <c r="D47" s="45">
        <v>4.5</v>
      </c>
      <c r="E47" s="45">
        <v>9</v>
      </c>
      <c r="F47" s="45">
        <v>10</v>
      </c>
      <c r="G47" s="46">
        <f t="shared" si="69"/>
        <v>19</v>
      </c>
      <c r="H47" s="60">
        <v>8</v>
      </c>
      <c r="I47" s="58">
        <v>10</v>
      </c>
      <c r="J47" s="59"/>
      <c r="K47" s="60"/>
      <c r="L47" s="60"/>
      <c r="M47" s="60"/>
      <c r="N47" s="60"/>
      <c r="O47" s="60">
        <v>10</v>
      </c>
      <c r="P47" s="60"/>
      <c r="Q47" s="60"/>
      <c r="R47" s="48">
        <f t="shared" si="70"/>
        <v>20</v>
      </c>
      <c r="S47" s="6"/>
      <c r="T47" s="6">
        <v>2</v>
      </c>
      <c r="U47" s="6">
        <v>4</v>
      </c>
      <c r="V47" s="49">
        <v>4</v>
      </c>
      <c r="W47" s="49">
        <v>2.5</v>
      </c>
      <c r="X47" s="6"/>
      <c r="Y47" s="6"/>
      <c r="Z47" s="6"/>
      <c r="AA47" s="6"/>
      <c r="AB47" s="49">
        <v>3</v>
      </c>
      <c r="AC47" s="49">
        <v>5</v>
      </c>
      <c r="AD47" s="49"/>
      <c r="AE47" s="49"/>
      <c r="AF47" s="6"/>
      <c r="AG47" s="6"/>
      <c r="AH47" s="6"/>
      <c r="AI47" s="6"/>
      <c r="AJ47" s="49">
        <v>2.5</v>
      </c>
      <c r="AK47" s="49">
        <v>3</v>
      </c>
      <c r="AL47" s="49">
        <v>4</v>
      </c>
      <c r="AM47" s="49"/>
      <c r="AN47" s="6">
        <f t="shared" si="71"/>
        <v>30</v>
      </c>
      <c r="AO47" s="50">
        <f t="shared" si="7"/>
        <v>86</v>
      </c>
      <c r="AP47" s="3"/>
      <c r="AQ47" s="51">
        <f t="shared" si="8"/>
        <v>23</v>
      </c>
      <c r="AR47" s="51">
        <f t="shared" si="9"/>
        <v>6</v>
      </c>
      <c r="AS47" s="51">
        <f t="shared" si="10"/>
        <v>30.5</v>
      </c>
      <c r="AT47" s="51">
        <f t="shared" si="11"/>
        <v>22</v>
      </c>
      <c r="AU47" s="51"/>
      <c r="AV47" s="5"/>
      <c r="AW47" s="12">
        <f t="shared" si="12"/>
        <v>0.58473139219459858</v>
      </c>
      <c r="AX47" s="12">
        <f t="shared" si="13"/>
        <v>0.32142110986709244</v>
      </c>
      <c r="AY47" s="12">
        <f t="shared" si="14"/>
        <v>1</v>
      </c>
      <c r="AZ47" s="12">
        <f t="shared" si="15"/>
        <v>0.97058252598514116</v>
      </c>
      <c r="BA47" s="12"/>
      <c r="BB47" s="23"/>
      <c r="BC47" s="6">
        <f t="shared" ref="BC47:BF47" si="90">IF((AW47)&gt;=50%, 2, (IF((AW47)&lt;25%, 0, 1)))</f>
        <v>2</v>
      </c>
      <c r="BD47" s="6">
        <f t="shared" si="90"/>
        <v>1</v>
      </c>
      <c r="BE47" s="6">
        <f t="shared" si="90"/>
        <v>2</v>
      </c>
      <c r="BF47" s="6">
        <f t="shared" si="90"/>
        <v>2</v>
      </c>
      <c r="BG47" s="6"/>
      <c r="BH47" s="8"/>
      <c r="BI47" s="6" t="str">
        <f t="shared" ref="BI47:BL47" si="91">IF(BC47=2,"Att", (IF(BC47=0,"Not","Weak")))</f>
        <v>Att</v>
      </c>
      <c r="BJ47" s="6" t="str">
        <f t="shared" si="91"/>
        <v>Weak</v>
      </c>
      <c r="BK47" s="6" t="str">
        <f t="shared" si="91"/>
        <v>Att</v>
      </c>
      <c r="BL47" s="48" t="str">
        <f t="shared" si="91"/>
        <v>Att</v>
      </c>
      <c r="BM47" s="6"/>
      <c r="BO47">
        <f t="shared" si="20"/>
        <v>2</v>
      </c>
      <c r="BP47">
        <f t="shared" si="21"/>
        <v>5</v>
      </c>
      <c r="BQ47" s="5"/>
    </row>
    <row r="48" spans="1:69" ht="15.75" customHeight="1" x14ac:dyDescent="0.25">
      <c r="A48" s="42" t="s">
        <v>126</v>
      </c>
      <c r="B48" s="43" t="s">
        <v>127</v>
      </c>
      <c r="C48" s="60">
        <v>8</v>
      </c>
      <c r="D48" s="45">
        <v>5.5</v>
      </c>
      <c r="E48" s="45">
        <v>1</v>
      </c>
      <c r="F48" s="45">
        <v>2</v>
      </c>
      <c r="G48" s="46">
        <f t="shared" si="69"/>
        <v>7.5</v>
      </c>
      <c r="H48" s="60">
        <v>10</v>
      </c>
      <c r="I48" s="58">
        <v>7</v>
      </c>
      <c r="J48" s="59"/>
      <c r="K48" s="60"/>
      <c r="L48" s="60"/>
      <c r="M48" s="60"/>
      <c r="N48" s="60"/>
      <c r="O48" s="60">
        <v>5</v>
      </c>
      <c r="P48" s="60"/>
      <c r="Q48" s="60"/>
      <c r="R48" s="48">
        <f t="shared" si="70"/>
        <v>12</v>
      </c>
      <c r="S48" s="6"/>
      <c r="T48" s="6">
        <v>1</v>
      </c>
      <c r="U48" s="6">
        <v>2</v>
      </c>
      <c r="V48" s="49">
        <v>2.5</v>
      </c>
      <c r="W48" s="49"/>
      <c r="X48" s="6">
        <v>2</v>
      </c>
      <c r="Y48" s="6">
        <v>0</v>
      </c>
      <c r="Z48" s="6"/>
      <c r="AA48" s="6"/>
      <c r="AB48" s="49"/>
      <c r="AC48" s="49"/>
      <c r="AD48" s="49"/>
      <c r="AE48" s="49"/>
      <c r="AF48" s="6">
        <v>0</v>
      </c>
      <c r="AG48" s="6">
        <v>0</v>
      </c>
      <c r="AH48" s="6">
        <v>0</v>
      </c>
      <c r="AI48" s="6"/>
      <c r="AJ48" s="49"/>
      <c r="AK48" s="49"/>
      <c r="AL48" s="49"/>
      <c r="AM48" s="49"/>
      <c r="AN48" s="6">
        <f t="shared" si="71"/>
        <v>7.5</v>
      </c>
      <c r="AO48" s="50">
        <f t="shared" si="7"/>
        <v>45</v>
      </c>
      <c r="AP48" s="3"/>
      <c r="AQ48" s="51">
        <f t="shared" si="8"/>
        <v>18</v>
      </c>
      <c r="AR48" s="51">
        <f t="shared" si="9"/>
        <v>0</v>
      </c>
      <c r="AS48" s="51">
        <f t="shared" si="10"/>
        <v>6</v>
      </c>
      <c r="AT48" s="51">
        <f t="shared" si="11"/>
        <v>14</v>
      </c>
      <c r="AU48" s="51"/>
      <c r="AV48" s="5"/>
      <c r="AW48" s="12">
        <f t="shared" si="12"/>
        <v>0.4576158721522946</v>
      </c>
      <c r="AX48" s="12">
        <f t="shared" si="13"/>
        <v>0</v>
      </c>
      <c r="AY48" s="12">
        <f t="shared" si="14"/>
        <v>0.20454220046499261</v>
      </c>
      <c r="AZ48" s="12">
        <f t="shared" si="15"/>
        <v>0.61764342562690799</v>
      </c>
      <c r="BA48" s="12"/>
      <c r="BB48" s="23"/>
      <c r="BC48" s="6">
        <f t="shared" ref="BC48:BF48" si="92">IF((AW48)&gt;=50%, 2, (IF((AW48)&lt;25%, 0, 1)))</f>
        <v>1</v>
      </c>
      <c r="BD48" s="6">
        <f t="shared" si="92"/>
        <v>0</v>
      </c>
      <c r="BE48" s="6">
        <f t="shared" si="92"/>
        <v>0</v>
      </c>
      <c r="BF48" s="6">
        <f t="shared" si="92"/>
        <v>2</v>
      </c>
      <c r="BG48" s="6"/>
      <c r="BH48" s="8"/>
      <c r="BI48" s="6" t="str">
        <f t="shared" ref="BI48:BL48" si="93">IF(BC48=2,"Att", (IF(BC48=0,"Not","Weak")))</f>
        <v>Weak</v>
      </c>
      <c r="BJ48" s="6" t="str">
        <f t="shared" si="93"/>
        <v>Not</v>
      </c>
      <c r="BK48" s="6" t="str">
        <f t="shared" si="93"/>
        <v>Not</v>
      </c>
      <c r="BL48" s="48" t="str">
        <f t="shared" si="93"/>
        <v>Att</v>
      </c>
      <c r="BM48" s="6"/>
      <c r="BO48">
        <f t="shared" si="20"/>
        <v>1</v>
      </c>
      <c r="BP48">
        <f t="shared" si="21"/>
        <v>2</v>
      </c>
      <c r="BQ48" s="5"/>
    </row>
    <row r="49" spans="1:69" ht="15.75" customHeight="1" x14ac:dyDescent="0.25">
      <c r="A49" s="42" t="s">
        <v>128</v>
      </c>
      <c r="B49" s="43" t="s">
        <v>129</v>
      </c>
      <c r="C49" s="60">
        <v>9</v>
      </c>
      <c r="D49" s="45">
        <v>2</v>
      </c>
      <c r="E49" s="45">
        <v>0</v>
      </c>
      <c r="F49" s="45">
        <v>2</v>
      </c>
      <c r="G49" s="46">
        <f t="shared" si="69"/>
        <v>4</v>
      </c>
      <c r="H49" s="60">
        <v>9</v>
      </c>
      <c r="I49" s="58">
        <v>10</v>
      </c>
      <c r="J49" s="59"/>
      <c r="K49" s="60"/>
      <c r="L49" s="60"/>
      <c r="M49" s="60"/>
      <c r="N49" s="60"/>
      <c r="O49" s="60">
        <v>5</v>
      </c>
      <c r="P49" s="60"/>
      <c r="Q49" s="60"/>
      <c r="R49" s="48">
        <f t="shared" si="70"/>
        <v>15</v>
      </c>
      <c r="S49" s="6"/>
      <c r="T49" s="6">
        <v>4</v>
      </c>
      <c r="U49" s="6">
        <v>0</v>
      </c>
      <c r="V49" s="49">
        <v>1</v>
      </c>
      <c r="W49" s="49"/>
      <c r="X49" s="6"/>
      <c r="Y49" s="6"/>
      <c r="Z49" s="6"/>
      <c r="AA49" s="6"/>
      <c r="AB49" s="49"/>
      <c r="AC49" s="49"/>
      <c r="AD49" s="49"/>
      <c r="AE49" s="49"/>
      <c r="AF49" s="6">
        <v>0</v>
      </c>
      <c r="AG49" s="6">
        <v>0</v>
      </c>
      <c r="AH49" s="6">
        <v>0</v>
      </c>
      <c r="AI49" s="6"/>
      <c r="AJ49" s="49"/>
      <c r="AK49" s="49">
        <v>0</v>
      </c>
      <c r="AL49" s="49">
        <v>0</v>
      </c>
      <c r="AM49" s="49"/>
      <c r="AN49" s="6">
        <f t="shared" si="71"/>
        <v>5</v>
      </c>
      <c r="AO49" s="50">
        <f t="shared" si="7"/>
        <v>42</v>
      </c>
      <c r="AP49" s="3"/>
      <c r="AQ49" s="51">
        <f t="shared" si="8"/>
        <v>17</v>
      </c>
      <c r="AR49" s="51">
        <f t="shared" si="9"/>
        <v>0</v>
      </c>
      <c r="AS49" s="51">
        <f t="shared" si="10"/>
        <v>5</v>
      </c>
      <c r="AT49" s="51">
        <f t="shared" si="11"/>
        <v>11</v>
      </c>
      <c r="AU49" s="51"/>
      <c r="AV49" s="5"/>
      <c r="AW49" s="12">
        <f t="shared" si="12"/>
        <v>0.43219276814383378</v>
      </c>
      <c r="AX49" s="12">
        <f t="shared" si="13"/>
        <v>0</v>
      </c>
      <c r="AY49" s="12">
        <f t="shared" si="14"/>
        <v>0.17045183372082717</v>
      </c>
      <c r="AZ49" s="12">
        <f t="shared" si="15"/>
        <v>0.48529126299257058</v>
      </c>
      <c r="BA49" s="12"/>
      <c r="BB49" s="23"/>
      <c r="BC49" s="6">
        <f t="shared" ref="BC49:BF49" si="94">IF((AW49)&gt;=50%, 2, (IF((AW49)&lt;25%, 0, 1)))</f>
        <v>1</v>
      </c>
      <c r="BD49" s="6">
        <f t="shared" si="94"/>
        <v>0</v>
      </c>
      <c r="BE49" s="6">
        <f t="shared" si="94"/>
        <v>0</v>
      </c>
      <c r="BF49" s="6">
        <f t="shared" si="94"/>
        <v>1</v>
      </c>
      <c r="BG49" s="6"/>
      <c r="BH49" s="8"/>
      <c r="BI49" s="6" t="str">
        <f t="shared" ref="BI49:BL49" si="95">IF(BC49=2,"Att", (IF(BC49=0,"Not","Weak")))</f>
        <v>Weak</v>
      </c>
      <c r="BJ49" s="6" t="str">
        <f t="shared" si="95"/>
        <v>Not</v>
      </c>
      <c r="BK49" s="6" t="str">
        <f t="shared" si="95"/>
        <v>Not</v>
      </c>
      <c r="BL49" s="48" t="str">
        <f t="shared" si="95"/>
        <v>Weak</v>
      </c>
      <c r="BM49" s="6"/>
      <c r="BO49">
        <f t="shared" si="20"/>
        <v>1</v>
      </c>
      <c r="BP49">
        <f t="shared" si="21"/>
        <v>1</v>
      </c>
      <c r="BQ49" s="5"/>
    </row>
    <row r="50" spans="1:69" ht="15.75" customHeight="1" x14ac:dyDescent="0.25">
      <c r="A50" s="42" t="s">
        <v>130</v>
      </c>
      <c r="B50" s="43" t="s">
        <v>131</v>
      </c>
      <c r="C50" s="60">
        <v>10</v>
      </c>
      <c r="D50" s="45">
        <v>3.5</v>
      </c>
      <c r="E50" s="45">
        <v>1</v>
      </c>
      <c r="F50" s="45">
        <v>4</v>
      </c>
      <c r="G50" s="46">
        <f t="shared" si="69"/>
        <v>7.5</v>
      </c>
      <c r="H50" s="60">
        <v>10</v>
      </c>
      <c r="I50" s="58">
        <v>9</v>
      </c>
      <c r="J50" s="59"/>
      <c r="K50" s="60"/>
      <c r="L50" s="60"/>
      <c r="M50" s="60"/>
      <c r="N50" s="60"/>
      <c r="O50" s="60">
        <v>6</v>
      </c>
      <c r="P50" s="60"/>
      <c r="Q50" s="60"/>
      <c r="R50" s="48">
        <f t="shared" si="70"/>
        <v>15</v>
      </c>
      <c r="S50" s="6">
        <v>1</v>
      </c>
      <c r="T50" s="6">
        <v>4</v>
      </c>
      <c r="U50" s="6"/>
      <c r="V50" s="49">
        <v>5</v>
      </c>
      <c r="W50" s="49"/>
      <c r="X50" s="6"/>
      <c r="Y50" s="6"/>
      <c r="Z50" s="6"/>
      <c r="AA50" s="6"/>
      <c r="AB50" s="49">
        <v>5</v>
      </c>
      <c r="AC50" s="49">
        <v>0</v>
      </c>
      <c r="AD50" s="49"/>
      <c r="AE50" s="49"/>
      <c r="AF50" s="6">
        <v>2</v>
      </c>
      <c r="AG50" s="6">
        <v>0</v>
      </c>
      <c r="AH50" s="6">
        <v>0</v>
      </c>
      <c r="AI50" s="6"/>
      <c r="AJ50" s="49"/>
      <c r="AK50" s="49"/>
      <c r="AL50" s="49"/>
      <c r="AM50" s="49"/>
      <c r="AN50" s="6">
        <f t="shared" si="71"/>
        <v>17</v>
      </c>
      <c r="AO50" s="50">
        <f t="shared" si="7"/>
        <v>59.5</v>
      </c>
      <c r="AP50" s="3"/>
      <c r="AQ50" s="51">
        <f t="shared" si="8"/>
        <v>24.5</v>
      </c>
      <c r="AR50" s="51">
        <f t="shared" si="9"/>
        <v>5</v>
      </c>
      <c r="AS50" s="51">
        <f t="shared" si="10"/>
        <v>7</v>
      </c>
      <c r="AT50" s="51">
        <f t="shared" si="11"/>
        <v>14</v>
      </c>
      <c r="AU50" s="51"/>
      <c r="AV50" s="5"/>
      <c r="AW50" s="12">
        <f t="shared" si="12"/>
        <v>0.62286604820728986</v>
      </c>
      <c r="AX50" s="12">
        <f t="shared" si="13"/>
        <v>0.26785092488924367</v>
      </c>
      <c r="AY50" s="12">
        <f t="shared" si="14"/>
        <v>0.23863256720915804</v>
      </c>
      <c r="AZ50" s="12">
        <f t="shared" si="15"/>
        <v>0.61764342562690799</v>
      </c>
      <c r="BA50" s="12"/>
      <c r="BB50" s="23"/>
      <c r="BC50" s="6">
        <f t="shared" ref="BC50:BF50" si="96">IF((AW50)&gt;=50%, 2, (IF((AW50)&lt;25%, 0, 1)))</f>
        <v>2</v>
      </c>
      <c r="BD50" s="6">
        <f t="shared" si="96"/>
        <v>1</v>
      </c>
      <c r="BE50" s="6">
        <f t="shared" si="96"/>
        <v>0</v>
      </c>
      <c r="BF50" s="6">
        <f t="shared" si="96"/>
        <v>2</v>
      </c>
      <c r="BG50" s="6"/>
      <c r="BH50" s="8"/>
      <c r="BI50" s="6" t="str">
        <f t="shared" ref="BI50:BL50" si="97">IF(BC50=2,"Att", (IF(BC50=0,"Not","Weak")))</f>
        <v>Att</v>
      </c>
      <c r="BJ50" s="6" t="str">
        <f t="shared" si="97"/>
        <v>Weak</v>
      </c>
      <c r="BK50" s="6" t="str">
        <f t="shared" si="97"/>
        <v>Not</v>
      </c>
      <c r="BL50" s="48" t="str">
        <f t="shared" si="97"/>
        <v>Att</v>
      </c>
      <c r="BM50" s="6"/>
      <c r="BO50">
        <f t="shared" si="20"/>
        <v>2</v>
      </c>
      <c r="BP50">
        <f t="shared" si="21"/>
        <v>3</v>
      </c>
      <c r="BQ50" s="5"/>
    </row>
    <row r="51" spans="1:69" ht="15.75" customHeight="1" x14ac:dyDescent="0.25">
      <c r="A51" s="42" t="s">
        <v>132</v>
      </c>
      <c r="B51" s="43" t="s">
        <v>133</v>
      </c>
      <c r="C51" s="60">
        <v>4</v>
      </c>
      <c r="D51" s="45">
        <v>6.5</v>
      </c>
      <c r="E51" s="45">
        <v>6</v>
      </c>
      <c r="F51" s="45"/>
      <c r="G51" s="46">
        <f t="shared" si="69"/>
        <v>12.5</v>
      </c>
      <c r="H51" s="60"/>
      <c r="I51" s="58"/>
      <c r="J51" s="59"/>
      <c r="K51" s="60"/>
      <c r="L51" s="60"/>
      <c r="M51" s="60"/>
      <c r="N51" s="60"/>
      <c r="O51" s="60"/>
      <c r="P51" s="60"/>
      <c r="Q51" s="60"/>
      <c r="R51" s="48" t="s">
        <v>26</v>
      </c>
      <c r="S51" s="6"/>
      <c r="T51" s="6"/>
      <c r="U51" s="6"/>
      <c r="V51" s="49"/>
      <c r="W51" s="49"/>
      <c r="X51" s="6"/>
      <c r="Y51" s="6"/>
      <c r="Z51" s="6"/>
      <c r="AA51" s="6"/>
      <c r="AB51" s="49"/>
      <c r="AC51" s="49"/>
      <c r="AD51" s="49"/>
      <c r="AE51" s="49"/>
      <c r="AF51" s="6"/>
      <c r="AG51" s="6"/>
      <c r="AH51" s="6"/>
      <c r="AI51" s="6"/>
      <c r="AJ51" s="49"/>
      <c r="AK51" s="49"/>
      <c r="AL51" s="49"/>
      <c r="AM51" s="49"/>
      <c r="AN51" s="6" t="s">
        <v>26</v>
      </c>
      <c r="AO51" s="50">
        <f t="shared" si="7"/>
        <v>16.5</v>
      </c>
      <c r="AP51" s="3"/>
      <c r="AQ51" s="51">
        <f t="shared" si="8"/>
        <v>6.5</v>
      </c>
      <c r="AR51" s="51">
        <f t="shared" si="9"/>
        <v>0</v>
      </c>
      <c r="AS51" s="51">
        <f t="shared" si="10"/>
        <v>6</v>
      </c>
      <c r="AT51" s="51">
        <f t="shared" si="11"/>
        <v>0</v>
      </c>
      <c r="AU51" s="51"/>
      <c r="AV51" s="5"/>
      <c r="AW51" s="12">
        <f t="shared" si="12"/>
        <v>0.16525017605499526</v>
      </c>
      <c r="AX51" s="12">
        <f t="shared" si="13"/>
        <v>0</v>
      </c>
      <c r="AY51" s="12">
        <f t="shared" si="14"/>
        <v>0.20454220046499261</v>
      </c>
      <c r="AZ51" s="12">
        <f t="shared" si="15"/>
        <v>0</v>
      </c>
      <c r="BA51" s="12"/>
      <c r="BB51" s="23"/>
      <c r="BC51" s="6">
        <f t="shared" ref="BC51:BF51" si="98">IF((AW51)&gt;=50%, 2, (IF((AW51)&lt;25%, 0, 1)))</f>
        <v>0</v>
      </c>
      <c r="BD51" s="6">
        <f t="shared" si="98"/>
        <v>0</v>
      </c>
      <c r="BE51" s="6">
        <f t="shared" si="98"/>
        <v>0</v>
      </c>
      <c r="BF51" s="6">
        <f t="shared" si="98"/>
        <v>0</v>
      </c>
      <c r="BG51" s="6"/>
      <c r="BH51" s="8"/>
      <c r="BI51" s="6" t="str">
        <f t="shared" ref="BI51:BL51" si="99">IF(BC51=2,"Att", (IF(BC51=0,"Not","Weak")))</f>
        <v>Not</v>
      </c>
      <c r="BJ51" s="6" t="str">
        <f t="shared" si="99"/>
        <v>Not</v>
      </c>
      <c r="BK51" s="6" t="str">
        <f t="shared" si="99"/>
        <v>Not</v>
      </c>
      <c r="BL51" s="48" t="str">
        <f t="shared" si="99"/>
        <v>Not</v>
      </c>
      <c r="BM51" s="6"/>
      <c r="BO51">
        <f t="shared" si="20"/>
        <v>0</v>
      </c>
      <c r="BP51">
        <f t="shared" si="21"/>
        <v>0</v>
      </c>
      <c r="BQ51" s="5"/>
    </row>
    <row r="52" spans="1:69" ht="15.75" customHeight="1" x14ac:dyDescent="0.25">
      <c r="A52" s="42" t="s">
        <v>134</v>
      </c>
      <c r="B52" s="43" t="s">
        <v>135</v>
      </c>
      <c r="C52" s="60">
        <v>8</v>
      </c>
      <c r="D52" s="45">
        <v>1</v>
      </c>
      <c r="E52" s="45" t="s">
        <v>26</v>
      </c>
      <c r="F52" s="45">
        <v>0</v>
      </c>
      <c r="G52" s="46">
        <f t="shared" si="69"/>
        <v>1</v>
      </c>
      <c r="H52" s="60">
        <v>8</v>
      </c>
      <c r="I52" s="58">
        <v>7</v>
      </c>
      <c r="J52" s="59"/>
      <c r="K52" s="60"/>
      <c r="L52" s="60"/>
      <c r="M52" s="60"/>
      <c r="N52" s="60"/>
      <c r="O52" s="60">
        <v>5</v>
      </c>
      <c r="P52" s="60"/>
      <c r="Q52" s="60"/>
      <c r="R52" s="48">
        <f t="shared" ref="R52:R64" si="100">SUM(I52,L52,O52)</f>
        <v>12</v>
      </c>
      <c r="S52" s="6">
        <v>0</v>
      </c>
      <c r="T52" s="6">
        <v>4</v>
      </c>
      <c r="U52" s="6">
        <v>4</v>
      </c>
      <c r="V52" s="49">
        <v>1</v>
      </c>
      <c r="W52" s="49">
        <v>0</v>
      </c>
      <c r="X52" s="6">
        <v>2</v>
      </c>
      <c r="Y52" s="6">
        <v>0</v>
      </c>
      <c r="Z52" s="6">
        <v>0</v>
      </c>
      <c r="AA52" s="6"/>
      <c r="AB52" s="49"/>
      <c r="AC52" s="49"/>
      <c r="AD52" s="49"/>
      <c r="AE52" s="49"/>
      <c r="AF52" s="6">
        <v>0</v>
      </c>
      <c r="AG52" s="6">
        <v>0</v>
      </c>
      <c r="AH52" s="6">
        <v>0</v>
      </c>
      <c r="AI52" s="6"/>
      <c r="AJ52" s="49"/>
      <c r="AK52" s="49"/>
      <c r="AL52" s="49"/>
      <c r="AM52" s="49"/>
      <c r="AN52" s="6">
        <f t="shared" ref="AN52:AN55" si="101">SUM(S52:AM52)</f>
        <v>11</v>
      </c>
      <c r="AO52" s="50">
        <f t="shared" si="7"/>
        <v>40</v>
      </c>
      <c r="AP52" s="3"/>
      <c r="AQ52" s="51">
        <f t="shared" si="8"/>
        <v>15</v>
      </c>
      <c r="AR52" s="51">
        <f t="shared" si="9"/>
        <v>0</v>
      </c>
      <c r="AS52" s="51">
        <f t="shared" si="10"/>
        <v>5</v>
      </c>
      <c r="AT52" s="51">
        <f t="shared" si="11"/>
        <v>12</v>
      </c>
      <c r="AU52" s="51"/>
      <c r="AV52" s="5"/>
      <c r="AW52" s="12">
        <f t="shared" si="12"/>
        <v>0.38134656012691215</v>
      </c>
      <c r="AX52" s="12">
        <f t="shared" si="13"/>
        <v>0</v>
      </c>
      <c r="AY52" s="12">
        <f t="shared" si="14"/>
        <v>0.17045183372082717</v>
      </c>
      <c r="AZ52" s="12">
        <f t="shared" si="15"/>
        <v>0.52940865053734976</v>
      </c>
      <c r="BA52" s="12"/>
      <c r="BB52" s="23"/>
      <c r="BC52" s="6">
        <f t="shared" ref="BC52:BF52" si="102">IF((AW52)&gt;=50%, 2, (IF((AW52)&lt;25%, 0, 1)))</f>
        <v>1</v>
      </c>
      <c r="BD52" s="6">
        <f t="shared" si="102"/>
        <v>0</v>
      </c>
      <c r="BE52" s="6">
        <f t="shared" si="102"/>
        <v>0</v>
      </c>
      <c r="BF52" s="6">
        <f t="shared" si="102"/>
        <v>2</v>
      </c>
      <c r="BG52" s="6"/>
      <c r="BH52" s="8"/>
      <c r="BI52" s="6" t="str">
        <f t="shared" ref="BI52:BL52" si="103">IF(BC52=2,"Att", (IF(BC52=0,"Not","Weak")))</f>
        <v>Weak</v>
      </c>
      <c r="BJ52" s="6" t="str">
        <f t="shared" si="103"/>
        <v>Not</v>
      </c>
      <c r="BK52" s="6" t="str">
        <f t="shared" si="103"/>
        <v>Not</v>
      </c>
      <c r="BL52" s="48" t="str">
        <f t="shared" si="103"/>
        <v>Att</v>
      </c>
      <c r="BM52" s="6"/>
      <c r="BO52">
        <f t="shared" si="20"/>
        <v>1</v>
      </c>
      <c r="BP52">
        <f t="shared" si="21"/>
        <v>2</v>
      </c>
      <c r="BQ52" s="5"/>
    </row>
    <row r="53" spans="1:69" ht="15.75" customHeight="1" x14ac:dyDescent="0.25">
      <c r="A53" s="42" t="s">
        <v>136</v>
      </c>
      <c r="B53" s="43" t="s">
        <v>137</v>
      </c>
      <c r="C53" s="60">
        <v>9</v>
      </c>
      <c r="D53" s="45">
        <v>7</v>
      </c>
      <c r="E53" s="45">
        <v>2</v>
      </c>
      <c r="F53" s="45">
        <v>3.5</v>
      </c>
      <c r="G53" s="46">
        <f t="shared" si="69"/>
        <v>10.5</v>
      </c>
      <c r="H53" s="47">
        <v>10</v>
      </c>
      <c r="I53" s="66">
        <v>10</v>
      </c>
      <c r="J53" s="46"/>
      <c r="K53" s="47"/>
      <c r="L53" s="47"/>
      <c r="M53" s="47"/>
      <c r="N53" s="47"/>
      <c r="O53" s="47">
        <v>5</v>
      </c>
      <c r="P53" s="47"/>
      <c r="Q53" s="47"/>
      <c r="R53" s="48">
        <f t="shared" si="100"/>
        <v>15</v>
      </c>
      <c r="S53" s="16">
        <v>1</v>
      </c>
      <c r="T53" s="6">
        <v>4</v>
      </c>
      <c r="U53" s="6">
        <v>4</v>
      </c>
      <c r="V53" s="67"/>
      <c r="W53" s="67"/>
      <c r="X53" s="16">
        <v>2</v>
      </c>
      <c r="Y53" s="6">
        <v>0</v>
      </c>
      <c r="Z53" s="16">
        <v>1</v>
      </c>
      <c r="AA53" s="16"/>
      <c r="AB53" s="67">
        <v>4</v>
      </c>
      <c r="AC53" s="67">
        <v>5</v>
      </c>
      <c r="AD53" s="67"/>
      <c r="AE53" s="67"/>
      <c r="AF53" s="16"/>
      <c r="AG53" s="16"/>
      <c r="AH53" s="16"/>
      <c r="AI53" s="16"/>
      <c r="AJ53" s="67">
        <v>3</v>
      </c>
      <c r="AK53" s="67">
        <v>2.5</v>
      </c>
      <c r="AL53" s="67">
        <v>0</v>
      </c>
      <c r="AM53" s="67"/>
      <c r="AN53" s="6">
        <f t="shared" si="101"/>
        <v>26.5</v>
      </c>
      <c r="AO53" s="50">
        <f t="shared" si="7"/>
        <v>71</v>
      </c>
      <c r="AP53" s="3"/>
      <c r="AQ53" s="51">
        <f t="shared" si="8"/>
        <v>28</v>
      </c>
      <c r="AR53" s="51">
        <f t="shared" si="9"/>
        <v>6.5</v>
      </c>
      <c r="AS53" s="51">
        <f t="shared" si="10"/>
        <v>12</v>
      </c>
      <c r="AT53" s="51">
        <f t="shared" si="11"/>
        <v>17.5</v>
      </c>
      <c r="AU53" s="51"/>
      <c r="AV53" s="5"/>
      <c r="AW53" s="12">
        <f t="shared" si="12"/>
        <v>0.71184691223690266</v>
      </c>
      <c r="AX53" s="12">
        <f t="shared" si="13"/>
        <v>0.34820620235601679</v>
      </c>
      <c r="AY53" s="12">
        <f t="shared" si="14"/>
        <v>0.40908440092998521</v>
      </c>
      <c r="AZ53" s="12">
        <f t="shared" si="15"/>
        <v>0.77205428203363502</v>
      </c>
      <c r="BA53" s="12"/>
      <c r="BB53" s="23"/>
      <c r="BC53" s="6">
        <f t="shared" ref="BC53:BF53" si="104">IF((AW53)&gt;=50%, 2, (IF((AW53)&lt;25%, 0, 1)))</f>
        <v>2</v>
      </c>
      <c r="BD53" s="6">
        <f t="shared" si="104"/>
        <v>1</v>
      </c>
      <c r="BE53" s="6">
        <f t="shared" si="104"/>
        <v>1</v>
      </c>
      <c r="BF53" s="6">
        <f t="shared" si="104"/>
        <v>2</v>
      </c>
      <c r="BG53" s="6"/>
      <c r="BH53" s="8"/>
      <c r="BI53" s="6" t="str">
        <f t="shared" ref="BI53:BL53" si="105">IF(BC53=2,"Att", (IF(BC53=0,"Not","Weak")))</f>
        <v>Att</v>
      </c>
      <c r="BJ53" s="6" t="str">
        <f t="shared" si="105"/>
        <v>Weak</v>
      </c>
      <c r="BK53" s="6" t="str">
        <f t="shared" si="105"/>
        <v>Weak</v>
      </c>
      <c r="BL53" s="48" t="str">
        <f t="shared" si="105"/>
        <v>Att</v>
      </c>
      <c r="BM53" s="6"/>
      <c r="BO53">
        <f t="shared" si="20"/>
        <v>2</v>
      </c>
      <c r="BP53">
        <f t="shared" si="21"/>
        <v>4</v>
      </c>
      <c r="BQ53" s="5"/>
    </row>
    <row r="54" spans="1:69" ht="15.75" customHeight="1" x14ac:dyDescent="0.25">
      <c r="A54" s="42" t="s">
        <v>138</v>
      </c>
      <c r="B54" s="43" t="s">
        <v>139</v>
      </c>
      <c r="C54" s="60">
        <v>8</v>
      </c>
      <c r="D54" s="45">
        <v>1</v>
      </c>
      <c r="E54" s="45">
        <v>1</v>
      </c>
      <c r="F54" s="45">
        <v>6</v>
      </c>
      <c r="G54" s="46">
        <f t="shared" si="69"/>
        <v>7</v>
      </c>
      <c r="H54" s="60">
        <v>10</v>
      </c>
      <c r="I54" s="60">
        <v>9</v>
      </c>
      <c r="J54" s="60"/>
      <c r="K54" s="60"/>
      <c r="L54" s="60"/>
      <c r="M54" s="60"/>
      <c r="N54" s="60"/>
      <c r="O54" s="60">
        <v>10</v>
      </c>
      <c r="P54" s="60"/>
      <c r="Q54" s="60"/>
      <c r="R54" s="48">
        <f t="shared" si="100"/>
        <v>19</v>
      </c>
      <c r="S54" s="10"/>
      <c r="T54" s="10"/>
      <c r="U54" s="10"/>
      <c r="V54" s="56">
        <v>0</v>
      </c>
      <c r="W54" s="56">
        <v>0</v>
      </c>
      <c r="X54" s="16">
        <v>2</v>
      </c>
      <c r="Y54" s="6">
        <v>0</v>
      </c>
      <c r="Z54" s="6">
        <v>0</v>
      </c>
      <c r="AA54" s="10"/>
      <c r="AB54" s="56"/>
      <c r="AC54" s="56"/>
      <c r="AD54" s="56"/>
      <c r="AE54" s="56"/>
      <c r="AF54" s="10">
        <v>3</v>
      </c>
      <c r="AG54" s="10">
        <v>1</v>
      </c>
      <c r="AH54" s="10">
        <v>0</v>
      </c>
      <c r="AI54" s="10"/>
      <c r="AJ54" s="56">
        <v>1.5</v>
      </c>
      <c r="AK54" s="56">
        <v>0</v>
      </c>
      <c r="AL54" s="56">
        <v>0</v>
      </c>
      <c r="AM54" s="68"/>
      <c r="AN54" s="6">
        <f t="shared" si="101"/>
        <v>7.5</v>
      </c>
      <c r="AO54" s="50">
        <f t="shared" si="7"/>
        <v>51.5</v>
      </c>
      <c r="AP54" s="3"/>
      <c r="AQ54" s="51">
        <f t="shared" si="8"/>
        <v>17.5</v>
      </c>
      <c r="AR54" s="51">
        <f t="shared" si="9"/>
        <v>0</v>
      </c>
      <c r="AS54" s="51">
        <f t="shared" si="10"/>
        <v>11</v>
      </c>
      <c r="AT54" s="51">
        <f t="shared" si="11"/>
        <v>16</v>
      </c>
      <c r="AU54" s="51"/>
      <c r="AV54" s="5"/>
      <c r="AW54" s="12">
        <f t="shared" si="12"/>
        <v>0.44490432014806419</v>
      </c>
      <c r="AX54" s="12">
        <f t="shared" si="13"/>
        <v>0</v>
      </c>
      <c r="AY54" s="12">
        <f t="shared" si="14"/>
        <v>0.37499403418581978</v>
      </c>
      <c r="AZ54" s="12">
        <f t="shared" si="15"/>
        <v>0.70587820071646634</v>
      </c>
      <c r="BA54" s="12"/>
      <c r="BB54" s="23"/>
      <c r="BC54" s="6">
        <f t="shared" ref="BC54:BF54" si="106">IF((AW54)&gt;=50%, 2, (IF((AW54)&lt;25%, 0, 1)))</f>
        <v>1</v>
      </c>
      <c r="BD54" s="6">
        <f t="shared" si="106"/>
        <v>0</v>
      </c>
      <c r="BE54" s="6">
        <f t="shared" si="106"/>
        <v>1</v>
      </c>
      <c r="BF54" s="6">
        <f t="shared" si="106"/>
        <v>2</v>
      </c>
      <c r="BG54" s="6"/>
      <c r="BH54" s="8"/>
      <c r="BI54" s="6" t="str">
        <f t="shared" ref="BI54:BL54" si="107">IF(BC54=2,"Att", (IF(BC54=0,"Not","Weak")))</f>
        <v>Weak</v>
      </c>
      <c r="BJ54" s="6" t="str">
        <f t="shared" si="107"/>
        <v>Not</v>
      </c>
      <c r="BK54" s="6" t="str">
        <f t="shared" si="107"/>
        <v>Weak</v>
      </c>
      <c r="BL54" s="48" t="str">
        <f t="shared" si="107"/>
        <v>Att</v>
      </c>
      <c r="BM54" s="6"/>
      <c r="BO54">
        <f t="shared" si="20"/>
        <v>1</v>
      </c>
      <c r="BP54">
        <f t="shared" si="21"/>
        <v>3</v>
      </c>
      <c r="BQ54" s="5"/>
    </row>
    <row r="55" spans="1:69" ht="15.75" customHeight="1" x14ac:dyDescent="0.25">
      <c r="A55" s="42" t="s">
        <v>140</v>
      </c>
      <c r="B55" s="43" t="s">
        <v>141</v>
      </c>
      <c r="C55" s="60">
        <v>9</v>
      </c>
      <c r="D55" s="45">
        <v>9</v>
      </c>
      <c r="E55" s="45">
        <v>7.5</v>
      </c>
      <c r="F55" s="45">
        <v>10</v>
      </c>
      <c r="G55" s="46">
        <f t="shared" si="69"/>
        <v>19</v>
      </c>
      <c r="H55" s="60">
        <v>10</v>
      </c>
      <c r="I55" s="60">
        <v>10</v>
      </c>
      <c r="J55" s="60"/>
      <c r="K55" s="60"/>
      <c r="L55" s="60"/>
      <c r="M55" s="60"/>
      <c r="N55" s="60"/>
      <c r="O55" s="60">
        <v>10</v>
      </c>
      <c r="P55" s="60"/>
      <c r="Q55" s="60"/>
      <c r="R55" s="48">
        <f t="shared" si="100"/>
        <v>20</v>
      </c>
      <c r="S55" s="10"/>
      <c r="T55" s="10"/>
      <c r="U55" s="10"/>
      <c r="V55" s="56">
        <v>5</v>
      </c>
      <c r="W55" s="56">
        <v>5</v>
      </c>
      <c r="X55" s="10">
        <v>1</v>
      </c>
      <c r="Y55" s="10">
        <v>3</v>
      </c>
      <c r="Z55" s="10">
        <v>4</v>
      </c>
      <c r="AA55" s="10"/>
      <c r="AB55" s="56">
        <v>4</v>
      </c>
      <c r="AC55" s="56">
        <v>5</v>
      </c>
      <c r="AD55" s="56"/>
      <c r="AE55" s="56"/>
      <c r="AF55" s="10"/>
      <c r="AG55" s="10"/>
      <c r="AH55" s="10"/>
      <c r="AI55" s="10"/>
      <c r="AJ55" s="56">
        <v>3</v>
      </c>
      <c r="AK55" s="56">
        <v>3</v>
      </c>
      <c r="AL55" s="56">
        <v>4</v>
      </c>
      <c r="AM55" s="68"/>
      <c r="AN55" s="6">
        <f t="shared" si="101"/>
        <v>37</v>
      </c>
      <c r="AO55" s="50">
        <f t="shared" si="7"/>
        <v>95</v>
      </c>
      <c r="AP55" s="3"/>
      <c r="AQ55" s="51">
        <f t="shared" si="8"/>
        <v>35</v>
      </c>
      <c r="AR55" s="51">
        <f t="shared" si="9"/>
        <v>7</v>
      </c>
      <c r="AS55" s="51">
        <f t="shared" si="10"/>
        <v>31.5</v>
      </c>
      <c r="AT55" s="51">
        <f t="shared" si="11"/>
        <v>20</v>
      </c>
      <c r="AU55" s="51"/>
      <c r="AV55" s="5"/>
      <c r="AW55" s="12">
        <f t="shared" si="12"/>
        <v>0.88980864029612838</v>
      </c>
      <c r="AX55" s="12">
        <f t="shared" si="13"/>
        <v>0.37499129484494115</v>
      </c>
      <c r="AY55" s="12">
        <f t="shared" si="14"/>
        <v>1</v>
      </c>
      <c r="AZ55" s="12">
        <f t="shared" si="15"/>
        <v>0.88234775089558293</v>
      </c>
      <c r="BA55" s="12"/>
      <c r="BB55" s="23"/>
      <c r="BC55" s="6">
        <f t="shared" ref="BC55:BF55" si="108">IF((AW55)&gt;=50%, 2, (IF((AW55)&lt;25%, 0, 1)))</f>
        <v>2</v>
      </c>
      <c r="BD55" s="6">
        <f t="shared" si="108"/>
        <v>1</v>
      </c>
      <c r="BE55" s="6">
        <f t="shared" si="108"/>
        <v>2</v>
      </c>
      <c r="BF55" s="6">
        <f t="shared" si="108"/>
        <v>2</v>
      </c>
      <c r="BG55" s="6"/>
      <c r="BH55" s="8"/>
      <c r="BI55" s="6" t="str">
        <f t="shared" ref="BI55:BL55" si="109">IF(BC55=2,"Att", (IF(BC55=0,"Not","Weak")))</f>
        <v>Att</v>
      </c>
      <c r="BJ55" s="6" t="str">
        <f t="shared" si="109"/>
        <v>Weak</v>
      </c>
      <c r="BK55" s="6" t="str">
        <f t="shared" si="109"/>
        <v>Att</v>
      </c>
      <c r="BL55" s="48" t="str">
        <f t="shared" si="109"/>
        <v>Att</v>
      </c>
      <c r="BM55" s="6"/>
      <c r="BO55">
        <f t="shared" si="20"/>
        <v>2</v>
      </c>
      <c r="BP55">
        <f t="shared" si="21"/>
        <v>5</v>
      </c>
    </row>
    <row r="56" spans="1:69" ht="15.75" customHeight="1" x14ac:dyDescent="0.25">
      <c r="A56" s="42" t="s">
        <v>142</v>
      </c>
      <c r="B56" s="43" t="s">
        <v>143</v>
      </c>
      <c r="C56" s="60">
        <v>7</v>
      </c>
      <c r="D56" s="45">
        <v>8</v>
      </c>
      <c r="E56" s="45">
        <v>3</v>
      </c>
      <c r="F56" s="45">
        <v>8</v>
      </c>
      <c r="G56" s="46">
        <f t="shared" si="69"/>
        <v>16</v>
      </c>
      <c r="H56" s="48"/>
      <c r="I56" s="48">
        <v>10</v>
      </c>
      <c r="J56" s="48"/>
      <c r="K56" s="48"/>
      <c r="L56" s="48"/>
      <c r="M56" s="48"/>
      <c r="N56" s="48"/>
      <c r="O56" s="48">
        <v>10</v>
      </c>
      <c r="P56" s="48"/>
      <c r="Q56" s="48"/>
      <c r="R56" s="48">
        <f t="shared" si="100"/>
        <v>20</v>
      </c>
      <c r="S56" s="6"/>
      <c r="T56" s="6"/>
      <c r="U56" s="6"/>
      <c r="V56" s="49"/>
      <c r="W56" s="49"/>
      <c r="X56" s="6"/>
      <c r="Y56" s="6"/>
      <c r="Z56" s="6"/>
      <c r="AA56" s="6"/>
      <c r="AB56" s="49"/>
      <c r="AC56" s="49"/>
      <c r="AD56" s="49"/>
      <c r="AE56" s="49"/>
      <c r="AF56" s="6"/>
      <c r="AG56" s="6"/>
      <c r="AH56" s="6"/>
      <c r="AI56" s="6"/>
      <c r="AJ56" s="49"/>
      <c r="AK56" s="49"/>
      <c r="AL56" s="49"/>
      <c r="AM56" s="49"/>
      <c r="AN56" s="6" t="s">
        <v>26</v>
      </c>
      <c r="AO56" s="50">
        <f t="shared" si="7"/>
        <v>43</v>
      </c>
      <c r="AP56" s="3"/>
      <c r="AQ56" s="51">
        <f t="shared" si="8"/>
        <v>18</v>
      </c>
      <c r="AR56" s="51">
        <f t="shared" si="9"/>
        <v>0</v>
      </c>
      <c r="AS56" s="51">
        <f t="shared" si="10"/>
        <v>13</v>
      </c>
      <c r="AT56" s="51">
        <f t="shared" si="11"/>
        <v>8</v>
      </c>
      <c r="AU56" s="51"/>
      <c r="AV56" s="69"/>
      <c r="AW56" s="12">
        <f t="shared" si="12"/>
        <v>0.4576158721522946</v>
      </c>
      <c r="AX56" s="12">
        <f t="shared" si="13"/>
        <v>0</v>
      </c>
      <c r="AY56" s="12">
        <f t="shared" si="14"/>
        <v>0.44317476767415065</v>
      </c>
      <c r="AZ56" s="12">
        <f t="shared" si="15"/>
        <v>0.35293910035823317</v>
      </c>
      <c r="BA56" s="12"/>
      <c r="BB56" s="23"/>
      <c r="BC56" s="6">
        <f t="shared" ref="BC56:BF56" si="110">IF((AW56)&gt;=50%, 2, (IF((AW56)&lt;25%, 0, 1)))</f>
        <v>1</v>
      </c>
      <c r="BD56" s="6">
        <f t="shared" si="110"/>
        <v>0</v>
      </c>
      <c r="BE56" s="6">
        <f t="shared" si="110"/>
        <v>1</v>
      </c>
      <c r="BF56" s="6">
        <f t="shared" si="110"/>
        <v>1</v>
      </c>
      <c r="BG56" s="6"/>
      <c r="BH56" s="8"/>
      <c r="BI56" s="6" t="str">
        <f t="shared" ref="BI56:BL56" si="111">IF(BC56=2,"Att", (IF(BC56=0,"Not","Weak")))</f>
        <v>Weak</v>
      </c>
      <c r="BJ56" s="6" t="str">
        <f t="shared" si="111"/>
        <v>Not</v>
      </c>
      <c r="BK56" s="6" t="str">
        <f t="shared" si="111"/>
        <v>Weak</v>
      </c>
      <c r="BL56" s="48" t="str">
        <f t="shared" si="111"/>
        <v>Weak</v>
      </c>
      <c r="BM56" s="6"/>
      <c r="BN56" s="69"/>
      <c r="BO56">
        <f t="shared" si="20"/>
        <v>1</v>
      </c>
      <c r="BP56">
        <f t="shared" si="21"/>
        <v>2</v>
      </c>
    </row>
    <row r="57" spans="1:69" ht="15.75" customHeight="1" x14ac:dyDescent="0.25">
      <c r="A57" s="42" t="s">
        <v>144</v>
      </c>
      <c r="B57" s="43" t="s">
        <v>145</v>
      </c>
      <c r="C57" s="60">
        <v>10</v>
      </c>
      <c r="D57" s="45">
        <v>5</v>
      </c>
      <c r="E57" s="45">
        <v>6</v>
      </c>
      <c r="F57" s="45">
        <v>8</v>
      </c>
      <c r="G57" s="46">
        <f t="shared" si="69"/>
        <v>14</v>
      </c>
      <c r="H57" s="60">
        <v>10</v>
      </c>
      <c r="I57" s="60">
        <v>10</v>
      </c>
      <c r="J57" s="60"/>
      <c r="K57" s="60"/>
      <c r="L57" s="60"/>
      <c r="M57" s="60"/>
      <c r="N57" s="60"/>
      <c r="O57" s="60">
        <v>10</v>
      </c>
      <c r="P57" s="60"/>
      <c r="Q57" s="60"/>
      <c r="R57" s="48">
        <f t="shared" si="100"/>
        <v>20</v>
      </c>
      <c r="S57" s="10"/>
      <c r="T57" s="10"/>
      <c r="U57" s="10"/>
      <c r="V57" s="56">
        <v>4</v>
      </c>
      <c r="W57" s="56">
        <v>3</v>
      </c>
      <c r="X57" s="10"/>
      <c r="Y57" s="10"/>
      <c r="Z57" s="10"/>
      <c r="AA57" s="10"/>
      <c r="AB57" s="56">
        <v>3</v>
      </c>
      <c r="AC57" s="56">
        <v>5</v>
      </c>
      <c r="AD57" s="56"/>
      <c r="AE57" s="56"/>
      <c r="AF57" s="10">
        <v>0</v>
      </c>
      <c r="AG57" s="10">
        <v>2</v>
      </c>
      <c r="AH57" s="10">
        <v>4</v>
      </c>
      <c r="AI57" s="10"/>
      <c r="AJ57" s="56">
        <v>3</v>
      </c>
      <c r="AK57" s="56">
        <v>1</v>
      </c>
      <c r="AL57" s="56">
        <v>4</v>
      </c>
      <c r="AM57" s="68"/>
      <c r="AN57" s="6">
        <f t="shared" ref="AN57:AN58" si="112">SUM(S57:AM57)</f>
        <v>29</v>
      </c>
      <c r="AO57" s="50">
        <f t="shared" si="7"/>
        <v>83</v>
      </c>
      <c r="AP57" s="3"/>
      <c r="AQ57" s="51">
        <f t="shared" si="8"/>
        <v>24</v>
      </c>
      <c r="AR57" s="51">
        <f t="shared" si="9"/>
        <v>8</v>
      </c>
      <c r="AS57" s="51">
        <f t="shared" si="10"/>
        <v>28</v>
      </c>
      <c r="AT57" s="51">
        <f t="shared" si="11"/>
        <v>18</v>
      </c>
      <c r="AU57" s="51"/>
      <c r="AV57" s="5"/>
      <c r="AW57" s="12">
        <f t="shared" si="12"/>
        <v>0.61015449620305939</v>
      </c>
      <c r="AX57" s="12">
        <f t="shared" si="13"/>
        <v>0.42856147982278986</v>
      </c>
      <c r="AY57" s="12">
        <f t="shared" si="14"/>
        <v>0.95453026883663217</v>
      </c>
      <c r="AZ57" s="12">
        <f t="shared" si="15"/>
        <v>0.79411297580602458</v>
      </c>
      <c r="BA57" s="12"/>
      <c r="BB57" s="23"/>
      <c r="BC57" s="6">
        <f t="shared" ref="BC57:BF57" si="113">IF((AW57)&gt;=50%, 2, (IF((AW57)&lt;25%, 0, 1)))</f>
        <v>2</v>
      </c>
      <c r="BD57" s="6">
        <f t="shared" si="113"/>
        <v>1</v>
      </c>
      <c r="BE57" s="6">
        <f t="shared" si="113"/>
        <v>2</v>
      </c>
      <c r="BF57" s="6">
        <f t="shared" si="113"/>
        <v>2</v>
      </c>
      <c r="BG57" s="6"/>
      <c r="BH57" s="8"/>
      <c r="BI57" s="6" t="str">
        <f t="shared" ref="BI57:BL57" si="114">IF(BC57=2,"Att", (IF(BC57=0,"Not","Weak")))</f>
        <v>Att</v>
      </c>
      <c r="BJ57" s="6" t="str">
        <f t="shared" si="114"/>
        <v>Weak</v>
      </c>
      <c r="BK57" s="6" t="str">
        <f t="shared" si="114"/>
        <v>Att</v>
      </c>
      <c r="BL57" s="48" t="str">
        <f t="shared" si="114"/>
        <v>Att</v>
      </c>
      <c r="BM57" s="6"/>
      <c r="BO57">
        <f t="shared" si="20"/>
        <v>2</v>
      </c>
      <c r="BP57">
        <f t="shared" si="21"/>
        <v>5</v>
      </c>
    </row>
    <row r="58" spans="1:69" ht="15.75" customHeight="1" x14ac:dyDescent="0.25">
      <c r="A58" s="42" t="s">
        <v>146</v>
      </c>
      <c r="B58" s="43" t="s">
        <v>147</v>
      </c>
      <c r="C58" s="60">
        <v>8</v>
      </c>
      <c r="D58" s="45">
        <v>7</v>
      </c>
      <c r="E58" s="45">
        <v>5</v>
      </c>
      <c r="F58" s="45">
        <v>3</v>
      </c>
      <c r="G58" s="46">
        <f t="shared" si="69"/>
        <v>12</v>
      </c>
      <c r="H58" s="60">
        <v>7</v>
      </c>
      <c r="I58" s="60">
        <v>6</v>
      </c>
      <c r="J58" s="60"/>
      <c r="K58" s="60"/>
      <c r="L58" s="60">
        <v>3</v>
      </c>
      <c r="M58" s="60"/>
      <c r="N58" s="60"/>
      <c r="O58" s="60"/>
      <c r="P58" s="60"/>
      <c r="Q58" s="60"/>
      <c r="R58" s="48">
        <f t="shared" si="100"/>
        <v>9</v>
      </c>
      <c r="S58" s="10"/>
      <c r="T58" s="10">
        <v>4</v>
      </c>
      <c r="U58" s="10">
        <v>0</v>
      </c>
      <c r="V58" s="56">
        <v>1</v>
      </c>
      <c r="W58" s="56">
        <v>0</v>
      </c>
      <c r="X58" s="10"/>
      <c r="Y58" s="10"/>
      <c r="Z58" s="10"/>
      <c r="AA58" s="10"/>
      <c r="AB58" s="56"/>
      <c r="AC58" s="56"/>
      <c r="AD58" s="56"/>
      <c r="AE58" s="56"/>
      <c r="AF58" s="10">
        <v>0</v>
      </c>
      <c r="AG58" s="10">
        <v>0</v>
      </c>
      <c r="AH58" s="10">
        <v>0</v>
      </c>
      <c r="AI58" s="10"/>
      <c r="AJ58" s="56">
        <v>1</v>
      </c>
      <c r="AK58" s="56">
        <v>1</v>
      </c>
      <c r="AL58" s="56">
        <v>3</v>
      </c>
      <c r="AM58" s="68"/>
      <c r="AN58" s="6">
        <f t="shared" si="112"/>
        <v>10</v>
      </c>
      <c r="AO58" s="50">
        <f t="shared" si="7"/>
        <v>46</v>
      </c>
      <c r="AP58" s="3"/>
      <c r="AQ58" s="51">
        <f t="shared" si="8"/>
        <v>19</v>
      </c>
      <c r="AR58" s="51">
        <f t="shared" si="9"/>
        <v>4</v>
      </c>
      <c r="AS58" s="51">
        <f t="shared" si="10"/>
        <v>8</v>
      </c>
      <c r="AT58" s="51">
        <f t="shared" si="11"/>
        <v>10</v>
      </c>
      <c r="AU58" s="51"/>
      <c r="AV58" s="5"/>
      <c r="AW58" s="12">
        <f t="shared" si="12"/>
        <v>0.48303897616075536</v>
      </c>
      <c r="AX58" s="12">
        <f t="shared" si="13"/>
        <v>0.21428073991139493</v>
      </c>
      <c r="AY58" s="12">
        <f t="shared" si="14"/>
        <v>0.27272293395332348</v>
      </c>
      <c r="AZ58" s="12">
        <f t="shared" si="15"/>
        <v>0.44117387544779146</v>
      </c>
      <c r="BA58" s="12"/>
      <c r="BB58" s="23"/>
      <c r="BC58" s="6">
        <f t="shared" ref="BC58:BF58" si="115">IF((AW58)&gt;=50%, 2, (IF((AW58)&lt;25%, 0, 1)))</f>
        <v>1</v>
      </c>
      <c r="BD58" s="6">
        <f t="shared" si="115"/>
        <v>0</v>
      </c>
      <c r="BE58" s="6">
        <f t="shared" si="115"/>
        <v>1</v>
      </c>
      <c r="BF58" s="6">
        <f t="shared" si="115"/>
        <v>1</v>
      </c>
      <c r="BG58" s="6"/>
      <c r="BH58" s="8"/>
      <c r="BI58" s="6" t="str">
        <f t="shared" ref="BI58:BL58" si="116">IF(BC58=2,"Att", (IF(BC58=0,"Not","Weak")))</f>
        <v>Weak</v>
      </c>
      <c r="BJ58" s="6" t="str">
        <f t="shared" si="116"/>
        <v>Not</v>
      </c>
      <c r="BK58" s="6" t="str">
        <f t="shared" si="116"/>
        <v>Weak</v>
      </c>
      <c r="BL58" s="48" t="str">
        <f t="shared" si="116"/>
        <v>Weak</v>
      </c>
      <c r="BM58" s="6"/>
      <c r="BO58">
        <f t="shared" si="20"/>
        <v>1</v>
      </c>
      <c r="BP58">
        <f t="shared" si="21"/>
        <v>2</v>
      </c>
    </row>
    <row r="59" spans="1:69" ht="15.75" customHeight="1" x14ac:dyDescent="0.25">
      <c r="A59" s="42" t="s">
        <v>148</v>
      </c>
      <c r="B59" s="43" t="s">
        <v>149</v>
      </c>
      <c r="C59" s="60">
        <v>6</v>
      </c>
      <c r="D59" s="45" t="s">
        <v>26</v>
      </c>
      <c r="E59" s="45">
        <v>3</v>
      </c>
      <c r="F59" s="45">
        <v>4</v>
      </c>
      <c r="G59" s="46">
        <f t="shared" si="69"/>
        <v>7</v>
      </c>
      <c r="H59" s="60">
        <v>10</v>
      </c>
      <c r="I59" s="60">
        <v>2</v>
      </c>
      <c r="J59" s="60"/>
      <c r="K59" s="60"/>
      <c r="L59" s="60"/>
      <c r="M59" s="60"/>
      <c r="N59" s="60"/>
      <c r="O59" s="60">
        <v>0</v>
      </c>
      <c r="P59" s="60"/>
      <c r="Q59" s="60"/>
      <c r="R59" s="48">
        <f t="shared" si="100"/>
        <v>2</v>
      </c>
      <c r="S59" s="10"/>
      <c r="T59" s="10"/>
      <c r="U59" s="10"/>
      <c r="V59" s="56"/>
      <c r="W59" s="56"/>
      <c r="X59" s="10"/>
      <c r="Y59" s="10"/>
      <c r="Z59" s="10"/>
      <c r="AA59" s="10"/>
      <c r="AB59" s="56"/>
      <c r="AC59" s="56"/>
      <c r="AD59" s="56"/>
      <c r="AE59" s="56"/>
      <c r="AF59" s="10"/>
      <c r="AG59" s="10"/>
      <c r="AH59" s="10"/>
      <c r="AI59" s="10"/>
      <c r="AJ59" s="56"/>
      <c r="AK59" s="56"/>
      <c r="AL59" s="56"/>
      <c r="AM59" s="56"/>
      <c r="AN59" s="6" t="s">
        <v>26</v>
      </c>
      <c r="AO59" s="50">
        <f t="shared" si="7"/>
        <v>25</v>
      </c>
      <c r="AP59" s="3"/>
      <c r="AQ59" s="51">
        <f t="shared" si="8"/>
        <v>2</v>
      </c>
      <c r="AR59" s="51">
        <f t="shared" si="9"/>
        <v>0</v>
      </c>
      <c r="AS59" s="51">
        <f t="shared" si="10"/>
        <v>3</v>
      </c>
      <c r="AT59" s="51">
        <f t="shared" si="11"/>
        <v>14</v>
      </c>
      <c r="AU59" s="51"/>
      <c r="AV59" s="5"/>
      <c r="AW59" s="12">
        <f t="shared" si="12"/>
        <v>5.0846208016921621E-2</v>
      </c>
      <c r="AX59" s="12">
        <f t="shared" si="13"/>
        <v>0</v>
      </c>
      <c r="AY59" s="12">
        <f t="shared" si="14"/>
        <v>0.1022711002324963</v>
      </c>
      <c r="AZ59" s="12">
        <f t="shared" si="15"/>
        <v>0.61764342562690799</v>
      </c>
      <c r="BA59" s="12"/>
      <c r="BB59" s="23"/>
      <c r="BC59" s="6">
        <f t="shared" ref="BC59:BF59" si="117">IF((AW59)&gt;=50%, 2, (IF((AW59)&lt;25%, 0, 1)))</f>
        <v>0</v>
      </c>
      <c r="BD59" s="6">
        <f t="shared" si="117"/>
        <v>0</v>
      </c>
      <c r="BE59" s="6">
        <f t="shared" si="117"/>
        <v>0</v>
      </c>
      <c r="BF59" s="6">
        <f t="shared" si="117"/>
        <v>2</v>
      </c>
      <c r="BG59" s="6"/>
      <c r="BH59" s="8"/>
      <c r="BI59" s="6" t="str">
        <f t="shared" ref="BI59:BL59" si="118">IF(BC59=2,"Att", (IF(BC59=0,"Not","Weak")))</f>
        <v>Not</v>
      </c>
      <c r="BJ59" s="6" t="str">
        <f t="shared" si="118"/>
        <v>Not</v>
      </c>
      <c r="BK59" s="6" t="str">
        <f t="shared" si="118"/>
        <v>Not</v>
      </c>
      <c r="BL59" s="48" t="str">
        <f t="shared" si="118"/>
        <v>Att</v>
      </c>
      <c r="BM59" s="6"/>
      <c r="BO59">
        <f t="shared" si="20"/>
        <v>0</v>
      </c>
      <c r="BP59">
        <f t="shared" si="21"/>
        <v>2</v>
      </c>
    </row>
    <row r="60" spans="1:69" ht="15.75" customHeight="1" x14ac:dyDescent="0.25">
      <c r="A60" s="42" t="s">
        <v>150</v>
      </c>
      <c r="B60" s="43" t="s">
        <v>151</v>
      </c>
      <c r="C60" s="60">
        <v>3</v>
      </c>
      <c r="D60" s="45" t="s">
        <v>26</v>
      </c>
      <c r="E60" s="45">
        <v>0</v>
      </c>
      <c r="F60" s="45" t="s">
        <v>26</v>
      </c>
      <c r="G60" s="46">
        <v>0</v>
      </c>
      <c r="H60" s="60">
        <v>8</v>
      </c>
      <c r="I60" s="60">
        <v>3</v>
      </c>
      <c r="J60" s="60"/>
      <c r="K60" s="60"/>
      <c r="L60" s="60"/>
      <c r="M60" s="60"/>
      <c r="N60" s="60"/>
      <c r="O60" s="60">
        <v>0</v>
      </c>
      <c r="P60" s="60"/>
      <c r="Q60" s="60"/>
      <c r="R60" s="48">
        <f t="shared" si="100"/>
        <v>3</v>
      </c>
      <c r="S60" s="9"/>
      <c r="T60" s="9">
        <v>4</v>
      </c>
      <c r="U60" s="9">
        <v>1.5</v>
      </c>
      <c r="V60" s="68"/>
      <c r="W60" s="68"/>
      <c r="X60" s="9"/>
      <c r="Y60" s="9">
        <v>0</v>
      </c>
      <c r="Z60" s="9"/>
      <c r="AA60" s="9"/>
      <c r="AB60" s="68">
        <v>1</v>
      </c>
      <c r="AC60" s="68">
        <v>3</v>
      </c>
      <c r="AD60" s="68"/>
      <c r="AE60" s="68"/>
      <c r="AF60" s="9">
        <v>0</v>
      </c>
      <c r="AG60" s="9">
        <v>0</v>
      </c>
      <c r="AH60" s="9"/>
      <c r="AI60" s="9"/>
      <c r="AJ60" s="68">
        <v>0</v>
      </c>
      <c r="AK60" s="68"/>
      <c r="AL60" s="68"/>
      <c r="AM60" s="68"/>
      <c r="AN60" s="6">
        <f t="shared" ref="AN60:AN64" si="119">SUM(S60:AM60)</f>
        <v>9.5</v>
      </c>
      <c r="AO60" s="50">
        <f t="shared" si="7"/>
        <v>23.5</v>
      </c>
      <c r="AP60" s="3"/>
      <c r="AQ60" s="51">
        <f t="shared" si="8"/>
        <v>7</v>
      </c>
      <c r="AR60" s="51">
        <f t="shared" si="9"/>
        <v>1</v>
      </c>
      <c r="AS60" s="51">
        <f t="shared" si="10"/>
        <v>3</v>
      </c>
      <c r="AT60" s="51">
        <f t="shared" si="11"/>
        <v>9.5</v>
      </c>
      <c r="AU60" s="51"/>
      <c r="AV60" s="5"/>
      <c r="AW60" s="12">
        <f t="shared" si="12"/>
        <v>0.17796172805922567</v>
      </c>
      <c r="AX60" s="12">
        <f t="shared" si="13"/>
        <v>5.3570184977848732E-2</v>
      </c>
      <c r="AY60" s="12">
        <f t="shared" si="14"/>
        <v>0.1022711002324963</v>
      </c>
      <c r="AZ60" s="12">
        <f t="shared" si="15"/>
        <v>0.41911518167540185</v>
      </c>
      <c r="BA60" s="12"/>
      <c r="BB60" s="23"/>
      <c r="BC60" s="6">
        <f t="shared" ref="BC60:BF60" si="120">IF((AW60)&gt;=50%, 2, (IF((AW60)&lt;25%, 0, 1)))</f>
        <v>0</v>
      </c>
      <c r="BD60" s="6">
        <f t="shared" si="120"/>
        <v>0</v>
      </c>
      <c r="BE60" s="6">
        <f t="shared" si="120"/>
        <v>0</v>
      </c>
      <c r="BF60" s="6">
        <f t="shared" si="120"/>
        <v>1</v>
      </c>
      <c r="BG60" s="6"/>
      <c r="BH60" s="8"/>
      <c r="BI60" s="6" t="str">
        <f t="shared" ref="BI60:BL60" si="121">IF(BC60=2,"Att", (IF(BC60=0,"Not","Weak")))</f>
        <v>Not</v>
      </c>
      <c r="BJ60" s="6" t="str">
        <f t="shared" si="121"/>
        <v>Not</v>
      </c>
      <c r="BK60" s="6" t="str">
        <f t="shared" si="121"/>
        <v>Not</v>
      </c>
      <c r="BL60" s="48" t="str">
        <f t="shared" si="121"/>
        <v>Weak</v>
      </c>
      <c r="BM60" s="6"/>
      <c r="BO60">
        <f t="shared" si="20"/>
        <v>0</v>
      </c>
      <c r="BP60">
        <f t="shared" si="21"/>
        <v>1</v>
      </c>
    </row>
    <row r="61" spans="1:69" ht="15.75" customHeight="1" x14ac:dyDescent="0.25">
      <c r="A61" s="42" t="s">
        <v>152</v>
      </c>
      <c r="B61" s="43" t="s">
        <v>153</v>
      </c>
      <c r="C61" s="60">
        <v>9</v>
      </c>
      <c r="D61" s="45">
        <v>6</v>
      </c>
      <c r="E61" s="45">
        <v>7</v>
      </c>
      <c r="F61" s="45">
        <v>10</v>
      </c>
      <c r="G61" s="46">
        <f t="shared" ref="G61:G64" si="122">SUM(LARGE(D61:F61,{1,2}))</f>
        <v>17</v>
      </c>
      <c r="H61" s="60">
        <v>10</v>
      </c>
      <c r="I61" s="60">
        <v>10</v>
      </c>
      <c r="J61" s="60"/>
      <c r="K61" s="60"/>
      <c r="L61" s="60">
        <v>8.5</v>
      </c>
      <c r="M61" s="60"/>
      <c r="N61" s="60"/>
      <c r="O61" s="60"/>
      <c r="P61" s="60"/>
      <c r="Q61" s="60"/>
      <c r="R61" s="48">
        <f t="shared" si="100"/>
        <v>18.5</v>
      </c>
      <c r="S61" s="10">
        <v>2</v>
      </c>
      <c r="T61" s="10">
        <v>4</v>
      </c>
      <c r="U61" s="10">
        <v>4</v>
      </c>
      <c r="V61" s="56">
        <v>5</v>
      </c>
      <c r="W61" s="56">
        <v>5</v>
      </c>
      <c r="X61" s="7">
        <v>2</v>
      </c>
      <c r="Y61" s="10">
        <v>3</v>
      </c>
      <c r="Z61" s="10"/>
      <c r="AA61" s="10"/>
      <c r="AB61" s="56"/>
      <c r="AC61" s="56"/>
      <c r="AD61" s="56"/>
      <c r="AE61" s="56"/>
      <c r="AF61" s="10"/>
      <c r="AG61" s="10"/>
      <c r="AH61" s="10"/>
      <c r="AI61" s="10"/>
      <c r="AJ61" s="56">
        <v>3</v>
      </c>
      <c r="AK61" s="56">
        <v>3</v>
      </c>
      <c r="AL61" s="56">
        <v>2</v>
      </c>
      <c r="AM61" s="70"/>
      <c r="AN61" s="6">
        <f t="shared" si="119"/>
        <v>33</v>
      </c>
      <c r="AO61" s="50">
        <f t="shared" si="7"/>
        <v>87.5</v>
      </c>
      <c r="AP61" s="3"/>
      <c r="AQ61" s="51">
        <f t="shared" si="8"/>
        <v>35</v>
      </c>
      <c r="AR61" s="51">
        <f t="shared" si="9"/>
        <v>11.5</v>
      </c>
      <c r="AS61" s="51">
        <f t="shared" si="10"/>
        <v>14</v>
      </c>
      <c r="AT61" s="51">
        <f t="shared" si="11"/>
        <v>24</v>
      </c>
      <c r="AU61" s="51"/>
      <c r="AV61" s="5"/>
      <c r="AW61" s="12">
        <f t="shared" si="12"/>
        <v>0.88980864029612838</v>
      </c>
      <c r="AX61" s="12">
        <f t="shared" si="13"/>
        <v>0.61605712724526041</v>
      </c>
      <c r="AY61" s="12">
        <f t="shared" si="14"/>
        <v>0.47726513441831608</v>
      </c>
      <c r="AZ61" s="12">
        <f t="shared" si="15"/>
        <v>1</v>
      </c>
      <c r="BA61" s="12"/>
      <c r="BB61" s="23"/>
      <c r="BC61" s="6">
        <f t="shared" ref="BC61:BF61" si="123">IF((AW61)&gt;=50%, 2, (IF((AW61)&lt;25%, 0, 1)))</f>
        <v>2</v>
      </c>
      <c r="BD61" s="6">
        <f t="shared" si="123"/>
        <v>2</v>
      </c>
      <c r="BE61" s="6">
        <f t="shared" si="123"/>
        <v>1</v>
      </c>
      <c r="BF61" s="6">
        <f t="shared" si="123"/>
        <v>2</v>
      </c>
      <c r="BG61" s="6"/>
      <c r="BH61" s="8"/>
      <c r="BI61" s="6" t="str">
        <f t="shared" ref="BI61:BL61" si="124">IF(BC61=2,"Att", (IF(BC61=0,"Not","Weak")))</f>
        <v>Att</v>
      </c>
      <c r="BJ61" s="6" t="str">
        <f t="shared" si="124"/>
        <v>Att</v>
      </c>
      <c r="BK61" s="6" t="str">
        <f t="shared" si="124"/>
        <v>Weak</v>
      </c>
      <c r="BL61" s="48" t="str">
        <f t="shared" si="124"/>
        <v>Att</v>
      </c>
      <c r="BM61" s="6"/>
      <c r="BO61">
        <f t="shared" si="20"/>
        <v>2</v>
      </c>
      <c r="BP61">
        <f t="shared" si="21"/>
        <v>5</v>
      </c>
    </row>
    <row r="62" spans="1:69" ht="15.75" customHeight="1" x14ac:dyDescent="0.25">
      <c r="A62" s="42" t="s">
        <v>154</v>
      </c>
      <c r="B62" s="43" t="s">
        <v>155</v>
      </c>
      <c r="C62" s="60">
        <v>9</v>
      </c>
      <c r="D62" s="45">
        <v>6</v>
      </c>
      <c r="E62" s="45">
        <v>10</v>
      </c>
      <c r="F62" s="45">
        <v>10</v>
      </c>
      <c r="G62" s="46">
        <f t="shared" si="122"/>
        <v>20</v>
      </c>
      <c r="H62" s="60">
        <v>10</v>
      </c>
      <c r="I62" s="60"/>
      <c r="J62" s="60"/>
      <c r="K62" s="60"/>
      <c r="L62" s="60">
        <v>10</v>
      </c>
      <c r="M62" s="60"/>
      <c r="N62" s="60"/>
      <c r="O62" s="60">
        <v>10</v>
      </c>
      <c r="P62" s="60"/>
      <c r="Q62" s="60"/>
      <c r="R62" s="48">
        <f t="shared" si="100"/>
        <v>20</v>
      </c>
      <c r="S62" s="10"/>
      <c r="T62" s="10"/>
      <c r="U62" s="10"/>
      <c r="V62" s="56">
        <v>5</v>
      </c>
      <c r="W62" s="56">
        <v>4</v>
      </c>
      <c r="X62" s="7"/>
      <c r="Y62" s="10"/>
      <c r="Z62" s="10"/>
      <c r="AA62" s="10"/>
      <c r="AB62" s="56">
        <v>5</v>
      </c>
      <c r="AC62" s="56">
        <v>5</v>
      </c>
      <c r="AD62" s="56"/>
      <c r="AE62" s="56"/>
      <c r="AF62" s="10">
        <v>0</v>
      </c>
      <c r="AG62" s="10">
        <v>2</v>
      </c>
      <c r="AH62" s="10">
        <v>4</v>
      </c>
      <c r="AI62" s="10"/>
      <c r="AJ62" s="56">
        <v>3</v>
      </c>
      <c r="AK62" s="56">
        <v>3</v>
      </c>
      <c r="AL62" s="56">
        <v>4</v>
      </c>
      <c r="AM62" s="70"/>
      <c r="AN62" s="6">
        <f t="shared" si="119"/>
        <v>35</v>
      </c>
      <c r="AO62" s="50">
        <f t="shared" si="7"/>
        <v>94</v>
      </c>
      <c r="AP62" s="3"/>
      <c r="AQ62" s="51">
        <f t="shared" si="8"/>
        <v>16</v>
      </c>
      <c r="AR62" s="51">
        <f t="shared" si="9"/>
        <v>22</v>
      </c>
      <c r="AS62" s="51">
        <f t="shared" si="10"/>
        <v>33</v>
      </c>
      <c r="AT62" s="51">
        <f t="shared" si="11"/>
        <v>20</v>
      </c>
      <c r="AU62" s="51"/>
      <c r="AV62" s="5"/>
      <c r="AW62" s="12">
        <f t="shared" si="12"/>
        <v>0.40676966413537297</v>
      </c>
      <c r="AX62" s="12">
        <f t="shared" si="13"/>
        <v>1</v>
      </c>
      <c r="AY62" s="12">
        <f t="shared" si="14"/>
        <v>1</v>
      </c>
      <c r="AZ62" s="12">
        <f t="shared" si="15"/>
        <v>0.88234775089558293</v>
      </c>
      <c r="BA62" s="12"/>
      <c r="BB62" s="23"/>
      <c r="BC62" s="6">
        <f t="shared" ref="BC62:BF62" si="125">IF((AW62)&gt;=50%, 2, (IF((AW62)&lt;25%, 0, 1)))</f>
        <v>1</v>
      </c>
      <c r="BD62" s="6">
        <f t="shared" si="125"/>
        <v>2</v>
      </c>
      <c r="BE62" s="6">
        <f t="shared" si="125"/>
        <v>2</v>
      </c>
      <c r="BF62" s="6">
        <f t="shared" si="125"/>
        <v>2</v>
      </c>
      <c r="BG62" s="6"/>
      <c r="BH62" s="8"/>
      <c r="BI62" s="6" t="str">
        <f t="shared" ref="BI62:BL62" si="126">IF(BC62=2,"Att", (IF(BC62=0,"Not","Weak")))</f>
        <v>Weak</v>
      </c>
      <c r="BJ62" s="6" t="str">
        <f t="shared" si="126"/>
        <v>Att</v>
      </c>
      <c r="BK62" s="6" t="str">
        <f t="shared" si="126"/>
        <v>Att</v>
      </c>
      <c r="BL62" s="48" t="str">
        <f t="shared" si="126"/>
        <v>Att</v>
      </c>
      <c r="BM62" s="6"/>
      <c r="BO62">
        <f t="shared" si="20"/>
        <v>1</v>
      </c>
      <c r="BP62">
        <f t="shared" si="21"/>
        <v>6</v>
      </c>
    </row>
    <row r="63" spans="1:69" ht="15.75" customHeight="1" x14ac:dyDescent="0.25">
      <c r="A63" s="42" t="s">
        <v>156</v>
      </c>
      <c r="B63" s="43" t="s">
        <v>157</v>
      </c>
      <c r="C63" s="60">
        <v>10</v>
      </c>
      <c r="D63" s="60">
        <v>5</v>
      </c>
      <c r="E63" s="60">
        <v>3</v>
      </c>
      <c r="F63" s="60">
        <v>6</v>
      </c>
      <c r="G63" s="46">
        <f t="shared" si="122"/>
        <v>11</v>
      </c>
      <c r="H63" s="60">
        <v>10</v>
      </c>
      <c r="I63" s="60">
        <v>8</v>
      </c>
      <c r="J63" s="60"/>
      <c r="K63" s="60"/>
      <c r="L63" s="60"/>
      <c r="M63" s="60"/>
      <c r="N63" s="60"/>
      <c r="O63" s="60">
        <v>10</v>
      </c>
      <c r="P63" s="60"/>
      <c r="Q63" s="60"/>
      <c r="R63" s="48">
        <f t="shared" si="100"/>
        <v>18</v>
      </c>
      <c r="S63" s="10">
        <v>2</v>
      </c>
      <c r="T63" s="10">
        <v>4</v>
      </c>
      <c r="U63" s="10">
        <v>3</v>
      </c>
      <c r="V63" s="56"/>
      <c r="W63" s="56"/>
      <c r="X63" s="10">
        <v>1</v>
      </c>
      <c r="Y63" s="10">
        <v>2</v>
      </c>
      <c r="Z63" s="10">
        <v>1</v>
      </c>
      <c r="AA63" s="10"/>
      <c r="AB63" s="56">
        <v>3</v>
      </c>
      <c r="AC63" s="56">
        <v>4</v>
      </c>
      <c r="AD63" s="56"/>
      <c r="AE63" s="56"/>
      <c r="AF63" s="10"/>
      <c r="AG63" s="10"/>
      <c r="AH63" s="10"/>
      <c r="AI63" s="10"/>
      <c r="AJ63" s="56">
        <v>2</v>
      </c>
      <c r="AK63" s="56">
        <v>0</v>
      </c>
      <c r="AL63" s="56">
        <v>0</v>
      </c>
      <c r="AM63" s="70"/>
      <c r="AN63" s="6">
        <f t="shared" si="119"/>
        <v>22</v>
      </c>
      <c r="AO63" s="50">
        <f t="shared" si="7"/>
        <v>71</v>
      </c>
      <c r="AP63" s="3"/>
      <c r="AQ63" s="51">
        <f t="shared" si="8"/>
        <v>25</v>
      </c>
      <c r="AR63" s="51">
        <f t="shared" si="9"/>
        <v>3</v>
      </c>
      <c r="AS63" s="51">
        <f t="shared" si="10"/>
        <v>17</v>
      </c>
      <c r="AT63" s="51">
        <f t="shared" si="11"/>
        <v>19</v>
      </c>
      <c r="AU63" s="51"/>
      <c r="AV63" s="5"/>
      <c r="AW63" s="12">
        <f t="shared" si="12"/>
        <v>0.63557760021152021</v>
      </c>
      <c r="AX63" s="12">
        <f t="shared" si="13"/>
        <v>0.16071055493354622</v>
      </c>
      <c r="AY63" s="12">
        <f t="shared" si="14"/>
        <v>0.57953623465081239</v>
      </c>
      <c r="AZ63" s="12">
        <f t="shared" si="15"/>
        <v>0.8382303633508037</v>
      </c>
      <c r="BA63" s="12"/>
      <c r="BB63" s="23"/>
      <c r="BC63" s="6">
        <f t="shared" ref="BC63:BF63" si="127">IF((AW63)&gt;=50%, 2, (IF((AW63)&lt;25%, 0, 1)))</f>
        <v>2</v>
      </c>
      <c r="BD63" s="6">
        <f t="shared" si="127"/>
        <v>0</v>
      </c>
      <c r="BE63" s="6">
        <f t="shared" si="127"/>
        <v>2</v>
      </c>
      <c r="BF63" s="6">
        <f t="shared" si="127"/>
        <v>2</v>
      </c>
      <c r="BG63" s="6"/>
      <c r="BH63" s="8"/>
      <c r="BI63" s="6" t="str">
        <f t="shared" ref="BI63:BL63" si="128">IF(BC63=2,"Att", (IF(BC63=0,"Not","Weak")))</f>
        <v>Att</v>
      </c>
      <c r="BJ63" s="6" t="str">
        <f t="shared" si="128"/>
        <v>Not</v>
      </c>
      <c r="BK63" s="6" t="str">
        <f t="shared" si="128"/>
        <v>Att</v>
      </c>
      <c r="BL63" s="48" t="str">
        <f t="shared" si="128"/>
        <v>Att</v>
      </c>
      <c r="BM63" s="6"/>
      <c r="BO63">
        <f t="shared" si="20"/>
        <v>2</v>
      </c>
      <c r="BP63">
        <f t="shared" si="21"/>
        <v>4</v>
      </c>
    </row>
    <row r="64" spans="1:69" ht="15.75" customHeight="1" x14ac:dyDescent="0.25">
      <c r="A64" s="42" t="s">
        <v>158</v>
      </c>
      <c r="B64" s="43" t="s">
        <v>159</v>
      </c>
      <c r="C64" s="60">
        <v>9</v>
      </c>
      <c r="D64" s="60">
        <v>3</v>
      </c>
      <c r="E64" s="60">
        <v>3</v>
      </c>
      <c r="F64" s="60">
        <v>10</v>
      </c>
      <c r="G64" s="46">
        <f t="shared" si="122"/>
        <v>13</v>
      </c>
      <c r="H64" s="60">
        <v>10</v>
      </c>
      <c r="I64" s="60">
        <v>10</v>
      </c>
      <c r="J64" s="60"/>
      <c r="K64" s="60"/>
      <c r="L64" s="60"/>
      <c r="M64" s="60"/>
      <c r="N64" s="60"/>
      <c r="O64" s="60">
        <v>7</v>
      </c>
      <c r="P64" s="60"/>
      <c r="Q64" s="60"/>
      <c r="R64" s="48">
        <f t="shared" si="100"/>
        <v>17</v>
      </c>
      <c r="S64" s="10">
        <v>1</v>
      </c>
      <c r="T64" s="10">
        <v>2</v>
      </c>
      <c r="U64" s="10">
        <v>2.5</v>
      </c>
      <c r="V64" s="56"/>
      <c r="W64" s="56"/>
      <c r="X64" s="10">
        <v>2</v>
      </c>
      <c r="Y64" s="10">
        <v>3</v>
      </c>
      <c r="Z64" s="10">
        <v>1</v>
      </c>
      <c r="AA64" s="10"/>
      <c r="AB64" s="56">
        <v>5</v>
      </c>
      <c r="AC64" s="56">
        <v>4</v>
      </c>
      <c r="AD64" s="56"/>
      <c r="AE64" s="56"/>
      <c r="AF64" s="10">
        <v>0</v>
      </c>
      <c r="AG64" s="10">
        <v>1</v>
      </c>
      <c r="AH64" s="10">
        <v>2</v>
      </c>
      <c r="AI64" s="10"/>
      <c r="AJ64" s="56"/>
      <c r="AK64" s="56"/>
      <c r="AL64" s="56"/>
      <c r="AM64" s="70"/>
      <c r="AN64" s="6">
        <f t="shared" si="119"/>
        <v>23.5</v>
      </c>
      <c r="AO64" s="50">
        <f t="shared" si="7"/>
        <v>72.5</v>
      </c>
      <c r="AP64" s="3"/>
      <c r="AQ64" s="51">
        <f t="shared" si="8"/>
        <v>23</v>
      </c>
      <c r="AR64" s="51">
        <f t="shared" si="9"/>
        <v>7</v>
      </c>
      <c r="AS64" s="51">
        <f t="shared" si="10"/>
        <v>14</v>
      </c>
      <c r="AT64" s="51">
        <f t="shared" si="11"/>
        <v>22.5</v>
      </c>
      <c r="AU64" s="51"/>
      <c r="AV64" s="5"/>
      <c r="AW64" s="12">
        <f t="shared" si="12"/>
        <v>0.58473139219459858</v>
      </c>
      <c r="AX64" s="12">
        <f t="shared" si="13"/>
        <v>0.37499129484494115</v>
      </c>
      <c r="AY64" s="12">
        <f t="shared" si="14"/>
        <v>0.47726513441831608</v>
      </c>
      <c r="AZ64" s="12">
        <f t="shared" si="15"/>
        <v>0.99264121975753072</v>
      </c>
      <c r="BA64" s="12"/>
      <c r="BB64" s="23"/>
      <c r="BC64" s="6">
        <f t="shared" ref="BC64:BF64" si="129">IF((AW64)&gt;=50%, 2, (IF((AW64)&lt;25%, 0, 1)))</f>
        <v>2</v>
      </c>
      <c r="BD64" s="6">
        <f t="shared" si="129"/>
        <v>1</v>
      </c>
      <c r="BE64" s="6">
        <f t="shared" si="129"/>
        <v>1</v>
      </c>
      <c r="BF64" s="6">
        <f t="shared" si="129"/>
        <v>2</v>
      </c>
      <c r="BG64" s="6"/>
      <c r="BH64" s="8"/>
      <c r="BI64" s="6" t="str">
        <f t="shared" ref="BI64:BL64" si="130">IF(BC64=2,"Att", (IF(BC64=0,"Not","Weak")))</f>
        <v>Att</v>
      </c>
      <c r="BJ64" s="6" t="str">
        <f t="shared" si="130"/>
        <v>Weak</v>
      </c>
      <c r="BK64" s="6" t="str">
        <f t="shared" si="130"/>
        <v>Weak</v>
      </c>
      <c r="BL64" s="48" t="str">
        <f t="shared" si="130"/>
        <v>Att</v>
      </c>
      <c r="BM64" s="6"/>
      <c r="BO64">
        <f t="shared" si="20"/>
        <v>2</v>
      </c>
      <c r="BP64">
        <f t="shared" si="21"/>
        <v>4</v>
      </c>
    </row>
    <row r="65" spans="1:69" ht="15.75" customHeight="1" x14ac:dyDescent="0.25">
      <c r="A65" s="42" t="s">
        <v>160</v>
      </c>
      <c r="B65" s="43" t="s">
        <v>161</v>
      </c>
      <c r="C65" s="60">
        <v>0</v>
      </c>
      <c r="D65" s="60" t="s">
        <v>26</v>
      </c>
      <c r="E65" s="60" t="s">
        <v>26</v>
      </c>
      <c r="F65" s="60" t="s">
        <v>26</v>
      </c>
      <c r="G65" s="46">
        <v>0</v>
      </c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48" t="s">
        <v>26</v>
      </c>
      <c r="S65" s="10"/>
      <c r="T65" s="10"/>
      <c r="U65" s="10"/>
      <c r="V65" s="56"/>
      <c r="W65" s="56"/>
      <c r="X65" s="10"/>
      <c r="Y65" s="10"/>
      <c r="Z65" s="10"/>
      <c r="AA65" s="10"/>
      <c r="AB65" s="56"/>
      <c r="AC65" s="56"/>
      <c r="AD65" s="56"/>
      <c r="AE65" s="56"/>
      <c r="AF65" s="10"/>
      <c r="AG65" s="10"/>
      <c r="AH65" s="10"/>
      <c r="AI65" s="10"/>
      <c r="AJ65" s="56"/>
      <c r="AK65" s="56"/>
      <c r="AL65" s="56"/>
      <c r="AM65" s="70"/>
      <c r="AN65" s="6" t="s">
        <v>26</v>
      </c>
      <c r="AO65" s="50">
        <f t="shared" si="7"/>
        <v>0</v>
      </c>
      <c r="AP65" s="3"/>
      <c r="AQ65" s="51">
        <f t="shared" si="8"/>
        <v>0</v>
      </c>
      <c r="AR65" s="51">
        <f t="shared" si="9"/>
        <v>0</v>
      </c>
      <c r="AS65" s="51">
        <f t="shared" si="10"/>
        <v>0</v>
      </c>
      <c r="AT65" s="51">
        <f t="shared" si="11"/>
        <v>0</v>
      </c>
      <c r="AU65" s="51"/>
      <c r="AV65" s="5"/>
      <c r="AW65" s="12">
        <f t="shared" si="12"/>
        <v>0</v>
      </c>
      <c r="AX65" s="12">
        <f t="shared" si="13"/>
        <v>0</v>
      </c>
      <c r="AY65" s="12">
        <f t="shared" si="14"/>
        <v>0</v>
      </c>
      <c r="AZ65" s="12">
        <f t="shared" si="15"/>
        <v>0</v>
      </c>
      <c r="BA65" s="12"/>
      <c r="BB65" s="23"/>
      <c r="BC65" s="6">
        <f t="shared" ref="BC65:BF65" si="131">IF((AW65)&gt;=50%, 2, (IF((AW65)&lt;25%, 0, 1)))</f>
        <v>0</v>
      </c>
      <c r="BD65" s="6">
        <f t="shared" si="131"/>
        <v>0</v>
      </c>
      <c r="BE65" s="6">
        <f t="shared" si="131"/>
        <v>0</v>
      </c>
      <c r="BF65" s="6">
        <f t="shared" si="131"/>
        <v>0</v>
      </c>
      <c r="BG65" s="6"/>
      <c r="BH65" s="8"/>
      <c r="BI65" s="6" t="str">
        <f t="shared" ref="BI65:BL65" si="132">IF(BC65=2,"Att", (IF(BC65=0,"Not","Weak")))</f>
        <v>Not</v>
      </c>
      <c r="BJ65" s="6" t="str">
        <f t="shared" si="132"/>
        <v>Not</v>
      </c>
      <c r="BK65" s="6" t="str">
        <f t="shared" si="132"/>
        <v>Not</v>
      </c>
      <c r="BL65" s="48" t="str">
        <f t="shared" si="132"/>
        <v>Not</v>
      </c>
      <c r="BM65" s="6"/>
      <c r="BO65">
        <f t="shared" si="20"/>
        <v>0</v>
      </c>
      <c r="BP65">
        <f t="shared" si="21"/>
        <v>0</v>
      </c>
    </row>
    <row r="66" spans="1:69" ht="15.75" customHeight="1" x14ac:dyDescent="0.25">
      <c r="A66" s="71" t="s">
        <v>162</v>
      </c>
      <c r="B66" s="72" t="s">
        <v>163</v>
      </c>
      <c r="C66" s="45">
        <v>10</v>
      </c>
      <c r="D66" s="45">
        <v>5</v>
      </c>
      <c r="E66" s="45">
        <v>4.5</v>
      </c>
      <c r="F66" s="45">
        <v>7</v>
      </c>
      <c r="G66" s="46">
        <f t="shared" ref="G66:G68" si="133">SUM(LARGE(D66:F66,{1,2}))</f>
        <v>12</v>
      </c>
      <c r="H66" s="45">
        <v>9</v>
      </c>
      <c r="I66" s="73">
        <v>9</v>
      </c>
      <c r="J66" s="73"/>
      <c r="K66" s="73"/>
      <c r="L66" s="73"/>
      <c r="M66" s="73"/>
      <c r="N66" s="73"/>
      <c r="O66" s="73">
        <v>5</v>
      </c>
      <c r="P66" s="73"/>
      <c r="Q66" s="73"/>
      <c r="R66" s="48">
        <f t="shared" ref="R66:R68" si="134">SUM(I66,L66,O66)</f>
        <v>14</v>
      </c>
      <c r="S66" s="73">
        <v>0</v>
      </c>
      <c r="T66" s="73">
        <v>2</v>
      </c>
      <c r="U66" s="73">
        <v>3</v>
      </c>
      <c r="V66" s="56"/>
      <c r="W66" s="56"/>
      <c r="X66" s="73">
        <v>1</v>
      </c>
      <c r="Y66" s="73">
        <v>3</v>
      </c>
      <c r="Z66" s="73">
        <v>2</v>
      </c>
      <c r="AA66" s="73"/>
      <c r="AB66" s="56"/>
      <c r="AC66" s="56"/>
      <c r="AD66" s="56"/>
      <c r="AE66" s="56"/>
      <c r="AF66" s="73">
        <v>0</v>
      </c>
      <c r="AG66" s="73">
        <v>1</v>
      </c>
      <c r="AH66" s="73">
        <v>2</v>
      </c>
      <c r="AI66" s="73"/>
      <c r="AJ66" s="56">
        <v>1</v>
      </c>
      <c r="AK66" s="56">
        <v>0</v>
      </c>
      <c r="AL66" s="56">
        <v>3</v>
      </c>
      <c r="AM66" s="68"/>
      <c r="AN66" s="6">
        <f t="shared" ref="AN66:AN68" si="135">SUM(S66:AM66)</f>
        <v>18</v>
      </c>
      <c r="AO66" s="50">
        <f t="shared" si="7"/>
        <v>63</v>
      </c>
      <c r="AP66" s="73"/>
      <c r="AQ66" s="51">
        <f t="shared" si="8"/>
        <v>24</v>
      </c>
      <c r="AR66" s="51">
        <f t="shared" si="9"/>
        <v>2</v>
      </c>
      <c r="AS66" s="51">
        <f t="shared" si="10"/>
        <v>12.5</v>
      </c>
      <c r="AT66" s="51">
        <f t="shared" si="11"/>
        <v>19</v>
      </c>
      <c r="AU66" s="73"/>
      <c r="AV66" s="74"/>
      <c r="AW66" s="12">
        <f t="shared" si="12"/>
        <v>0.61015449620305939</v>
      </c>
      <c r="AX66" s="12">
        <f t="shared" si="13"/>
        <v>0.10714036995569746</v>
      </c>
      <c r="AY66" s="12">
        <f t="shared" si="14"/>
        <v>0.42612958430206793</v>
      </c>
      <c r="AZ66" s="12">
        <f t="shared" si="15"/>
        <v>0.8382303633508037</v>
      </c>
      <c r="BA66" s="74"/>
      <c r="BB66" s="74"/>
      <c r="BC66" s="6">
        <f t="shared" ref="BC66:BF66" si="136">IF((AW66)&gt;=50%, 2, (IF((AW66)&lt;25%, 0, 1)))</f>
        <v>2</v>
      </c>
      <c r="BD66" s="6">
        <f t="shared" si="136"/>
        <v>0</v>
      </c>
      <c r="BE66" s="6">
        <f t="shared" si="136"/>
        <v>1</v>
      </c>
      <c r="BF66" s="6">
        <f t="shared" si="136"/>
        <v>2</v>
      </c>
      <c r="BG66" s="74"/>
      <c r="BH66" s="74"/>
      <c r="BI66" s="6" t="str">
        <f t="shared" ref="BI66:BL66" si="137">IF(BC66=2,"Att", (IF(BC66=0,"Not","Weak")))</f>
        <v>Att</v>
      </c>
      <c r="BJ66" s="6" t="str">
        <f t="shared" si="137"/>
        <v>Not</v>
      </c>
      <c r="BK66" s="6" t="str">
        <f t="shared" si="137"/>
        <v>Weak</v>
      </c>
      <c r="BL66" s="48" t="str">
        <f t="shared" si="137"/>
        <v>Att</v>
      </c>
      <c r="BM66" s="74"/>
      <c r="BN66" s="73"/>
      <c r="BO66">
        <f t="shared" si="20"/>
        <v>2</v>
      </c>
      <c r="BP66">
        <f t="shared" si="21"/>
        <v>3</v>
      </c>
      <c r="BQ66" s="73"/>
    </row>
    <row r="67" spans="1:69" ht="14.25" customHeight="1" x14ac:dyDescent="0.25">
      <c r="A67" s="71" t="s">
        <v>164</v>
      </c>
      <c r="B67" s="72" t="s">
        <v>165</v>
      </c>
      <c r="C67" s="45">
        <v>7</v>
      </c>
      <c r="D67" s="45">
        <v>4</v>
      </c>
      <c r="E67" s="45">
        <v>0</v>
      </c>
      <c r="F67" s="45">
        <v>6</v>
      </c>
      <c r="G67" s="46">
        <f t="shared" si="133"/>
        <v>10</v>
      </c>
      <c r="H67" s="45">
        <v>7</v>
      </c>
      <c r="I67" s="73">
        <v>6</v>
      </c>
      <c r="J67" s="73"/>
      <c r="K67" s="73"/>
      <c r="L67" s="73"/>
      <c r="M67" s="73"/>
      <c r="N67" s="73"/>
      <c r="O67" s="73">
        <v>2.5</v>
      </c>
      <c r="P67" s="73"/>
      <c r="Q67" s="73"/>
      <c r="R67" s="48">
        <f t="shared" si="134"/>
        <v>8.5</v>
      </c>
      <c r="S67" s="73">
        <v>1</v>
      </c>
      <c r="T67" s="73">
        <v>4</v>
      </c>
      <c r="U67" s="73">
        <v>4</v>
      </c>
      <c r="V67" s="56"/>
      <c r="W67" s="56"/>
      <c r="X67" s="73"/>
      <c r="Y67" s="73">
        <v>0</v>
      </c>
      <c r="Z67" s="73"/>
      <c r="AA67" s="73"/>
      <c r="AB67" s="56"/>
      <c r="AC67" s="56"/>
      <c r="AD67" s="56"/>
      <c r="AE67" s="56"/>
      <c r="AF67" s="73"/>
      <c r="AG67" s="73"/>
      <c r="AH67" s="73">
        <v>5</v>
      </c>
      <c r="AI67" s="73"/>
      <c r="AJ67" s="56">
        <v>1.5</v>
      </c>
      <c r="AK67" s="56">
        <v>2.5</v>
      </c>
      <c r="AL67" s="56">
        <v>2</v>
      </c>
      <c r="AM67" s="68"/>
      <c r="AN67" s="6">
        <f t="shared" si="135"/>
        <v>20</v>
      </c>
      <c r="AO67" s="50">
        <f t="shared" si="7"/>
        <v>52.5</v>
      </c>
      <c r="AP67" s="73"/>
      <c r="AQ67" s="51">
        <f t="shared" si="8"/>
        <v>16.5</v>
      </c>
      <c r="AR67" s="51">
        <f t="shared" si="9"/>
        <v>7.5</v>
      </c>
      <c r="AS67" s="51">
        <f t="shared" si="10"/>
        <v>4.5</v>
      </c>
      <c r="AT67" s="51">
        <f t="shared" si="11"/>
        <v>17</v>
      </c>
      <c r="AU67" s="73"/>
      <c r="AV67" s="73"/>
      <c r="AW67" s="12">
        <f t="shared" si="12"/>
        <v>0.41948121613960337</v>
      </c>
      <c r="AX67" s="12">
        <f t="shared" si="13"/>
        <v>0.4017763873338655</v>
      </c>
      <c r="AY67" s="12">
        <f t="shared" si="14"/>
        <v>0.15340665034874446</v>
      </c>
      <c r="AZ67" s="12">
        <f t="shared" si="15"/>
        <v>0.74999558826124546</v>
      </c>
      <c r="BA67" s="52"/>
      <c r="BB67" s="52"/>
      <c r="BC67" s="6">
        <f t="shared" ref="BC67:BF67" si="138">IF((AW67)&gt;=50%, 2, (IF((AW67)&lt;25%, 0, 1)))</f>
        <v>1</v>
      </c>
      <c r="BD67" s="6">
        <f t="shared" si="138"/>
        <v>1</v>
      </c>
      <c r="BE67" s="6">
        <f t="shared" si="138"/>
        <v>0</v>
      </c>
      <c r="BF67" s="6">
        <f t="shared" si="138"/>
        <v>2</v>
      </c>
      <c r="BG67" s="52"/>
      <c r="BH67" s="52"/>
      <c r="BI67" s="6" t="str">
        <f t="shared" ref="BI67:BL67" si="139">IF(BC67=2,"Att", (IF(BC67=0,"Not","Weak")))</f>
        <v>Weak</v>
      </c>
      <c r="BJ67" s="6" t="str">
        <f t="shared" si="139"/>
        <v>Weak</v>
      </c>
      <c r="BK67" s="6" t="str">
        <f t="shared" si="139"/>
        <v>Not</v>
      </c>
      <c r="BL67" s="48" t="str">
        <f t="shared" si="139"/>
        <v>Att</v>
      </c>
      <c r="BM67" s="52"/>
      <c r="BN67" s="73"/>
      <c r="BO67">
        <f t="shared" si="20"/>
        <v>1</v>
      </c>
      <c r="BP67">
        <f t="shared" si="21"/>
        <v>3</v>
      </c>
      <c r="BQ67" s="73"/>
    </row>
    <row r="68" spans="1:69" ht="14.25" customHeight="1" x14ac:dyDescent="0.25">
      <c r="A68" s="71" t="s">
        <v>166</v>
      </c>
      <c r="B68" s="72" t="s">
        <v>167</v>
      </c>
      <c r="C68" s="45">
        <v>9</v>
      </c>
      <c r="D68" s="45">
        <v>5</v>
      </c>
      <c r="E68" s="45">
        <v>2</v>
      </c>
      <c r="F68" s="45">
        <v>6</v>
      </c>
      <c r="G68" s="46">
        <f t="shared" si="133"/>
        <v>11</v>
      </c>
      <c r="H68" s="45">
        <v>10</v>
      </c>
      <c r="I68" s="73">
        <v>6</v>
      </c>
      <c r="J68" s="73"/>
      <c r="K68" s="73"/>
      <c r="L68" s="73">
        <v>3.5</v>
      </c>
      <c r="M68" s="73"/>
      <c r="N68" s="73"/>
      <c r="O68" s="73"/>
      <c r="P68" s="73"/>
      <c r="Q68" s="73"/>
      <c r="R68" s="48">
        <f t="shared" si="134"/>
        <v>9.5</v>
      </c>
      <c r="S68" s="73">
        <v>0</v>
      </c>
      <c r="T68" s="73">
        <v>2</v>
      </c>
      <c r="U68" s="73">
        <v>3</v>
      </c>
      <c r="V68" s="56"/>
      <c r="W68" s="56"/>
      <c r="X68" s="73">
        <v>1</v>
      </c>
      <c r="Y68" s="73">
        <v>2.5</v>
      </c>
      <c r="Z68" s="73">
        <v>0</v>
      </c>
      <c r="AA68" s="73"/>
      <c r="AB68" s="56">
        <v>1</v>
      </c>
      <c r="AC68" s="56">
        <v>5</v>
      </c>
      <c r="AD68" s="56"/>
      <c r="AE68" s="56"/>
      <c r="AF68" s="73"/>
      <c r="AG68" s="73"/>
      <c r="AH68" s="73"/>
      <c r="AI68" s="73"/>
      <c r="AJ68" s="56">
        <v>1</v>
      </c>
      <c r="AK68" s="56">
        <v>0</v>
      </c>
      <c r="AL68" s="56">
        <v>3</v>
      </c>
      <c r="AM68" s="70"/>
      <c r="AN68" s="6">
        <f t="shared" si="135"/>
        <v>18.5</v>
      </c>
      <c r="AO68" s="50">
        <f t="shared" si="7"/>
        <v>58</v>
      </c>
      <c r="AP68" s="73"/>
      <c r="AQ68" s="51">
        <f t="shared" si="8"/>
        <v>17.5</v>
      </c>
      <c r="AR68" s="51">
        <f t="shared" si="9"/>
        <v>4.5</v>
      </c>
      <c r="AS68" s="51">
        <f t="shared" si="10"/>
        <v>10</v>
      </c>
      <c r="AT68" s="51">
        <f t="shared" si="11"/>
        <v>19</v>
      </c>
      <c r="AU68" s="73"/>
      <c r="AV68" s="73"/>
      <c r="AW68" s="12">
        <f t="shared" si="12"/>
        <v>0.44490432014806419</v>
      </c>
      <c r="AX68" s="12">
        <f t="shared" si="13"/>
        <v>0.24106583240031931</v>
      </c>
      <c r="AY68" s="12">
        <f t="shared" si="14"/>
        <v>0.34090366744165435</v>
      </c>
      <c r="AZ68" s="12">
        <f t="shared" si="15"/>
        <v>0.8382303633508037</v>
      </c>
      <c r="BA68" s="52"/>
      <c r="BB68" s="52"/>
      <c r="BC68" s="6">
        <f t="shared" ref="BC68:BF68" si="140">IF((AW68)&gt;=50%, 2, (IF((AW68)&lt;25%, 0, 1)))</f>
        <v>1</v>
      </c>
      <c r="BD68" s="6">
        <f t="shared" si="140"/>
        <v>0</v>
      </c>
      <c r="BE68" s="6">
        <f t="shared" si="140"/>
        <v>1</v>
      </c>
      <c r="BF68" s="6">
        <f t="shared" si="140"/>
        <v>2</v>
      </c>
      <c r="BG68" s="52"/>
      <c r="BH68" s="52"/>
      <c r="BI68" s="6" t="str">
        <f t="shared" ref="BI68:BL68" si="141">IF(BC68=2,"Att", (IF(BC68=0,"Not","Weak")))</f>
        <v>Weak</v>
      </c>
      <c r="BJ68" s="6" t="str">
        <f t="shared" si="141"/>
        <v>Not</v>
      </c>
      <c r="BK68" s="6" t="str">
        <f t="shared" si="141"/>
        <v>Weak</v>
      </c>
      <c r="BL68" s="48" t="str">
        <f t="shared" si="141"/>
        <v>Att</v>
      </c>
      <c r="BM68" s="52"/>
      <c r="BN68" s="73"/>
      <c r="BO68">
        <f t="shared" si="20"/>
        <v>1</v>
      </c>
      <c r="BP68">
        <f t="shared" si="21"/>
        <v>3</v>
      </c>
      <c r="BQ68" s="73"/>
    </row>
    <row r="69" spans="1:69" ht="15.75" customHeight="1" x14ac:dyDescent="0.25">
      <c r="A69" s="71" t="s">
        <v>168</v>
      </c>
      <c r="B69" s="72" t="s">
        <v>169</v>
      </c>
      <c r="C69" s="45">
        <v>3</v>
      </c>
      <c r="D69" s="45" t="s">
        <v>26</v>
      </c>
      <c r="E69" s="45" t="s">
        <v>26</v>
      </c>
      <c r="F69" s="45" t="s">
        <v>26</v>
      </c>
      <c r="G69" s="46">
        <v>0</v>
      </c>
      <c r="H69" s="45"/>
      <c r="I69" s="73"/>
      <c r="J69" s="73"/>
      <c r="K69" s="73"/>
      <c r="L69" s="73"/>
      <c r="M69" s="73"/>
      <c r="N69" s="73"/>
      <c r="O69" s="73"/>
      <c r="P69" s="73"/>
      <c r="Q69" s="73"/>
      <c r="R69" s="48" t="s">
        <v>26</v>
      </c>
      <c r="S69" s="73"/>
      <c r="T69" s="73"/>
      <c r="U69" s="73"/>
      <c r="V69" s="56"/>
      <c r="W69" s="56"/>
      <c r="X69" s="73"/>
      <c r="Y69" s="73"/>
      <c r="Z69" s="73"/>
      <c r="AA69" s="73"/>
      <c r="AB69" s="56"/>
      <c r="AC69" s="56"/>
      <c r="AD69" s="56"/>
      <c r="AE69" s="56"/>
      <c r="AF69" s="73"/>
      <c r="AG69" s="73"/>
      <c r="AH69" s="73"/>
      <c r="AI69" s="73"/>
      <c r="AJ69" s="56"/>
      <c r="AK69" s="56"/>
      <c r="AL69" s="56"/>
      <c r="AM69" s="70"/>
      <c r="AN69" s="6" t="s">
        <v>26</v>
      </c>
      <c r="AO69" s="50">
        <f t="shared" si="7"/>
        <v>3</v>
      </c>
      <c r="AP69" s="73"/>
      <c r="AQ69" s="51">
        <f t="shared" si="8"/>
        <v>0</v>
      </c>
      <c r="AR69" s="51">
        <f t="shared" si="9"/>
        <v>0</v>
      </c>
      <c r="AS69" s="51">
        <f t="shared" si="10"/>
        <v>0</v>
      </c>
      <c r="AT69" s="51">
        <f t="shared" si="11"/>
        <v>0</v>
      </c>
      <c r="AU69" s="73"/>
      <c r="AV69" s="73"/>
      <c r="AW69" s="12">
        <f t="shared" si="12"/>
        <v>0</v>
      </c>
      <c r="AX69" s="12">
        <f t="shared" si="13"/>
        <v>0</v>
      </c>
      <c r="AY69" s="12">
        <f t="shared" si="14"/>
        <v>0</v>
      </c>
      <c r="AZ69" s="12">
        <f t="shared" si="15"/>
        <v>0</v>
      </c>
      <c r="BA69" s="75"/>
      <c r="BB69" s="75"/>
      <c r="BC69" s="6">
        <f t="shared" ref="BC69:BF69" si="142">IF((AW69)&gt;=50%, 2, (IF((AW69)&lt;25%, 0, 1)))</f>
        <v>0</v>
      </c>
      <c r="BD69" s="6">
        <f t="shared" si="142"/>
        <v>0</v>
      </c>
      <c r="BE69" s="6">
        <f t="shared" si="142"/>
        <v>0</v>
      </c>
      <c r="BF69" s="6">
        <f t="shared" si="142"/>
        <v>0</v>
      </c>
      <c r="BG69" s="52"/>
      <c r="BH69" s="52"/>
      <c r="BI69" s="6" t="str">
        <f t="shared" ref="BI69:BL69" si="143">IF(BC69=2,"Att", (IF(BC69=0,"Not","Weak")))</f>
        <v>Not</v>
      </c>
      <c r="BJ69" s="6" t="str">
        <f t="shared" si="143"/>
        <v>Not</v>
      </c>
      <c r="BK69" s="6" t="str">
        <f t="shared" si="143"/>
        <v>Not</v>
      </c>
      <c r="BL69" s="48" t="str">
        <f t="shared" si="143"/>
        <v>Not</v>
      </c>
      <c r="BM69" s="52"/>
      <c r="BN69" s="73"/>
      <c r="BO69">
        <f t="shared" si="20"/>
        <v>0</v>
      </c>
      <c r="BP69">
        <f t="shared" si="21"/>
        <v>0</v>
      </c>
      <c r="BQ69" s="73"/>
    </row>
    <row r="70" spans="1:69" ht="15.75" customHeight="1" x14ac:dyDescent="0.25">
      <c r="A70" s="76"/>
      <c r="B70" s="72"/>
      <c r="C70" s="45"/>
      <c r="D70" s="45"/>
      <c r="E70" s="45"/>
      <c r="F70" s="45"/>
      <c r="G70" s="73"/>
      <c r="H70" s="45"/>
      <c r="I70" s="73"/>
      <c r="J70" s="73"/>
      <c r="K70" s="73"/>
      <c r="L70" s="73"/>
      <c r="M70" s="73"/>
      <c r="N70" s="73"/>
      <c r="O70" s="73"/>
      <c r="P70" s="73"/>
      <c r="Q70" s="73"/>
      <c r="R70" s="48"/>
      <c r="S70" s="73"/>
      <c r="T70" s="73"/>
      <c r="U70" s="73"/>
      <c r="V70" s="56"/>
      <c r="W70" s="56"/>
      <c r="X70" s="73"/>
      <c r="Y70" s="73"/>
      <c r="Z70" s="73"/>
      <c r="AA70" s="73"/>
      <c r="AB70" s="56"/>
      <c r="AC70" s="56"/>
      <c r="AD70" s="56"/>
      <c r="AE70" s="56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73"/>
      <c r="BO70" s="73"/>
      <c r="BP70" s="73"/>
      <c r="BQ70" s="73"/>
    </row>
    <row r="71" spans="1:69" ht="15.75" customHeight="1" x14ac:dyDescent="0.25">
      <c r="C71" s="3"/>
      <c r="D71" s="3"/>
      <c r="E71" s="3"/>
      <c r="F71" s="3"/>
      <c r="H71" s="3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</row>
    <row r="72" spans="1:69" ht="15.75" customHeight="1" x14ac:dyDescent="0.25">
      <c r="C72" s="3"/>
      <c r="D72" s="3"/>
      <c r="E72" s="3"/>
      <c r="F72" s="3"/>
      <c r="H72" s="3"/>
      <c r="AN72" s="86" t="s">
        <v>170</v>
      </c>
      <c r="AO72" s="87"/>
      <c r="AP72" s="87"/>
      <c r="AQ72" s="87"/>
      <c r="AR72" s="87"/>
      <c r="AS72" s="87"/>
      <c r="AT72" s="87"/>
      <c r="AU72" s="87"/>
      <c r="AV72" s="88"/>
      <c r="AW72" s="52">
        <f>COUNT(AW16:AW69)</f>
        <v>54</v>
      </c>
      <c r="AX72" s="52">
        <f>COUNT(AX16:AX69)</f>
        <v>54</v>
      </c>
      <c r="AY72" s="52">
        <f>COUNT(AY16:AY69)</f>
        <v>54</v>
      </c>
      <c r="AZ72" s="52">
        <f>COUNT(AZ16:AZ69)</f>
        <v>54</v>
      </c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</row>
    <row r="73" spans="1:69" ht="15.75" customHeight="1" x14ac:dyDescent="0.25">
      <c r="C73" s="3"/>
      <c r="D73" s="3"/>
      <c r="E73" s="3"/>
      <c r="F73" s="3"/>
      <c r="H73" s="3"/>
      <c r="AN73" s="86" t="s">
        <v>171</v>
      </c>
      <c r="AO73" s="87"/>
      <c r="AP73" s="87"/>
      <c r="AQ73" s="87"/>
      <c r="AR73" s="87"/>
      <c r="AS73" s="87"/>
      <c r="AT73" s="87"/>
      <c r="AU73" s="87"/>
      <c r="AV73" s="88"/>
      <c r="AW73" s="52">
        <f>COUNTIF(AW16:AW69,"&gt;=25%")</f>
        <v>39</v>
      </c>
      <c r="AX73" s="52">
        <f>COUNTIF(AX16:AX69,"&gt;=25%")</f>
        <v>17</v>
      </c>
      <c r="AY73" s="52">
        <f>COUNTIF(AY16:AY69,"&gt;=25%")</f>
        <v>26</v>
      </c>
      <c r="AZ73" s="52">
        <f>COUNTIF(AZ16:AZ69,"&gt;=25%")</f>
        <v>36</v>
      </c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</row>
    <row r="74" spans="1:69" ht="15.75" customHeight="1" x14ac:dyDescent="0.25">
      <c r="C74" s="3"/>
      <c r="D74" s="3"/>
      <c r="E74" s="3"/>
      <c r="F74" s="3"/>
      <c r="H74" s="3"/>
      <c r="AN74" s="77" t="s">
        <v>172</v>
      </c>
      <c r="AO74" s="78"/>
      <c r="AP74" s="78"/>
      <c r="AQ74" s="78"/>
      <c r="AR74" s="78"/>
      <c r="AS74" s="78"/>
      <c r="AT74" s="78"/>
      <c r="AU74" s="78"/>
      <c r="AV74" s="79"/>
      <c r="AW74" s="75">
        <f t="shared" ref="AW74:AZ74" si="144">AW73/(AW72)</f>
        <v>0.72222222222222221</v>
      </c>
      <c r="AX74" s="75">
        <f t="shared" si="144"/>
        <v>0.31481481481481483</v>
      </c>
      <c r="AY74" s="75">
        <f t="shared" si="144"/>
        <v>0.48148148148148145</v>
      </c>
      <c r="AZ74" s="75">
        <f t="shared" si="144"/>
        <v>0.66666666666666663</v>
      </c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</row>
    <row r="75" spans="1:69" ht="15.75" customHeight="1" x14ac:dyDescent="0.25">
      <c r="C75" s="3"/>
      <c r="D75" s="3"/>
      <c r="E75" s="3"/>
      <c r="F75" s="3"/>
      <c r="H75" s="3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</row>
    <row r="76" spans="1:69" ht="15.75" customHeight="1" x14ac:dyDescent="0.25">
      <c r="C76" s="3"/>
      <c r="D76" s="3"/>
      <c r="E76" s="3"/>
      <c r="F76" s="3"/>
      <c r="H76" s="3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</row>
    <row r="77" spans="1:69" ht="15.75" customHeight="1" x14ac:dyDescent="0.25">
      <c r="C77" s="3"/>
      <c r="D77" s="3"/>
      <c r="E77" s="3"/>
      <c r="F77" s="3"/>
      <c r="H77" s="3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</row>
    <row r="78" spans="1:69" ht="15.75" customHeight="1" x14ac:dyDescent="0.25">
      <c r="C78" s="3"/>
      <c r="D78" s="3"/>
      <c r="E78" s="3"/>
      <c r="F78" s="3"/>
      <c r="H78" s="3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</row>
    <row r="79" spans="1:69" ht="15.75" customHeight="1" x14ac:dyDescent="0.25">
      <c r="C79" s="3"/>
      <c r="D79" s="3"/>
      <c r="E79" s="3"/>
      <c r="F79" s="3"/>
      <c r="H79" s="3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</row>
    <row r="80" spans="1:69" ht="15.75" customHeight="1" x14ac:dyDescent="0.25">
      <c r="C80" s="3"/>
      <c r="D80" s="3"/>
      <c r="E80" s="3"/>
      <c r="F80" s="3"/>
      <c r="H80" s="3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</row>
    <row r="81" spans="3:65" ht="15.75" customHeight="1" x14ac:dyDescent="0.25">
      <c r="C81" s="3"/>
      <c r="D81" s="3"/>
      <c r="E81" s="3"/>
      <c r="F81" s="3"/>
      <c r="H81" s="3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</row>
    <row r="82" spans="3:65" ht="15.75" customHeight="1" x14ac:dyDescent="0.25">
      <c r="C82" s="3"/>
      <c r="D82" s="3"/>
      <c r="E82" s="3"/>
      <c r="F82" s="3"/>
      <c r="H82" s="3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</row>
    <row r="83" spans="3:65" ht="15.75" customHeight="1" x14ac:dyDescent="0.25">
      <c r="C83" s="3"/>
      <c r="D83" s="3"/>
      <c r="E83" s="3"/>
      <c r="F83" s="3"/>
      <c r="H83" s="3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</row>
    <row r="84" spans="3:65" ht="15.75" customHeight="1" x14ac:dyDescent="0.25">
      <c r="C84" s="3"/>
      <c r="D84" s="3"/>
      <c r="E84" s="3"/>
      <c r="F84" s="3"/>
      <c r="H84" s="3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</row>
    <row r="85" spans="3:65" ht="15.75" customHeight="1" x14ac:dyDescent="0.25">
      <c r="C85" s="3"/>
      <c r="D85" s="3"/>
      <c r="E85" s="3"/>
      <c r="F85" s="3"/>
      <c r="H85" s="3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</row>
    <row r="86" spans="3:65" ht="15.75" customHeight="1" x14ac:dyDescent="0.25">
      <c r="C86" s="3"/>
      <c r="D86" s="3"/>
      <c r="E86" s="3"/>
      <c r="F86" s="3"/>
      <c r="H86" s="3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</row>
    <row r="87" spans="3:65" ht="15.75" customHeight="1" x14ac:dyDescent="0.25">
      <c r="C87" s="3"/>
      <c r="D87" s="3"/>
      <c r="E87" s="3"/>
      <c r="F87" s="3"/>
      <c r="H87" s="3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</row>
    <row r="88" spans="3:65" ht="15.75" customHeight="1" x14ac:dyDescent="0.25">
      <c r="C88" s="3"/>
      <c r="D88" s="3"/>
      <c r="E88" s="3"/>
      <c r="F88" s="3"/>
      <c r="H88" s="3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</row>
    <row r="89" spans="3:65" ht="15.75" customHeight="1" x14ac:dyDescent="0.25">
      <c r="C89" s="3"/>
      <c r="D89" s="3"/>
      <c r="E89" s="3"/>
      <c r="F89" s="3"/>
      <c r="H89" s="3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</row>
    <row r="90" spans="3:65" ht="15.75" customHeight="1" x14ac:dyDescent="0.25">
      <c r="C90" s="3"/>
      <c r="D90" s="3"/>
      <c r="E90" s="3"/>
      <c r="F90" s="3"/>
      <c r="H90" s="3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</row>
    <row r="91" spans="3:65" ht="15.75" customHeight="1" x14ac:dyDescent="0.25">
      <c r="C91" s="3"/>
      <c r="D91" s="3"/>
      <c r="E91" s="3"/>
      <c r="F91" s="3"/>
      <c r="H91" s="3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</row>
    <row r="92" spans="3:65" ht="15.75" customHeight="1" x14ac:dyDescent="0.25">
      <c r="C92" s="3"/>
      <c r="D92" s="3"/>
      <c r="E92" s="3"/>
      <c r="F92" s="3"/>
      <c r="H92" s="3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</row>
    <row r="93" spans="3:65" ht="15.75" customHeight="1" x14ac:dyDescent="0.25">
      <c r="C93" s="3"/>
      <c r="D93" s="3"/>
      <c r="E93" s="3"/>
      <c r="F93" s="3"/>
      <c r="H93" s="3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</row>
    <row r="94" spans="3:65" ht="15.75" customHeight="1" x14ac:dyDescent="0.25">
      <c r="C94" s="3"/>
      <c r="D94" s="3"/>
      <c r="E94" s="3"/>
      <c r="F94" s="3"/>
      <c r="H94" s="3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</row>
    <row r="95" spans="3:65" ht="15.75" customHeight="1" x14ac:dyDescent="0.25">
      <c r="C95" s="3"/>
      <c r="D95" s="3"/>
      <c r="E95" s="3"/>
      <c r="F95" s="3"/>
      <c r="H95" s="3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</row>
    <row r="96" spans="3:65" ht="15.75" customHeight="1" x14ac:dyDescent="0.25">
      <c r="C96" s="3"/>
      <c r="D96" s="3"/>
      <c r="E96" s="3"/>
      <c r="F96" s="3"/>
      <c r="H96" s="3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</row>
    <row r="97" spans="3:65" ht="15.75" customHeight="1" x14ac:dyDescent="0.25">
      <c r="C97" s="3"/>
      <c r="D97" s="3"/>
      <c r="E97" s="3"/>
      <c r="F97" s="3"/>
      <c r="H97" s="3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</row>
    <row r="98" spans="3:65" ht="15.75" customHeight="1" x14ac:dyDescent="0.25">
      <c r="C98" s="3"/>
      <c r="D98" s="3"/>
      <c r="E98" s="3"/>
      <c r="F98" s="3"/>
      <c r="H98" s="3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</row>
    <row r="99" spans="3:65" ht="15.75" customHeight="1" x14ac:dyDescent="0.25">
      <c r="C99" s="3"/>
      <c r="D99" s="3"/>
      <c r="E99" s="3"/>
      <c r="F99" s="3"/>
      <c r="H99" s="3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</row>
    <row r="100" spans="3:65" ht="15.75" customHeight="1" x14ac:dyDescent="0.25">
      <c r="C100" s="3"/>
      <c r="D100" s="3"/>
      <c r="E100" s="3"/>
      <c r="F100" s="3"/>
      <c r="H100" s="3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</row>
    <row r="101" spans="3:65" ht="15.75" customHeight="1" x14ac:dyDescent="0.25">
      <c r="C101" s="3"/>
      <c r="D101" s="3"/>
      <c r="E101" s="3"/>
      <c r="F101" s="3"/>
      <c r="H101" s="3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</row>
    <row r="102" spans="3:65" ht="15.75" customHeight="1" x14ac:dyDescent="0.25">
      <c r="C102" s="3"/>
      <c r="D102" s="3"/>
      <c r="E102" s="3"/>
      <c r="F102" s="3"/>
      <c r="H102" s="3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</row>
    <row r="103" spans="3:65" ht="15.75" customHeight="1" x14ac:dyDescent="0.25">
      <c r="C103" s="3"/>
      <c r="D103" s="3"/>
      <c r="E103" s="3"/>
      <c r="F103" s="3"/>
      <c r="H103" s="3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</row>
    <row r="104" spans="3:65" ht="15.75" customHeight="1" x14ac:dyDescent="0.25">
      <c r="C104" s="3"/>
      <c r="D104" s="3"/>
      <c r="E104" s="3"/>
      <c r="F104" s="3"/>
      <c r="H104" s="3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</row>
    <row r="105" spans="3:65" ht="15.75" customHeight="1" x14ac:dyDescent="0.25">
      <c r="C105" s="3"/>
      <c r="D105" s="3"/>
      <c r="E105" s="3"/>
      <c r="F105" s="3"/>
      <c r="H105" s="3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</row>
    <row r="106" spans="3:65" ht="15.75" customHeight="1" x14ac:dyDescent="0.25">
      <c r="C106" s="3"/>
      <c r="D106" s="3"/>
      <c r="E106" s="3"/>
      <c r="F106" s="3"/>
      <c r="H106" s="3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</row>
    <row r="107" spans="3:65" ht="15.75" customHeight="1" x14ac:dyDescent="0.25">
      <c r="C107" s="3"/>
      <c r="D107" s="3"/>
      <c r="E107" s="3"/>
      <c r="F107" s="3"/>
      <c r="H107" s="3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</row>
    <row r="108" spans="3:65" ht="15.75" customHeight="1" x14ac:dyDescent="0.25">
      <c r="C108" s="3"/>
      <c r="D108" s="3"/>
      <c r="E108" s="3"/>
      <c r="F108" s="3"/>
      <c r="H108" s="3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</row>
    <row r="109" spans="3:65" ht="15.75" customHeight="1" x14ac:dyDescent="0.25">
      <c r="C109" s="3"/>
      <c r="D109" s="3"/>
      <c r="E109" s="3"/>
      <c r="F109" s="3"/>
      <c r="H109" s="3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</row>
    <row r="110" spans="3:65" ht="15.75" customHeight="1" x14ac:dyDescent="0.25">
      <c r="C110" s="3"/>
      <c r="D110" s="3"/>
      <c r="E110" s="3"/>
      <c r="F110" s="3"/>
      <c r="H110" s="3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</row>
    <row r="111" spans="3:65" ht="15.75" customHeight="1" x14ac:dyDescent="0.25">
      <c r="C111" s="3"/>
      <c r="D111" s="3"/>
      <c r="E111" s="3"/>
      <c r="F111" s="3"/>
      <c r="H111" s="3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</row>
    <row r="112" spans="3:65" ht="15.75" customHeight="1" x14ac:dyDescent="0.25">
      <c r="C112" s="3"/>
      <c r="D112" s="3"/>
      <c r="E112" s="3"/>
      <c r="F112" s="3"/>
      <c r="H112" s="3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</row>
    <row r="113" spans="3:65" ht="15.75" customHeight="1" x14ac:dyDescent="0.25">
      <c r="C113" s="3"/>
      <c r="D113" s="3"/>
      <c r="E113" s="3"/>
      <c r="F113" s="3"/>
      <c r="H113" s="3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</row>
    <row r="114" spans="3:65" ht="15.75" customHeight="1" x14ac:dyDescent="0.25">
      <c r="C114" s="3"/>
      <c r="D114" s="3"/>
      <c r="E114" s="3"/>
      <c r="F114" s="3"/>
      <c r="H114" s="3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</row>
    <row r="115" spans="3:65" ht="15.75" customHeight="1" x14ac:dyDescent="0.25">
      <c r="C115" s="3"/>
      <c r="D115" s="3"/>
      <c r="E115" s="3"/>
      <c r="F115" s="3"/>
      <c r="H115" s="3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</row>
    <row r="116" spans="3:65" ht="15.75" customHeight="1" x14ac:dyDescent="0.25">
      <c r="C116" s="3"/>
      <c r="D116" s="3"/>
      <c r="E116" s="3"/>
      <c r="F116" s="3"/>
      <c r="H116" s="3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</row>
    <row r="117" spans="3:65" ht="15.75" customHeight="1" x14ac:dyDescent="0.25">
      <c r="C117" s="3"/>
      <c r="D117" s="3"/>
      <c r="E117" s="3"/>
      <c r="F117" s="3"/>
      <c r="H117" s="3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</row>
    <row r="118" spans="3:65" ht="15.75" customHeight="1" x14ac:dyDescent="0.25">
      <c r="C118" s="3"/>
      <c r="D118" s="3"/>
      <c r="E118" s="3"/>
      <c r="F118" s="3"/>
      <c r="H118" s="3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</row>
    <row r="119" spans="3:65" ht="15.75" customHeight="1" x14ac:dyDescent="0.25">
      <c r="C119" s="3"/>
      <c r="D119" s="3"/>
      <c r="E119" s="3"/>
      <c r="F119" s="3"/>
      <c r="H119" s="3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</row>
    <row r="120" spans="3:65" ht="15.75" customHeight="1" x14ac:dyDescent="0.25">
      <c r="C120" s="3"/>
      <c r="D120" s="3"/>
      <c r="E120" s="3"/>
      <c r="F120" s="3"/>
      <c r="H120" s="3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</row>
    <row r="121" spans="3:65" ht="15.75" customHeight="1" x14ac:dyDescent="0.25">
      <c r="C121" s="3"/>
      <c r="D121" s="3"/>
      <c r="E121" s="3"/>
      <c r="F121" s="3"/>
      <c r="H121" s="3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</row>
    <row r="122" spans="3:65" ht="15.75" customHeight="1" x14ac:dyDescent="0.25">
      <c r="C122" s="3"/>
      <c r="D122" s="3"/>
      <c r="E122" s="3"/>
      <c r="F122" s="3"/>
      <c r="H122" s="3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</row>
    <row r="123" spans="3:65" ht="15.75" customHeight="1" x14ac:dyDescent="0.25">
      <c r="C123" s="3"/>
      <c r="D123" s="3"/>
      <c r="E123" s="3"/>
      <c r="F123" s="3"/>
      <c r="H123" s="3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</row>
    <row r="124" spans="3:65" ht="15.75" customHeight="1" x14ac:dyDescent="0.25">
      <c r="C124" s="3"/>
      <c r="D124" s="3"/>
      <c r="E124" s="3"/>
      <c r="F124" s="3"/>
      <c r="H124" s="3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</row>
    <row r="125" spans="3:65" ht="15.75" customHeight="1" x14ac:dyDescent="0.25">
      <c r="C125" s="3"/>
      <c r="D125" s="3"/>
      <c r="E125" s="3"/>
      <c r="F125" s="3"/>
      <c r="H125" s="3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</row>
    <row r="126" spans="3:65" ht="15.75" customHeight="1" x14ac:dyDescent="0.25">
      <c r="C126" s="3"/>
      <c r="D126" s="3"/>
      <c r="E126" s="3"/>
      <c r="F126" s="3"/>
      <c r="H126" s="3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</row>
    <row r="127" spans="3:65" ht="15.75" customHeight="1" x14ac:dyDescent="0.25">
      <c r="C127" s="3"/>
      <c r="D127" s="3"/>
      <c r="E127" s="3"/>
      <c r="F127" s="3"/>
      <c r="H127" s="3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</row>
    <row r="128" spans="3:65" ht="15.75" customHeight="1" x14ac:dyDescent="0.25">
      <c r="C128" s="3"/>
      <c r="D128" s="3"/>
      <c r="E128" s="3"/>
      <c r="F128" s="3"/>
      <c r="H128" s="3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</row>
    <row r="129" spans="3:65" ht="15.75" customHeight="1" x14ac:dyDescent="0.25">
      <c r="C129" s="3"/>
      <c r="D129" s="3"/>
      <c r="E129" s="3"/>
      <c r="F129" s="3"/>
      <c r="H129" s="3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</row>
    <row r="130" spans="3:65" ht="15.75" customHeight="1" x14ac:dyDescent="0.25">
      <c r="C130" s="3"/>
      <c r="D130" s="3"/>
      <c r="E130" s="3"/>
      <c r="F130" s="3"/>
      <c r="H130" s="3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</row>
    <row r="131" spans="3:65" ht="15.75" customHeight="1" x14ac:dyDescent="0.25">
      <c r="C131" s="3"/>
      <c r="D131" s="3"/>
      <c r="E131" s="3"/>
      <c r="F131" s="3"/>
      <c r="H131" s="3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</row>
    <row r="132" spans="3:65" ht="15.75" customHeight="1" x14ac:dyDescent="0.25">
      <c r="C132" s="3"/>
      <c r="D132" s="3"/>
      <c r="E132" s="3"/>
      <c r="F132" s="3"/>
      <c r="H132" s="3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</row>
    <row r="133" spans="3:65" ht="15.75" customHeight="1" x14ac:dyDescent="0.25">
      <c r="C133" s="3"/>
      <c r="D133" s="3"/>
      <c r="E133" s="3"/>
      <c r="F133" s="3"/>
      <c r="H133" s="3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</row>
    <row r="134" spans="3:65" ht="15.75" customHeight="1" x14ac:dyDescent="0.25">
      <c r="C134" s="3"/>
      <c r="D134" s="3"/>
      <c r="E134" s="3"/>
      <c r="F134" s="3"/>
      <c r="H134" s="3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</row>
    <row r="135" spans="3:65" ht="15.75" customHeight="1" x14ac:dyDescent="0.25">
      <c r="C135" s="3"/>
      <c r="D135" s="3"/>
      <c r="E135" s="3"/>
      <c r="F135" s="3"/>
      <c r="H135" s="3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</row>
    <row r="136" spans="3:65" ht="15.75" customHeight="1" x14ac:dyDescent="0.25">
      <c r="C136" s="3"/>
      <c r="D136" s="3"/>
      <c r="E136" s="3"/>
      <c r="F136" s="3"/>
      <c r="H136" s="3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</row>
    <row r="137" spans="3:65" ht="15.75" customHeight="1" x14ac:dyDescent="0.25">
      <c r="C137" s="3"/>
      <c r="D137" s="3"/>
      <c r="E137" s="3"/>
      <c r="F137" s="3"/>
      <c r="H137" s="3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</row>
    <row r="138" spans="3:65" ht="15.75" customHeight="1" x14ac:dyDescent="0.25">
      <c r="C138" s="3"/>
      <c r="D138" s="3"/>
      <c r="E138" s="3"/>
      <c r="F138" s="3"/>
      <c r="H138" s="3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</row>
    <row r="139" spans="3:65" ht="15.75" customHeight="1" x14ac:dyDescent="0.25">
      <c r="C139" s="3"/>
      <c r="D139" s="3"/>
      <c r="E139" s="3"/>
      <c r="F139" s="3"/>
      <c r="H139" s="3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</row>
    <row r="140" spans="3:65" ht="15.75" customHeight="1" x14ac:dyDescent="0.25">
      <c r="C140" s="3"/>
      <c r="D140" s="3"/>
      <c r="E140" s="3"/>
      <c r="F140" s="3"/>
      <c r="H140" s="3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</row>
    <row r="141" spans="3:65" ht="15.75" customHeight="1" x14ac:dyDescent="0.25">
      <c r="C141" s="3"/>
      <c r="D141" s="3"/>
      <c r="E141" s="3"/>
      <c r="F141" s="3"/>
      <c r="H141" s="3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</row>
    <row r="142" spans="3:65" ht="15.75" customHeight="1" x14ac:dyDescent="0.25">
      <c r="C142" s="3"/>
      <c r="D142" s="3"/>
      <c r="E142" s="3"/>
      <c r="F142" s="3"/>
      <c r="H142" s="3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</row>
    <row r="143" spans="3:65" ht="15.75" customHeight="1" x14ac:dyDescent="0.25">
      <c r="C143" s="3"/>
      <c r="D143" s="3"/>
      <c r="E143" s="3"/>
      <c r="F143" s="3"/>
      <c r="H143" s="3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</row>
    <row r="144" spans="3:65" ht="15.75" customHeight="1" x14ac:dyDescent="0.25">
      <c r="C144" s="3"/>
      <c r="D144" s="3"/>
      <c r="E144" s="3"/>
      <c r="F144" s="3"/>
      <c r="H144" s="3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</row>
    <row r="145" spans="3:65" ht="15.75" customHeight="1" x14ac:dyDescent="0.25">
      <c r="C145" s="3"/>
      <c r="D145" s="3"/>
      <c r="E145" s="3"/>
      <c r="F145" s="3"/>
      <c r="H145" s="3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</row>
    <row r="146" spans="3:65" ht="15.75" customHeight="1" x14ac:dyDescent="0.25">
      <c r="C146" s="3"/>
      <c r="D146" s="3"/>
      <c r="E146" s="3"/>
      <c r="F146" s="3"/>
      <c r="H146" s="3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</row>
    <row r="147" spans="3:65" ht="15.75" customHeight="1" x14ac:dyDescent="0.25">
      <c r="C147" s="3"/>
      <c r="D147" s="3"/>
      <c r="E147" s="3"/>
      <c r="F147" s="3"/>
      <c r="H147" s="3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</row>
    <row r="148" spans="3:65" ht="15.75" customHeight="1" x14ac:dyDescent="0.25">
      <c r="C148" s="3"/>
      <c r="D148" s="3"/>
      <c r="E148" s="3"/>
      <c r="F148" s="3"/>
      <c r="H148" s="3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</row>
    <row r="149" spans="3:65" ht="15.75" customHeight="1" x14ac:dyDescent="0.25">
      <c r="C149" s="3"/>
      <c r="D149" s="3"/>
      <c r="E149" s="3"/>
      <c r="F149" s="3"/>
      <c r="H149" s="3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</row>
    <row r="150" spans="3:65" ht="15.75" customHeight="1" x14ac:dyDescent="0.25">
      <c r="C150" s="3"/>
      <c r="D150" s="3"/>
      <c r="E150" s="3"/>
      <c r="F150" s="3"/>
      <c r="H150" s="3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</row>
    <row r="151" spans="3:65" ht="15.75" customHeight="1" x14ac:dyDescent="0.25">
      <c r="C151" s="3"/>
      <c r="D151" s="3"/>
      <c r="E151" s="3"/>
      <c r="F151" s="3"/>
      <c r="H151" s="3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</row>
    <row r="152" spans="3:65" ht="15.75" customHeight="1" x14ac:dyDescent="0.25">
      <c r="C152" s="3"/>
      <c r="D152" s="3"/>
      <c r="E152" s="3"/>
      <c r="F152" s="3"/>
      <c r="H152" s="3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</row>
    <row r="153" spans="3:65" ht="15.75" customHeight="1" x14ac:dyDescent="0.25">
      <c r="C153" s="3"/>
      <c r="D153" s="3"/>
      <c r="E153" s="3"/>
      <c r="F153" s="3"/>
      <c r="H153" s="3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</row>
    <row r="154" spans="3:65" ht="15.75" customHeight="1" x14ac:dyDescent="0.25">
      <c r="C154" s="3"/>
      <c r="D154" s="3"/>
      <c r="E154" s="3"/>
      <c r="F154" s="3"/>
      <c r="H154" s="3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</row>
    <row r="155" spans="3:65" ht="15.75" customHeight="1" x14ac:dyDescent="0.25">
      <c r="C155" s="3"/>
      <c r="D155" s="3"/>
      <c r="E155" s="3"/>
      <c r="F155" s="3"/>
      <c r="H155" s="3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</row>
    <row r="156" spans="3:65" ht="15.75" customHeight="1" x14ac:dyDescent="0.25">
      <c r="C156" s="3"/>
      <c r="D156" s="3"/>
      <c r="E156" s="3"/>
      <c r="F156" s="3"/>
      <c r="H156" s="3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</row>
    <row r="157" spans="3:65" ht="15.75" customHeight="1" x14ac:dyDescent="0.25">
      <c r="C157" s="3"/>
      <c r="D157" s="3"/>
      <c r="E157" s="3"/>
      <c r="F157" s="3"/>
      <c r="H157" s="3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</row>
    <row r="158" spans="3:65" ht="15.75" customHeight="1" x14ac:dyDescent="0.25">
      <c r="C158" s="3"/>
      <c r="D158" s="3"/>
      <c r="E158" s="3"/>
      <c r="F158" s="3"/>
      <c r="H158" s="3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</row>
    <row r="159" spans="3:65" ht="15.75" customHeight="1" x14ac:dyDescent="0.25">
      <c r="C159" s="3"/>
      <c r="D159" s="3"/>
      <c r="E159" s="3"/>
      <c r="F159" s="3"/>
      <c r="H159" s="3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</row>
    <row r="160" spans="3:65" ht="15.75" customHeight="1" x14ac:dyDescent="0.25">
      <c r="C160" s="3"/>
      <c r="D160" s="3"/>
      <c r="E160" s="3"/>
      <c r="F160" s="3"/>
      <c r="H160" s="3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</row>
    <row r="161" spans="3:65" ht="15.75" customHeight="1" x14ac:dyDescent="0.25">
      <c r="C161" s="3"/>
      <c r="D161" s="3"/>
      <c r="E161" s="3"/>
      <c r="F161" s="3"/>
      <c r="H161" s="3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</row>
    <row r="162" spans="3:65" ht="15.75" customHeight="1" x14ac:dyDescent="0.25">
      <c r="C162" s="3"/>
      <c r="D162" s="3"/>
      <c r="E162" s="3"/>
      <c r="F162" s="3"/>
      <c r="H162" s="3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</row>
    <row r="163" spans="3:65" ht="15.75" customHeight="1" x14ac:dyDescent="0.25">
      <c r="C163" s="3"/>
      <c r="D163" s="3"/>
      <c r="E163" s="3"/>
      <c r="F163" s="3"/>
      <c r="H163" s="3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</row>
    <row r="164" spans="3:65" ht="15.75" customHeight="1" x14ac:dyDescent="0.25">
      <c r="C164" s="3"/>
      <c r="D164" s="3"/>
      <c r="E164" s="3"/>
      <c r="F164" s="3"/>
      <c r="H164" s="3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</row>
    <row r="165" spans="3:65" ht="15.75" customHeight="1" x14ac:dyDescent="0.25">
      <c r="C165" s="3"/>
      <c r="D165" s="3"/>
      <c r="E165" s="3"/>
      <c r="F165" s="3"/>
      <c r="H165" s="3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</row>
    <row r="166" spans="3:65" ht="15.75" customHeight="1" x14ac:dyDescent="0.25">
      <c r="C166" s="3"/>
      <c r="D166" s="3"/>
      <c r="E166" s="3"/>
      <c r="F166" s="3"/>
      <c r="H166" s="3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</row>
    <row r="167" spans="3:65" ht="15.75" customHeight="1" x14ac:dyDescent="0.25">
      <c r="C167" s="3"/>
      <c r="D167" s="3"/>
      <c r="E167" s="3"/>
      <c r="F167" s="3"/>
      <c r="H167" s="3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</row>
    <row r="168" spans="3:65" ht="15.75" customHeight="1" x14ac:dyDescent="0.25">
      <c r="C168" s="3"/>
      <c r="D168" s="3"/>
      <c r="E168" s="3"/>
      <c r="F168" s="3"/>
      <c r="H168" s="3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</row>
    <row r="169" spans="3:65" ht="15.75" customHeight="1" x14ac:dyDescent="0.25">
      <c r="C169" s="3"/>
      <c r="D169" s="3"/>
      <c r="E169" s="3"/>
      <c r="F169" s="3"/>
      <c r="H169" s="3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</row>
    <row r="170" spans="3:65" ht="15.75" customHeight="1" x14ac:dyDescent="0.25">
      <c r="C170" s="3"/>
      <c r="D170" s="3"/>
      <c r="E170" s="3"/>
      <c r="F170" s="3"/>
      <c r="H170" s="3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</row>
    <row r="171" spans="3:65" ht="15.75" customHeight="1" x14ac:dyDescent="0.25">
      <c r="C171" s="3"/>
      <c r="D171" s="3"/>
      <c r="E171" s="3"/>
      <c r="F171" s="3"/>
      <c r="H171" s="3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</row>
    <row r="172" spans="3:65" ht="15.75" customHeight="1" x14ac:dyDescent="0.25">
      <c r="C172" s="3"/>
      <c r="D172" s="3"/>
      <c r="E172" s="3"/>
      <c r="F172" s="3"/>
      <c r="H172" s="3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</row>
    <row r="173" spans="3:65" ht="15.75" customHeight="1" x14ac:dyDescent="0.25">
      <c r="C173" s="3"/>
      <c r="D173" s="3"/>
      <c r="E173" s="3"/>
      <c r="F173" s="3"/>
      <c r="H173" s="3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</row>
    <row r="174" spans="3:65" ht="15.75" customHeight="1" x14ac:dyDescent="0.25">
      <c r="C174" s="3"/>
      <c r="D174" s="3"/>
      <c r="E174" s="3"/>
      <c r="F174" s="3"/>
      <c r="H174" s="3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</row>
    <row r="175" spans="3:65" ht="15.75" customHeight="1" x14ac:dyDescent="0.25">
      <c r="C175" s="3"/>
      <c r="D175" s="3"/>
      <c r="E175" s="3"/>
      <c r="F175" s="3"/>
      <c r="H175" s="3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</row>
    <row r="176" spans="3:65" ht="15.75" customHeight="1" x14ac:dyDescent="0.25">
      <c r="C176" s="3"/>
      <c r="D176" s="3"/>
      <c r="E176" s="3"/>
      <c r="F176" s="3"/>
      <c r="H176" s="3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</row>
    <row r="177" spans="3:65" ht="15.75" customHeight="1" x14ac:dyDescent="0.25">
      <c r="C177" s="3"/>
      <c r="D177" s="3"/>
      <c r="E177" s="3"/>
      <c r="F177" s="3"/>
      <c r="H177" s="3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</row>
    <row r="178" spans="3:65" ht="15.75" customHeight="1" x14ac:dyDescent="0.25">
      <c r="C178" s="3"/>
      <c r="D178" s="3"/>
      <c r="E178" s="3"/>
      <c r="F178" s="3"/>
      <c r="H178" s="3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</row>
    <row r="179" spans="3:65" ht="15.75" customHeight="1" x14ac:dyDescent="0.25">
      <c r="C179" s="3"/>
      <c r="D179" s="3"/>
      <c r="E179" s="3"/>
      <c r="F179" s="3"/>
      <c r="H179" s="3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</row>
    <row r="180" spans="3:65" ht="15.75" customHeight="1" x14ac:dyDescent="0.25">
      <c r="C180" s="3"/>
      <c r="D180" s="3"/>
      <c r="E180" s="3"/>
      <c r="F180" s="3"/>
      <c r="H180" s="3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</row>
    <row r="181" spans="3:65" ht="15.75" customHeight="1" x14ac:dyDescent="0.25">
      <c r="C181" s="3"/>
      <c r="D181" s="3"/>
      <c r="E181" s="3"/>
      <c r="F181" s="3"/>
      <c r="H181" s="3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</row>
    <row r="182" spans="3:65" ht="15.75" customHeight="1" x14ac:dyDescent="0.25">
      <c r="C182" s="3"/>
      <c r="D182" s="3"/>
      <c r="E182" s="3"/>
      <c r="F182" s="3"/>
      <c r="H182" s="3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</row>
    <row r="183" spans="3:65" ht="15.75" customHeight="1" x14ac:dyDescent="0.25">
      <c r="C183" s="3"/>
      <c r="D183" s="3"/>
      <c r="E183" s="3"/>
      <c r="F183" s="3"/>
      <c r="H183" s="3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</row>
    <row r="184" spans="3:65" ht="15.75" customHeight="1" x14ac:dyDescent="0.25">
      <c r="C184" s="3"/>
      <c r="D184" s="3"/>
      <c r="E184" s="3"/>
      <c r="F184" s="3"/>
      <c r="H184" s="3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</row>
    <row r="185" spans="3:65" ht="15.75" customHeight="1" x14ac:dyDescent="0.25">
      <c r="C185" s="3"/>
      <c r="D185" s="3"/>
      <c r="E185" s="3"/>
      <c r="F185" s="3"/>
      <c r="H185" s="3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</row>
    <row r="186" spans="3:65" ht="15.75" customHeight="1" x14ac:dyDescent="0.25">
      <c r="C186" s="3"/>
      <c r="D186" s="3"/>
      <c r="E186" s="3"/>
      <c r="F186" s="3"/>
      <c r="H186" s="3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</row>
    <row r="187" spans="3:65" ht="15.75" customHeight="1" x14ac:dyDescent="0.25">
      <c r="C187" s="3"/>
      <c r="D187" s="3"/>
      <c r="E187" s="3"/>
      <c r="F187" s="3"/>
      <c r="H187" s="3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</row>
    <row r="188" spans="3:65" ht="15.75" customHeight="1" x14ac:dyDescent="0.25">
      <c r="C188" s="3"/>
      <c r="D188" s="3"/>
      <c r="E188" s="3"/>
      <c r="F188" s="3"/>
      <c r="H188" s="3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</row>
    <row r="189" spans="3:65" ht="15.75" customHeight="1" x14ac:dyDescent="0.25">
      <c r="C189" s="3"/>
      <c r="D189" s="3"/>
      <c r="E189" s="3"/>
      <c r="F189" s="3"/>
      <c r="H189" s="3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</row>
    <row r="190" spans="3:65" ht="15.75" customHeight="1" x14ac:dyDescent="0.25">
      <c r="C190" s="3"/>
      <c r="D190" s="3"/>
      <c r="E190" s="3"/>
      <c r="F190" s="3"/>
      <c r="H190" s="3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</row>
    <row r="191" spans="3:65" ht="15.75" customHeight="1" x14ac:dyDescent="0.25">
      <c r="C191" s="3"/>
      <c r="D191" s="3"/>
      <c r="E191" s="3"/>
      <c r="F191" s="3"/>
      <c r="H191" s="3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</row>
    <row r="192" spans="3:65" ht="15.75" customHeight="1" x14ac:dyDescent="0.25">
      <c r="C192" s="3"/>
      <c r="D192" s="3"/>
      <c r="E192" s="3"/>
      <c r="F192" s="3"/>
      <c r="H192" s="3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</row>
    <row r="193" spans="3:65" ht="15.75" customHeight="1" x14ac:dyDescent="0.25">
      <c r="C193" s="3"/>
      <c r="D193" s="3"/>
      <c r="E193" s="3"/>
      <c r="F193" s="3"/>
      <c r="H193" s="3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</row>
    <row r="194" spans="3:65" ht="15.75" customHeight="1" x14ac:dyDescent="0.25">
      <c r="C194" s="3"/>
      <c r="D194" s="3"/>
      <c r="E194" s="3"/>
      <c r="F194" s="3"/>
      <c r="H194" s="3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</row>
    <row r="195" spans="3:65" ht="15.75" customHeight="1" x14ac:dyDescent="0.25">
      <c r="C195" s="3"/>
      <c r="D195" s="3"/>
      <c r="E195" s="3"/>
      <c r="F195" s="3"/>
      <c r="H195" s="3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</row>
    <row r="196" spans="3:65" ht="15.75" customHeight="1" x14ac:dyDescent="0.25">
      <c r="C196" s="3"/>
      <c r="D196" s="3"/>
      <c r="E196" s="3"/>
      <c r="F196" s="3"/>
      <c r="H196" s="3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</row>
    <row r="197" spans="3:65" ht="15.75" customHeight="1" x14ac:dyDescent="0.25">
      <c r="C197" s="3"/>
      <c r="D197" s="3"/>
      <c r="E197" s="3"/>
      <c r="F197" s="3"/>
      <c r="H197" s="3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</row>
    <row r="198" spans="3:65" ht="15.75" customHeight="1" x14ac:dyDescent="0.25">
      <c r="C198" s="3"/>
      <c r="D198" s="3"/>
      <c r="E198" s="3"/>
      <c r="F198" s="3"/>
      <c r="H198" s="3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</row>
    <row r="199" spans="3:65" ht="15.75" customHeight="1" x14ac:dyDescent="0.25">
      <c r="C199" s="3"/>
      <c r="D199" s="3"/>
      <c r="E199" s="3"/>
      <c r="F199" s="3"/>
      <c r="H199" s="3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</row>
    <row r="200" spans="3:65" ht="15.75" customHeight="1" x14ac:dyDescent="0.25">
      <c r="C200" s="3"/>
      <c r="D200" s="3"/>
      <c r="E200" s="3"/>
      <c r="F200" s="3"/>
      <c r="H200" s="3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</row>
    <row r="201" spans="3:65" ht="15.75" customHeight="1" x14ac:dyDescent="0.25">
      <c r="C201" s="3"/>
      <c r="D201" s="3"/>
      <c r="E201" s="3"/>
      <c r="F201" s="3"/>
      <c r="H201" s="3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</row>
    <row r="202" spans="3:65" ht="15.75" customHeight="1" x14ac:dyDescent="0.25">
      <c r="C202" s="3"/>
      <c r="D202" s="3"/>
      <c r="E202" s="3"/>
      <c r="F202" s="3"/>
      <c r="H202" s="3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</row>
    <row r="203" spans="3:65" ht="15.75" customHeight="1" x14ac:dyDescent="0.25">
      <c r="C203" s="3"/>
      <c r="D203" s="3"/>
      <c r="E203" s="3"/>
      <c r="F203" s="3"/>
      <c r="H203" s="3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</row>
    <row r="204" spans="3:65" ht="15.75" customHeight="1" x14ac:dyDescent="0.25">
      <c r="C204" s="3"/>
      <c r="D204" s="3"/>
      <c r="E204" s="3"/>
      <c r="F204" s="3"/>
      <c r="H204" s="3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</row>
    <row r="205" spans="3:65" ht="15.75" customHeight="1" x14ac:dyDescent="0.25">
      <c r="C205" s="3"/>
      <c r="D205" s="3"/>
      <c r="E205" s="3"/>
      <c r="F205" s="3"/>
      <c r="H205" s="3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</row>
    <row r="206" spans="3:65" ht="15.75" customHeight="1" x14ac:dyDescent="0.25">
      <c r="C206" s="3"/>
      <c r="D206" s="3"/>
      <c r="E206" s="3"/>
      <c r="F206" s="3"/>
      <c r="H206" s="3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</row>
    <row r="207" spans="3:65" ht="15.75" customHeight="1" x14ac:dyDescent="0.25">
      <c r="C207" s="3"/>
      <c r="D207" s="3"/>
      <c r="E207" s="3"/>
      <c r="F207" s="3"/>
      <c r="H207" s="3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</row>
    <row r="208" spans="3:65" ht="15.75" customHeight="1" x14ac:dyDescent="0.25">
      <c r="C208" s="3"/>
      <c r="D208" s="3"/>
      <c r="E208" s="3"/>
      <c r="F208" s="3"/>
      <c r="H208" s="3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</row>
    <row r="209" spans="3:65" ht="15.75" customHeight="1" x14ac:dyDescent="0.25">
      <c r="C209" s="3"/>
      <c r="D209" s="3"/>
      <c r="E209" s="3"/>
      <c r="F209" s="3"/>
      <c r="H209" s="3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</row>
    <row r="210" spans="3:65" ht="15.75" customHeight="1" x14ac:dyDescent="0.25">
      <c r="C210" s="3"/>
      <c r="D210" s="3"/>
      <c r="E210" s="3"/>
      <c r="F210" s="3"/>
      <c r="H210" s="3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</row>
    <row r="211" spans="3:65" ht="15.75" customHeight="1" x14ac:dyDescent="0.25">
      <c r="C211" s="3"/>
      <c r="D211" s="3"/>
      <c r="E211" s="3"/>
      <c r="F211" s="3"/>
      <c r="H211" s="3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</row>
    <row r="212" spans="3:65" ht="15.75" customHeight="1" x14ac:dyDescent="0.25">
      <c r="C212" s="3"/>
      <c r="D212" s="3"/>
      <c r="E212" s="3"/>
      <c r="F212" s="3"/>
      <c r="H212" s="3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</row>
    <row r="213" spans="3:65" ht="15.75" customHeight="1" x14ac:dyDescent="0.25">
      <c r="C213" s="3"/>
      <c r="D213" s="3"/>
      <c r="E213" s="3"/>
      <c r="F213" s="3"/>
      <c r="H213" s="3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</row>
    <row r="214" spans="3:65" ht="15.75" customHeight="1" x14ac:dyDescent="0.25">
      <c r="C214" s="3"/>
      <c r="D214" s="3"/>
      <c r="E214" s="3"/>
      <c r="F214" s="3"/>
      <c r="H214" s="3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</row>
    <row r="215" spans="3:65" ht="15.75" customHeight="1" x14ac:dyDescent="0.25">
      <c r="C215" s="3"/>
      <c r="D215" s="3"/>
      <c r="E215" s="3"/>
      <c r="F215" s="3"/>
      <c r="H215" s="3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</row>
    <row r="216" spans="3:65" ht="15.75" customHeight="1" x14ac:dyDescent="0.25">
      <c r="C216" s="3"/>
      <c r="D216" s="3"/>
      <c r="E216" s="3"/>
      <c r="F216" s="3"/>
      <c r="H216" s="3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</row>
    <row r="217" spans="3:65" ht="15.75" customHeight="1" x14ac:dyDescent="0.25">
      <c r="C217" s="3"/>
      <c r="D217" s="3"/>
      <c r="E217" s="3"/>
      <c r="F217" s="3"/>
      <c r="H217" s="3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</row>
    <row r="218" spans="3:65" ht="15.75" customHeight="1" x14ac:dyDescent="0.25">
      <c r="C218" s="3"/>
      <c r="D218" s="3"/>
      <c r="E218" s="3"/>
      <c r="F218" s="3"/>
      <c r="H218" s="3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</row>
    <row r="219" spans="3:65" ht="15.75" customHeight="1" x14ac:dyDescent="0.25">
      <c r="C219" s="3"/>
      <c r="D219" s="3"/>
      <c r="E219" s="3"/>
      <c r="F219" s="3"/>
      <c r="H219" s="3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</row>
    <row r="220" spans="3:65" ht="15.75" customHeight="1" x14ac:dyDescent="0.25">
      <c r="C220" s="3"/>
      <c r="D220" s="3"/>
      <c r="E220" s="3"/>
      <c r="F220" s="3"/>
      <c r="H220" s="3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</row>
    <row r="221" spans="3:65" ht="15.75" customHeight="1" x14ac:dyDescent="0.25">
      <c r="C221" s="3"/>
      <c r="D221" s="3"/>
      <c r="E221" s="3"/>
      <c r="F221" s="3"/>
      <c r="H221" s="3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</row>
    <row r="222" spans="3:65" ht="15.75" customHeight="1" x14ac:dyDescent="0.25">
      <c r="C222" s="3"/>
      <c r="D222" s="3"/>
      <c r="E222" s="3"/>
      <c r="F222" s="3"/>
      <c r="H222" s="3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</row>
    <row r="223" spans="3:65" ht="15.75" customHeight="1" x14ac:dyDescent="0.25">
      <c r="C223" s="3"/>
      <c r="D223" s="3"/>
      <c r="E223" s="3"/>
      <c r="F223" s="3"/>
      <c r="H223" s="3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</row>
    <row r="224" spans="3:65" ht="15.75" customHeight="1" x14ac:dyDescent="0.25">
      <c r="C224" s="3"/>
      <c r="D224" s="3"/>
      <c r="E224" s="3"/>
      <c r="F224" s="3"/>
      <c r="H224" s="3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</row>
    <row r="225" spans="3:65" ht="15.75" customHeight="1" x14ac:dyDescent="0.25">
      <c r="C225" s="3"/>
      <c r="D225" s="3"/>
      <c r="E225" s="3"/>
      <c r="F225" s="3"/>
      <c r="H225" s="3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</row>
    <row r="226" spans="3:65" ht="15.75" customHeight="1" x14ac:dyDescent="0.25">
      <c r="C226" s="3"/>
      <c r="D226" s="3"/>
      <c r="E226" s="3"/>
      <c r="F226" s="3"/>
      <c r="H226" s="3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</row>
    <row r="227" spans="3:65" ht="15.75" customHeight="1" x14ac:dyDescent="0.25">
      <c r="C227" s="3"/>
      <c r="D227" s="3"/>
      <c r="E227" s="3"/>
      <c r="F227" s="3"/>
      <c r="H227" s="3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</row>
    <row r="228" spans="3:65" ht="15.75" customHeight="1" x14ac:dyDescent="0.25">
      <c r="C228" s="3"/>
      <c r="D228" s="3"/>
      <c r="E228" s="3"/>
      <c r="F228" s="3"/>
      <c r="H228" s="3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</row>
    <row r="229" spans="3:65" ht="15.75" customHeight="1" x14ac:dyDescent="0.25">
      <c r="C229" s="3"/>
      <c r="D229" s="3"/>
      <c r="E229" s="3"/>
      <c r="F229" s="3"/>
      <c r="H229" s="3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</row>
    <row r="230" spans="3:65" ht="15.75" customHeight="1" x14ac:dyDescent="0.25">
      <c r="C230" s="3"/>
      <c r="D230" s="3"/>
      <c r="E230" s="3"/>
      <c r="F230" s="3"/>
      <c r="H230" s="3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</row>
    <row r="231" spans="3:65" ht="15.75" customHeight="1" x14ac:dyDescent="0.25">
      <c r="C231" s="3"/>
      <c r="D231" s="3"/>
      <c r="E231" s="3"/>
      <c r="F231" s="3"/>
      <c r="H231" s="3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</row>
    <row r="232" spans="3:65" ht="15.75" customHeight="1" x14ac:dyDescent="0.25">
      <c r="C232" s="3"/>
      <c r="D232" s="3"/>
      <c r="E232" s="3"/>
      <c r="F232" s="3"/>
      <c r="H232" s="3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</row>
    <row r="233" spans="3:65" ht="15.75" customHeight="1" x14ac:dyDescent="0.25">
      <c r="C233" s="3"/>
      <c r="D233" s="3"/>
      <c r="E233" s="3"/>
      <c r="F233" s="3"/>
      <c r="H233" s="3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</row>
    <row r="234" spans="3:65" ht="15.75" customHeight="1" x14ac:dyDescent="0.25">
      <c r="C234" s="3"/>
      <c r="D234" s="3"/>
      <c r="E234" s="3"/>
      <c r="F234" s="3"/>
      <c r="H234" s="3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</row>
    <row r="235" spans="3:65" ht="15.75" customHeight="1" x14ac:dyDescent="0.25">
      <c r="C235" s="3"/>
      <c r="D235" s="3"/>
      <c r="E235" s="3"/>
      <c r="F235" s="3"/>
      <c r="H235" s="3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</row>
    <row r="236" spans="3:65" ht="15.75" customHeight="1" x14ac:dyDescent="0.25">
      <c r="C236" s="3"/>
      <c r="D236" s="3"/>
      <c r="E236" s="3"/>
      <c r="F236" s="3"/>
      <c r="H236" s="3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</row>
    <row r="237" spans="3:65" ht="15.75" customHeight="1" x14ac:dyDescent="0.25">
      <c r="C237" s="3"/>
      <c r="D237" s="3"/>
      <c r="E237" s="3"/>
      <c r="F237" s="3"/>
      <c r="H237" s="3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</row>
    <row r="238" spans="3:65" ht="15.75" customHeight="1" x14ac:dyDescent="0.25">
      <c r="C238" s="3"/>
      <c r="D238" s="3"/>
      <c r="E238" s="3"/>
      <c r="F238" s="3"/>
      <c r="H238" s="3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</row>
    <row r="239" spans="3:65" ht="15.75" customHeight="1" x14ac:dyDescent="0.25">
      <c r="C239" s="3"/>
      <c r="D239" s="3"/>
      <c r="E239" s="3"/>
      <c r="F239" s="3"/>
      <c r="H239" s="3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</row>
    <row r="240" spans="3:65" ht="15.75" customHeight="1" x14ac:dyDescent="0.25">
      <c r="C240" s="3"/>
      <c r="D240" s="3"/>
      <c r="E240" s="3"/>
      <c r="F240" s="3"/>
      <c r="H240" s="3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</row>
    <row r="241" spans="3:65" ht="15.75" customHeight="1" x14ac:dyDescent="0.25">
      <c r="C241" s="3"/>
      <c r="D241" s="3"/>
      <c r="E241" s="3"/>
      <c r="F241" s="3"/>
      <c r="H241" s="3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</row>
    <row r="242" spans="3:65" ht="15.75" customHeight="1" x14ac:dyDescent="0.25">
      <c r="C242" s="3"/>
      <c r="D242" s="3"/>
      <c r="E242" s="3"/>
      <c r="F242" s="3"/>
      <c r="H242" s="3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</row>
    <row r="243" spans="3:65" ht="15.75" customHeight="1" x14ac:dyDescent="0.25">
      <c r="C243" s="3"/>
      <c r="D243" s="3"/>
      <c r="E243" s="3"/>
      <c r="F243" s="3"/>
      <c r="H243" s="3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</row>
    <row r="244" spans="3:65" ht="15.75" customHeight="1" x14ac:dyDescent="0.25">
      <c r="C244" s="3"/>
      <c r="D244" s="3"/>
      <c r="E244" s="3"/>
      <c r="F244" s="3"/>
      <c r="H244" s="3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</row>
    <row r="245" spans="3:65" ht="15.75" customHeight="1" x14ac:dyDescent="0.25">
      <c r="C245" s="3"/>
      <c r="D245" s="3"/>
      <c r="E245" s="3"/>
      <c r="F245" s="3"/>
      <c r="H245" s="3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</row>
    <row r="246" spans="3:65" ht="15.75" customHeight="1" x14ac:dyDescent="0.25">
      <c r="C246" s="3"/>
      <c r="D246" s="3"/>
      <c r="E246" s="3"/>
      <c r="F246" s="3"/>
      <c r="H246" s="3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</row>
    <row r="247" spans="3:65" ht="15.75" customHeight="1" x14ac:dyDescent="0.25">
      <c r="C247" s="3"/>
      <c r="D247" s="3"/>
      <c r="E247" s="3"/>
      <c r="F247" s="3"/>
      <c r="H247" s="3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</row>
    <row r="248" spans="3:65" ht="15.75" customHeight="1" x14ac:dyDescent="0.25">
      <c r="C248" s="3"/>
      <c r="D248" s="3"/>
      <c r="E248" s="3"/>
      <c r="F248" s="3"/>
      <c r="H248" s="3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</row>
    <row r="249" spans="3:65" ht="15.75" customHeight="1" x14ac:dyDescent="0.25">
      <c r="C249" s="3"/>
      <c r="D249" s="3"/>
      <c r="E249" s="3"/>
      <c r="F249" s="3"/>
      <c r="H249" s="3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</row>
    <row r="250" spans="3:65" ht="15.75" customHeight="1" x14ac:dyDescent="0.25">
      <c r="C250" s="3"/>
      <c r="D250" s="3"/>
      <c r="E250" s="3"/>
      <c r="F250" s="3"/>
      <c r="H250" s="3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</row>
    <row r="251" spans="3:65" ht="15.75" customHeight="1" x14ac:dyDescent="0.25">
      <c r="C251" s="3"/>
      <c r="D251" s="3"/>
      <c r="E251" s="3"/>
      <c r="F251" s="3"/>
      <c r="H251" s="3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</row>
    <row r="252" spans="3:65" ht="15.75" customHeight="1" x14ac:dyDescent="0.25">
      <c r="C252" s="3"/>
      <c r="D252" s="3"/>
      <c r="E252" s="3"/>
      <c r="F252" s="3"/>
      <c r="H252" s="3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</row>
    <row r="253" spans="3:65" ht="15.75" customHeight="1" x14ac:dyDescent="0.25">
      <c r="C253" s="3"/>
      <c r="D253" s="3"/>
      <c r="E253" s="3"/>
      <c r="F253" s="3"/>
      <c r="H253" s="3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</row>
    <row r="254" spans="3:65" ht="15.75" customHeight="1" x14ac:dyDescent="0.25">
      <c r="C254" s="3"/>
      <c r="D254" s="3"/>
      <c r="E254" s="3"/>
      <c r="F254" s="3"/>
      <c r="H254" s="3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</row>
    <row r="255" spans="3:65" ht="15.75" customHeight="1" x14ac:dyDescent="0.25">
      <c r="C255" s="3"/>
      <c r="D255" s="3"/>
      <c r="E255" s="3"/>
      <c r="F255" s="3"/>
      <c r="H255" s="3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</row>
    <row r="256" spans="3:65" ht="15.75" customHeight="1" x14ac:dyDescent="0.25">
      <c r="C256" s="3"/>
      <c r="D256" s="3"/>
      <c r="E256" s="3"/>
      <c r="F256" s="3"/>
      <c r="H256" s="3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</row>
    <row r="257" spans="3:65" ht="15.75" customHeight="1" x14ac:dyDescent="0.25">
      <c r="C257" s="3"/>
      <c r="D257" s="3"/>
      <c r="E257" s="3"/>
      <c r="F257" s="3"/>
      <c r="H257" s="3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</row>
    <row r="258" spans="3:65" ht="15.75" customHeight="1" x14ac:dyDescent="0.25">
      <c r="C258" s="3"/>
      <c r="D258" s="3"/>
      <c r="E258" s="3"/>
      <c r="F258" s="3"/>
      <c r="H258" s="3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</row>
    <row r="259" spans="3:65" ht="15.75" customHeight="1" x14ac:dyDescent="0.25">
      <c r="C259" s="3"/>
      <c r="D259" s="3"/>
      <c r="E259" s="3"/>
      <c r="F259" s="3"/>
      <c r="H259" s="3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</row>
    <row r="260" spans="3:65" ht="15.75" customHeight="1" x14ac:dyDescent="0.25">
      <c r="C260" s="3"/>
      <c r="D260" s="3"/>
      <c r="E260" s="3"/>
      <c r="F260" s="3"/>
      <c r="H260" s="3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</row>
    <row r="261" spans="3:65" ht="15.75" customHeight="1" x14ac:dyDescent="0.25">
      <c r="C261" s="3"/>
      <c r="D261" s="3"/>
      <c r="E261" s="3"/>
      <c r="F261" s="3"/>
      <c r="H261" s="3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</row>
    <row r="262" spans="3:65" ht="15.75" customHeight="1" x14ac:dyDescent="0.25">
      <c r="C262" s="3"/>
      <c r="D262" s="3"/>
      <c r="E262" s="3"/>
      <c r="F262" s="3"/>
      <c r="H262" s="3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</row>
    <row r="263" spans="3:65" ht="15.75" customHeight="1" x14ac:dyDescent="0.25">
      <c r="C263" s="3"/>
      <c r="D263" s="3"/>
      <c r="E263" s="3"/>
      <c r="F263" s="3"/>
      <c r="H263" s="3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</row>
    <row r="264" spans="3:65" ht="15.75" customHeight="1" x14ac:dyDescent="0.25">
      <c r="C264" s="3"/>
      <c r="D264" s="3"/>
      <c r="E264" s="3"/>
      <c r="F264" s="3"/>
      <c r="H264" s="3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</row>
    <row r="265" spans="3:65" ht="15.75" customHeight="1" x14ac:dyDescent="0.25">
      <c r="C265" s="3"/>
      <c r="D265" s="3"/>
      <c r="E265" s="3"/>
      <c r="F265" s="3"/>
      <c r="H265" s="3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</row>
    <row r="266" spans="3:65" ht="15.75" customHeight="1" x14ac:dyDescent="0.25">
      <c r="C266" s="3"/>
      <c r="D266" s="3"/>
      <c r="E266" s="3"/>
      <c r="F266" s="3"/>
      <c r="H266" s="3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</row>
    <row r="267" spans="3:65" ht="15.75" customHeight="1" x14ac:dyDescent="0.25">
      <c r="C267" s="3"/>
      <c r="D267" s="3"/>
      <c r="E267" s="3"/>
      <c r="F267" s="3"/>
      <c r="H267" s="3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</row>
    <row r="268" spans="3:65" ht="15.75" customHeight="1" x14ac:dyDescent="0.25">
      <c r="C268" s="3"/>
      <c r="D268" s="3"/>
      <c r="E268" s="3"/>
      <c r="F268" s="3"/>
      <c r="H268" s="3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</row>
    <row r="269" spans="3:65" ht="15.75" customHeight="1" x14ac:dyDescent="0.25">
      <c r="C269" s="3"/>
      <c r="D269" s="3"/>
      <c r="E269" s="3"/>
      <c r="F269" s="3"/>
      <c r="H269" s="3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</row>
    <row r="270" spans="3:65" ht="15.75" customHeight="1" x14ac:dyDescent="0.25">
      <c r="C270" s="3"/>
      <c r="D270" s="3"/>
      <c r="E270" s="3"/>
      <c r="F270" s="3"/>
      <c r="H270" s="3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</row>
    <row r="271" spans="3:65" ht="15.75" customHeight="1" x14ac:dyDescent="0.25">
      <c r="C271" s="3"/>
      <c r="D271" s="3"/>
      <c r="E271" s="3"/>
      <c r="F271" s="3"/>
      <c r="H271" s="3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</row>
    <row r="272" spans="3:65" ht="15.75" customHeight="1" x14ac:dyDescent="0.25">
      <c r="C272" s="3"/>
      <c r="D272" s="3"/>
      <c r="E272" s="3"/>
      <c r="F272" s="3"/>
      <c r="H272" s="3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</row>
    <row r="273" spans="3:65" ht="15.75" customHeight="1" x14ac:dyDescent="0.25">
      <c r="C273" s="3"/>
      <c r="D273" s="3"/>
      <c r="E273" s="3"/>
      <c r="F273" s="3"/>
      <c r="H273" s="3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</row>
    <row r="274" spans="3:65" ht="15.75" customHeight="1" x14ac:dyDescent="0.25">
      <c r="C274" s="3"/>
      <c r="D274" s="3"/>
      <c r="E274" s="3"/>
      <c r="F274" s="3"/>
      <c r="H274" s="3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</row>
    <row r="275" spans="3:65" ht="15.75" customHeight="1" x14ac:dyDescent="0.25">
      <c r="C275" s="3"/>
      <c r="D275" s="3"/>
      <c r="E275" s="3"/>
      <c r="F275" s="3"/>
      <c r="H275" s="3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</row>
    <row r="276" spans="3:65" ht="15.75" customHeight="1" x14ac:dyDescent="0.25">
      <c r="C276" s="3"/>
      <c r="D276" s="3"/>
      <c r="E276" s="3"/>
      <c r="F276" s="3"/>
      <c r="H276" s="3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</row>
    <row r="277" spans="3:65" ht="15.75" customHeight="1" x14ac:dyDescent="0.25">
      <c r="C277" s="3"/>
      <c r="D277" s="3"/>
      <c r="E277" s="3"/>
      <c r="F277" s="3"/>
      <c r="H277" s="3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</row>
    <row r="278" spans="3:65" ht="15.75" customHeight="1" x14ac:dyDescent="0.25">
      <c r="C278" s="3"/>
      <c r="D278" s="3"/>
      <c r="E278" s="3"/>
      <c r="F278" s="3"/>
      <c r="H278" s="3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</row>
    <row r="279" spans="3:65" ht="15.75" customHeight="1" x14ac:dyDescent="0.25">
      <c r="C279" s="3"/>
      <c r="D279" s="3"/>
      <c r="E279" s="3"/>
      <c r="F279" s="3"/>
      <c r="H279" s="3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</row>
    <row r="280" spans="3:65" ht="15.75" customHeight="1" x14ac:dyDescent="0.25">
      <c r="C280" s="3"/>
      <c r="D280" s="3"/>
      <c r="E280" s="3"/>
      <c r="F280" s="3"/>
      <c r="H280" s="3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</row>
    <row r="281" spans="3:65" ht="15.75" customHeight="1" x14ac:dyDescent="0.25">
      <c r="C281" s="3"/>
      <c r="D281" s="3"/>
      <c r="E281" s="3"/>
      <c r="F281" s="3"/>
      <c r="H281" s="3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</row>
    <row r="282" spans="3:65" ht="15.75" customHeight="1" x14ac:dyDescent="0.25">
      <c r="C282" s="3"/>
      <c r="D282" s="3"/>
      <c r="E282" s="3"/>
      <c r="F282" s="3"/>
      <c r="H282" s="3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</row>
    <row r="283" spans="3:65" ht="15.75" customHeight="1" x14ac:dyDescent="0.25">
      <c r="C283" s="3"/>
      <c r="D283" s="3"/>
      <c r="E283" s="3"/>
      <c r="F283" s="3"/>
      <c r="H283" s="3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</row>
    <row r="284" spans="3:65" ht="15.75" customHeight="1" x14ac:dyDescent="0.25">
      <c r="C284" s="3"/>
      <c r="D284" s="3"/>
      <c r="E284" s="3"/>
      <c r="F284" s="3"/>
      <c r="H284" s="3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</row>
    <row r="285" spans="3:65" ht="15.75" customHeight="1" x14ac:dyDescent="0.25">
      <c r="C285" s="3"/>
      <c r="D285" s="3"/>
      <c r="E285" s="3"/>
      <c r="F285" s="3"/>
      <c r="H285" s="3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</row>
    <row r="286" spans="3:65" ht="15.75" customHeight="1" x14ac:dyDescent="0.25">
      <c r="C286" s="3"/>
      <c r="D286" s="3"/>
      <c r="E286" s="3"/>
      <c r="F286" s="3"/>
      <c r="H286" s="3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</row>
    <row r="287" spans="3:65" ht="15.75" customHeight="1" x14ac:dyDescent="0.25">
      <c r="C287" s="3"/>
      <c r="D287" s="3"/>
      <c r="E287" s="3"/>
      <c r="F287" s="3"/>
      <c r="H287" s="3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</row>
    <row r="288" spans="3:65" ht="15.75" customHeight="1" x14ac:dyDescent="0.25">
      <c r="C288" s="3"/>
      <c r="D288" s="3"/>
      <c r="E288" s="3"/>
      <c r="F288" s="3"/>
      <c r="H288" s="3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</row>
    <row r="289" spans="3:65" ht="15.75" customHeight="1" x14ac:dyDescent="0.25">
      <c r="C289" s="3"/>
      <c r="D289" s="3"/>
      <c r="E289" s="3"/>
      <c r="F289" s="3"/>
      <c r="H289" s="3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</row>
    <row r="290" spans="3:65" ht="15.75" customHeight="1" x14ac:dyDescent="0.25">
      <c r="C290" s="3"/>
      <c r="D290" s="3"/>
      <c r="E290" s="3"/>
      <c r="F290" s="3"/>
      <c r="H290" s="3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</row>
    <row r="291" spans="3:65" ht="15.75" customHeight="1" x14ac:dyDescent="0.25">
      <c r="C291" s="3"/>
      <c r="D291" s="3"/>
      <c r="E291" s="3"/>
      <c r="F291" s="3"/>
      <c r="H291" s="3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</row>
    <row r="292" spans="3:65" ht="15.75" customHeight="1" x14ac:dyDescent="0.25">
      <c r="C292" s="3"/>
      <c r="D292" s="3"/>
      <c r="E292" s="3"/>
      <c r="F292" s="3"/>
      <c r="H292" s="3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</row>
    <row r="293" spans="3:65" ht="15.75" customHeight="1" x14ac:dyDescent="0.25">
      <c r="C293" s="3"/>
      <c r="D293" s="3"/>
      <c r="E293" s="3"/>
      <c r="F293" s="3"/>
      <c r="H293" s="3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</row>
    <row r="294" spans="3:65" ht="15.75" customHeight="1" x14ac:dyDescent="0.25">
      <c r="C294" s="3"/>
      <c r="D294" s="3"/>
      <c r="E294" s="3"/>
      <c r="F294" s="3"/>
      <c r="H294" s="3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</row>
    <row r="295" spans="3:65" ht="15.75" customHeight="1" x14ac:dyDescent="0.25">
      <c r="C295" s="3"/>
      <c r="D295" s="3"/>
      <c r="E295" s="3"/>
      <c r="F295" s="3"/>
      <c r="H295" s="3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</row>
    <row r="296" spans="3:65" ht="15.75" customHeight="1" x14ac:dyDescent="0.25">
      <c r="C296" s="3"/>
      <c r="D296" s="3"/>
      <c r="E296" s="3"/>
      <c r="F296" s="3"/>
      <c r="H296" s="3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</row>
    <row r="297" spans="3:65" ht="15.75" customHeight="1" x14ac:dyDescent="0.25">
      <c r="C297" s="3"/>
      <c r="D297" s="3"/>
      <c r="E297" s="3"/>
      <c r="F297" s="3"/>
      <c r="H297" s="3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</row>
    <row r="298" spans="3:65" ht="15.75" customHeight="1" x14ac:dyDescent="0.25">
      <c r="C298" s="3"/>
      <c r="D298" s="3"/>
      <c r="E298" s="3"/>
      <c r="F298" s="3"/>
      <c r="H298" s="3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</row>
    <row r="299" spans="3:65" ht="15.75" customHeight="1" x14ac:dyDescent="0.25">
      <c r="C299" s="3"/>
      <c r="D299" s="3"/>
      <c r="E299" s="3"/>
      <c r="F299" s="3"/>
      <c r="H299" s="3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</row>
    <row r="300" spans="3:65" ht="15.75" customHeight="1" x14ac:dyDescent="0.25">
      <c r="C300" s="3"/>
      <c r="D300" s="3"/>
      <c r="E300" s="3"/>
      <c r="F300" s="3"/>
      <c r="H300" s="3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</row>
    <row r="301" spans="3:65" ht="15.75" customHeight="1" x14ac:dyDescent="0.25">
      <c r="C301" s="3"/>
      <c r="D301" s="3"/>
      <c r="E301" s="3"/>
      <c r="F301" s="3"/>
      <c r="H301" s="3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</row>
    <row r="302" spans="3:65" ht="15.75" customHeight="1" x14ac:dyDescent="0.25">
      <c r="C302" s="3"/>
      <c r="D302" s="3"/>
      <c r="E302" s="3"/>
      <c r="F302" s="3"/>
      <c r="H302" s="3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</row>
    <row r="303" spans="3:65" ht="15.75" customHeight="1" x14ac:dyDescent="0.25">
      <c r="C303" s="3"/>
      <c r="D303" s="3"/>
      <c r="E303" s="3"/>
      <c r="F303" s="3"/>
      <c r="H303" s="3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</row>
    <row r="304" spans="3:65" ht="15.75" customHeight="1" x14ac:dyDescent="0.25">
      <c r="C304" s="3"/>
      <c r="D304" s="3"/>
      <c r="E304" s="3"/>
      <c r="F304" s="3"/>
      <c r="H304" s="3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</row>
    <row r="305" spans="3:65" ht="15.75" customHeight="1" x14ac:dyDescent="0.25">
      <c r="C305" s="3"/>
      <c r="D305" s="3"/>
      <c r="E305" s="3"/>
      <c r="F305" s="3"/>
      <c r="H305" s="3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</row>
    <row r="306" spans="3:65" ht="15.75" customHeight="1" x14ac:dyDescent="0.25">
      <c r="C306" s="3"/>
      <c r="D306" s="3"/>
      <c r="E306" s="3"/>
      <c r="F306" s="3"/>
      <c r="H306" s="3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</row>
    <row r="307" spans="3:65" ht="15.75" customHeight="1" x14ac:dyDescent="0.25">
      <c r="C307" s="3"/>
      <c r="D307" s="3"/>
      <c r="E307" s="3"/>
      <c r="F307" s="3"/>
      <c r="H307" s="3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</row>
    <row r="308" spans="3:65" ht="15.75" customHeight="1" x14ac:dyDescent="0.25">
      <c r="C308" s="3"/>
      <c r="D308" s="3"/>
      <c r="E308" s="3"/>
      <c r="F308" s="3"/>
      <c r="H308" s="3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</row>
    <row r="309" spans="3:65" ht="15.75" customHeight="1" x14ac:dyDescent="0.25">
      <c r="C309" s="3"/>
      <c r="D309" s="3"/>
      <c r="E309" s="3"/>
      <c r="F309" s="3"/>
      <c r="H309" s="3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</row>
    <row r="310" spans="3:65" ht="15.75" customHeight="1" x14ac:dyDescent="0.25">
      <c r="C310" s="3"/>
      <c r="D310" s="3"/>
      <c r="E310" s="3"/>
      <c r="F310" s="3"/>
      <c r="H310" s="3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</row>
    <row r="311" spans="3:65" ht="15.75" customHeight="1" x14ac:dyDescent="0.25">
      <c r="C311" s="3"/>
      <c r="D311" s="3"/>
      <c r="E311" s="3"/>
      <c r="F311" s="3"/>
      <c r="H311" s="3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</row>
    <row r="312" spans="3:65" ht="15.75" customHeight="1" x14ac:dyDescent="0.25">
      <c r="C312" s="3"/>
      <c r="D312" s="3"/>
      <c r="E312" s="3"/>
      <c r="F312" s="3"/>
      <c r="H312" s="3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</row>
    <row r="313" spans="3:65" ht="15.75" customHeight="1" x14ac:dyDescent="0.25">
      <c r="C313" s="3"/>
      <c r="D313" s="3"/>
      <c r="E313" s="3"/>
      <c r="F313" s="3"/>
      <c r="H313" s="3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</row>
    <row r="314" spans="3:65" ht="15.75" customHeight="1" x14ac:dyDescent="0.25">
      <c r="C314" s="3"/>
      <c r="D314" s="3"/>
      <c r="E314" s="3"/>
      <c r="F314" s="3"/>
      <c r="H314" s="3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</row>
    <row r="315" spans="3:65" ht="15.75" customHeight="1" x14ac:dyDescent="0.25">
      <c r="C315" s="3"/>
      <c r="D315" s="3"/>
      <c r="E315" s="3"/>
      <c r="F315" s="3"/>
      <c r="H315" s="3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</row>
    <row r="316" spans="3:65" ht="15.75" customHeight="1" x14ac:dyDescent="0.25">
      <c r="C316" s="3"/>
      <c r="D316" s="3"/>
      <c r="E316" s="3"/>
      <c r="F316" s="3"/>
      <c r="H316" s="3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</row>
    <row r="317" spans="3:65" ht="15.75" customHeight="1" x14ac:dyDescent="0.25">
      <c r="C317" s="3"/>
      <c r="D317" s="3"/>
      <c r="E317" s="3"/>
      <c r="F317" s="3"/>
      <c r="H317" s="3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</row>
    <row r="318" spans="3:65" ht="15.75" customHeight="1" x14ac:dyDescent="0.25">
      <c r="C318" s="3"/>
      <c r="D318" s="3"/>
      <c r="E318" s="3"/>
      <c r="F318" s="3"/>
      <c r="H318" s="3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</row>
    <row r="319" spans="3:65" ht="15.75" customHeight="1" x14ac:dyDescent="0.25">
      <c r="C319" s="3"/>
      <c r="D319" s="3"/>
      <c r="E319" s="3"/>
      <c r="F319" s="3"/>
      <c r="H319" s="3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</row>
    <row r="320" spans="3:65" ht="15.75" customHeight="1" x14ac:dyDescent="0.25">
      <c r="C320" s="3"/>
      <c r="D320" s="3"/>
      <c r="E320" s="3"/>
      <c r="F320" s="3"/>
      <c r="H320" s="3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</row>
    <row r="321" spans="3:65" ht="15.75" customHeight="1" x14ac:dyDescent="0.25">
      <c r="C321" s="3"/>
      <c r="D321" s="3"/>
      <c r="E321" s="3"/>
      <c r="F321" s="3"/>
      <c r="H321" s="3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</row>
    <row r="322" spans="3:65" ht="15.75" customHeight="1" x14ac:dyDescent="0.25">
      <c r="C322" s="3"/>
      <c r="D322" s="3"/>
      <c r="E322" s="3"/>
      <c r="F322" s="3"/>
      <c r="H322" s="3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</row>
    <row r="323" spans="3:65" ht="15.75" customHeight="1" x14ac:dyDescent="0.25">
      <c r="C323" s="3"/>
      <c r="D323" s="3"/>
      <c r="E323" s="3"/>
      <c r="F323" s="3"/>
      <c r="H323" s="3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</row>
    <row r="324" spans="3:65" ht="15.75" customHeight="1" x14ac:dyDescent="0.25">
      <c r="C324" s="3"/>
      <c r="D324" s="3"/>
      <c r="E324" s="3"/>
      <c r="F324" s="3"/>
      <c r="H324" s="3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</row>
    <row r="325" spans="3:65" ht="15.75" customHeight="1" x14ac:dyDescent="0.25">
      <c r="C325" s="3"/>
      <c r="D325" s="3"/>
      <c r="E325" s="3"/>
      <c r="F325" s="3"/>
      <c r="H325" s="3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</row>
    <row r="326" spans="3:65" ht="15.75" customHeight="1" x14ac:dyDescent="0.25">
      <c r="C326" s="3"/>
      <c r="D326" s="3"/>
      <c r="E326" s="3"/>
      <c r="F326" s="3"/>
      <c r="H326" s="3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</row>
    <row r="327" spans="3:65" ht="15.75" customHeight="1" x14ac:dyDescent="0.25">
      <c r="C327" s="3"/>
      <c r="D327" s="3"/>
      <c r="E327" s="3"/>
      <c r="F327" s="3"/>
      <c r="H327" s="3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</row>
    <row r="328" spans="3:65" ht="15.75" customHeight="1" x14ac:dyDescent="0.25">
      <c r="C328" s="3"/>
      <c r="D328" s="3"/>
      <c r="E328" s="3"/>
      <c r="F328" s="3"/>
      <c r="H328" s="3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</row>
    <row r="329" spans="3:65" ht="15.75" customHeight="1" x14ac:dyDescent="0.25">
      <c r="C329" s="3"/>
      <c r="D329" s="3"/>
      <c r="E329" s="3"/>
      <c r="F329" s="3"/>
      <c r="H329" s="3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</row>
    <row r="330" spans="3:65" ht="15.75" customHeight="1" x14ac:dyDescent="0.25">
      <c r="C330" s="3"/>
      <c r="D330" s="3"/>
      <c r="E330" s="3"/>
      <c r="F330" s="3"/>
      <c r="H330" s="3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</row>
    <row r="331" spans="3:65" ht="15.75" customHeight="1" x14ac:dyDescent="0.25">
      <c r="C331" s="3"/>
      <c r="D331" s="3"/>
      <c r="E331" s="3"/>
      <c r="F331" s="3"/>
      <c r="H331" s="3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</row>
    <row r="332" spans="3:65" ht="15.75" customHeight="1" x14ac:dyDescent="0.25">
      <c r="C332" s="3"/>
      <c r="D332" s="3"/>
      <c r="E332" s="3"/>
      <c r="F332" s="3"/>
      <c r="H332" s="3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</row>
    <row r="333" spans="3:65" ht="15.75" customHeight="1" x14ac:dyDescent="0.25">
      <c r="C333" s="3"/>
      <c r="D333" s="3"/>
      <c r="E333" s="3"/>
      <c r="F333" s="3"/>
      <c r="H333" s="3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</row>
    <row r="334" spans="3:65" ht="15.75" customHeight="1" x14ac:dyDescent="0.25">
      <c r="C334" s="3"/>
      <c r="D334" s="3"/>
      <c r="E334" s="3"/>
      <c r="F334" s="3"/>
      <c r="H334" s="3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</row>
    <row r="335" spans="3:65" ht="15.75" customHeight="1" x14ac:dyDescent="0.25">
      <c r="C335" s="3"/>
      <c r="D335" s="3"/>
      <c r="E335" s="3"/>
      <c r="F335" s="3"/>
      <c r="H335" s="3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</row>
    <row r="336" spans="3:65" ht="15.75" customHeight="1" x14ac:dyDescent="0.25">
      <c r="C336" s="3"/>
      <c r="D336" s="3"/>
      <c r="E336" s="3"/>
      <c r="F336" s="3"/>
      <c r="H336" s="3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</row>
    <row r="337" spans="3:65" ht="15.75" customHeight="1" x14ac:dyDescent="0.25">
      <c r="C337" s="3"/>
      <c r="D337" s="3"/>
      <c r="E337" s="3"/>
      <c r="F337" s="3"/>
      <c r="H337" s="3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</row>
    <row r="338" spans="3:65" ht="15.75" customHeight="1" x14ac:dyDescent="0.25">
      <c r="C338" s="3"/>
      <c r="D338" s="3"/>
      <c r="E338" s="3"/>
      <c r="F338" s="3"/>
      <c r="H338" s="3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</row>
    <row r="339" spans="3:65" ht="15.75" customHeight="1" x14ac:dyDescent="0.25">
      <c r="C339" s="3"/>
      <c r="D339" s="3"/>
      <c r="E339" s="3"/>
      <c r="F339" s="3"/>
      <c r="H339" s="3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</row>
    <row r="340" spans="3:65" ht="15.75" customHeight="1" x14ac:dyDescent="0.25">
      <c r="C340" s="3"/>
      <c r="D340" s="3"/>
      <c r="E340" s="3"/>
      <c r="F340" s="3"/>
      <c r="H340" s="3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</row>
    <row r="341" spans="3:65" ht="15.75" customHeight="1" x14ac:dyDescent="0.25">
      <c r="C341" s="3"/>
      <c r="D341" s="3"/>
      <c r="E341" s="3"/>
      <c r="F341" s="3"/>
      <c r="H341" s="3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</row>
    <row r="342" spans="3:65" ht="15.75" customHeight="1" x14ac:dyDescent="0.25">
      <c r="C342" s="3"/>
      <c r="D342" s="3"/>
      <c r="E342" s="3"/>
      <c r="F342" s="3"/>
      <c r="H342" s="3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</row>
    <row r="343" spans="3:65" ht="15.75" customHeight="1" x14ac:dyDescent="0.25">
      <c r="C343" s="3"/>
      <c r="D343" s="3"/>
      <c r="E343" s="3"/>
      <c r="F343" s="3"/>
      <c r="H343" s="3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</row>
    <row r="344" spans="3:65" ht="15.75" customHeight="1" x14ac:dyDescent="0.25">
      <c r="C344" s="3"/>
      <c r="D344" s="3"/>
      <c r="E344" s="3"/>
      <c r="F344" s="3"/>
      <c r="H344" s="3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</row>
    <row r="345" spans="3:65" ht="15.75" customHeight="1" x14ac:dyDescent="0.25">
      <c r="C345" s="3"/>
      <c r="D345" s="3"/>
      <c r="E345" s="3"/>
      <c r="F345" s="3"/>
      <c r="H345" s="3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</row>
    <row r="346" spans="3:65" ht="15.75" customHeight="1" x14ac:dyDescent="0.25">
      <c r="C346" s="3"/>
      <c r="D346" s="3"/>
      <c r="E346" s="3"/>
      <c r="F346" s="3"/>
      <c r="H346" s="3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</row>
    <row r="347" spans="3:65" ht="15.75" customHeight="1" x14ac:dyDescent="0.25">
      <c r="C347" s="3"/>
      <c r="D347" s="3"/>
      <c r="E347" s="3"/>
      <c r="F347" s="3"/>
      <c r="H347" s="3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</row>
    <row r="348" spans="3:65" ht="15.75" customHeight="1" x14ac:dyDescent="0.25">
      <c r="C348" s="3"/>
      <c r="D348" s="3"/>
      <c r="E348" s="3"/>
      <c r="F348" s="3"/>
      <c r="H348" s="3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</row>
    <row r="349" spans="3:65" ht="15.75" customHeight="1" x14ac:dyDescent="0.25">
      <c r="C349" s="3"/>
      <c r="D349" s="3"/>
      <c r="E349" s="3"/>
      <c r="F349" s="3"/>
      <c r="H349" s="3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</row>
    <row r="350" spans="3:65" ht="15.75" customHeight="1" x14ac:dyDescent="0.25">
      <c r="C350" s="3"/>
      <c r="D350" s="3"/>
      <c r="E350" s="3"/>
      <c r="F350" s="3"/>
      <c r="H350" s="3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</row>
    <row r="351" spans="3:65" ht="15.75" customHeight="1" x14ac:dyDescent="0.25">
      <c r="C351" s="3"/>
      <c r="D351" s="3"/>
      <c r="E351" s="3"/>
      <c r="F351" s="3"/>
      <c r="H351" s="3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</row>
    <row r="352" spans="3:65" ht="15.75" customHeight="1" x14ac:dyDescent="0.25">
      <c r="C352" s="3"/>
      <c r="D352" s="3"/>
      <c r="E352" s="3"/>
      <c r="F352" s="3"/>
      <c r="H352" s="3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</row>
    <row r="353" spans="3:65" ht="15.75" customHeight="1" x14ac:dyDescent="0.25">
      <c r="C353" s="3"/>
      <c r="D353" s="3"/>
      <c r="E353" s="3"/>
      <c r="F353" s="3"/>
      <c r="H353" s="3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</row>
    <row r="354" spans="3:65" ht="15.75" customHeight="1" x14ac:dyDescent="0.25">
      <c r="C354" s="3"/>
      <c r="D354" s="3"/>
      <c r="E354" s="3"/>
      <c r="F354" s="3"/>
      <c r="H354" s="3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</row>
    <row r="355" spans="3:65" ht="15.75" customHeight="1" x14ac:dyDescent="0.25">
      <c r="C355" s="3"/>
      <c r="D355" s="3"/>
      <c r="E355" s="3"/>
      <c r="F355" s="3"/>
      <c r="H355" s="3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</row>
    <row r="356" spans="3:65" ht="15.75" customHeight="1" x14ac:dyDescent="0.25">
      <c r="C356" s="3"/>
      <c r="D356" s="3"/>
      <c r="E356" s="3"/>
      <c r="F356" s="3"/>
      <c r="H356" s="3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</row>
    <row r="357" spans="3:65" ht="15.75" customHeight="1" x14ac:dyDescent="0.25">
      <c r="C357" s="3"/>
      <c r="D357" s="3"/>
      <c r="E357" s="3"/>
      <c r="F357" s="3"/>
      <c r="H357" s="3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</row>
    <row r="358" spans="3:65" ht="15.75" customHeight="1" x14ac:dyDescent="0.25">
      <c r="C358" s="3"/>
      <c r="D358" s="3"/>
      <c r="E358" s="3"/>
      <c r="F358" s="3"/>
      <c r="H358" s="3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</row>
    <row r="359" spans="3:65" ht="15.75" customHeight="1" x14ac:dyDescent="0.25">
      <c r="C359" s="3"/>
      <c r="D359" s="3"/>
      <c r="E359" s="3"/>
      <c r="F359" s="3"/>
      <c r="H359" s="3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</row>
    <row r="360" spans="3:65" ht="15.75" customHeight="1" x14ac:dyDescent="0.25">
      <c r="C360" s="3"/>
      <c r="D360" s="3"/>
      <c r="E360" s="3"/>
      <c r="F360" s="3"/>
      <c r="H360" s="3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</row>
    <row r="361" spans="3:65" ht="15.75" customHeight="1" x14ac:dyDescent="0.25">
      <c r="C361" s="3"/>
      <c r="D361" s="3"/>
      <c r="E361" s="3"/>
      <c r="F361" s="3"/>
      <c r="H361" s="3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</row>
    <row r="362" spans="3:65" ht="15.75" customHeight="1" x14ac:dyDescent="0.25">
      <c r="C362" s="3"/>
      <c r="D362" s="3"/>
      <c r="E362" s="3"/>
      <c r="F362" s="3"/>
      <c r="H362" s="3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</row>
    <row r="363" spans="3:65" ht="15.75" customHeight="1" x14ac:dyDescent="0.25">
      <c r="C363" s="3"/>
      <c r="D363" s="3"/>
      <c r="E363" s="3"/>
      <c r="F363" s="3"/>
      <c r="H363" s="3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</row>
    <row r="364" spans="3:65" ht="15.75" customHeight="1" x14ac:dyDescent="0.25">
      <c r="C364" s="3"/>
      <c r="D364" s="3"/>
      <c r="E364" s="3"/>
      <c r="F364" s="3"/>
      <c r="H364" s="3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</row>
    <row r="365" spans="3:65" ht="15.75" customHeight="1" x14ac:dyDescent="0.25">
      <c r="C365" s="3"/>
      <c r="D365" s="3"/>
      <c r="E365" s="3"/>
      <c r="F365" s="3"/>
      <c r="H365" s="3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</row>
    <row r="366" spans="3:65" ht="15.75" customHeight="1" x14ac:dyDescent="0.25">
      <c r="C366" s="3"/>
      <c r="D366" s="3"/>
      <c r="E366" s="3"/>
      <c r="F366" s="3"/>
      <c r="H366" s="3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</row>
    <row r="367" spans="3:65" ht="15.75" customHeight="1" x14ac:dyDescent="0.25">
      <c r="C367" s="3"/>
      <c r="D367" s="3"/>
      <c r="E367" s="3"/>
      <c r="F367" s="3"/>
      <c r="H367" s="3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</row>
    <row r="368" spans="3:65" ht="15.75" customHeight="1" x14ac:dyDescent="0.25">
      <c r="C368" s="3"/>
      <c r="D368" s="3"/>
      <c r="E368" s="3"/>
      <c r="F368" s="3"/>
      <c r="H368" s="3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</row>
    <row r="369" spans="3:65" ht="15.75" customHeight="1" x14ac:dyDescent="0.25">
      <c r="C369" s="3"/>
      <c r="D369" s="3"/>
      <c r="E369" s="3"/>
      <c r="F369" s="3"/>
      <c r="H369" s="3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</row>
    <row r="370" spans="3:65" ht="15.75" customHeight="1" x14ac:dyDescent="0.25">
      <c r="C370" s="3"/>
      <c r="D370" s="3"/>
      <c r="E370" s="3"/>
      <c r="F370" s="3"/>
      <c r="H370" s="3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</row>
    <row r="371" spans="3:65" ht="15.75" customHeight="1" x14ac:dyDescent="0.25">
      <c r="C371" s="3"/>
      <c r="D371" s="3"/>
      <c r="E371" s="3"/>
      <c r="F371" s="3"/>
      <c r="H371" s="3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</row>
    <row r="372" spans="3:65" ht="15.75" customHeight="1" x14ac:dyDescent="0.25">
      <c r="C372" s="3"/>
      <c r="D372" s="3"/>
      <c r="E372" s="3"/>
      <c r="F372" s="3"/>
      <c r="H372" s="3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</row>
    <row r="373" spans="3:65" ht="15.75" customHeight="1" x14ac:dyDescent="0.25">
      <c r="C373" s="3"/>
      <c r="D373" s="3"/>
      <c r="E373" s="3"/>
      <c r="F373" s="3"/>
      <c r="H373" s="3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</row>
    <row r="374" spans="3:65" ht="15.75" customHeight="1" x14ac:dyDescent="0.25">
      <c r="C374" s="3"/>
      <c r="D374" s="3"/>
      <c r="E374" s="3"/>
      <c r="F374" s="3"/>
      <c r="H374" s="3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</row>
    <row r="375" spans="3:65" ht="15.75" customHeight="1" x14ac:dyDescent="0.25">
      <c r="C375" s="3"/>
      <c r="D375" s="3"/>
      <c r="E375" s="3"/>
      <c r="F375" s="3"/>
      <c r="H375" s="3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</row>
    <row r="376" spans="3:65" ht="15.75" customHeight="1" x14ac:dyDescent="0.25">
      <c r="C376" s="3"/>
      <c r="D376" s="3"/>
      <c r="E376" s="3"/>
      <c r="F376" s="3"/>
      <c r="H376" s="3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</row>
    <row r="377" spans="3:65" ht="15.75" customHeight="1" x14ac:dyDescent="0.25">
      <c r="C377" s="3"/>
      <c r="D377" s="3"/>
      <c r="E377" s="3"/>
      <c r="F377" s="3"/>
      <c r="H377" s="3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</row>
    <row r="378" spans="3:65" ht="15.75" customHeight="1" x14ac:dyDescent="0.25">
      <c r="C378" s="3"/>
      <c r="D378" s="3"/>
      <c r="E378" s="3"/>
      <c r="F378" s="3"/>
      <c r="H378" s="3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</row>
    <row r="379" spans="3:65" ht="15.75" customHeight="1" x14ac:dyDescent="0.25">
      <c r="C379" s="3"/>
      <c r="D379" s="3"/>
      <c r="E379" s="3"/>
      <c r="F379" s="3"/>
      <c r="H379" s="3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</row>
    <row r="380" spans="3:65" ht="15.75" customHeight="1" x14ac:dyDescent="0.25">
      <c r="C380" s="3"/>
      <c r="D380" s="3"/>
      <c r="E380" s="3"/>
      <c r="F380" s="3"/>
      <c r="H380" s="3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</row>
    <row r="381" spans="3:65" ht="15.75" customHeight="1" x14ac:dyDescent="0.25">
      <c r="C381" s="3"/>
      <c r="D381" s="3"/>
      <c r="E381" s="3"/>
      <c r="F381" s="3"/>
      <c r="H381" s="3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</row>
    <row r="382" spans="3:65" ht="15.75" customHeight="1" x14ac:dyDescent="0.25">
      <c r="C382" s="3"/>
      <c r="D382" s="3"/>
      <c r="E382" s="3"/>
      <c r="F382" s="3"/>
      <c r="H382" s="3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</row>
    <row r="383" spans="3:65" ht="15.75" customHeight="1" x14ac:dyDescent="0.25">
      <c r="C383" s="3"/>
      <c r="D383" s="3"/>
      <c r="E383" s="3"/>
      <c r="F383" s="3"/>
      <c r="H383" s="3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</row>
    <row r="384" spans="3:65" ht="15.75" customHeight="1" x14ac:dyDescent="0.25">
      <c r="C384" s="3"/>
      <c r="D384" s="3"/>
      <c r="E384" s="3"/>
      <c r="F384" s="3"/>
      <c r="H384" s="3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</row>
    <row r="385" spans="3:65" ht="15.75" customHeight="1" x14ac:dyDescent="0.25">
      <c r="C385" s="3"/>
      <c r="D385" s="3"/>
      <c r="E385" s="3"/>
      <c r="F385" s="3"/>
      <c r="H385" s="3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</row>
    <row r="386" spans="3:65" ht="15.75" customHeight="1" x14ac:dyDescent="0.25">
      <c r="C386" s="3"/>
      <c r="D386" s="3"/>
      <c r="E386" s="3"/>
      <c r="F386" s="3"/>
      <c r="H386" s="3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</row>
    <row r="387" spans="3:65" ht="15.75" customHeight="1" x14ac:dyDescent="0.25">
      <c r="C387" s="3"/>
      <c r="D387" s="3"/>
      <c r="E387" s="3"/>
      <c r="F387" s="3"/>
      <c r="H387" s="3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</row>
    <row r="388" spans="3:65" ht="15.75" customHeight="1" x14ac:dyDescent="0.25">
      <c r="C388" s="3"/>
      <c r="D388" s="3"/>
      <c r="E388" s="3"/>
      <c r="F388" s="3"/>
      <c r="H388" s="3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</row>
    <row r="389" spans="3:65" ht="15.75" customHeight="1" x14ac:dyDescent="0.25">
      <c r="C389" s="3"/>
      <c r="D389" s="3"/>
      <c r="E389" s="3"/>
      <c r="F389" s="3"/>
      <c r="H389" s="3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</row>
    <row r="390" spans="3:65" ht="15.75" customHeight="1" x14ac:dyDescent="0.25">
      <c r="C390" s="3"/>
      <c r="D390" s="3"/>
      <c r="E390" s="3"/>
      <c r="F390" s="3"/>
      <c r="H390" s="3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</row>
    <row r="391" spans="3:65" ht="15.75" customHeight="1" x14ac:dyDescent="0.25">
      <c r="C391" s="3"/>
      <c r="D391" s="3"/>
      <c r="E391" s="3"/>
      <c r="F391" s="3"/>
      <c r="H391" s="3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</row>
    <row r="392" spans="3:65" ht="15.75" customHeight="1" x14ac:dyDescent="0.25">
      <c r="C392" s="3"/>
      <c r="D392" s="3"/>
      <c r="E392" s="3"/>
      <c r="F392" s="3"/>
      <c r="H392" s="3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</row>
    <row r="393" spans="3:65" ht="15.75" customHeight="1" x14ac:dyDescent="0.25">
      <c r="C393" s="3"/>
      <c r="D393" s="3"/>
      <c r="E393" s="3"/>
      <c r="F393" s="3"/>
      <c r="H393" s="3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</row>
    <row r="394" spans="3:65" ht="15.75" customHeight="1" x14ac:dyDescent="0.25">
      <c r="C394" s="3"/>
      <c r="D394" s="3"/>
      <c r="E394" s="3"/>
      <c r="F394" s="3"/>
      <c r="H394" s="3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</row>
    <row r="395" spans="3:65" ht="15.75" customHeight="1" x14ac:dyDescent="0.25">
      <c r="C395" s="3"/>
      <c r="D395" s="3"/>
      <c r="E395" s="3"/>
      <c r="F395" s="3"/>
      <c r="H395" s="3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</row>
    <row r="396" spans="3:65" ht="15.75" customHeight="1" x14ac:dyDescent="0.25">
      <c r="C396" s="3"/>
      <c r="D396" s="3"/>
      <c r="E396" s="3"/>
      <c r="F396" s="3"/>
      <c r="H396" s="3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</row>
    <row r="397" spans="3:65" ht="15.75" customHeight="1" x14ac:dyDescent="0.25">
      <c r="C397" s="3"/>
      <c r="D397" s="3"/>
      <c r="E397" s="3"/>
      <c r="F397" s="3"/>
      <c r="H397" s="3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</row>
    <row r="398" spans="3:65" ht="15.75" customHeight="1" x14ac:dyDescent="0.25">
      <c r="C398" s="3"/>
      <c r="D398" s="3"/>
      <c r="E398" s="3"/>
      <c r="F398" s="3"/>
      <c r="H398" s="3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</row>
    <row r="399" spans="3:65" ht="15.75" customHeight="1" x14ac:dyDescent="0.25">
      <c r="C399" s="3"/>
      <c r="D399" s="3"/>
      <c r="E399" s="3"/>
      <c r="F399" s="3"/>
      <c r="H399" s="3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</row>
    <row r="400" spans="3:65" ht="15.75" customHeight="1" x14ac:dyDescent="0.25">
      <c r="C400" s="3"/>
      <c r="D400" s="3"/>
      <c r="E400" s="3"/>
      <c r="F400" s="3"/>
      <c r="H400" s="3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</row>
    <row r="401" spans="3:65" ht="15.75" customHeight="1" x14ac:dyDescent="0.25">
      <c r="C401" s="3"/>
      <c r="D401" s="3"/>
      <c r="E401" s="3"/>
      <c r="F401" s="3"/>
      <c r="H401" s="3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</row>
    <row r="402" spans="3:65" ht="15.75" customHeight="1" x14ac:dyDescent="0.25">
      <c r="C402" s="3"/>
      <c r="D402" s="3"/>
      <c r="E402" s="3"/>
      <c r="F402" s="3"/>
      <c r="H402" s="3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</row>
    <row r="403" spans="3:65" ht="15.75" customHeight="1" x14ac:dyDescent="0.25">
      <c r="C403" s="3"/>
      <c r="D403" s="3"/>
      <c r="E403" s="3"/>
      <c r="F403" s="3"/>
      <c r="H403" s="3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</row>
    <row r="404" spans="3:65" ht="15.75" customHeight="1" x14ac:dyDescent="0.25">
      <c r="C404" s="3"/>
      <c r="D404" s="3"/>
      <c r="E404" s="3"/>
      <c r="F404" s="3"/>
      <c r="H404" s="3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</row>
    <row r="405" spans="3:65" ht="15.75" customHeight="1" x14ac:dyDescent="0.25">
      <c r="C405" s="3"/>
      <c r="D405" s="3"/>
      <c r="E405" s="3"/>
      <c r="F405" s="3"/>
      <c r="H405" s="3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</row>
    <row r="406" spans="3:65" ht="15.75" customHeight="1" x14ac:dyDescent="0.25">
      <c r="C406" s="3"/>
      <c r="D406" s="3"/>
      <c r="E406" s="3"/>
      <c r="F406" s="3"/>
      <c r="H406" s="3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</row>
    <row r="407" spans="3:65" ht="15.75" customHeight="1" x14ac:dyDescent="0.25">
      <c r="C407" s="3"/>
      <c r="D407" s="3"/>
      <c r="E407" s="3"/>
      <c r="F407" s="3"/>
      <c r="H407" s="3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</row>
    <row r="408" spans="3:65" ht="15.75" customHeight="1" x14ac:dyDescent="0.25">
      <c r="C408" s="3"/>
      <c r="D408" s="3"/>
      <c r="E408" s="3"/>
      <c r="F408" s="3"/>
      <c r="H408" s="3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</row>
    <row r="409" spans="3:65" ht="15.75" customHeight="1" x14ac:dyDescent="0.25">
      <c r="C409" s="3"/>
      <c r="D409" s="3"/>
      <c r="E409" s="3"/>
      <c r="F409" s="3"/>
      <c r="H409" s="3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</row>
    <row r="410" spans="3:65" ht="15.75" customHeight="1" x14ac:dyDescent="0.25">
      <c r="C410" s="3"/>
      <c r="D410" s="3"/>
      <c r="E410" s="3"/>
      <c r="F410" s="3"/>
      <c r="H410" s="3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</row>
    <row r="411" spans="3:65" ht="15.75" customHeight="1" x14ac:dyDescent="0.25">
      <c r="C411" s="3"/>
      <c r="D411" s="3"/>
      <c r="E411" s="3"/>
      <c r="F411" s="3"/>
      <c r="H411" s="3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</row>
    <row r="412" spans="3:65" ht="15.75" customHeight="1" x14ac:dyDescent="0.25">
      <c r="C412" s="3"/>
      <c r="D412" s="3"/>
      <c r="E412" s="3"/>
      <c r="F412" s="3"/>
      <c r="H412" s="3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</row>
    <row r="413" spans="3:65" ht="15.75" customHeight="1" x14ac:dyDescent="0.25">
      <c r="C413" s="3"/>
      <c r="D413" s="3"/>
      <c r="E413" s="3"/>
      <c r="F413" s="3"/>
      <c r="H413" s="3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</row>
    <row r="414" spans="3:65" ht="15.75" customHeight="1" x14ac:dyDescent="0.25">
      <c r="C414" s="3"/>
      <c r="D414" s="3"/>
      <c r="E414" s="3"/>
      <c r="F414" s="3"/>
      <c r="H414" s="3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</row>
    <row r="415" spans="3:65" ht="15.75" customHeight="1" x14ac:dyDescent="0.25">
      <c r="C415" s="3"/>
      <c r="D415" s="3"/>
      <c r="E415" s="3"/>
      <c r="F415" s="3"/>
      <c r="H415" s="3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</row>
    <row r="416" spans="3:65" ht="15.75" customHeight="1" x14ac:dyDescent="0.25">
      <c r="C416" s="3"/>
      <c r="D416" s="3"/>
      <c r="E416" s="3"/>
      <c r="F416" s="3"/>
      <c r="H416" s="3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</row>
    <row r="417" spans="3:65" ht="15.75" customHeight="1" x14ac:dyDescent="0.25">
      <c r="C417" s="3"/>
      <c r="D417" s="3"/>
      <c r="E417" s="3"/>
      <c r="F417" s="3"/>
      <c r="H417" s="3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</row>
    <row r="418" spans="3:65" ht="15.75" customHeight="1" x14ac:dyDescent="0.25">
      <c r="C418" s="3"/>
      <c r="D418" s="3"/>
      <c r="E418" s="3"/>
      <c r="F418" s="3"/>
      <c r="H418" s="3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</row>
    <row r="419" spans="3:65" ht="15.75" customHeight="1" x14ac:dyDescent="0.25">
      <c r="C419" s="3"/>
      <c r="D419" s="3"/>
      <c r="E419" s="3"/>
      <c r="F419" s="3"/>
      <c r="H419" s="3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</row>
    <row r="420" spans="3:65" ht="15.75" customHeight="1" x14ac:dyDescent="0.25">
      <c r="C420" s="3"/>
      <c r="D420" s="3"/>
      <c r="E420" s="3"/>
      <c r="F420" s="3"/>
      <c r="H420" s="3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</row>
    <row r="421" spans="3:65" ht="15.75" customHeight="1" x14ac:dyDescent="0.25">
      <c r="C421" s="3"/>
      <c r="D421" s="3"/>
      <c r="E421" s="3"/>
      <c r="F421" s="3"/>
      <c r="H421" s="3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</row>
    <row r="422" spans="3:65" ht="15.75" customHeight="1" x14ac:dyDescent="0.25">
      <c r="C422" s="3"/>
      <c r="D422" s="3"/>
      <c r="E422" s="3"/>
      <c r="F422" s="3"/>
      <c r="H422" s="3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</row>
    <row r="423" spans="3:65" ht="15.75" customHeight="1" x14ac:dyDescent="0.25">
      <c r="C423" s="3"/>
      <c r="D423" s="3"/>
      <c r="E423" s="3"/>
      <c r="F423" s="3"/>
      <c r="H423" s="3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</row>
    <row r="424" spans="3:65" ht="15.75" customHeight="1" x14ac:dyDescent="0.25">
      <c r="C424" s="3"/>
      <c r="D424" s="3"/>
      <c r="E424" s="3"/>
      <c r="F424" s="3"/>
      <c r="H424" s="3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</row>
    <row r="425" spans="3:65" ht="15.75" customHeight="1" x14ac:dyDescent="0.25">
      <c r="C425" s="3"/>
      <c r="D425" s="3"/>
      <c r="E425" s="3"/>
      <c r="F425" s="3"/>
      <c r="H425" s="3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</row>
    <row r="426" spans="3:65" ht="15.75" customHeight="1" x14ac:dyDescent="0.25">
      <c r="C426" s="3"/>
      <c r="D426" s="3"/>
      <c r="E426" s="3"/>
      <c r="F426" s="3"/>
      <c r="H426" s="3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</row>
    <row r="427" spans="3:65" ht="15.75" customHeight="1" x14ac:dyDescent="0.25">
      <c r="C427" s="3"/>
      <c r="D427" s="3"/>
      <c r="E427" s="3"/>
      <c r="F427" s="3"/>
      <c r="H427" s="3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</row>
    <row r="428" spans="3:65" ht="15.75" customHeight="1" x14ac:dyDescent="0.25">
      <c r="C428" s="3"/>
      <c r="D428" s="3"/>
      <c r="E428" s="3"/>
      <c r="F428" s="3"/>
      <c r="H428" s="3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</row>
    <row r="429" spans="3:65" ht="15.75" customHeight="1" x14ac:dyDescent="0.25">
      <c r="C429" s="3"/>
      <c r="D429" s="3"/>
      <c r="E429" s="3"/>
      <c r="F429" s="3"/>
      <c r="H429" s="3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</row>
    <row r="430" spans="3:65" ht="15.75" customHeight="1" x14ac:dyDescent="0.25">
      <c r="C430" s="3"/>
      <c r="D430" s="3"/>
      <c r="E430" s="3"/>
      <c r="F430" s="3"/>
      <c r="H430" s="3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</row>
    <row r="431" spans="3:65" ht="15.75" customHeight="1" x14ac:dyDescent="0.25">
      <c r="C431" s="3"/>
      <c r="D431" s="3"/>
      <c r="E431" s="3"/>
      <c r="F431" s="3"/>
      <c r="H431" s="3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</row>
    <row r="432" spans="3:65" ht="15.75" customHeight="1" x14ac:dyDescent="0.25">
      <c r="C432" s="3"/>
      <c r="D432" s="3"/>
      <c r="E432" s="3"/>
      <c r="F432" s="3"/>
      <c r="H432" s="3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</row>
    <row r="433" spans="3:65" ht="15.75" customHeight="1" x14ac:dyDescent="0.25">
      <c r="C433" s="3"/>
      <c r="D433" s="3"/>
      <c r="E433" s="3"/>
      <c r="F433" s="3"/>
      <c r="H433" s="3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</row>
    <row r="434" spans="3:65" ht="15.75" customHeight="1" x14ac:dyDescent="0.25">
      <c r="C434" s="3"/>
      <c r="D434" s="3"/>
      <c r="E434" s="3"/>
      <c r="F434" s="3"/>
      <c r="H434" s="3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</row>
    <row r="435" spans="3:65" ht="15.75" customHeight="1" x14ac:dyDescent="0.25">
      <c r="C435" s="3"/>
      <c r="D435" s="3"/>
      <c r="E435" s="3"/>
      <c r="F435" s="3"/>
      <c r="H435" s="3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</row>
    <row r="436" spans="3:65" ht="15.75" customHeight="1" x14ac:dyDescent="0.25">
      <c r="C436" s="3"/>
      <c r="D436" s="3"/>
      <c r="E436" s="3"/>
      <c r="F436" s="3"/>
      <c r="H436" s="3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</row>
    <row r="437" spans="3:65" ht="15.75" customHeight="1" x14ac:dyDescent="0.25">
      <c r="C437" s="3"/>
      <c r="D437" s="3"/>
      <c r="E437" s="3"/>
      <c r="F437" s="3"/>
      <c r="H437" s="3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</row>
    <row r="438" spans="3:65" ht="15.75" customHeight="1" x14ac:dyDescent="0.25">
      <c r="C438" s="3"/>
      <c r="D438" s="3"/>
      <c r="E438" s="3"/>
      <c r="F438" s="3"/>
      <c r="H438" s="3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</row>
    <row r="439" spans="3:65" ht="15.75" customHeight="1" x14ac:dyDescent="0.25">
      <c r="C439" s="3"/>
      <c r="D439" s="3"/>
      <c r="E439" s="3"/>
      <c r="F439" s="3"/>
      <c r="H439" s="3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</row>
    <row r="440" spans="3:65" ht="15.75" customHeight="1" x14ac:dyDescent="0.25">
      <c r="C440" s="3"/>
      <c r="D440" s="3"/>
      <c r="E440" s="3"/>
      <c r="F440" s="3"/>
      <c r="H440" s="3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</row>
    <row r="441" spans="3:65" ht="15.75" customHeight="1" x14ac:dyDescent="0.25">
      <c r="C441" s="3"/>
      <c r="D441" s="3"/>
      <c r="E441" s="3"/>
      <c r="F441" s="3"/>
      <c r="H441" s="3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</row>
    <row r="442" spans="3:65" ht="15.75" customHeight="1" x14ac:dyDescent="0.25">
      <c r="C442" s="3"/>
      <c r="D442" s="3"/>
      <c r="E442" s="3"/>
      <c r="F442" s="3"/>
      <c r="H442" s="3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</row>
    <row r="443" spans="3:65" ht="15.75" customHeight="1" x14ac:dyDescent="0.25">
      <c r="C443" s="3"/>
      <c r="D443" s="3"/>
      <c r="E443" s="3"/>
      <c r="F443" s="3"/>
      <c r="H443" s="3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</row>
    <row r="444" spans="3:65" ht="15.75" customHeight="1" x14ac:dyDescent="0.25">
      <c r="C444" s="3"/>
      <c r="D444" s="3"/>
      <c r="E444" s="3"/>
      <c r="F444" s="3"/>
      <c r="H444" s="3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</row>
    <row r="445" spans="3:65" ht="15.75" customHeight="1" x14ac:dyDescent="0.25">
      <c r="C445" s="3"/>
      <c r="D445" s="3"/>
      <c r="E445" s="3"/>
      <c r="F445" s="3"/>
      <c r="H445" s="3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</row>
    <row r="446" spans="3:65" ht="15.75" customHeight="1" x14ac:dyDescent="0.25">
      <c r="C446" s="3"/>
      <c r="D446" s="3"/>
      <c r="E446" s="3"/>
      <c r="F446" s="3"/>
      <c r="H446" s="3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</row>
    <row r="447" spans="3:65" ht="15.75" customHeight="1" x14ac:dyDescent="0.25">
      <c r="C447" s="3"/>
      <c r="D447" s="3"/>
      <c r="E447" s="3"/>
      <c r="F447" s="3"/>
      <c r="H447" s="3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</row>
    <row r="448" spans="3:65" ht="15.75" customHeight="1" x14ac:dyDescent="0.25">
      <c r="C448" s="3"/>
      <c r="D448" s="3"/>
      <c r="E448" s="3"/>
      <c r="F448" s="3"/>
      <c r="H448" s="3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</row>
    <row r="449" spans="3:65" ht="15.75" customHeight="1" x14ac:dyDescent="0.25">
      <c r="C449" s="3"/>
      <c r="D449" s="3"/>
      <c r="E449" s="3"/>
      <c r="F449" s="3"/>
      <c r="H449" s="3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</row>
    <row r="450" spans="3:65" ht="15.75" customHeight="1" x14ac:dyDescent="0.25">
      <c r="C450" s="3"/>
      <c r="D450" s="3"/>
      <c r="E450" s="3"/>
      <c r="F450" s="3"/>
      <c r="H450" s="3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</row>
    <row r="451" spans="3:65" ht="15.75" customHeight="1" x14ac:dyDescent="0.25">
      <c r="C451" s="3"/>
      <c r="D451" s="3"/>
      <c r="E451" s="3"/>
      <c r="F451" s="3"/>
      <c r="H451" s="3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</row>
    <row r="452" spans="3:65" ht="15.75" customHeight="1" x14ac:dyDescent="0.25">
      <c r="C452" s="3"/>
      <c r="D452" s="3"/>
      <c r="E452" s="3"/>
      <c r="F452" s="3"/>
      <c r="H452" s="3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</row>
    <row r="453" spans="3:65" ht="15.75" customHeight="1" x14ac:dyDescent="0.25">
      <c r="C453" s="3"/>
      <c r="D453" s="3"/>
      <c r="E453" s="3"/>
      <c r="F453" s="3"/>
      <c r="H453" s="3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</row>
    <row r="454" spans="3:65" ht="15.75" customHeight="1" x14ac:dyDescent="0.25">
      <c r="C454" s="3"/>
      <c r="D454" s="3"/>
      <c r="E454" s="3"/>
      <c r="F454" s="3"/>
      <c r="H454" s="3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</row>
    <row r="455" spans="3:65" ht="15.75" customHeight="1" x14ac:dyDescent="0.25">
      <c r="C455" s="3"/>
      <c r="D455" s="3"/>
      <c r="E455" s="3"/>
      <c r="F455" s="3"/>
      <c r="H455" s="3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</row>
    <row r="456" spans="3:65" ht="15.75" customHeight="1" x14ac:dyDescent="0.25">
      <c r="C456" s="3"/>
      <c r="D456" s="3"/>
      <c r="E456" s="3"/>
      <c r="F456" s="3"/>
      <c r="H456" s="3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</row>
    <row r="457" spans="3:65" ht="15.75" customHeight="1" x14ac:dyDescent="0.25">
      <c r="C457" s="3"/>
      <c r="D457" s="3"/>
      <c r="E457" s="3"/>
      <c r="F457" s="3"/>
      <c r="H457" s="3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</row>
    <row r="458" spans="3:65" ht="15.75" customHeight="1" x14ac:dyDescent="0.25">
      <c r="C458" s="3"/>
      <c r="D458" s="3"/>
      <c r="E458" s="3"/>
      <c r="F458" s="3"/>
      <c r="H458" s="3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</row>
    <row r="459" spans="3:65" ht="15.75" customHeight="1" x14ac:dyDescent="0.25">
      <c r="C459" s="3"/>
      <c r="D459" s="3"/>
      <c r="E459" s="3"/>
      <c r="F459" s="3"/>
      <c r="H459" s="3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</row>
    <row r="460" spans="3:65" ht="15.75" customHeight="1" x14ac:dyDescent="0.25">
      <c r="C460" s="3"/>
      <c r="D460" s="3"/>
      <c r="E460" s="3"/>
      <c r="F460" s="3"/>
      <c r="H460" s="3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</row>
    <row r="461" spans="3:65" ht="15.75" customHeight="1" x14ac:dyDescent="0.25">
      <c r="C461" s="3"/>
      <c r="D461" s="3"/>
      <c r="E461" s="3"/>
      <c r="F461" s="3"/>
      <c r="H461" s="3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</row>
    <row r="462" spans="3:65" ht="15.75" customHeight="1" x14ac:dyDescent="0.25">
      <c r="C462" s="3"/>
      <c r="D462" s="3"/>
      <c r="E462" s="3"/>
      <c r="F462" s="3"/>
      <c r="H462" s="3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</row>
    <row r="463" spans="3:65" ht="15.75" customHeight="1" x14ac:dyDescent="0.25">
      <c r="C463" s="3"/>
      <c r="D463" s="3"/>
      <c r="E463" s="3"/>
      <c r="F463" s="3"/>
      <c r="H463" s="3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</row>
    <row r="464" spans="3:65" ht="15.75" customHeight="1" x14ac:dyDescent="0.25">
      <c r="C464" s="3"/>
      <c r="D464" s="3"/>
      <c r="E464" s="3"/>
      <c r="F464" s="3"/>
      <c r="H464" s="3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</row>
    <row r="465" spans="3:65" ht="15.75" customHeight="1" x14ac:dyDescent="0.25">
      <c r="C465" s="3"/>
      <c r="D465" s="3"/>
      <c r="E465" s="3"/>
      <c r="F465" s="3"/>
      <c r="H465" s="3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</row>
    <row r="466" spans="3:65" ht="15.75" customHeight="1" x14ac:dyDescent="0.25">
      <c r="C466" s="3"/>
      <c r="D466" s="3"/>
      <c r="E466" s="3"/>
      <c r="F466" s="3"/>
      <c r="H466" s="3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</row>
    <row r="467" spans="3:65" ht="15.75" customHeight="1" x14ac:dyDescent="0.25">
      <c r="C467" s="3"/>
      <c r="D467" s="3"/>
      <c r="E467" s="3"/>
      <c r="F467" s="3"/>
      <c r="H467" s="3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</row>
    <row r="468" spans="3:65" ht="15.75" customHeight="1" x14ac:dyDescent="0.25">
      <c r="C468" s="3"/>
      <c r="D468" s="3"/>
      <c r="E468" s="3"/>
      <c r="F468" s="3"/>
      <c r="H468" s="3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</row>
    <row r="469" spans="3:65" ht="15.75" customHeight="1" x14ac:dyDescent="0.25">
      <c r="C469" s="3"/>
      <c r="D469" s="3"/>
      <c r="E469" s="3"/>
      <c r="F469" s="3"/>
      <c r="H469" s="3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</row>
    <row r="470" spans="3:65" ht="15.75" customHeight="1" x14ac:dyDescent="0.25">
      <c r="C470" s="3"/>
      <c r="D470" s="3"/>
      <c r="E470" s="3"/>
      <c r="F470" s="3"/>
      <c r="H470" s="3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</row>
    <row r="471" spans="3:65" ht="15.75" customHeight="1" x14ac:dyDescent="0.25">
      <c r="C471" s="3"/>
      <c r="D471" s="3"/>
      <c r="E471" s="3"/>
      <c r="F471" s="3"/>
      <c r="H471" s="3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</row>
    <row r="472" spans="3:65" ht="15.75" customHeight="1" x14ac:dyDescent="0.25">
      <c r="C472" s="3"/>
      <c r="D472" s="3"/>
      <c r="E472" s="3"/>
      <c r="F472" s="3"/>
      <c r="H472" s="3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</row>
    <row r="473" spans="3:65" ht="15.75" customHeight="1" x14ac:dyDescent="0.25">
      <c r="C473" s="3"/>
      <c r="D473" s="3"/>
      <c r="E473" s="3"/>
      <c r="F473" s="3"/>
      <c r="H473" s="3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</row>
    <row r="474" spans="3:65" ht="15.75" customHeight="1" x14ac:dyDescent="0.25">
      <c r="C474" s="3"/>
      <c r="D474" s="3"/>
      <c r="E474" s="3"/>
      <c r="F474" s="3"/>
      <c r="H474" s="3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</row>
    <row r="475" spans="3:65" ht="15.75" customHeight="1" x14ac:dyDescent="0.25">
      <c r="C475" s="3"/>
      <c r="D475" s="3"/>
      <c r="E475" s="3"/>
      <c r="F475" s="3"/>
      <c r="H475" s="3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</row>
    <row r="476" spans="3:65" ht="15.75" customHeight="1" x14ac:dyDescent="0.25">
      <c r="C476" s="3"/>
      <c r="D476" s="3"/>
      <c r="E476" s="3"/>
      <c r="F476" s="3"/>
      <c r="H476" s="3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</row>
    <row r="477" spans="3:65" ht="15.75" customHeight="1" x14ac:dyDescent="0.25">
      <c r="C477" s="3"/>
      <c r="D477" s="3"/>
      <c r="E477" s="3"/>
      <c r="F477" s="3"/>
      <c r="H477" s="3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</row>
    <row r="478" spans="3:65" ht="15.75" customHeight="1" x14ac:dyDescent="0.25">
      <c r="C478" s="3"/>
      <c r="D478" s="3"/>
      <c r="E478" s="3"/>
      <c r="F478" s="3"/>
      <c r="H478" s="3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</row>
    <row r="479" spans="3:65" ht="15.75" customHeight="1" x14ac:dyDescent="0.25">
      <c r="C479" s="3"/>
      <c r="D479" s="3"/>
      <c r="E479" s="3"/>
      <c r="F479" s="3"/>
      <c r="H479" s="3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</row>
    <row r="480" spans="3:65" ht="15.75" customHeight="1" x14ac:dyDescent="0.25">
      <c r="C480" s="3"/>
      <c r="D480" s="3"/>
      <c r="E480" s="3"/>
      <c r="F480" s="3"/>
      <c r="H480" s="3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</row>
    <row r="481" spans="3:65" ht="15.75" customHeight="1" x14ac:dyDescent="0.25">
      <c r="C481" s="3"/>
      <c r="D481" s="3"/>
      <c r="E481" s="3"/>
      <c r="F481" s="3"/>
      <c r="H481" s="3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</row>
    <row r="482" spans="3:65" ht="15.75" customHeight="1" x14ac:dyDescent="0.25">
      <c r="C482" s="3"/>
      <c r="D482" s="3"/>
      <c r="E482" s="3"/>
      <c r="F482" s="3"/>
      <c r="H482" s="3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</row>
    <row r="483" spans="3:65" ht="15.75" customHeight="1" x14ac:dyDescent="0.25">
      <c r="C483" s="3"/>
      <c r="D483" s="3"/>
      <c r="E483" s="3"/>
      <c r="F483" s="3"/>
      <c r="H483" s="3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</row>
    <row r="484" spans="3:65" ht="15.75" customHeight="1" x14ac:dyDescent="0.25">
      <c r="C484" s="3"/>
      <c r="D484" s="3"/>
      <c r="E484" s="3"/>
      <c r="F484" s="3"/>
      <c r="H484" s="3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</row>
    <row r="485" spans="3:65" ht="15.75" customHeight="1" x14ac:dyDescent="0.25">
      <c r="C485" s="3"/>
      <c r="D485" s="3"/>
      <c r="E485" s="3"/>
      <c r="F485" s="3"/>
      <c r="H485" s="3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</row>
    <row r="486" spans="3:65" ht="15.75" customHeight="1" x14ac:dyDescent="0.25">
      <c r="C486" s="3"/>
      <c r="D486" s="3"/>
      <c r="E486" s="3"/>
      <c r="F486" s="3"/>
      <c r="H486" s="3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</row>
    <row r="487" spans="3:65" ht="15.75" customHeight="1" x14ac:dyDescent="0.25">
      <c r="C487" s="3"/>
      <c r="D487" s="3"/>
      <c r="E487" s="3"/>
      <c r="F487" s="3"/>
      <c r="H487" s="3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</row>
    <row r="488" spans="3:65" ht="15.75" customHeight="1" x14ac:dyDescent="0.25">
      <c r="C488" s="3"/>
      <c r="D488" s="3"/>
      <c r="E488" s="3"/>
      <c r="F488" s="3"/>
      <c r="H488" s="3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</row>
    <row r="489" spans="3:65" ht="15.75" customHeight="1" x14ac:dyDescent="0.25">
      <c r="C489" s="3"/>
      <c r="D489" s="3"/>
      <c r="E489" s="3"/>
      <c r="F489" s="3"/>
      <c r="H489" s="3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</row>
    <row r="490" spans="3:65" ht="15.75" customHeight="1" x14ac:dyDescent="0.25">
      <c r="C490" s="3"/>
      <c r="D490" s="3"/>
      <c r="E490" s="3"/>
      <c r="F490" s="3"/>
      <c r="H490" s="3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</row>
    <row r="491" spans="3:65" ht="15.75" customHeight="1" x14ac:dyDescent="0.25">
      <c r="C491" s="3"/>
      <c r="D491" s="3"/>
      <c r="E491" s="3"/>
      <c r="F491" s="3"/>
      <c r="H491" s="3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</row>
    <row r="492" spans="3:65" ht="15.75" customHeight="1" x14ac:dyDescent="0.25">
      <c r="C492" s="3"/>
      <c r="D492" s="3"/>
      <c r="E492" s="3"/>
      <c r="F492" s="3"/>
      <c r="H492" s="3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</row>
    <row r="493" spans="3:65" ht="15.75" customHeight="1" x14ac:dyDescent="0.25">
      <c r="C493" s="3"/>
      <c r="D493" s="3"/>
      <c r="E493" s="3"/>
      <c r="F493" s="3"/>
      <c r="H493" s="3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</row>
    <row r="494" spans="3:65" ht="15.75" customHeight="1" x14ac:dyDescent="0.25">
      <c r="C494" s="3"/>
      <c r="D494" s="3"/>
      <c r="E494" s="3"/>
      <c r="F494" s="3"/>
      <c r="H494" s="3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</row>
    <row r="495" spans="3:65" ht="15.75" customHeight="1" x14ac:dyDescent="0.25">
      <c r="C495" s="3"/>
      <c r="D495" s="3"/>
      <c r="E495" s="3"/>
      <c r="F495" s="3"/>
      <c r="H495" s="3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</row>
    <row r="496" spans="3:65" ht="15.75" customHeight="1" x14ac:dyDescent="0.25">
      <c r="C496" s="3"/>
      <c r="D496" s="3"/>
      <c r="E496" s="3"/>
      <c r="F496" s="3"/>
      <c r="H496" s="3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</row>
    <row r="497" spans="3:65" ht="15.75" customHeight="1" x14ac:dyDescent="0.25">
      <c r="C497" s="3"/>
      <c r="D497" s="3"/>
      <c r="E497" s="3"/>
      <c r="F497" s="3"/>
      <c r="H497" s="3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</row>
    <row r="498" spans="3:65" ht="15.75" customHeight="1" x14ac:dyDescent="0.25">
      <c r="C498" s="3"/>
      <c r="D498" s="3"/>
      <c r="E498" s="3"/>
      <c r="F498" s="3"/>
      <c r="H498" s="3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</row>
    <row r="499" spans="3:65" ht="15.75" customHeight="1" x14ac:dyDescent="0.25">
      <c r="C499" s="3"/>
      <c r="D499" s="3"/>
      <c r="E499" s="3"/>
      <c r="F499" s="3"/>
      <c r="H499" s="3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</row>
    <row r="500" spans="3:65" ht="15.75" customHeight="1" x14ac:dyDescent="0.25">
      <c r="C500" s="3"/>
      <c r="D500" s="3"/>
      <c r="E500" s="3"/>
      <c r="F500" s="3"/>
      <c r="H500" s="3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</row>
    <row r="501" spans="3:65" ht="15.75" customHeight="1" x14ac:dyDescent="0.25">
      <c r="C501" s="3"/>
      <c r="D501" s="3"/>
      <c r="E501" s="3"/>
      <c r="F501" s="3"/>
      <c r="H501" s="3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</row>
    <row r="502" spans="3:65" ht="15.75" customHeight="1" x14ac:dyDescent="0.25">
      <c r="C502" s="3"/>
      <c r="D502" s="3"/>
      <c r="E502" s="3"/>
      <c r="F502" s="3"/>
      <c r="H502" s="3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</row>
    <row r="503" spans="3:65" ht="15.75" customHeight="1" x14ac:dyDescent="0.25">
      <c r="C503" s="3"/>
      <c r="D503" s="3"/>
      <c r="E503" s="3"/>
      <c r="F503" s="3"/>
      <c r="H503" s="3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</row>
    <row r="504" spans="3:65" ht="15.75" customHeight="1" x14ac:dyDescent="0.25">
      <c r="C504" s="3"/>
      <c r="D504" s="3"/>
      <c r="E504" s="3"/>
      <c r="F504" s="3"/>
      <c r="H504" s="3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</row>
    <row r="505" spans="3:65" ht="15.75" customHeight="1" x14ac:dyDescent="0.25">
      <c r="C505" s="3"/>
      <c r="D505" s="3"/>
      <c r="E505" s="3"/>
      <c r="F505" s="3"/>
      <c r="H505" s="3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</row>
    <row r="506" spans="3:65" ht="15.75" customHeight="1" x14ac:dyDescent="0.25">
      <c r="C506" s="3"/>
      <c r="D506" s="3"/>
      <c r="E506" s="3"/>
      <c r="F506" s="3"/>
      <c r="H506" s="3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</row>
    <row r="507" spans="3:65" ht="15.75" customHeight="1" x14ac:dyDescent="0.25">
      <c r="C507" s="3"/>
      <c r="D507" s="3"/>
      <c r="E507" s="3"/>
      <c r="F507" s="3"/>
      <c r="H507" s="3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</row>
    <row r="508" spans="3:65" ht="15.75" customHeight="1" x14ac:dyDescent="0.25">
      <c r="C508" s="3"/>
      <c r="D508" s="3"/>
      <c r="E508" s="3"/>
      <c r="F508" s="3"/>
      <c r="H508" s="3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</row>
    <row r="509" spans="3:65" ht="15.75" customHeight="1" x14ac:dyDescent="0.25">
      <c r="C509" s="3"/>
      <c r="D509" s="3"/>
      <c r="E509" s="3"/>
      <c r="F509" s="3"/>
      <c r="H509" s="3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</row>
    <row r="510" spans="3:65" ht="15.75" customHeight="1" x14ac:dyDescent="0.25">
      <c r="C510" s="3"/>
      <c r="D510" s="3"/>
      <c r="E510" s="3"/>
      <c r="F510" s="3"/>
      <c r="H510" s="3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</row>
    <row r="511" spans="3:65" ht="15.75" customHeight="1" x14ac:dyDescent="0.25">
      <c r="C511" s="3"/>
      <c r="D511" s="3"/>
      <c r="E511" s="3"/>
      <c r="F511" s="3"/>
      <c r="H511" s="3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</row>
    <row r="512" spans="3:65" ht="15.75" customHeight="1" x14ac:dyDescent="0.25">
      <c r="C512" s="3"/>
      <c r="D512" s="3"/>
      <c r="E512" s="3"/>
      <c r="F512" s="3"/>
      <c r="H512" s="3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</row>
    <row r="513" spans="3:65" ht="15.75" customHeight="1" x14ac:dyDescent="0.25">
      <c r="C513" s="3"/>
      <c r="D513" s="3"/>
      <c r="E513" s="3"/>
      <c r="F513" s="3"/>
      <c r="H513" s="3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</row>
    <row r="514" spans="3:65" ht="15.75" customHeight="1" x14ac:dyDescent="0.25">
      <c r="C514" s="3"/>
      <c r="D514" s="3"/>
      <c r="E514" s="3"/>
      <c r="F514" s="3"/>
      <c r="H514" s="3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</row>
    <row r="515" spans="3:65" ht="15.75" customHeight="1" x14ac:dyDescent="0.25">
      <c r="C515" s="3"/>
      <c r="D515" s="3"/>
      <c r="E515" s="3"/>
      <c r="F515" s="3"/>
      <c r="H515" s="3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</row>
    <row r="516" spans="3:65" ht="15.75" customHeight="1" x14ac:dyDescent="0.25">
      <c r="C516" s="3"/>
      <c r="D516" s="3"/>
      <c r="E516" s="3"/>
      <c r="F516" s="3"/>
      <c r="H516" s="3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</row>
    <row r="517" spans="3:65" ht="15.75" customHeight="1" x14ac:dyDescent="0.25">
      <c r="C517" s="3"/>
      <c r="D517" s="3"/>
      <c r="E517" s="3"/>
      <c r="F517" s="3"/>
      <c r="H517" s="3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</row>
    <row r="518" spans="3:65" ht="15.75" customHeight="1" x14ac:dyDescent="0.25">
      <c r="C518" s="3"/>
      <c r="D518" s="3"/>
      <c r="E518" s="3"/>
      <c r="F518" s="3"/>
      <c r="H518" s="3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</row>
    <row r="519" spans="3:65" ht="15.75" customHeight="1" x14ac:dyDescent="0.25">
      <c r="C519" s="3"/>
      <c r="D519" s="3"/>
      <c r="E519" s="3"/>
      <c r="F519" s="3"/>
      <c r="H519" s="3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</row>
    <row r="520" spans="3:65" ht="15.75" customHeight="1" x14ac:dyDescent="0.25">
      <c r="C520" s="3"/>
      <c r="D520" s="3"/>
      <c r="E520" s="3"/>
      <c r="F520" s="3"/>
      <c r="H520" s="3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</row>
    <row r="521" spans="3:65" ht="15.75" customHeight="1" x14ac:dyDescent="0.25">
      <c r="C521" s="3"/>
      <c r="D521" s="3"/>
      <c r="E521" s="3"/>
      <c r="F521" s="3"/>
      <c r="H521" s="3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</row>
    <row r="522" spans="3:65" ht="15.75" customHeight="1" x14ac:dyDescent="0.25">
      <c r="C522" s="3"/>
      <c r="D522" s="3"/>
      <c r="E522" s="3"/>
      <c r="F522" s="3"/>
      <c r="H522" s="3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</row>
    <row r="523" spans="3:65" ht="15.75" customHeight="1" x14ac:dyDescent="0.25">
      <c r="C523" s="3"/>
      <c r="D523" s="3"/>
      <c r="E523" s="3"/>
      <c r="F523" s="3"/>
      <c r="H523" s="3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</row>
    <row r="524" spans="3:65" ht="15.75" customHeight="1" x14ac:dyDescent="0.25">
      <c r="C524" s="3"/>
      <c r="D524" s="3"/>
      <c r="E524" s="3"/>
      <c r="F524" s="3"/>
      <c r="H524" s="3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</row>
    <row r="525" spans="3:65" ht="15.75" customHeight="1" x14ac:dyDescent="0.25">
      <c r="C525" s="3"/>
      <c r="D525" s="3"/>
      <c r="E525" s="3"/>
      <c r="F525" s="3"/>
      <c r="H525" s="3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</row>
    <row r="526" spans="3:65" ht="15.75" customHeight="1" x14ac:dyDescent="0.25">
      <c r="C526" s="3"/>
      <c r="D526" s="3"/>
      <c r="E526" s="3"/>
      <c r="F526" s="3"/>
      <c r="H526" s="3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</row>
    <row r="527" spans="3:65" ht="15.75" customHeight="1" x14ac:dyDescent="0.25">
      <c r="C527" s="3"/>
      <c r="D527" s="3"/>
      <c r="E527" s="3"/>
      <c r="F527" s="3"/>
      <c r="H527" s="3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</row>
    <row r="528" spans="3:65" ht="15.75" customHeight="1" x14ac:dyDescent="0.25">
      <c r="C528" s="3"/>
      <c r="D528" s="3"/>
      <c r="E528" s="3"/>
      <c r="F528" s="3"/>
      <c r="H528" s="3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</row>
    <row r="529" spans="3:65" ht="15.75" customHeight="1" x14ac:dyDescent="0.25">
      <c r="C529" s="3"/>
      <c r="D529" s="3"/>
      <c r="E529" s="3"/>
      <c r="F529" s="3"/>
      <c r="H529" s="3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</row>
    <row r="530" spans="3:65" ht="15.75" customHeight="1" x14ac:dyDescent="0.25">
      <c r="C530" s="3"/>
      <c r="D530" s="3"/>
      <c r="E530" s="3"/>
      <c r="F530" s="3"/>
      <c r="H530" s="3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</row>
    <row r="531" spans="3:65" ht="15.75" customHeight="1" x14ac:dyDescent="0.25">
      <c r="C531" s="3"/>
      <c r="D531" s="3"/>
      <c r="E531" s="3"/>
      <c r="F531" s="3"/>
      <c r="H531" s="3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</row>
    <row r="532" spans="3:65" ht="15.75" customHeight="1" x14ac:dyDescent="0.25">
      <c r="C532" s="3"/>
      <c r="D532" s="3"/>
      <c r="E532" s="3"/>
      <c r="F532" s="3"/>
      <c r="H532" s="3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</row>
    <row r="533" spans="3:65" ht="15.75" customHeight="1" x14ac:dyDescent="0.25">
      <c r="C533" s="3"/>
      <c r="D533" s="3"/>
      <c r="E533" s="3"/>
      <c r="F533" s="3"/>
      <c r="H533" s="3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</row>
    <row r="534" spans="3:65" ht="15.75" customHeight="1" x14ac:dyDescent="0.25">
      <c r="C534" s="3"/>
      <c r="D534" s="3"/>
      <c r="E534" s="3"/>
      <c r="F534" s="3"/>
      <c r="H534" s="3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</row>
    <row r="535" spans="3:65" ht="15.75" customHeight="1" x14ac:dyDescent="0.25">
      <c r="C535" s="3"/>
      <c r="D535" s="3"/>
      <c r="E535" s="3"/>
      <c r="F535" s="3"/>
      <c r="H535" s="3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</row>
    <row r="536" spans="3:65" ht="15.75" customHeight="1" x14ac:dyDescent="0.25">
      <c r="C536" s="3"/>
      <c r="D536" s="3"/>
      <c r="E536" s="3"/>
      <c r="F536" s="3"/>
      <c r="H536" s="3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</row>
    <row r="537" spans="3:65" ht="15.75" customHeight="1" x14ac:dyDescent="0.25">
      <c r="C537" s="3"/>
      <c r="D537" s="3"/>
      <c r="E537" s="3"/>
      <c r="F537" s="3"/>
      <c r="H537" s="3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</row>
    <row r="538" spans="3:65" ht="15.75" customHeight="1" x14ac:dyDescent="0.25">
      <c r="C538" s="3"/>
      <c r="D538" s="3"/>
      <c r="E538" s="3"/>
      <c r="F538" s="3"/>
      <c r="H538" s="3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</row>
    <row r="539" spans="3:65" ht="15.75" customHeight="1" x14ac:dyDescent="0.25">
      <c r="C539" s="3"/>
      <c r="D539" s="3"/>
      <c r="E539" s="3"/>
      <c r="F539" s="3"/>
      <c r="H539" s="3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</row>
    <row r="540" spans="3:65" ht="15.75" customHeight="1" x14ac:dyDescent="0.25">
      <c r="C540" s="3"/>
      <c r="D540" s="3"/>
      <c r="E540" s="3"/>
      <c r="F540" s="3"/>
      <c r="H540" s="3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</row>
    <row r="541" spans="3:65" ht="15.75" customHeight="1" x14ac:dyDescent="0.25">
      <c r="C541" s="3"/>
      <c r="D541" s="3"/>
      <c r="E541" s="3"/>
      <c r="F541" s="3"/>
      <c r="H541" s="3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</row>
    <row r="542" spans="3:65" ht="15.75" customHeight="1" x14ac:dyDescent="0.25">
      <c r="C542" s="3"/>
      <c r="D542" s="3"/>
      <c r="E542" s="3"/>
      <c r="F542" s="3"/>
      <c r="H542" s="3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</row>
    <row r="543" spans="3:65" ht="15.75" customHeight="1" x14ac:dyDescent="0.25">
      <c r="C543" s="3"/>
      <c r="D543" s="3"/>
      <c r="E543" s="3"/>
      <c r="F543" s="3"/>
      <c r="H543" s="3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</row>
    <row r="544" spans="3:65" ht="15.75" customHeight="1" x14ac:dyDescent="0.25">
      <c r="C544" s="3"/>
      <c r="D544" s="3"/>
      <c r="E544" s="3"/>
      <c r="F544" s="3"/>
      <c r="H544" s="3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</row>
    <row r="545" spans="3:65" ht="15.75" customHeight="1" x14ac:dyDescent="0.25">
      <c r="C545" s="3"/>
      <c r="D545" s="3"/>
      <c r="E545" s="3"/>
      <c r="F545" s="3"/>
      <c r="H545" s="3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</row>
    <row r="546" spans="3:65" ht="15.75" customHeight="1" x14ac:dyDescent="0.25">
      <c r="C546" s="3"/>
      <c r="D546" s="3"/>
      <c r="E546" s="3"/>
      <c r="F546" s="3"/>
      <c r="H546" s="3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</row>
    <row r="547" spans="3:65" ht="15.75" customHeight="1" x14ac:dyDescent="0.25">
      <c r="C547" s="3"/>
      <c r="D547" s="3"/>
      <c r="E547" s="3"/>
      <c r="F547" s="3"/>
      <c r="H547" s="3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</row>
    <row r="548" spans="3:65" ht="15.75" customHeight="1" x14ac:dyDescent="0.25">
      <c r="C548" s="3"/>
      <c r="D548" s="3"/>
      <c r="E548" s="3"/>
      <c r="F548" s="3"/>
      <c r="H548" s="3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</row>
    <row r="549" spans="3:65" ht="15.75" customHeight="1" x14ac:dyDescent="0.25">
      <c r="C549" s="3"/>
      <c r="D549" s="3"/>
      <c r="E549" s="3"/>
      <c r="F549" s="3"/>
      <c r="H549" s="3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</row>
    <row r="550" spans="3:65" ht="15.75" customHeight="1" x14ac:dyDescent="0.25">
      <c r="C550" s="3"/>
      <c r="D550" s="3"/>
      <c r="E550" s="3"/>
      <c r="F550" s="3"/>
      <c r="H550" s="3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</row>
    <row r="551" spans="3:65" ht="15.75" customHeight="1" x14ac:dyDescent="0.25">
      <c r="C551" s="3"/>
      <c r="D551" s="3"/>
      <c r="E551" s="3"/>
      <c r="F551" s="3"/>
      <c r="H551" s="3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</row>
    <row r="552" spans="3:65" ht="15.75" customHeight="1" x14ac:dyDescent="0.25">
      <c r="C552" s="3"/>
      <c r="D552" s="3"/>
      <c r="E552" s="3"/>
      <c r="F552" s="3"/>
      <c r="H552" s="3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</row>
    <row r="553" spans="3:65" ht="15.75" customHeight="1" x14ac:dyDescent="0.25">
      <c r="C553" s="3"/>
      <c r="D553" s="3"/>
      <c r="E553" s="3"/>
      <c r="F553" s="3"/>
      <c r="H553" s="3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</row>
    <row r="554" spans="3:65" ht="15.75" customHeight="1" x14ac:dyDescent="0.25">
      <c r="C554" s="3"/>
      <c r="D554" s="3"/>
      <c r="E554" s="3"/>
      <c r="F554" s="3"/>
      <c r="H554" s="3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</row>
    <row r="555" spans="3:65" ht="15.75" customHeight="1" x14ac:dyDescent="0.25">
      <c r="C555" s="3"/>
      <c r="D555" s="3"/>
      <c r="E555" s="3"/>
      <c r="F555" s="3"/>
      <c r="H555" s="3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</row>
    <row r="556" spans="3:65" ht="15.75" customHeight="1" x14ac:dyDescent="0.25">
      <c r="C556" s="3"/>
      <c r="D556" s="3"/>
      <c r="E556" s="3"/>
      <c r="F556" s="3"/>
      <c r="H556" s="3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</row>
    <row r="557" spans="3:65" ht="15.75" customHeight="1" x14ac:dyDescent="0.25">
      <c r="C557" s="3"/>
      <c r="D557" s="3"/>
      <c r="E557" s="3"/>
      <c r="F557" s="3"/>
      <c r="H557" s="3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</row>
    <row r="558" spans="3:65" ht="15.75" customHeight="1" x14ac:dyDescent="0.25">
      <c r="C558" s="3"/>
      <c r="D558" s="3"/>
      <c r="E558" s="3"/>
      <c r="F558" s="3"/>
      <c r="H558" s="3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</row>
    <row r="559" spans="3:65" ht="15.75" customHeight="1" x14ac:dyDescent="0.25">
      <c r="C559" s="3"/>
      <c r="D559" s="3"/>
      <c r="E559" s="3"/>
      <c r="F559" s="3"/>
      <c r="H559" s="3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</row>
    <row r="560" spans="3:65" ht="15.75" customHeight="1" x14ac:dyDescent="0.25">
      <c r="C560" s="3"/>
      <c r="D560" s="3"/>
      <c r="E560" s="3"/>
      <c r="F560" s="3"/>
      <c r="H560" s="3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</row>
    <row r="561" spans="3:65" ht="15.75" customHeight="1" x14ac:dyDescent="0.25">
      <c r="C561" s="3"/>
      <c r="D561" s="3"/>
      <c r="E561" s="3"/>
      <c r="F561" s="3"/>
      <c r="H561" s="3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</row>
    <row r="562" spans="3:65" ht="15.75" customHeight="1" x14ac:dyDescent="0.25">
      <c r="C562" s="3"/>
      <c r="D562" s="3"/>
      <c r="E562" s="3"/>
      <c r="F562" s="3"/>
      <c r="H562" s="3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</row>
    <row r="563" spans="3:65" ht="15.75" customHeight="1" x14ac:dyDescent="0.25">
      <c r="C563" s="3"/>
      <c r="D563" s="3"/>
      <c r="E563" s="3"/>
      <c r="F563" s="3"/>
      <c r="H563" s="3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</row>
    <row r="564" spans="3:65" ht="15.75" customHeight="1" x14ac:dyDescent="0.25">
      <c r="C564" s="3"/>
      <c r="D564" s="3"/>
      <c r="E564" s="3"/>
      <c r="F564" s="3"/>
      <c r="H564" s="3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</row>
    <row r="565" spans="3:65" ht="15.75" customHeight="1" x14ac:dyDescent="0.25">
      <c r="C565" s="3"/>
      <c r="D565" s="3"/>
      <c r="E565" s="3"/>
      <c r="F565" s="3"/>
      <c r="H565" s="3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</row>
    <row r="566" spans="3:65" ht="15.75" customHeight="1" x14ac:dyDescent="0.25">
      <c r="C566" s="3"/>
      <c r="D566" s="3"/>
      <c r="E566" s="3"/>
      <c r="F566" s="3"/>
      <c r="H566" s="3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</row>
    <row r="567" spans="3:65" ht="15.75" customHeight="1" x14ac:dyDescent="0.25">
      <c r="C567" s="3"/>
      <c r="D567" s="3"/>
      <c r="E567" s="3"/>
      <c r="F567" s="3"/>
      <c r="H567" s="3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</row>
    <row r="568" spans="3:65" ht="15.75" customHeight="1" x14ac:dyDescent="0.25">
      <c r="C568" s="3"/>
      <c r="D568" s="3"/>
      <c r="E568" s="3"/>
      <c r="F568" s="3"/>
      <c r="H568" s="3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</row>
    <row r="569" spans="3:65" ht="15.75" customHeight="1" x14ac:dyDescent="0.25">
      <c r="C569" s="3"/>
      <c r="D569" s="3"/>
      <c r="E569" s="3"/>
      <c r="F569" s="3"/>
      <c r="H569" s="3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</row>
    <row r="570" spans="3:65" ht="15.75" customHeight="1" x14ac:dyDescent="0.25">
      <c r="C570" s="3"/>
      <c r="D570" s="3"/>
      <c r="E570" s="3"/>
      <c r="F570" s="3"/>
      <c r="H570" s="3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</row>
    <row r="571" spans="3:65" ht="15.75" customHeight="1" x14ac:dyDescent="0.25">
      <c r="C571" s="3"/>
      <c r="D571" s="3"/>
      <c r="E571" s="3"/>
      <c r="F571" s="3"/>
      <c r="H571" s="3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</row>
    <row r="572" spans="3:65" ht="15.75" customHeight="1" x14ac:dyDescent="0.25">
      <c r="C572" s="3"/>
      <c r="D572" s="3"/>
      <c r="E572" s="3"/>
      <c r="F572" s="3"/>
      <c r="H572" s="3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</row>
    <row r="573" spans="3:65" ht="15.75" customHeight="1" x14ac:dyDescent="0.25">
      <c r="C573" s="3"/>
      <c r="D573" s="3"/>
      <c r="E573" s="3"/>
      <c r="F573" s="3"/>
      <c r="H573" s="3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</row>
    <row r="574" spans="3:65" ht="15.75" customHeight="1" x14ac:dyDescent="0.25">
      <c r="C574" s="3"/>
      <c r="D574" s="3"/>
      <c r="E574" s="3"/>
      <c r="F574" s="3"/>
      <c r="H574" s="3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</row>
    <row r="575" spans="3:65" ht="15.75" customHeight="1" x14ac:dyDescent="0.25">
      <c r="C575" s="3"/>
      <c r="D575" s="3"/>
      <c r="E575" s="3"/>
      <c r="F575" s="3"/>
      <c r="H575" s="3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</row>
    <row r="576" spans="3:65" ht="15.75" customHeight="1" x14ac:dyDescent="0.25">
      <c r="C576" s="3"/>
      <c r="D576" s="3"/>
      <c r="E576" s="3"/>
      <c r="F576" s="3"/>
      <c r="H576" s="3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</row>
    <row r="577" spans="3:65" ht="15.75" customHeight="1" x14ac:dyDescent="0.25">
      <c r="C577" s="3"/>
      <c r="D577" s="3"/>
      <c r="E577" s="3"/>
      <c r="F577" s="3"/>
      <c r="H577" s="3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</row>
    <row r="578" spans="3:65" ht="15.75" customHeight="1" x14ac:dyDescent="0.25">
      <c r="C578" s="3"/>
      <c r="D578" s="3"/>
      <c r="E578" s="3"/>
      <c r="F578" s="3"/>
      <c r="H578" s="3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</row>
    <row r="579" spans="3:65" ht="15.75" customHeight="1" x14ac:dyDescent="0.25">
      <c r="C579" s="3"/>
      <c r="D579" s="3"/>
      <c r="E579" s="3"/>
      <c r="F579" s="3"/>
      <c r="H579" s="3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</row>
    <row r="580" spans="3:65" ht="15.75" customHeight="1" x14ac:dyDescent="0.25">
      <c r="C580" s="3"/>
      <c r="D580" s="3"/>
      <c r="E580" s="3"/>
      <c r="F580" s="3"/>
      <c r="H580" s="3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</row>
    <row r="581" spans="3:65" ht="15.75" customHeight="1" x14ac:dyDescent="0.25">
      <c r="C581" s="3"/>
      <c r="D581" s="3"/>
      <c r="E581" s="3"/>
      <c r="F581" s="3"/>
      <c r="H581" s="3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</row>
    <row r="582" spans="3:65" ht="15.75" customHeight="1" x14ac:dyDescent="0.25">
      <c r="C582" s="3"/>
      <c r="D582" s="3"/>
      <c r="E582" s="3"/>
      <c r="F582" s="3"/>
      <c r="H582" s="3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</row>
    <row r="583" spans="3:65" ht="15.75" customHeight="1" x14ac:dyDescent="0.25">
      <c r="C583" s="3"/>
      <c r="D583" s="3"/>
      <c r="E583" s="3"/>
      <c r="F583" s="3"/>
      <c r="H583" s="3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</row>
    <row r="584" spans="3:65" ht="15.75" customHeight="1" x14ac:dyDescent="0.25">
      <c r="C584" s="3"/>
      <c r="D584" s="3"/>
      <c r="E584" s="3"/>
      <c r="F584" s="3"/>
      <c r="H584" s="3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</row>
    <row r="585" spans="3:65" ht="15.75" customHeight="1" x14ac:dyDescent="0.25">
      <c r="C585" s="3"/>
      <c r="D585" s="3"/>
      <c r="E585" s="3"/>
      <c r="F585" s="3"/>
      <c r="H585" s="3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</row>
    <row r="586" spans="3:65" ht="15.75" customHeight="1" x14ac:dyDescent="0.25">
      <c r="C586" s="3"/>
      <c r="D586" s="3"/>
      <c r="E586" s="3"/>
      <c r="F586" s="3"/>
      <c r="H586" s="3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</row>
    <row r="587" spans="3:65" ht="15.75" customHeight="1" x14ac:dyDescent="0.25">
      <c r="C587" s="3"/>
      <c r="D587" s="3"/>
      <c r="E587" s="3"/>
      <c r="F587" s="3"/>
      <c r="H587" s="3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</row>
    <row r="588" spans="3:65" ht="15.75" customHeight="1" x14ac:dyDescent="0.25">
      <c r="C588" s="3"/>
      <c r="D588" s="3"/>
      <c r="E588" s="3"/>
      <c r="F588" s="3"/>
      <c r="H588" s="3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</row>
    <row r="589" spans="3:65" ht="15.75" customHeight="1" x14ac:dyDescent="0.25">
      <c r="C589" s="3"/>
      <c r="D589" s="3"/>
      <c r="E589" s="3"/>
      <c r="F589" s="3"/>
      <c r="H589" s="3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</row>
    <row r="590" spans="3:65" ht="15.75" customHeight="1" x14ac:dyDescent="0.25">
      <c r="C590" s="3"/>
      <c r="D590" s="3"/>
      <c r="E590" s="3"/>
      <c r="F590" s="3"/>
      <c r="H590" s="3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</row>
    <row r="591" spans="3:65" ht="15.75" customHeight="1" x14ac:dyDescent="0.25">
      <c r="C591" s="3"/>
      <c r="D591" s="3"/>
      <c r="E591" s="3"/>
      <c r="F591" s="3"/>
      <c r="H591" s="3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</row>
    <row r="592" spans="3:65" ht="15.75" customHeight="1" x14ac:dyDescent="0.25">
      <c r="C592" s="3"/>
      <c r="D592" s="3"/>
      <c r="E592" s="3"/>
      <c r="F592" s="3"/>
      <c r="H592" s="3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</row>
    <row r="593" spans="3:65" ht="15.75" customHeight="1" x14ac:dyDescent="0.25">
      <c r="C593" s="3"/>
      <c r="D593" s="3"/>
      <c r="E593" s="3"/>
      <c r="F593" s="3"/>
      <c r="H593" s="3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</row>
    <row r="594" spans="3:65" ht="15.75" customHeight="1" x14ac:dyDescent="0.25">
      <c r="C594" s="3"/>
      <c r="D594" s="3"/>
      <c r="E594" s="3"/>
      <c r="F594" s="3"/>
      <c r="H594" s="3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</row>
    <row r="595" spans="3:65" ht="15.75" customHeight="1" x14ac:dyDescent="0.25">
      <c r="C595" s="3"/>
      <c r="D595" s="3"/>
      <c r="E595" s="3"/>
      <c r="F595" s="3"/>
      <c r="H595" s="3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</row>
    <row r="596" spans="3:65" ht="15.75" customHeight="1" x14ac:dyDescent="0.25">
      <c r="C596" s="3"/>
      <c r="D596" s="3"/>
      <c r="E596" s="3"/>
      <c r="F596" s="3"/>
      <c r="H596" s="3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</row>
    <row r="597" spans="3:65" ht="15.75" customHeight="1" x14ac:dyDescent="0.25">
      <c r="C597" s="3"/>
      <c r="D597" s="3"/>
      <c r="E597" s="3"/>
      <c r="F597" s="3"/>
      <c r="H597" s="3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</row>
    <row r="598" spans="3:65" ht="15.75" customHeight="1" x14ac:dyDescent="0.25">
      <c r="C598" s="3"/>
      <c r="D598" s="3"/>
      <c r="E598" s="3"/>
      <c r="F598" s="3"/>
      <c r="H598" s="3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</row>
    <row r="599" spans="3:65" ht="15.75" customHeight="1" x14ac:dyDescent="0.25">
      <c r="C599" s="3"/>
      <c r="D599" s="3"/>
      <c r="E599" s="3"/>
      <c r="F599" s="3"/>
      <c r="H599" s="3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</row>
    <row r="600" spans="3:65" ht="15.75" customHeight="1" x14ac:dyDescent="0.25">
      <c r="C600" s="3"/>
      <c r="D600" s="3"/>
      <c r="E600" s="3"/>
      <c r="F600" s="3"/>
      <c r="H600" s="3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</row>
    <row r="601" spans="3:65" ht="15.75" customHeight="1" x14ac:dyDescent="0.25">
      <c r="C601" s="3"/>
      <c r="D601" s="3"/>
      <c r="E601" s="3"/>
      <c r="F601" s="3"/>
      <c r="H601" s="3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</row>
    <row r="602" spans="3:65" ht="15.75" customHeight="1" x14ac:dyDescent="0.25">
      <c r="C602" s="3"/>
      <c r="D602" s="3"/>
      <c r="E602" s="3"/>
      <c r="F602" s="3"/>
      <c r="H602" s="3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</row>
    <row r="603" spans="3:65" ht="15.75" customHeight="1" x14ac:dyDescent="0.25">
      <c r="C603" s="3"/>
      <c r="D603" s="3"/>
      <c r="E603" s="3"/>
      <c r="F603" s="3"/>
      <c r="H603" s="3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</row>
    <row r="604" spans="3:65" ht="15.75" customHeight="1" x14ac:dyDescent="0.25">
      <c r="C604" s="3"/>
      <c r="D604" s="3"/>
      <c r="E604" s="3"/>
      <c r="F604" s="3"/>
      <c r="H604" s="3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</row>
    <row r="605" spans="3:65" ht="15.75" customHeight="1" x14ac:dyDescent="0.25">
      <c r="C605" s="3"/>
      <c r="D605" s="3"/>
      <c r="E605" s="3"/>
      <c r="F605" s="3"/>
      <c r="H605" s="3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</row>
    <row r="606" spans="3:65" ht="15.75" customHeight="1" x14ac:dyDescent="0.25">
      <c r="C606" s="3"/>
      <c r="D606" s="3"/>
      <c r="E606" s="3"/>
      <c r="F606" s="3"/>
      <c r="H606" s="3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</row>
    <row r="607" spans="3:65" ht="15.75" customHeight="1" x14ac:dyDescent="0.25">
      <c r="C607" s="3"/>
      <c r="D607" s="3"/>
      <c r="E607" s="3"/>
      <c r="F607" s="3"/>
      <c r="H607" s="3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</row>
    <row r="608" spans="3:65" ht="15.75" customHeight="1" x14ac:dyDescent="0.25">
      <c r="C608" s="3"/>
      <c r="D608" s="3"/>
      <c r="E608" s="3"/>
      <c r="F608" s="3"/>
      <c r="H608" s="3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</row>
    <row r="609" spans="3:65" ht="15.75" customHeight="1" x14ac:dyDescent="0.25">
      <c r="C609" s="3"/>
      <c r="D609" s="3"/>
      <c r="E609" s="3"/>
      <c r="F609" s="3"/>
      <c r="H609" s="3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</row>
    <row r="610" spans="3:65" ht="15.75" customHeight="1" x14ac:dyDescent="0.25">
      <c r="C610" s="3"/>
      <c r="D610" s="3"/>
      <c r="E610" s="3"/>
      <c r="F610" s="3"/>
      <c r="H610" s="3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</row>
    <row r="611" spans="3:65" ht="15.75" customHeight="1" x14ac:dyDescent="0.25">
      <c r="C611" s="3"/>
      <c r="D611" s="3"/>
      <c r="E611" s="3"/>
      <c r="F611" s="3"/>
      <c r="H611" s="3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</row>
    <row r="612" spans="3:65" ht="15.75" customHeight="1" x14ac:dyDescent="0.25">
      <c r="C612" s="3"/>
      <c r="D612" s="3"/>
      <c r="E612" s="3"/>
      <c r="F612" s="3"/>
      <c r="H612" s="3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</row>
    <row r="613" spans="3:65" ht="15.75" customHeight="1" x14ac:dyDescent="0.25">
      <c r="C613" s="3"/>
      <c r="D613" s="3"/>
      <c r="E613" s="3"/>
      <c r="F613" s="3"/>
      <c r="H613" s="3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</row>
    <row r="614" spans="3:65" ht="15.75" customHeight="1" x14ac:dyDescent="0.25">
      <c r="C614" s="3"/>
      <c r="D614" s="3"/>
      <c r="E614" s="3"/>
      <c r="F614" s="3"/>
      <c r="H614" s="3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</row>
    <row r="615" spans="3:65" ht="15.75" customHeight="1" x14ac:dyDescent="0.25">
      <c r="C615" s="3"/>
      <c r="D615" s="3"/>
      <c r="E615" s="3"/>
      <c r="F615" s="3"/>
      <c r="H615" s="3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</row>
    <row r="616" spans="3:65" ht="15.75" customHeight="1" x14ac:dyDescent="0.25">
      <c r="C616" s="3"/>
      <c r="D616" s="3"/>
      <c r="E616" s="3"/>
      <c r="F616" s="3"/>
      <c r="H616" s="3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</row>
    <row r="617" spans="3:65" ht="15.75" customHeight="1" x14ac:dyDescent="0.25">
      <c r="C617" s="3"/>
      <c r="D617" s="3"/>
      <c r="E617" s="3"/>
      <c r="F617" s="3"/>
      <c r="H617" s="3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</row>
    <row r="618" spans="3:65" ht="15.75" customHeight="1" x14ac:dyDescent="0.25">
      <c r="C618" s="3"/>
      <c r="D618" s="3"/>
      <c r="E618" s="3"/>
      <c r="F618" s="3"/>
      <c r="H618" s="3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</row>
    <row r="619" spans="3:65" ht="15.75" customHeight="1" x14ac:dyDescent="0.25">
      <c r="C619" s="3"/>
      <c r="D619" s="3"/>
      <c r="E619" s="3"/>
      <c r="F619" s="3"/>
      <c r="H619" s="3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</row>
    <row r="620" spans="3:65" ht="15.75" customHeight="1" x14ac:dyDescent="0.25">
      <c r="C620" s="3"/>
      <c r="D620" s="3"/>
      <c r="E620" s="3"/>
      <c r="F620" s="3"/>
      <c r="H620" s="3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</row>
    <row r="621" spans="3:65" ht="15.75" customHeight="1" x14ac:dyDescent="0.25">
      <c r="C621" s="3"/>
      <c r="D621" s="3"/>
      <c r="E621" s="3"/>
      <c r="F621" s="3"/>
      <c r="H621" s="3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</row>
    <row r="622" spans="3:65" ht="15.75" customHeight="1" x14ac:dyDescent="0.25">
      <c r="C622" s="3"/>
      <c r="D622" s="3"/>
      <c r="E622" s="3"/>
      <c r="F622" s="3"/>
      <c r="H622" s="3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</row>
    <row r="623" spans="3:65" ht="15.75" customHeight="1" x14ac:dyDescent="0.25">
      <c r="C623" s="3"/>
      <c r="D623" s="3"/>
      <c r="E623" s="3"/>
      <c r="F623" s="3"/>
      <c r="H623" s="3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</row>
    <row r="624" spans="3:65" ht="15.75" customHeight="1" x14ac:dyDescent="0.25">
      <c r="C624" s="3"/>
      <c r="D624" s="3"/>
      <c r="E624" s="3"/>
      <c r="F624" s="3"/>
      <c r="H624" s="3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</row>
    <row r="625" spans="3:65" ht="15.75" customHeight="1" x14ac:dyDescent="0.25">
      <c r="C625" s="3"/>
      <c r="D625" s="3"/>
      <c r="E625" s="3"/>
      <c r="F625" s="3"/>
      <c r="H625" s="3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</row>
    <row r="626" spans="3:65" ht="15.75" customHeight="1" x14ac:dyDescent="0.25">
      <c r="C626" s="3"/>
      <c r="D626" s="3"/>
      <c r="E626" s="3"/>
      <c r="F626" s="3"/>
      <c r="H626" s="3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</row>
    <row r="627" spans="3:65" ht="15.75" customHeight="1" x14ac:dyDescent="0.25">
      <c r="C627" s="3"/>
      <c r="D627" s="3"/>
      <c r="E627" s="3"/>
      <c r="F627" s="3"/>
      <c r="H627" s="3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</row>
    <row r="628" spans="3:65" ht="15.75" customHeight="1" x14ac:dyDescent="0.25">
      <c r="C628" s="3"/>
      <c r="D628" s="3"/>
      <c r="E628" s="3"/>
      <c r="F628" s="3"/>
      <c r="H628" s="3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</row>
    <row r="629" spans="3:65" ht="15.75" customHeight="1" x14ac:dyDescent="0.25">
      <c r="C629" s="3"/>
      <c r="D629" s="3"/>
      <c r="E629" s="3"/>
      <c r="F629" s="3"/>
      <c r="H629" s="3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</row>
    <row r="630" spans="3:65" ht="15.75" customHeight="1" x14ac:dyDescent="0.25">
      <c r="C630" s="3"/>
      <c r="D630" s="3"/>
      <c r="E630" s="3"/>
      <c r="F630" s="3"/>
      <c r="H630" s="3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</row>
    <row r="631" spans="3:65" ht="15.75" customHeight="1" x14ac:dyDescent="0.25">
      <c r="C631" s="3"/>
      <c r="D631" s="3"/>
      <c r="E631" s="3"/>
      <c r="F631" s="3"/>
      <c r="H631" s="3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</row>
    <row r="632" spans="3:65" ht="15.75" customHeight="1" x14ac:dyDescent="0.25">
      <c r="C632" s="3"/>
      <c r="D632" s="3"/>
      <c r="E632" s="3"/>
      <c r="F632" s="3"/>
      <c r="H632" s="3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</row>
    <row r="633" spans="3:65" ht="15.75" customHeight="1" x14ac:dyDescent="0.25">
      <c r="C633" s="3"/>
      <c r="D633" s="3"/>
      <c r="E633" s="3"/>
      <c r="F633" s="3"/>
      <c r="H633" s="3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</row>
    <row r="634" spans="3:65" ht="15.75" customHeight="1" x14ac:dyDescent="0.25">
      <c r="C634" s="3"/>
      <c r="D634" s="3"/>
      <c r="E634" s="3"/>
      <c r="F634" s="3"/>
      <c r="H634" s="3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</row>
    <row r="635" spans="3:65" ht="15.75" customHeight="1" x14ac:dyDescent="0.25">
      <c r="C635" s="3"/>
      <c r="D635" s="3"/>
      <c r="E635" s="3"/>
      <c r="F635" s="3"/>
      <c r="H635" s="3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</row>
    <row r="636" spans="3:65" ht="15.75" customHeight="1" x14ac:dyDescent="0.25">
      <c r="C636" s="3"/>
      <c r="D636" s="3"/>
      <c r="E636" s="3"/>
      <c r="F636" s="3"/>
      <c r="H636" s="3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</row>
    <row r="637" spans="3:65" ht="15.75" customHeight="1" x14ac:dyDescent="0.25">
      <c r="C637" s="3"/>
      <c r="D637" s="3"/>
      <c r="E637" s="3"/>
      <c r="F637" s="3"/>
      <c r="H637" s="3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</row>
    <row r="638" spans="3:65" ht="15.75" customHeight="1" x14ac:dyDescent="0.25">
      <c r="C638" s="3"/>
      <c r="D638" s="3"/>
      <c r="E638" s="3"/>
      <c r="F638" s="3"/>
      <c r="H638" s="3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</row>
    <row r="639" spans="3:65" ht="15.75" customHeight="1" x14ac:dyDescent="0.25">
      <c r="C639" s="3"/>
      <c r="D639" s="3"/>
      <c r="E639" s="3"/>
      <c r="F639" s="3"/>
      <c r="H639" s="3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</row>
    <row r="640" spans="3:65" ht="15.75" customHeight="1" x14ac:dyDescent="0.25">
      <c r="C640" s="3"/>
      <c r="D640" s="3"/>
      <c r="E640" s="3"/>
      <c r="F640" s="3"/>
      <c r="H640" s="3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</row>
    <row r="641" spans="3:65" ht="15.75" customHeight="1" x14ac:dyDescent="0.25">
      <c r="C641" s="3"/>
      <c r="D641" s="3"/>
      <c r="E641" s="3"/>
      <c r="F641" s="3"/>
      <c r="H641" s="3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</row>
    <row r="642" spans="3:65" ht="15.75" customHeight="1" x14ac:dyDescent="0.25">
      <c r="C642" s="3"/>
      <c r="D642" s="3"/>
      <c r="E642" s="3"/>
      <c r="F642" s="3"/>
      <c r="H642" s="3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</row>
    <row r="643" spans="3:65" ht="15.75" customHeight="1" x14ac:dyDescent="0.25">
      <c r="C643" s="3"/>
      <c r="D643" s="3"/>
      <c r="E643" s="3"/>
      <c r="F643" s="3"/>
      <c r="H643" s="3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</row>
    <row r="644" spans="3:65" ht="15.75" customHeight="1" x14ac:dyDescent="0.25">
      <c r="C644" s="3"/>
      <c r="D644" s="3"/>
      <c r="E644" s="3"/>
      <c r="F644" s="3"/>
      <c r="H644" s="3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</row>
    <row r="645" spans="3:65" ht="15.75" customHeight="1" x14ac:dyDescent="0.25">
      <c r="C645" s="3"/>
      <c r="D645" s="3"/>
      <c r="E645" s="3"/>
      <c r="F645" s="3"/>
      <c r="H645" s="3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</row>
    <row r="646" spans="3:65" ht="15.75" customHeight="1" x14ac:dyDescent="0.25">
      <c r="C646" s="3"/>
      <c r="D646" s="3"/>
      <c r="E646" s="3"/>
      <c r="F646" s="3"/>
      <c r="H646" s="3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</row>
    <row r="647" spans="3:65" ht="15.75" customHeight="1" x14ac:dyDescent="0.25">
      <c r="C647" s="3"/>
      <c r="D647" s="3"/>
      <c r="E647" s="3"/>
      <c r="F647" s="3"/>
      <c r="H647" s="3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</row>
    <row r="648" spans="3:65" ht="15.75" customHeight="1" x14ac:dyDescent="0.25">
      <c r="C648" s="3"/>
      <c r="D648" s="3"/>
      <c r="E648" s="3"/>
      <c r="F648" s="3"/>
      <c r="H648" s="3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</row>
    <row r="649" spans="3:65" ht="15.75" customHeight="1" x14ac:dyDescent="0.25">
      <c r="C649" s="3"/>
      <c r="D649" s="3"/>
      <c r="E649" s="3"/>
      <c r="F649" s="3"/>
      <c r="H649" s="3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</row>
    <row r="650" spans="3:65" ht="15.75" customHeight="1" x14ac:dyDescent="0.25">
      <c r="C650" s="3"/>
      <c r="D650" s="3"/>
      <c r="E650" s="3"/>
      <c r="F650" s="3"/>
      <c r="H650" s="3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</row>
    <row r="651" spans="3:65" ht="15.75" customHeight="1" x14ac:dyDescent="0.25">
      <c r="C651" s="3"/>
      <c r="D651" s="3"/>
      <c r="E651" s="3"/>
      <c r="F651" s="3"/>
      <c r="H651" s="3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</row>
    <row r="652" spans="3:65" ht="15.75" customHeight="1" x14ac:dyDescent="0.25">
      <c r="C652" s="3"/>
      <c r="D652" s="3"/>
      <c r="E652" s="3"/>
      <c r="F652" s="3"/>
      <c r="H652" s="3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</row>
    <row r="653" spans="3:65" ht="15.75" customHeight="1" x14ac:dyDescent="0.25">
      <c r="C653" s="3"/>
      <c r="D653" s="3"/>
      <c r="E653" s="3"/>
      <c r="F653" s="3"/>
      <c r="H653" s="3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</row>
    <row r="654" spans="3:65" ht="15.75" customHeight="1" x14ac:dyDescent="0.25">
      <c r="C654" s="3"/>
      <c r="D654" s="3"/>
      <c r="E654" s="3"/>
      <c r="F654" s="3"/>
      <c r="H654" s="3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</row>
    <row r="655" spans="3:65" ht="15.75" customHeight="1" x14ac:dyDescent="0.25">
      <c r="C655" s="3"/>
      <c r="D655" s="3"/>
      <c r="E655" s="3"/>
      <c r="F655" s="3"/>
      <c r="H655" s="3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</row>
    <row r="656" spans="3:65" ht="15.75" customHeight="1" x14ac:dyDescent="0.25">
      <c r="C656" s="3"/>
      <c r="D656" s="3"/>
      <c r="E656" s="3"/>
      <c r="F656" s="3"/>
      <c r="H656" s="3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</row>
    <row r="657" spans="3:65" ht="15.75" customHeight="1" x14ac:dyDescent="0.25">
      <c r="C657" s="3"/>
      <c r="D657" s="3"/>
      <c r="E657" s="3"/>
      <c r="F657" s="3"/>
      <c r="H657" s="3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</row>
    <row r="658" spans="3:65" ht="15.75" customHeight="1" x14ac:dyDescent="0.25">
      <c r="C658" s="3"/>
      <c r="D658" s="3"/>
      <c r="E658" s="3"/>
      <c r="F658" s="3"/>
      <c r="H658" s="3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</row>
    <row r="659" spans="3:65" ht="15.75" customHeight="1" x14ac:dyDescent="0.25">
      <c r="C659" s="3"/>
      <c r="D659" s="3"/>
      <c r="E659" s="3"/>
      <c r="F659" s="3"/>
      <c r="H659" s="3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</row>
    <row r="660" spans="3:65" ht="15.75" customHeight="1" x14ac:dyDescent="0.25">
      <c r="C660" s="3"/>
      <c r="D660" s="3"/>
      <c r="E660" s="3"/>
      <c r="F660" s="3"/>
      <c r="H660" s="3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</row>
    <row r="661" spans="3:65" ht="15.75" customHeight="1" x14ac:dyDescent="0.25">
      <c r="C661" s="3"/>
      <c r="D661" s="3"/>
      <c r="E661" s="3"/>
      <c r="F661" s="3"/>
      <c r="H661" s="3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</row>
    <row r="662" spans="3:65" ht="15.75" customHeight="1" x14ac:dyDescent="0.25">
      <c r="C662" s="3"/>
      <c r="D662" s="3"/>
      <c r="E662" s="3"/>
      <c r="F662" s="3"/>
      <c r="H662" s="3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</row>
    <row r="663" spans="3:65" ht="15.75" customHeight="1" x14ac:dyDescent="0.25">
      <c r="C663" s="3"/>
      <c r="D663" s="3"/>
      <c r="E663" s="3"/>
      <c r="F663" s="3"/>
      <c r="H663" s="3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</row>
    <row r="664" spans="3:65" ht="15.75" customHeight="1" x14ac:dyDescent="0.25">
      <c r="C664" s="3"/>
      <c r="D664" s="3"/>
      <c r="E664" s="3"/>
      <c r="F664" s="3"/>
      <c r="H664" s="3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</row>
    <row r="665" spans="3:65" ht="15.75" customHeight="1" x14ac:dyDescent="0.25">
      <c r="C665" s="3"/>
      <c r="D665" s="3"/>
      <c r="E665" s="3"/>
      <c r="F665" s="3"/>
      <c r="H665" s="3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</row>
    <row r="666" spans="3:65" ht="15.75" customHeight="1" x14ac:dyDescent="0.25">
      <c r="C666" s="3"/>
      <c r="D666" s="3"/>
      <c r="E666" s="3"/>
      <c r="F666" s="3"/>
      <c r="H666" s="3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</row>
    <row r="667" spans="3:65" ht="15.75" customHeight="1" x14ac:dyDescent="0.25">
      <c r="C667" s="3"/>
      <c r="D667" s="3"/>
      <c r="E667" s="3"/>
      <c r="F667" s="3"/>
      <c r="H667" s="3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</row>
    <row r="668" spans="3:65" ht="15.75" customHeight="1" x14ac:dyDescent="0.25">
      <c r="C668" s="3"/>
      <c r="D668" s="3"/>
      <c r="E668" s="3"/>
      <c r="F668" s="3"/>
      <c r="H668" s="3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</row>
    <row r="669" spans="3:65" ht="15.75" customHeight="1" x14ac:dyDescent="0.25">
      <c r="C669" s="3"/>
      <c r="D669" s="3"/>
      <c r="E669" s="3"/>
      <c r="F669" s="3"/>
      <c r="H669" s="3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</row>
    <row r="670" spans="3:65" ht="15.75" customHeight="1" x14ac:dyDescent="0.25">
      <c r="C670" s="3"/>
      <c r="D670" s="3"/>
      <c r="E670" s="3"/>
      <c r="F670" s="3"/>
      <c r="H670" s="3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</row>
    <row r="671" spans="3:65" ht="15.75" customHeight="1" x14ac:dyDescent="0.25">
      <c r="C671" s="3"/>
      <c r="D671" s="3"/>
      <c r="E671" s="3"/>
      <c r="F671" s="3"/>
      <c r="H671" s="3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</row>
    <row r="672" spans="3:65" ht="15.75" customHeight="1" x14ac:dyDescent="0.25">
      <c r="C672" s="3"/>
      <c r="D672" s="3"/>
      <c r="E672" s="3"/>
      <c r="F672" s="3"/>
      <c r="H672" s="3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</row>
    <row r="673" spans="3:65" ht="15.75" customHeight="1" x14ac:dyDescent="0.25">
      <c r="C673" s="3"/>
      <c r="D673" s="3"/>
      <c r="E673" s="3"/>
      <c r="F673" s="3"/>
      <c r="H673" s="3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</row>
    <row r="674" spans="3:65" ht="15.75" customHeight="1" x14ac:dyDescent="0.25">
      <c r="C674" s="3"/>
      <c r="D674" s="3"/>
      <c r="E674" s="3"/>
      <c r="F674" s="3"/>
      <c r="H674" s="3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</row>
    <row r="675" spans="3:65" ht="15.75" customHeight="1" x14ac:dyDescent="0.25">
      <c r="C675" s="3"/>
      <c r="D675" s="3"/>
      <c r="E675" s="3"/>
      <c r="F675" s="3"/>
      <c r="H675" s="3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</row>
    <row r="676" spans="3:65" ht="15.75" customHeight="1" x14ac:dyDescent="0.25">
      <c r="C676" s="3"/>
      <c r="D676" s="3"/>
      <c r="E676" s="3"/>
      <c r="F676" s="3"/>
      <c r="H676" s="3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</row>
    <row r="677" spans="3:65" ht="15.75" customHeight="1" x14ac:dyDescent="0.25">
      <c r="C677" s="3"/>
      <c r="D677" s="3"/>
      <c r="E677" s="3"/>
      <c r="F677" s="3"/>
      <c r="H677" s="3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</row>
    <row r="678" spans="3:65" ht="15.75" customHeight="1" x14ac:dyDescent="0.25">
      <c r="C678" s="3"/>
      <c r="D678" s="3"/>
      <c r="E678" s="3"/>
      <c r="F678" s="3"/>
      <c r="H678" s="3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</row>
    <row r="679" spans="3:65" ht="15.75" customHeight="1" x14ac:dyDescent="0.25">
      <c r="C679" s="3"/>
      <c r="D679" s="3"/>
      <c r="E679" s="3"/>
      <c r="F679" s="3"/>
      <c r="H679" s="3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</row>
    <row r="680" spans="3:65" ht="15.75" customHeight="1" x14ac:dyDescent="0.25">
      <c r="C680" s="3"/>
      <c r="D680" s="3"/>
      <c r="E680" s="3"/>
      <c r="F680" s="3"/>
      <c r="H680" s="3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</row>
    <row r="681" spans="3:65" ht="15.75" customHeight="1" x14ac:dyDescent="0.25">
      <c r="C681" s="3"/>
      <c r="D681" s="3"/>
      <c r="E681" s="3"/>
      <c r="F681" s="3"/>
      <c r="H681" s="3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</row>
    <row r="682" spans="3:65" ht="15.75" customHeight="1" x14ac:dyDescent="0.25">
      <c r="C682" s="3"/>
      <c r="D682" s="3"/>
      <c r="E682" s="3"/>
      <c r="F682" s="3"/>
      <c r="H682" s="3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</row>
    <row r="683" spans="3:65" ht="15.75" customHeight="1" x14ac:dyDescent="0.25">
      <c r="C683" s="3"/>
      <c r="D683" s="3"/>
      <c r="E683" s="3"/>
      <c r="F683" s="3"/>
      <c r="H683" s="3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</row>
    <row r="684" spans="3:65" ht="15.75" customHeight="1" x14ac:dyDescent="0.25">
      <c r="C684" s="3"/>
      <c r="D684" s="3"/>
      <c r="E684" s="3"/>
      <c r="F684" s="3"/>
      <c r="H684" s="3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</row>
    <row r="685" spans="3:65" ht="15.75" customHeight="1" x14ac:dyDescent="0.25">
      <c r="C685" s="3"/>
      <c r="D685" s="3"/>
      <c r="E685" s="3"/>
      <c r="F685" s="3"/>
      <c r="H685" s="3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</row>
    <row r="686" spans="3:65" ht="15.75" customHeight="1" x14ac:dyDescent="0.25">
      <c r="C686" s="3"/>
      <c r="D686" s="3"/>
      <c r="E686" s="3"/>
      <c r="F686" s="3"/>
      <c r="H686" s="3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</row>
    <row r="687" spans="3:65" ht="15.75" customHeight="1" x14ac:dyDescent="0.25">
      <c r="C687" s="3"/>
      <c r="D687" s="3"/>
      <c r="E687" s="3"/>
      <c r="F687" s="3"/>
      <c r="H687" s="3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</row>
    <row r="688" spans="3:65" ht="15.75" customHeight="1" x14ac:dyDescent="0.25">
      <c r="C688" s="3"/>
      <c r="D688" s="3"/>
      <c r="E688" s="3"/>
      <c r="F688" s="3"/>
      <c r="H688" s="3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</row>
    <row r="689" spans="3:65" ht="15.75" customHeight="1" x14ac:dyDescent="0.25">
      <c r="C689" s="3"/>
      <c r="D689" s="3"/>
      <c r="E689" s="3"/>
      <c r="F689" s="3"/>
      <c r="H689" s="3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</row>
    <row r="690" spans="3:65" ht="15.75" customHeight="1" x14ac:dyDescent="0.25">
      <c r="C690" s="3"/>
      <c r="D690" s="3"/>
      <c r="E690" s="3"/>
      <c r="F690" s="3"/>
      <c r="H690" s="3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</row>
    <row r="691" spans="3:65" ht="15.75" customHeight="1" x14ac:dyDescent="0.25">
      <c r="C691" s="3"/>
      <c r="D691" s="3"/>
      <c r="E691" s="3"/>
      <c r="F691" s="3"/>
      <c r="H691" s="3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</row>
    <row r="692" spans="3:65" ht="15.75" customHeight="1" x14ac:dyDescent="0.25">
      <c r="C692" s="3"/>
      <c r="D692" s="3"/>
      <c r="E692" s="3"/>
      <c r="F692" s="3"/>
      <c r="H692" s="3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</row>
    <row r="693" spans="3:65" ht="15.75" customHeight="1" x14ac:dyDescent="0.25">
      <c r="C693" s="3"/>
      <c r="D693" s="3"/>
      <c r="E693" s="3"/>
      <c r="F693" s="3"/>
      <c r="H693" s="3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</row>
    <row r="694" spans="3:65" ht="15.75" customHeight="1" x14ac:dyDescent="0.25">
      <c r="C694" s="3"/>
      <c r="D694" s="3"/>
      <c r="E694" s="3"/>
      <c r="F694" s="3"/>
      <c r="H694" s="3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</row>
    <row r="695" spans="3:65" ht="15.75" customHeight="1" x14ac:dyDescent="0.25">
      <c r="C695" s="3"/>
      <c r="D695" s="3"/>
      <c r="E695" s="3"/>
      <c r="F695" s="3"/>
      <c r="H695" s="3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</row>
    <row r="696" spans="3:65" ht="15.75" customHeight="1" x14ac:dyDescent="0.25">
      <c r="C696" s="3"/>
      <c r="D696" s="3"/>
      <c r="E696" s="3"/>
      <c r="F696" s="3"/>
      <c r="H696" s="3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</row>
    <row r="697" spans="3:65" ht="15.75" customHeight="1" x14ac:dyDescent="0.25">
      <c r="C697" s="3"/>
      <c r="D697" s="3"/>
      <c r="E697" s="3"/>
      <c r="F697" s="3"/>
      <c r="H697" s="3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</row>
    <row r="698" spans="3:65" ht="15.75" customHeight="1" x14ac:dyDescent="0.25">
      <c r="C698" s="3"/>
      <c r="D698" s="3"/>
      <c r="E698" s="3"/>
      <c r="F698" s="3"/>
      <c r="H698" s="3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</row>
    <row r="699" spans="3:65" ht="15.75" customHeight="1" x14ac:dyDescent="0.25">
      <c r="C699" s="3"/>
      <c r="D699" s="3"/>
      <c r="E699" s="3"/>
      <c r="F699" s="3"/>
      <c r="H699" s="3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</row>
    <row r="700" spans="3:65" ht="15.75" customHeight="1" x14ac:dyDescent="0.25">
      <c r="C700" s="3"/>
      <c r="D700" s="3"/>
      <c r="E700" s="3"/>
      <c r="F700" s="3"/>
      <c r="H700" s="3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</row>
    <row r="701" spans="3:65" ht="15.75" customHeight="1" x14ac:dyDescent="0.25">
      <c r="C701" s="3"/>
      <c r="D701" s="3"/>
      <c r="E701" s="3"/>
      <c r="F701" s="3"/>
      <c r="H701" s="3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</row>
    <row r="702" spans="3:65" ht="15.75" customHeight="1" x14ac:dyDescent="0.25">
      <c r="C702" s="3"/>
      <c r="D702" s="3"/>
      <c r="E702" s="3"/>
      <c r="F702" s="3"/>
      <c r="H702" s="3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</row>
    <row r="703" spans="3:65" ht="15.75" customHeight="1" x14ac:dyDescent="0.25">
      <c r="C703" s="3"/>
      <c r="D703" s="3"/>
      <c r="E703" s="3"/>
      <c r="F703" s="3"/>
      <c r="H703" s="3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</row>
    <row r="704" spans="3:65" ht="15.75" customHeight="1" x14ac:dyDescent="0.25">
      <c r="C704" s="3"/>
      <c r="D704" s="3"/>
      <c r="E704" s="3"/>
      <c r="F704" s="3"/>
      <c r="H704" s="3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</row>
    <row r="705" spans="3:65" ht="15.75" customHeight="1" x14ac:dyDescent="0.25">
      <c r="C705" s="3"/>
      <c r="D705" s="3"/>
      <c r="E705" s="3"/>
      <c r="F705" s="3"/>
      <c r="H705" s="3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</row>
    <row r="706" spans="3:65" ht="15.75" customHeight="1" x14ac:dyDescent="0.25">
      <c r="C706" s="3"/>
      <c r="D706" s="3"/>
      <c r="E706" s="3"/>
      <c r="F706" s="3"/>
      <c r="H706" s="3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</row>
    <row r="707" spans="3:65" ht="15.75" customHeight="1" x14ac:dyDescent="0.25">
      <c r="C707" s="3"/>
      <c r="D707" s="3"/>
      <c r="E707" s="3"/>
      <c r="F707" s="3"/>
      <c r="H707" s="3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</row>
    <row r="708" spans="3:65" ht="15.75" customHeight="1" x14ac:dyDescent="0.25">
      <c r="C708" s="3"/>
      <c r="D708" s="3"/>
      <c r="E708" s="3"/>
      <c r="F708" s="3"/>
      <c r="H708" s="3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</row>
    <row r="709" spans="3:65" ht="15.75" customHeight="1" x14ac:dyDescent="0.25">
      <c r="C709" s="3"/>
      <c r="D709" s="3"/>
      <c r="E709" s="3"/>
      <c r="F709" s="3"/>
      <c r="H709" s="3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</row>
    <row r="710" spans="3:65" ht="15.75" customHeight="1" x14ac:dyDescent="0.25">
      <c r="C710" s="3"/>
      <c r="D710" s="3"/>
      <c r="E710" s="3"/>
      <c r="F710" s="3"/>
      <c r="H710" s="3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</row>
    <row r="711" spans="3:65" ht="15.75" customHeight="1" x14ac:dyDescent="0.25">
      <c r="C711" s="3"/>
      <c r="D711" s="3"/>
      <c r="E711" s="3"/>
      <c r="F711" s="3"/>
      <c r="H711" s="3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</row>
    <row r="712" spans="3:65" ht="15.75" customHeight="1" x14ac:dyDescent="0.25">
      <c r="C712" s="3"/>
      <c r="D712" s="3"/>
      <c r="E712" s="3"/>
      <c r="F712" s="3"/>
      <c r="H712" s="3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</row>
    <row r="713" spans="3:65" ht="15.75" customHeight="1" x14ac:dyDescent="0.25">
      <c r="C713" s="3"/>
      <c r="D713" s="3"/>
      <c r="E713" s="3"/>
      <c r="F713" s="3"/>
      <c r="H713" s="3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</row>
    <row r="714" spans="3:65" ht="15.75" customHeight="1" x14ac:dyDescent="0.25">
      <c r="C714" s="3"/>
      <c r="D714" s="3"/>
      <c r="E714" s="3"/>
      <c r="F714" s="3"/>
      <c r="H714" s="3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</row>
    <row r="715" spans="3:65" ht="15.75" customHeight="1" x14ac:dyDescent="0.25">
      <c r="C715" s="3"/>
      <c r="D715" s="3"/>
      <c r="E715" s="3"/>
      <c r="F715" s="3"/>
      <c r="H715" s="3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</row>
    <row r="716" spans="3:65" ht="15.75" customHeight="1" x14ac:dyDescent="0.25">
      <c r="C716" s="3"/>
      <c r="D716" s="3"/>
      <c r="E716" s="3"/>
      <c r="F716" s="3"/>
      <c r="H716" s="3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</row>
    <row r="717" spans="3:65" ht="15.75" customHeight="1" x14ac:dyDescent="0.25">
      <c r="C717" s="3"/>
      <c r="D717" s="3"/>
      <c r="E717" s="3"/>
      <c r="F717" s="3"/>
      <c r="H717" s="3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</row>
    <row r="718" spans="3:65" ht="15.75" customHeight="1" x14ac:dyDescent="0.25">
      <c r="C718" s="3"/>
      <c r="D718" s="3"/>
      <c r="E718" s="3"/>
      <c r="F718" s="3"/>
      <c r="H718" s="3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</row>
    <row r="719" spans="3:65" ht="15.75" customHeight="1" x14ac:dyDescent="0.25">
      <c r="C719" s="3"/>
      <c r="D719" s="3"/>
      <c r="E719" s="3"/>
      <c r="F719" s="3"/>
      <c r="H719" s="3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</row>
    <row r="720" spans="3:65" ht="15.75" customHeight="1" x14ac:dyDescent="0.25">
      <c r="C720" s="3"/>
      <c r="D720" s="3"/>
      <c r="E720" s="3"/>
      <c r="F720" s="3"/>
      <c r="H720" s="3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</row>
    <row r="721" spans="3:65" ht="15.75" customHeight="1" x14ac:dyDescent="0.25">
      <c r="C721" s="3"/>
      <c r="D721" s="3"/>
      <c r="E721" s="3"/>
      <c r="F721" s="3"/>
      <c r="H721" s="3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</row>
    <row r="722" spans="3:65" ht="15.75" customHeight="1" x14ac:dyDescent="0.25">
      <c r="C722" s="3"/>
      <c r="D722" s="3"/>
      <c r="E722" s="3"/>
      <c r="F722" s="3"/>
      <c r="H722" s="3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</row>
    <row r="723" spans="3:65" ht="15.75" customHeight="1" x14ac:dyDescent="0.25">
      <c r="C723" s="3"/>
      <c r="D723" s="3"/>
      <c r="E723" s="3"/>
      <c r="F723" s="3"/>
      <c r="H723" s="3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</row>
    <row r="724" spans="3:65" ht="15.75" customHeight="1" x14ac:dyDescent="0.25">
      <c r="C724" s="3"/>
      <c r="D724" s="3"/>
      <c r="E724" s="3"/>
      <c r="F724" s="3"/>
      <c r="H724" s="3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</row>
    <row r="725" spans="3:65" ht="15.75" customHeight="1" x14ac:dyDescent="0.25">
      <c r="C725" s="3"/>
      <c r="D725" s="3"/>
      <c r="E725" s="3"/>
      <c r="F725" s="3"/>
      <c r="H725" s="3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</row>
    <row r="726" spans="3:65" ht="15.75" customHeight="1" x14ac:dyDescent="0.25">
      <c r="C726" s="3"/>
      <c r="D726" s="3"/>
      <c r="E726" s="3"/>
      <c r="F726" s="3"/>
      <c r="H726" s="3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</row>
    <row r="727" spans="3:65" ht="15.75" customHeight="1" x14ac:dyDescent="0.25">
      <c r="C727" s="3"/>
      <c r="D727" s="3"/>
      <c r="E727" s="3"/>
      <c r="F727" s="3"/>
      <c r="H727" s="3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</row>
    <row r="728" spans="3:65" ht="15.75" customHeight="1" x14ac:dyDescent="0.25">
      <c r="C728" s="3"/>
      <c r="D728" s="3"/>
      <c r="E728" s="3"/>
      <c r="F728" s="3"/>
      <c r="H728" s="3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</row>
    <row r="729" spans="3:65" ht="15.75" customHeight="1" x14ac:dyDescent="0.25">
      <c r="C729" s="3"/>
      <c r="D729" s="3"/>
      <c r="E729" s="3"/>
      <c r="F729" s="3"/>
      <c r="H729" s="3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</row>
    <row r="730" spans="3:65" ht="15.75" customHeight="1" x14ac:dyDescent="0.25">
      <c r="C730" s="3"/>
      <c r="D730" s="3"/>
      <c r="E730" s="3"/>
      <c r="F730" s="3"/>
      <c r="H730" s="3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</row>
    <row r="731" spans="3:65" ht="15.75" customHeight="1" x14ac:dyDescent="0.25">
      <c r="C731" s="3"/>
      <c r="D731" s="3"/>
      <c r="E731" s="3"/>
      <c r="F731" s="3"/>
      <c r="H731" s="3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</row>
    <row r="732" spans="3:65" ht="15.75" customHeight="1" x14ac:dyDescent="0.25">
      <c r="C732" s="3"/>
      <c r="D732" s="3"/>
      <c r="E732" s="3"/>
      <c r="F732" s="3"/>
      <c r="H732" s="3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</row>
    <row r="733" spans="3:65" ht="15.75" customHeight="1" x14ac:dyDescent="0.25">
      <c r="C733" s="3"/>
      <c r="D733" s="3"/>
      <c r="E733" s="3"/>
      <c r="F733" s="3"/>
      <c r="H733" s="3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</row>
    <row r="734" spans="3:65" ht="15.75" customHeight="1" x14ac:dyDescent="0.25">
      <c r="C734" s="3"/>
      <c r="D734" s="3"/>
      <c r="E734" s="3"/>
      <c r="F734" s="3"/>
      <c r="H734" s="3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</row>
    <row r="735" spans="3:65" ht="15.75" customHeight="1" x14ac:dyDescent="0.25">
      <c r="C735" s="3"/>
      <c r="D735" s="3"/>
      <c r="E735" s="3"/>
      <c r="F735" s="3"/>
      <c r="H735" s="3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</row>
    <row r="736" spans="3:65" ht="15.75" customHeight="1" x14ac:dyDescent="0.25">
      <c r="C736" s="3"/>
      <c r="D736" s="3"/>
      <c r="E736" s="3"/>
      <c r="F736" s="3"/>
      <c r="H736" s="3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</row>
    <row r="737" spans="3:65" ht="15.75" customHeight="1" x14ac:dyDescent="0.25">
      <c r="C737" s="3"/>
      <c r="D737" s="3"/>
      <c r="E737" s="3"/>
      <c r="F737" s="3"/>
      <c r="H737" s="3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</row>
    <row r="738" spans="3:65" ht="15.75" customHeight="1" x14ac:dyDescent="0.25">
      <c r="C738" s="3"/>
      <c r="D738" s="3"/>
      <c r="E738" s="3"/>
      <c r="F738" s="3"/>
      <c r="H738" s="3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</row>
    <row r="739" spans="3:65" ht="15.75" customHeight="1" x14ac:dyDescent="0.25">
      <c r="C739" s="3"/>
      <c r="D739" s="3"/>
      <c r="E739" s="3"/>
      <c r="F739" s="3"/>
      <c r="H739" s="3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</row>
    <row r="740" spans="3:65" ht="15.75" customHeight="1" x14ac:dyDescent="0.25">
      <c r="C740" s="3"/>
      <c r="D740" s="3"/>
      <c r="E740" s="3"/>
      <c r="F740" s="3"/>
      <c r="H740" s="3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</row>
    <row r="741" spans="3:65" ht="15.75" customHeight="1" x14ac:dyDescent="0.25">
      <c r="C741" s="3"/>
      <c r="D741" s="3"/>
      <c r="E741" s="3"/>
      <c r="F741" s="3"/>
      <c r="H741" s="3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</row>
    <row r="742" spans="3:65" ht="15.75" customHeight="1" x14ac:dyDescent="0.25">
      <c r="C742" s="3"/>
      <c r="D742" s="3"/>
      <c r="E742" s="3"/>
      <c r="F742" s="3"/>
      <c r="H742" s="3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</row>
    <row r="743" spans="3:65" ht="15.75" customHeight="1" x14ac:dyDescent="0.25">
      <c r="C743" s="3"/>
      <c r="D743" s="3"/>
      <c r="E743" s="3"/>
      <c r="F743" s="3"/>
      <c r="H743" s="3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</row>
    <row r="744" spans="3:65" ht="15.75" customHeight="1" x14ac:dyDescent="0.25">
      <c r="C744" s="3"/>
      <c r="D744" s="3"/>
      <c r="E744" s="3"/>
      <c r="F744" s="3"/>
      <c r="H744" s="3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</row>
    <row r="745" spans="3:65" ht="15.75" customHeight="1" x14ac:dyDescent="0.25">
      <c r="C745" s="3"/>
      <c r="D745" s="3"/>
      <c r="E745" s="3"/>
      <c r="F745" s="3"/>
      <c r="H745" s="3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</row>
    <row r="746" spans="3:65" ht="15.75" customHeight="1" x14ac:dyDescent="0.25">
      <c r="C746" s="3"/>
      <c r="D746" s="3"/>
      <c r="E746" s="3"/>
      <c r="F746" s="3"/>
      <c r="H746" s="3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</row>
    <row r="747" spans="3:65" ht="15.75" customHeight="1" x14ac:dyDescent="0.25">
      <c r="C747" s="3"/>
      <c r="D747" s="3"/>
      <c r="E747" s="3"/>
      <c r="F747" s="3"/>
      <c r="H747" s="3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</row>
    <row r="748" spans="3:65" ht="15.75" customHeight="1" x14ac:dyDescent="0.25">
      <c r="C748" s="3"/>
      <c r="D748" s="3"/>
      <c r="E748" s="3"/>
      <c r="F748" s="3"/>
      <c r="H748" s="3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</row>
    <row r="749" spans="3:65" ht="15.75" customHeight="1" x14ac:dyDescent="0.25">
      <c r="C749" s="3"/>
      <c r="D749" s="3"/>
      <c r="E749" s="3"/>
      <c r="F749" s="3"/>
      <c r="H749" s="3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</row>
    <row r="750" spans="3:65" ht="15.75" customHeight="1" x14ac:dyDescent="0.25">
      <c r="C750" s="3"/>
      <c r="D750" s="3"/>
      <c r="E750" s="3"/>
      <c r="F750" s="3"/>
      <c r="H750" s="3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</row>
    <row r="751" spans="3:65" ht="15.75" customHeight="1" x14ac:dyDescent="0.25">
      <c r="C751" s="3"/>
      <c r="D751" s="3"/>
      <c r="E751" s="3"/>
      <c r="F751" s="3"/>
      <c r="H751" s="3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</row>
    <row r="752" spans="3:65" ht="15.75" customHeight="1" x14ac:dyDescent="0.25">
      <c r="C752" s="3"/>
      <c r="D752" s="3"/>
      <c r="E752" s="3"/>
      <c r="F752" s="3"/>
      <c r="H752" s="3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</row>
    <row r="753" spans="3:65" ht="15.75" customHeight="1" x14ac:dyDescent="0.25">
      <c r="C753" s="3"/>
      <c r="D753" s="3"/>
      <c r="E753" s="3"/>
      <c r="F753" s="3"/>
      <c r="H753" s="3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</row>
    <row r="754" spans="3:65" ht="15.75" customHeight="1" x14ac:dyDescent="0.25">
      <c r="C754" s="3"/>
      <c r="D754" s="3"/>
      <c r="E754" s="3"/>
      <c r="F754" s="3"/>
      <c r="H754" s="3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</row>
    <row r="755" spans="3:65" ht="15.75" customHeight="1" x14ac:dyDescent="0.25">
      <c r="C755" s="3"/>
      <c r="D755" s="3"/>
      <c r="E755" s="3"/>
      <c r="F755" s="3"/>
      <c r="H755" s="3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</row>
    <row r="756" spans="3:65" ht="15.75" customHeight="1" x14ac:dyDescent="0.25">
      <c r="C756" s="3"/>
      <c r="D756" s="3"/>
      <c r="E756" s="3"/>
      <c r="F756" s="3"/>
      <c r="H756" s="3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</row>
    <row r="757" spans="3:65" ht="15.75" customHeight="1" x14ac:dyDescent="0.25">
      <c r="C757" s="3"/>
      <c r="D757" s="3"/>
      <c r="E757" s="3"/>
      <c r="F757" s="3"/>
      <c r="H757" s="3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</row>
    <row r="758" spans="3:65" ht="15.75" customHeight="1" x14ac:dyDescent="0.25">
      <c r="C758" s="3"/>
      <c r="D758" s="3"/>
      <c r="E758" s="3"/>
      <c r="F758" s="3"/>
      <c r="H758" s="3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</row>
    <row r="759" spans="3:65" ht="15.75" customHeight="1" x14ac:dyDescent="0.25">
      <c r="C759" s="3"/>
      <c r="D759" s="3"/>
      <c r="E759" s="3"/>
      <c r="F759" s="3"/>
      <c r="H759" s="3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</row>
    <row r="760" spans="3:65" ht="15.75" customHeight="1" x14ac:dyDescent="0.25">
      <c r="C760" s="3"/>
      <c r="D760" s="3"/>
      <c r="E760" s="3"/>
      <c r="F760" s="3"/>
      <c r="H760" s="3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</row>
    <row r="761" spans="3:65" ht="15.75" customHeight="1" x14ac:dyDescent="0.25">
      <c r="C761" s="3"/>
      <c r="D761" s="3"/>
      <c r="E761" s="3"/>
      <c r="F761" s="3"/>
      <c r="H761" s="3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</row>
    <row r="762" spans="3:65" ht="15.75" customHeight="1" x14ac:dyDescent="0.25">
      <c r="C762" s="3"/>
      <c r="D762" s="3"/>
      <c r="E762" s="3"/>
      <c r="F762" s="3"/>
      <c r="H762" s="3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</row>
    <row r="763" spans="3:65" ht="15.75" customHeight="1" x14ac:dyDescent="0.25">
      <c r="C763" s="3"/>
      <c r="D763" s="3"/>
      <c r="E763" s="3"/>
      <c r="F763" s="3"/>
      <c r="H763" s="3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</row>
    <row r="764" spans="3:65" ht="15.75" customHeight="1" x14ac:dyDescent="0.25">
      <c r="C764" s="3"/>
      <c r="D764" s="3"/>
      <c r="E764" s="3"/>
      <c r="F764" s="3"/>
      <c r="H764" s="3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</row>
    <row r="765" spans="3:65" ht="15.75" customHeight="1" x14ac:dyDescent="0.25">
      <c r="C765" s="3"/>
      <c r="D765" s="3"/>
      <c r="E765" s="3"/>
      <c r="F765" s="3"/>
      <c r="H765" s="3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</row>
    <row r="766" spans="3:65" ht="15.75" customHeight="1" x14ac:dyDescent="0.25">
      <c r="C766" s="3"/>
      <c r="D766" s="3"/>
      <c r="E766" s="3"/>
      <c r="F766" s="3"/>
      <c r="H766" s="3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</row>
    <row r="767" spans="3:65" ht="15.75" customHeight="1" x14ac:dyDescent="0.25">
      <c r="C767" s="3"/>
      <c r="D767" s="3"/>
      <c r="E767" s="3"/>
      <c r="F767" s="3"/>
      <c r="H767" s="3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</row>
    <row r="768" spans="3:65" ht="15.75" customHeight="1" x14ac:dyDescent="0.25">
      <c r="C768" s="3"/>
      <c r="D768" s="3"/>
      <c r="E768" s="3"/>
      <c r="F768" s="3"/>
      <c r="H768" s="3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</row>
    <row r="769" spans="3:65" ht="15.75" customHeight="1" x14ac:dyDescent="0.25">
      <c r="C769" s="3"/>
      <c r="D769" s="3"/>
      <c r="E769" s="3"/>
      <c r="F769" s="3"/>
      <c r="H769" s="3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</row>
    <row r="770" spans="3:65" ht="15.75" customHeight="1" x14ac:dyDescent="0.25">
      <c r="C770" s="3"/>
      <c r="D770" s="3"/>
      <c r="E770" s="3"/>
      <c r="F770" s="3"/>
      <c r="H770" s="3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</row>
    <row r="771" spans="3:65" ht="15.75" customHeight="1" x14ac:dyDescent="0.25">
      <c r="C771" s="3"/>
      <c r="D771" s="3"/>
      <c r="E771" s="3"/>
      <c r="F771" s="3"/>
      <c r="H771" s="3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</row>
    <row r="772" spans="3:65" ht="15.75" customHeight="1" x14ac:dyDescent="0.25">
      <c r="C772" s="3"/>
      <c r="D772" s="3"/>
      <c r="E772" s="3"/>
      <c r="F772" s="3"/>
      <c r="H772" s="3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</row>
    <row r="773" spans="3:65" ht="15.75" customHeight="1" x14ac:dyDescent="0.25">
      <c r="C773" s="3"/>
      <c r="D773" s="3"/>
      <c r="E773" s="3"/>
      <c r="F773" s="3"/>
      <c r="H773" s="3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</row>
    <row r="774" spans="3:65" ht="15.75" customHeight="1" x14ac:dyDescent="0.25">
      <c r="C774" s="3"/>
      <c r="D774" s="3"/>
      <c r="E774" s="3"/>
      <c r="F774" s="3"/>
      <c r="H774" s="3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</row>
    <row r="775" spans="3:65" ht="15.75" customHeight="1" x14ac:dyDescent="0.25">
      <c r="C775" s="3"/>
      <c r="D775" s="3"/>
      <c r="E775" s="3"/>
      <c r="F775" s="3"/>
      <c r="H775" s="3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</row>
    <row r="776" spans="3:65" ht="15.75" customHeight="1" x14ac:dyDescent="0.25">
      <c r="C776" s="3"/>
      <c r="D776" s="3"/>
      <c r="E776" s="3"/>
      <c r="F776" s="3"/>
      <c r="H776" s="3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</row>
    <row r="777" spans="3:65" ht="15.75" customHeight="1" x14ac:dyDescent="0.25">
      <c r="C777" s="3"/>
      <c r="D777" s="3"/>
      <c r="E777" s="3"/>
      <c r="F777" s="3"/>
      <c r="H777" s="3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</row>
    <row r="778" spans="3:65" ht="15.75" customHeight="1" x14ac:dyDescent="0.25">
      <c r="C778" s="3"/>
      <c r="D778" s="3"/>
      <c r="E778" s="3"/>
      <c r="F778" s="3"/>
      <c r="H778" s="3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</row>
    <row r="779" spans="3:65" ht="15.75" customHeight="1" x14ac:dyDescent="0.25">
      <c r="C779" s="3"/>
      <c r="D779" s="3"/>
      <c r="E779" s="3"/>
      <c r="F779" s="3"/>
      <c r="H779" s="3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</row>
    <row r="780" spans="3:65" ht="15.75" customHeight="1" x14ac:dyDescent="0.25">
      <c r="C780" s="3"/>
      <c r="D780" s="3"/>
      <c r="E780" s="3"/>
      <c r="F780" s="3"/>
      <c r="H780" s="3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</row>
    <row r="781" spans="3:65" ht="15.75" customHeight="1" x14ac:dyDescent="0.25">
      <c r="C781" s="3"/>
      <c r="D781" s="3"/>
      <c r="E781" s="3"/>
      <c r="F781" s="3"/>
      <c r="H781" s="3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</row>
    <row r="782" spans="3:65" ht="15.75" customHeight="1" x14ac:dyDescent="0.25">
      <c r="C782" s="3"/>
      <c r="D782" s="3"/>
      <c r="E782" s="3"/>
      <c r="F782" s="3"/>
      <c r="H782" s="3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</row>
    <row r="783" spans="3:65" ht="15.75" customHeight="1" x14ac:dyDescent="0.25">
      <c r="C783" s="3"/>
      <c r="D783" s="3"/>
      <c r="E783" s="3"/>
      <c r="F783" s="3"/>
      <c r="H783" s="3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</row>
    <row r="784" spans="3:65" ht="15.75" customHeight="1" x14ac:dyDescent="0.25">
      <c r="C784" s="3"/>
      <c r="D784" s="3"/>
      <c r="E784" s="3"/>
      <c r="F784" s="3"/>
      <c r="H784" s="3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</row>
    <row r="785" spans="3:65" ht="15.75" customHeight="1" x14ac:dyDescent="0.25">
      <c r="C785" s="3"/>
      <c r="D785" s="3"/>
      <c r="E785" s="3"/>
      <c r="F785" s="3"/>
      <c r="H785" s="3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</row>
    <row r="786" spans="3:65" ht="15.75" customHeight="1" x14ac:dyDescent="0.25">
      <c r="C786" s="3"/>
      <c r="D786" s="3"/>
      <c r="E786" s="3"/>
      <c r="F786" s="3"/>
      <c r="H786" s="3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</row>
    <row r="787" spans="3:65" ht="15.75" customHeight="1" x14ac:dyDescent="0.25">
      <c r="C787" s="3"/>
      <c r="D787" s="3"/>
      <c r="E787" s="3"/>
      <c r="F787" s="3"/>
      <c r="H787" s="3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</row>
    <row r="788" spans="3:65" ht="15.75" customHeight="1" x14ac:dyDescent="0.25">
      <c r="C788" s="3"/>
      <c r="D788" s="3"/>
      <c r="E788" s="3"/>
      <c r="F788" s="3"/>
      <c r="H788" s="3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</row>
    <row r="789" spans="3:65" ht="15.75" customHeight="1" x14ac:dyDescent="0.25">
      <c r="C789" s="3"/>
      <c r="D789" s="3"/>
      <c r="E789" s="3"/>
      <c r="F789" s="3"/>
      <c r="H789" s="3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</row>
    <row r="790" spans="3:65" ht="15.75" customHeight="1" x14ac:dyDescent="0.25">
      <c r="C790" s="3"/>
      <c r="D790" s="3"/>
      <c r="E790" s="3"/>
      <c r="F790" s="3"/>
      <c r="H790" s="3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</row>
    <row r="791" spans="3:65" ht="15.75" customHeight="1" x14ac:dyDescent="0.25">
      <c r="C791" s="3"/>
      <c r="D791" s="3"/>
      <c r="E791" s="3"/>
      <c r="F791" s="3"/>
      <c r="H791" s="3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</row>
    <row r="792" spans="3:65" ht="15.75" customHeight="1" x14ac:dyDescent="0.25">
      <c r="C792" s="3"/>
      <c r="D792" s="3"/>
      <c r="E792" s="3"/>
      <c r="F792" s="3"/>
      <c r="H792" s="3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</row>
    <row r="793" spans="3:65" ht="15.75" customHeight="1" x14ac:dyDescent="0.25">
      <c r="C793" s="3"/>
      <c r="D793" s="3"/>
      <c r="E793" s="3"/>
      <c r="F793" s="3"/>
      <c r="H793" s="3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</row>
    <row r="794" spans="3:65" ht="15.75" customHeight="1" x14ac:dyDescent="0.25">
      <c r="C794" s="3"/>
      <c r="D794" s="3"/>
      <c r="E794" s="3"/>
      <c r="F794" s="3"/>
      <c r="H794" s="3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</row>
    <row r="795" spans="3:65" ht="15.75" customHeight="1" x14ac:dyDescent="0.25">
      <c r="C795" s="3"/>
      <c r="D795" s="3"/>
      <c r="E795" s="3"/>
      <c r="F795" s="3"/>
      <c r="H795" s="3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</row>
    <row r="796" spans="3:65" ht="15.75" customHeight="1" x14ac:dyDescent="0.25">
      <c r="C796" s="3"/>
      <c r="D796" s="3"/>
      <c r="E796" s="3"/>
      <c r="F796" s="3"/>
      <c r="H796" s="3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</row>
    <row r="797" spans="3:65" ht="15.75" customHeight="1" x14ac:dyDescent="0.25">
      <c r="C797" s="3"/>
      <c r="D797" s="3"/>
      <c r="E797" s="3"/>
      <c r="F797" s="3"/>
      <c r="H797" s="3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</row>
    <row r="798" spans="3:65" ht="15.75" customHeight="1" x14ac:dyDescent="0.25">
      <c r="C798" s="3"/>
      <c r="D798" s="3"/>
      <c r="E798" s="3"/>
      <c r="F798" s="3"/>
      <c r="H798" s="3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</row>
    <row r="799" spans="3:65" ht="15.75" customHeight="1" x14ac:dyDescent="0.25">
      <c r="C799" s="3"/>
      <c r="D799" s="3"/>
      <c r="E799" s="3"/>
      <c r="F799" s="3"/>
      <c r="H799" s="3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</row>
    <row r="800" spans="3:65" ht="15.75" customHeight="1" x14ac:dyDescent="0.25">
      <c r="C800" s="3"/>
      <c r="D800" s="3"/>
      <c r="E800" s="3"/>
      <c r="F800" s="3"/>
      <c r="H800" s="3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</row>
    <row r="801" spans="3:65" ht="15.75" customHeight="1" x14ac:dyDescent="0.25">
      <c r="C801" s="3"/>
      <c r="D801" s="3"/>
      <c r="E801" s="3"/>
      <c r="F801" s="3"/>
      <c r="H801" s="3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</row>
    <row r="802" spans="3:65" ht="15.75" customHeight="1" x14ac:dyDescent="0.25">
      <c r="C802" s="3"/>
      <c r="D802" s="3"/>
      <c r="E802" s="3"/>
      <c r="F802" s="3"/>
      <c r="H802" s="3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</row>
    <row r="803" spans="3:65" ht="15.75" customHeight="1" x14ac:dyDescent="0.25">
      <c r="C803" s="3"/>
      <c r="D803" s="3"/>
      <c r="E803" s="3"/>
      <c r="F803" s="3"/>
      <c r="H803" s="3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</row>
    <row r="804" spans="3:65" ht="15.75" customHeight="1" x14ac:dyDescent="0.25">
      <c r="C804" s="3"/>
      <c r="D804" s="3"/>
      <c r="E804" s="3"/>
      <c r="F804" s="3"/>
      <c r="H804" s="3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</row>
    <row r="805" spans="3:65" ht="15.75" customHeight="1" x14ac:dyDescent="0.25">
      <c r="C805" s="3"/>
      <c r="D805" s="3"/>
      <c r="E805" s="3"/>
      <c r="F805" s="3"/>
      <c r="H805" s="3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</row>
    <row r="806" spans="3:65" ht="15.75" customHeight="1" x14ac:dyDescent="0.25">
      <c r="C806" s="3"/>
      <c r="D806" s="3"/>
      <c r="E806" s="3"/>
      <c r="F806" s="3"/>
      <c r="H806" s="3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</row>
    <row r="807" spans="3:65" ht="15.75" customHeight="1" x14ac:dyDescent="0.25">
      <c r="C807" s="3"/>
      <c r="D807" s="3"/>
      <c r="E807" s="3"/>
      <c r="F807" s="3"/>
      <c r="H807" s="3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</row>
    <row r="808" spans="3:65" ht="15.75" customHeight="1" x14ac:dyDescent="0.25">
      <c r="C808" s="3"/>
      <c r="D808" s="3"/>
      <c r="E808" s="3"/>
      <c r="F808" s="3"/>
      <c r="H808" s="3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</row>
    <row r="809" spans="3:65" ht="15.75" customHeight="1" x14ac:dyDescent="0.25">
      <c r="C809" s="3"/>
      <c r="D809" s="3"/>
      <c r="E809" s="3"/>
      <c r="F809" s="3"/>
      <c r="H809" s="3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</row>
    <row r="810" spans="3:65" ht="15.75" customHeight="1" x14ac:dyDescent="0.25">
      <c r="C810" s="3"/>
      <c r="D810" s="3"/>
      <c r="E810" s="3"/>
      <c r="F810" s="3"/>
      <c r="H810" s="3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</row>
    <row r="811" spans="3:65" ht="15.75" customHeight="1" x14ac:dyDescent="0.25">
      <c r="C811" s="3"/>
      <c r="D811" s="3"/>
      <c r="E811" s="3"/>
      <c r="F811" s="3"/>
      <c r="H811" s="3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</row>
    <row r="812" spans="3:65" ht="15.75" customHeight="1" x14ac:dyDescent="0.25">
      <c r="C812" s="3"/>
      <c r="D812" s="3"/>
      <c r="E812" s="3"/>
      <c r="F812" s="3"/>
      <c r="H812" s="3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</row>
    <row r="813" spans="3:65" ht="15.75" customHeight="1" x14ac:dyDescent="0.25">
      <c r="C813" s="3"/>
      <c r="D813" s="3"/>
      <c r="E813" s="3"/>
      <c r="F813" s="3"/>
      <c r="H813" s="3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</row>
    <row r="814" spans="3:65" ht="15.75" customHeight="1" x14ac:dyDescent="0.25">
      <c r="C814" s="3"/>
      <c r="D814" s="3"/>
      <c r="E814" s="3"/>
      <c r="F814" s="3"/>
      <c r="H814" s="3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</row>
    <row r="815" spans="3:65" ht="15.75" customHeight="1" x14ac:dyDescent="0.25">
      <c r="C815" s="3"/>
      <c r="D815" s="3"/>
      <c r="E815" s="3"/>
      <c r="F815" s="3"/>
      <c r="H815" s="3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</row>
    <row r="816" spans="3:65" ht="15.75" customHeight="1" x14ac:dyDescent="0.25">
      <c r="C816" s="3"/>
      <c r="D816" s="3"/>
      <c r="E816" s="3"/>
      <c r="F816" s="3"/>
      <c r="H816" s="3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</row>
    <row r="817" spans="3:65" ht="15.75" customHeight="1" x14ac:dyDescent="0.25">
      <c r="C817" s="3"/>
      <c r="D817" s="3"/>
      <c r="E817" s="3"/>
      <c r="F817" s="3"/>
      <c r="H817" s="3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</row>
    <row r="818" spans="3:65" ht="15.75" customHeight="1" x14ac:dyDescent="0.25">
      <c r="C818" s="3"/>
      <c r="D818" s="3"/>
      <c r="E818" s="3"/>
      <c r="F818" s="3"/>
      <c r="H818" s="3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</row>
    <row r="819" spans="3:65" ht="15.75" customHeight="1" x14ac:dyDescent="0.25">
      <c r="C819" s="3"/>
      <c r="D819" s="3"/>
      <c r="E819" s="3"/>
      <c r="F819" s="3"/>
      <c r="H819" s="3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</row>
    <row r="820" spans="3:65" ht="15.75" customHeight="1" x14ac:dyDescent="0.25">
      <c r="C820" s="3"/>
      <c r="D820" s="3"/>
      <c r="E820" s="3"/>
      <c r="F820" s="3"/>
      <c r="H820" s="3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</row>
    <row r="821" spans="3:65" ht="15.75" customHeight="1" x14ac:dyDescent="0.25">
      <c r="C821" s="3"/>
      <c r="D821" s="3"/>
      <c r="E821" s="3"/>
      <c r="F821" s="3"/>
      <c r="H821" s="3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</row>
    <row r="822" spans="3:65" ht="15.75" customHeight="1" x14ac:dyDescent="0.25">
      <c r="C822" s="3"/>
      <c r="D822" s="3"/>
      <c r="E822" s="3"/>
      <c r="F822" s="3"/>
      <c r="H822" s="3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</row>
    <row r="823" spans="3:65" ht="15.75" customHeight="1" x14ac:dyDescent="0.25">
      <c r="C823" s="3"/>
      <c r="D823" s="3"/>
      <c r="E823" s="3"/>
      <c r="F823" s="3"/>
      <c r="H823" s="3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</row>
    <row r="824" spans="3:65" ht="15.75" customHeight="1" x14ac:dyDescent="0.25">
      <c r="C824" s="3"/>
      <c r="D824" s="3"/>
      <c r="E824" s="3"/>
      <c r="F824" s="3"/>
      <c r="H824" s="3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</row>
    <row r="825" spans="3:65" ht="15.75" customHeight="1" x14ac:dyDescent="0.25">
      <c r="C825" s="3"/>
      <c r="D825" s="3"/>
      <c r="E825" s="3"/>
      <c r="F825" s="3"/>
      <c r="H825" s="3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</row>
    <row r="826" spans="3:65" ht="15.75" customHeight="1" x14ac:dyDescent="0.25">
      <c r="C826" s="3"/>
      <c r="D826" s="3"/>
      <c r="E826" s="3"/>
      <c r="F826" s="3"/>
      <c r="H826" s="3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</row>
    <row r="827" spans="3:65" ht="15.75" customHeight="1" x14ac:dyDescent="0.25">
      <c r="C827" s="3"/>
      <c r="D827" s="3"/>
      <c r="E827" s="3"/>
      <c r="F827" s="3"/>
      <c r="H827" s="3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</row>
    <row r="828" spans="3:65" ht="15.75" customHeight="1" x14ac:dyDescent="0.25">
      <c r="C828" s="3"/>
      <c r="D828" s="3"/>
      <c r="E828" s="3"/>
      <c r="F828" s="3"/>
      <c r="H828" s="3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</row>
    <row r="829" spans="3:65" ht="15.75" customHeight="1" x14ac:dyDescent="0.25">
      <c r="C829" s="3"/>
      <c r="D829" s="3"/>
      <c r="E829" s="3"/>
      <c r="F829" s="3"/>
      <c r="H829" s="3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</row>
    <row r="830" spans="3:65" ht="15.75" customHeight="1" x14ac:dyDescent="0.25">
      <c r="C830" s="3"/>
      <c r="D830" s="3"/>
      <c r="E830" s="3"/>
      <c r="F830" s="3"/>
      <c r="H830" s="3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</row>
    <row r="831" spans="3:65" ht="15.75" customHeight="1" x14ac:dyDescent="0.25">
      <c r="C831" s="3"/>
      <c r="D831" s="3"/>
      <c r="E831" s="3"/>
      <c r="F831" s="3"/>
      <c r="H831" s="3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</row>
    <row r="832" spans="3:65" ht="15.75" customHeight="1" x14ac:dyDescent="0.25">
      <c r="C832" s="3"/>
      <c r="D832" s="3"/>
      <c r="E832" s="3"/>
      <c r="F832" s="3"/>
      <c r="H832" s="3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</row>
    <row r="833" spans="3:65" ht="15.75" customHeight="1" x14ac:dyDescent="0.25">
      <c r="C833" s="3"/>
      <c r="D833" s="3"/>
      <c r="E833" s="3"/>
      <c r="F833" s="3"/>
      <c r="H833" s="3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</row>
    <row r="834" spans="3:65" ht="15.75" customHeight="1" x14ac:dyDescent="0.25">
      <c r="C834" s="3"/>
      <c r="D834" s="3"/>
      <c r="E834" s="3"/>
      <c r="F834" s="3"/>
      <c r="H834" s="3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</row>
    <row r="835" spans="3:65" ht="15.75" customHeight="1" x14ac:dyDescent="0.25">
      <c r="C835" s="3"/>
      <c r="D835" s="3"/>
      <c r="E835" s="3"/>
      <c r="F835" s="3"/>
      <c r="H835" s="3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</row>
    <row r="836" spans="3:65" ht="15.75" customHeight="1" x14ac:dyDescent="0.25">
      <c r="C836" s="3"/>
      <c r="D836" s="3"/>
      <c r="E836" s="3"/>
      <c r="F836" s="3"/>
      <c r="H836" s="3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</row>
    <row r="837" spans="3:65" ht="15.75" customHeight="1" x14ac:dyDescent="0.25">
      <c r="C837" s="3"/>
      <c r="D837" s="3"/>
      <c r="E837" s="3"/>
      <c r="F837" s="3"/>
      <c r="H837" s="3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</row>
    <row r="838" spans="3:65" ht="15.75" customHeight="1" x14ac:dyDescent="0.25">
      <c r="C838" s="3"/>
      <c r="D838" s="3"/>
      <c r="E838" s="3"/>
      <c r="F838" s="3"/>
      <c r="H838" s="3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</row>
    <row r="839" spans="3:65" ht="15.75" customHeight="1" x14ac:dyDescent="0.25">
      <c r="C839" s="3"/>
      <c r="D839" s="3"/>
      <c r="E839" s="3"/>
      <c r="F839" s="3"/>
      <c r="H839" s="3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</row>
    <row r="840" spans="3:65" ht="15.75" customHeight="1" x14ac:dyDescent="0.25">
      <c r="C840" s="3"/>
      <c r="D840" s="3"/>
      <c r="E840" s="3"/>
      <c r="F840" s="3"/>
      <c r="H840" s="3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</row>
    <row r="841" spans="3:65" ht="15.75" customHeight="1" x14ac:dyDescent="0.25">
      <c r="C841" s="3"/>
      <c r="D841" s="3"/>
      <c r="E841" s="3"/>
      <c r="F841" s="3"/>
      <c r="H841" s="3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</row>
    <row r="842" spans="3:65" ht="15.75" customHeight="1" x14ac:dyDescent="0.25">
      <c r="C842" s="3"/>
      <c r="D842" s="3"/>
      <c r="E842" s="3"/>
      <c r="F842" s="3"/>
      <c r="H842" s="3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</row>
    <row r="843" spans="3:65" ht="15.75" customHeight="1" x14ac:dyDescent="0.25">
      <c r="C843" s="3"/>
      <c r="D843" s="3"/>
      <c r="E843" s="3"/>
      <c r="F843" s="3"/>
      <c r="H843" s="3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</row>
    <row r="844" spans="3:65" ht="15.75" customHeight="1" x14ac:dyDescent="0.25">
      <c r="C844" s="3"/>
      <c r="D844" s="3"/>
      <c r="E844" s="3"/>
      <c r="F844" s="3"/>
      <c r="H844" s="3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</row>
    <row r="845" spans="3:65" ht="15.75" customHeight="1" x14ac:dyDescent="0.25">
      <c r="C845" s="3"/>
      <c r="D845" s="3"/>
      <c r="E845" s="3"/>
      <c r="F845" s="3"/>
      <c r="H845" s="3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</row>
    <row r="846" spans="3:65" ht="15.75" customHeight="1" x14ac:dyDescent="0.25">
      <c r="C846" s="3"/>
      <c r="D846" s="3"/>
      <c r="E846" s="3"/>
      <c r="F846" s="3"/>
      <c r="H846" s="3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</row>
    <row r="847" spans="3:65" ht="15.75" customHeight="1" x14ac:dyDescent="0.25">
      <c r="C847" s="3"/>
      <c r="D847" s="3"/>
      <c r="E847" s="3"/>
      <c r="F847" s="3"/>
      <c r="H847" s="3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</row>
    <row r="848" spans="3:65" ht="15.75" customHeight="1" x14ac:dyDescent="0.25">
      <c r="C848" s="3"/>
      <c r="D848" s="3"/>
      <c r="E848" s="3"/>
      <c r="F848" s="3"/>
      <c r="H848" s="3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</row>
    <row r="849" spans="3:65" ht="15.75" customHeight="1" x14ac:dyDescent="0.25">
      <c r="C849" s="3"/>
      <c r="D849" s="3"/>
      <c r="E849" s="3"/>
      <c r="F849" s="3"/>
      <c r="H849" s="3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</row>
    <row r="850" spans="3:65" ht="15.75" customHeight="1" x14ac:dyDescent="0.25">
      <c r="C850" s="3"/>
      <c r="D850" s="3"/>
      <c r="E850" s="3"/>
      <c r="F850" s="3"/>
      <c r="H850" s="3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</row>
    <row r="851" spans="3:65" ht="15.75" customHeight="1" x14ac:dyDescent="0.25">
      <c r="C851" s="3"/>
      <c r="D851" s="3"/>
      <c r="E851" s="3"/>
      <c r="F851" s="3"/>
      <c r="H851" s="3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</row>
    <row r="852" spans="3:65" ht="15.75" customHeight="1" x14ac:dyDescent="0.25">
      <c r="C852" s="3"/>
      <c r="D852" s="3"/>
      <c r="E852" s="3"/>
      <c r="F852" s="3"/>
      <c r="H852" s="3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</row>
    <row r="853" spans="3:65" ht="15.75" customHeight="1" x14ac:dyDescent="0.25">
      <c r="C853" s="3"/>
      <c r="D853" s="3"/>
      <c r="E853" s="3"/>
      <c r="F853" s="3"/>
      <c r="H853" s="3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</row>
    <row r="854" spans="3:65" ht="15.75" customHeight="1" x14ac:dyDescent="0.25">
      <c r="C854" s="3"/>
      <c r="D854" s="3"/>
      <c r="E854" s="3"/>
      <c r="F854" s="3"/>
      <c r="H854" s="3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</row>
    <row r="855" spans="3:65" ht="15.75" customHeight="1" x14ac:dyDescent="0.25">
      <c r="C855" s="3"/>
      <c r="D855" s="3"/>
      <c r="E855" s="3"/>
      <c r="F855" s="3"/>
      <c r="H855" s="3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</row>
    <row r="856" spans="3:65" ht="15.75" customHeight="1" x14ac:dyDescent="0.25">
      <c r="C856" s="3"/>
      <c r="D856" s="3"/>
      <c r="E856" s="3"/>
      <c r="F856" s="3"/>
      <c r="H856" s="3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</row>
    <row r="857" spans="3:65" ht="15.75" customHeight="1" x14ac:dyDescent="0.25">
      <c r="C857" s="3"/>
      <c r="D857" s="3"/>
      <c r="E857" s="3"/>
      <c r="F857" s="3"/>
      <c r="H857" s="3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</row>
    <row r="858" spans="3:65" ht="15.75" customHeight="1" x14ac:dyDescent="0.25">
      <c r="C858" s="3"/>
      <c r="D858" s="3"/>
      <c r="E858" s="3"/>
      <c r="F858" s="3"/>
      <c r="H858" s="3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</row>
    <row r="859" spans="3:65" ht="15.75" customHeight="1" x14ac:dyDescent="0.25">
      <c r="C859" s="3"/>
      <c r="D859" s="3"/>
      <c r="E859" s="3"/>
      <c r="F859" s="3"/>
      <c r="H859" s="3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</row>
    <row r="860" spans="3:65" ht="15.75" customHeight="1" x14ac:dyDescent="0.25">
      <c r="C860" s="3"/>
      <c r="D860" s="3"/>
      <c r="E860" s="3"/>
      <c r="F860" s="3"/>
      <c r="H860" s="3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</row>
    <row r="861" spans="3:65" ht="15.75" customHeight="1" x14ac:dyDescent="0.25">
      <c r="C861" s="3"/>
      <c r="D861" s="3"/>
      <c r="E861" s="3"/>
      <c r="F861" s="3"/>
      <c r="H861" s="3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</row>
    <row r="862" spans="3:65" ht="15.75" customHeight="1" x14ac:dyDescent="0.25">
      <c r="C862" s="3"/>
      <c r="D862" s="3"/>
      <c r="E862" s="3"/>
      <c r="F862" s="3"/>
      <c r="H862" s="3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</row>
    <row r="863" spans="3:65" ht="15.75" customHeight="1" x14ac:dyDescent="0.25">
      <c r="C863" s="3"/>
      <c r="D863" s="3"/>
      <c r="E863" s="3"/>
      <c r="F863" s="3"/>
      <c r="H863" s="3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</row>
    <row r="864" spans="3:65" ht="15.75" customHeight="1" x14ac:dyDescent="0.25">
      <c r="C864" s="3"/>
      <c r="D864" s="3"/>
      <c r="E864" s="3"/>
      <c r="F864" s="3"/>
      <c r="H864" s="3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</row>
    <row r="865" spans="3:65" ht="15.75" customHeight="1" x14ac:dyDescent="0.25">
      <c r="C865" s="3"/>
      <c r="D865" s="3"/>
      <c r="E865" s="3"/>
      <c r="F865" s="3"/>
      <c r="H865" s="3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</row>
    <row r="866" spans="3:65" ht="15.75" customHeight="1" x14ac:dyDescent="0.25">
      <c r="C866" s="3"/>
      <c r="D866" s="3"/>
      <c r="E866" s="3"/>
      <c r="F866" s="3"/>
      <c r="H866" s="3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</row>
    <row r="867" spans="3:65" ht="15.75" customHeight="1" x14ac:dyDescent="0.25">
      <c r="C867" s="3"/>
      <c r="D867" s="3"/>
      <c r="E867" s="3"/>
      <c r="F867" s="3"/>
      <c r="H867" s="3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</row>
    <row r="868" spans="3:65" ht="15.75" customHeight="1" x14ac:dyDescent="0.25">
      <c r="C868" s="3"/>
      <c r="D868" s="3"/>
      <c r="E868" s="3"/>
      <c r="F868" s="3"/>
      <c r="H868" s="3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</row>
    <row r="869" spans="3:65" ht="15.75" customHeight="1" x14ac:dyDescent="0.25">
      <c r="C869" s="3"/>
      <c r="D869" s="3"/>
      <c r="E869" s="3"/>
      <c r="F869" s="3"/>
      <c r="H869" s="3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</row>
    <row r="870" spans="3:65" ht="15.75" customHeight="1" x14ac:dyDescent="0.25">
      <c r="C870" s="3"/>
      <c r="D870" s="3"/>
      <c r="E870" s="3"/>
      <c r="F870" s="3"/>
      <c r="H870" s="3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</row>
    <row r="871" spans="3:65" ht="15.75" customHeight="1" x14ac:dyDescent="0.25">
      <c r="C871" s="3"/>
      <c r="D871" s="3"/>
      <c r="E871" s="3"/>
      <c r="F871" s="3"/>
      <c r="H871" s="3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</row>
    <row r="872" spans="3:65" ht="15.75" customHeight="1" x14ac:dyDescent="0.25">
      <c r="C872" s="3"/>
      <c r="D872" s="3"/>
      <c r="E872" s="3"/>
      <c r="F872" s="3"/>
      <c r="H872" s="3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</row>
    <row r="873" spans="3:65" ht="15.75" customHeight="1" x14ac:dyDescent="0.25">
      <c r="C873" s="3"/>
      <c r="D873" s="3"/>
      <c r="E873" s="3"/>
      <c r="F873" s="3"/>
      <c r="H873" s="3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</row>
    <row r="874" spans="3:65" ht="15.75" customHeight="1" x14ac:dyDescent="0.25">
      <c r="C874" s="3"/>
      <c r="D874" s="3"/>
      <c r="E874" s="3"/>
      <c r="F874" s="3"/>
      <c r="H874" s="3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</row>
    <row r="875" spans="3:65" ht="15.75" customHeight="1" x14ac:dyDescent="0.25">
      <c r="C875" s="3"/>
      <c r="D875" s="3"/>
      <c r="E875" s="3"/>
      <c r="F875" s="3"/>
      <c r="H875" s="3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</row>
    <row r="876" spans="3:65" ht="15.75" customHeight="1" x14ac:dyDescent="0.25">
      <c r="C876" s="3"/>
      <c r="D876" s="3"/>
      <c r="E876" s="3"/>
      <c r="F876" s="3"/>
      <c r="H876" s="3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</row>
    <row r="877" spans="3:65" ht="15.75" customHeight="1" x14ac:dyDescent="0.25">
      <c r="C877" s="3"/>
      <c r="D877" s="3"/>
      <c r="E877" s="3"/>
      <c r="F877" s="3"/>
      <c r="H877" s="3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</row>
    <row r="878" spans="3:65" ht="15.75" customHeight="1" x14ac:dyDescent="0.25">
      <c r="C878" s="3"/>
      <c r="D878" s="3"/>
      <c r="E878" s="3"/>
      <c r="F878" s="3"/>
      <c r="H878" s="3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</row>
    <row r="879" spans="3:65" ht="15.75" customHeight="1" x14ac:dyDescent="0.25">
      <c r="C879" s="3"/>
      <c r="D879" s="3"/>
      <c r="E879" s="3"/>
      <c r="F879" s="3"/>
      <c r="H879" s="3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</row>
    <row r="880" spans="3:65" ht="15.75" customHeight="1" x14ac:dyDescent="0.25">
      <c r="C880" s="3"/>
      <c r="D880" s="3"/>
      <c r="E880" s="3"/>
      <c r="F880" s="3"/>
      <c r="H880" s="3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</row>
    <row r="881" spans="3:65" ht="15.75" customHeight="1" x14ac:dyDescent="0.25">
      <c r="C881" s="3"/>
      <c r="D881" s="3"/>
      <c r="E881" s="3"/>
      <c r="F881" s="3"/>
      <c r="H881" s="3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</row>
    <row r="882" spans="3:65" ht="15.75" customHeight="1" x14ac:dyDescent="0.25">
      <c r="C882" s="3"/>
      <c r="D882" s="3"/>
      <c r="E882" s="3"/>
      <c r="F882" s="3"/>
      <c r="H882" s="3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</row>
    <row r="883" spans="3:65" ht="15.75" customHeight="1" x14ac:dyDescent="0.25">
      <c r="C883" s="3"/>
      <c r="D883" s="3"/>
      <c r="E883" s="3"/>
      <c r="F883" s="3"/>
      <c r="H883" s="3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</row>
    <row r="884" spans="3:65" ht="15.75" customHeight="1" x14ac:dyDescent="0.25">
      <c r="C884" s="3"/>
      <c r="D884" s="3"/>
      <c r="E884" s="3"/>
      <c r="F884" s="3"/>
      <c r="H884" s="3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</row>
    <row r="885" spans="3:65" ht="15.75" customHeight="1" x14ac:dyDescent="0.25">
      <c r="C885" s="3"/>
      <c r="D885" s="3"/>
      <c r="E885" s="3"/>
      <c r="F885" s="3"/>
      <c r="H885" s="3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</row>
    <row r="886" spans="3:65" ht="15.75" customHeight="1" x14ac:dyDescent="0.25">
      <c r="C886" s="3"/>
      <c r="D886" s="3"/>
      <c r="E886" s="3"/>
      <c r="F886" s="3"/>
      <c r="H886" s="3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</row>
    <row r="887" spans="3:65" ht="15.75" customHeight="1" x14ac:dyDescent="0.25">
      <c r="C887" s="3"/>
      <c r="D887" s="3"/>
      <c r="E887" s="3"/>
      <c r="F887" s="3"/>
      <c r="H887" s="3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</row>
    <row r="888" spans="3:65" ht="15.75" customHeight="1" x14ac:dyDescent="0.25">
      <c r="C888" s="3"/>
      <c r="D888" s="3"/>
      <c r="E888" s="3"/>
      <c r="F888" s="3"/>
      <c r="H888" s="3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</row>
    <row r="889" spans="3:65" ht="15.75" customHeight="1" x14ac:dyDescent="0.25">
      <c r="C889" s="3"/>
      <c r="D889" s="3"/>
      <c r="E889" s="3"/>
      <c r="F889" s="3"/>
      <c r="H889" s="3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</row>
    <row r="890" spans="3:65" ht="15.75" customHeight="1" x14ac:dyDescent="0.25">
      <c r="C890" s="3"/>
      <c r="D890" s="3"/>
      <c r="E890" s="3"/>
      <c r="F890" s="3"/>
      <c r="H890" s="3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</row>
    <row r="891" spans="3:65" ht="15.75" customHeight="1" x14ac:dyDescent="0.25">
      <c r="C891" s="3"/>
      <c r="D891" s="3"/>
      <c r="E891" s="3"/>
      <c r="F891" s="3"/>
      <c r="H891" s="3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</row>
    <row r="892" spans="3:65" ht="15.75" customHeight="1" x14ac:dyDescent="0.25">
      <c r="C892" s="3"/>
      <c r="D892" s="3"/>
      <c r="E892" s="3"/>
      <c r="F892" s="3"/>
      <c r="H892" s="3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</row>
    <row r="893" spans="3:65" ht="15.75" customHeight="1" x14ac:dyDescent="0.25">
      <c r="C893" s="3"/>
      <c r="D893" s="3"/>
      <c r="E893" s="3"/>
      <c r="F893" s="3"/>
      <c r="H893" s="3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</row>
    <row r="894" spans="3:65" ht="15.75" customHeight="1" x14ac:dyDescent="0.25">
      <c r="C894" s="3"/>
      <c r="D894" s="3"/>
      <c r="E894" s="3"/>
      <c r="F894" s="3"/>
      <c r="H894" s="3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</row>
    <row r="895" spans="3:65" ht="15.75" customHeight="1" x14ac:dyDescent="0.25">
      <c r="C895" s="3"/>
      <c r="D895" s="3"/>
      <c r="E895" s="3"/>
      <c r="F895" s="3"/>
      <c r="H895" s="3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</row>
    <row r="896" spans="3:65" ht="15.75" customHeight="1" x14ac:dyDescent="0.25">
      <c r="C896" s="3"/>
      <c r="D896" s="3"/>
      <c r="E896" s="3"/>
      <c r="F896" s="3"/>
      <c r="H896" s="3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</row>
    <row r="897" spans="3:65" ht="15.75" customHeight="1" x14ac:dyDescent="0.25">
      <c r="C897" s="3"/>
      <c r="D897" s="3"/>
      <c r="E897" s="3"/>
      <c r="F897" s="3"/>
      <c r="H897" s="3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</row>
    <row r="898" spans="3:65" ht="15.75" customHeight="1" x14ac:dyDescent="0.25">
      <c r="C898" s="3"/>
      <c r="D898" s="3"/>
      <c r="E898" s="3"/>
      <c r="F898" s="3"/>
      <c r="H898" s="3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</row>
    <row r="899" spans="3:65" ht="15.75" customHeight="1" x14ac:dyDescent="0.25">
      <c r="C899" s="3"/>
      <c r="D899" s="3"/>
      <c r="E899" s="3"/>
      <c r="F899" s="3"/>
      <c r="H899" s="3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</row>
    <row r="900" spans="3:65" ht="15.75" customHeight="1" x14ac:dyDescent="0.25">
      <c r="C900" s="3"/>
      <c r="D900" s="3"/>
      <c r="E900" s="3"/>
      <c r="F900" s="3"/>
      <c r="H900" s="3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</row>
    <row r="901" spans="3:65" ht="15.75" customHeight="1" x14ac:dyDescent="0.25">
      <c r="C901" s="3"/>
      <c r="D901" s="3"/>
      <c r="E901" s="3"/>
      <c r="F901" s="3"/>
      <c r="H901" s="3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</row>
    <row r="902" spans="3:65" ht="15.75" customHeight="1" x14ac:dyDescent="0.25">
      <c r="C902" s="3"/>
      <c r="D902" s="3"/>
      <c r="E902" s="3"/>
      <c r="F902" s="3"/>
      <c r="H902" s="3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</row>
    <row r="903" spans="3:65" ht="15.75" customHeight="1" x14ac:dyDescent="0.25">
      <c r="C903" s="3"/>
      <c r="D903" s="3"/>
      <c r="E903" s="3"/>
      <c r="F903" s="3"/>
      <c r="H903" s="3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</row>
    <row r="904" spans="3:65" ht="15.75" customHeight="1" x14ac:dyDescent="0.25">
      <c r="C904" s="3"/>
      <c r="D904" s="3"/>
      <c r="E904" s="3"/>
      <c r="F904" s="3"/>
      <c r="H904" s="3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</row>
    <row r="905" spans="3:65" ht="15.75" customHeight="1" x14ac:dyDescent="0.25">
      <c r="C905" s="3"/>
      <c r="D905" s="3"/>
      <c r="E905" s="3"/>
      <c r="F905" s="3"/>
      <c r="H905" s="3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</row>
    <row r="906" spans="3:65" ht="15.75" customHeight="1" x14ac:dyDescent="0.25">
      <c r="C906" s="3"/>
      <c r="D906" s="3"/>
      <c r="E906" s="3"/>
      <c r="F906" s="3"/>
      <c r="H906" s="3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</row>
    <row r="907" spans="3:65" ht="15.75" customHeight="1" x14ac:dyDescent="0.25">
      <c r="C907" s="3"/>
      <c r="D907" s="3"/>
      <c r="E907" s="3"/>
      <c r="F907" s="3"/>
      <c r="H907" s="3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</row>
    <row r="908" spans="3:65" ht="15.75" customHeight="1" x14ac:dyDescent="0.25">
      <c r="C908" s="3"/>
      <c r="D908" s="3"/>
      <c r="E908" s="3"/>
      <c r="F908" s="3"/>
      <c r="H908" s="3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</row>
    <row r="909" spans="3:65" ht="15.75" customHeight="1" x14ac:dyDescent="0.25">
      <c r="C909" s="3"/>
      <c r="D909" s="3"/>
      <c r="E909" s="3"/>
      <c r="F909" s="3"/>
      <c r="H909" s="3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</row>
    <row r="910" spans="3:65" ht="15.75" customHeight="1" x14ac:dyDescent="0.25">
      <c r="C910" s="3"/>
      <c r="D910" s="3"/>
      <c r="E910" s="3"/>
      <c r="F910" s="3"/>
      <c r="H910" s="3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</row>
    <row r="911" spans="3:65" ht="15.75" customHeight="1" x14ac:dyDescent="0.25">
      <c r="C911" s="3"/>
      <c r="D911" s="3"/>
      <c r="E911" s="3"/>
      <c r="F911" s="3"/>
      <c r="H911" s="3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</row>
    <row r="912" spans="3:65" ht="15.75" customHeight="1" x14ac:dyDescent="0.25">
      <c r="C912" s="3"/>
      <c r="D912" s="3"/>
      <c r="E912" s="3"/>
      <c r="F912" s="3"/>
      <c r="H912" s="3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</row>
    <row r="913" spans="3:65" ht="15.75" customHeight="1" x14ac:dyDescent="0.25">
      <c r="C913" s="3"/>
      <c r="D913" s="3"/>
      <c r="E913" s="3"/>
      <c r="F913" s="3"/>
      <c r="H913" s="3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</row>
    <row r="914" spans="3:65" ht="15.75" customHeight="1" x14ac:dyDescent="0.25">
      <c r="C914" s="3"/>
      <c r="D914" s="3"/>
      <c r="E914" s="3"/>
      <c r="F914" s="3"/>
      <c r="H914" s="3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</row>
    <row r="915" spans="3:65" ht="15.75" customHeight="1" x14ac:dyDescent="0.25">
      <c r="C915" s="3"/>
      <c r="D915" s="3"/>
      <c r="E915" s="3"/>
      <c r="F915" s="3"/>
      <c r="H915" s="3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</row>
    <row r="916" spans="3:65" ht="15.75" customHeight="1" x14ac:dyDescent="0.25">
      <c r="C916" s="3"/>
      <c r="D916" s="3"/>
      <c r="E916" s="3"/>
      <c r="F916" s="3"/>
      <c r="H916" s="3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</row>
    <row r="917" spans="3:65" ht="15.75" customHeight="1" x14ac:dyDescent="0.25">
      <c r="C917" s="3"/>
      <c r="D917" s="3"/>
      <c r="E917" s="3"/>
      <c r="F917" s="3"/>
      <c r="H917" s="3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</row>
    <row r="918" spans="3:65" ht="15.75" customHeight="1" x14ac:dyDescent="0.25">
      <c r="C918" s="3"/>
      <c r="D918" s="3"/>
      <c r="E918" s="3"/>
      <c r="F918" s="3"/>
      <c r="H918" s="3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</row>
    <row r="919" spans="3:65" ht="15.75" customHeight="1" x14ac:dyDescent="0.25">
      <c r="C919" s="3"/>
      <c r="D919" s="3"/>
      <c r="E919" s="3"/>
      <c r="F919" s="3"/>
      <c r="H919" s="3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</row>
    <row r="920" spans="3:65" ht="15.75" customHeight="1" x14ac:dyDescent="0.25">
      <c r="C920" s="3"/>
      <c r="D920" s="3"/>
      <c r="E920" s="3"/>
      <c r="F920" s="3"/>
      <c r="H920" s="3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</row>
    <row r="921" spans="3:65" ht="15.75" customHeight="1" x14ac:dyDescent="0.25">
      <c r="C921" s="3"/>
      <c r="D921" s="3"/>
      <c r="E921" s="3"/>
      <c r="F921" s="3"/>
      <c r="H921" s="3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</row>
    <row r="922" spans="3:65" ht="15.75" customHeight="1" x14ac:dyDescent="0.25">
      <c r="C922" s="3"/>
      <c r="D922" s="3"/>
      <c r="E922" s="3"/>
      <c r="F922" s="3"/>
      <c r="H922" s="3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</row>
    <row r="923" spans="3:65" ht="15.75" customHeight="1" x14ac:dyDescent="0.25">
      <c r="C923" s="3"/>
      <c r="D923" s="3"/>
      <c r="E923" s="3"/>
      <c r="F923" s="3"/>
      <c r="H923" s="3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</row>
    <row r="924" spans="3:65" ht="15.75" customHeight="1" x14ac:dyDescent="0.25">
      <c r="C924" s="3"/>
      <c r="D924" s="3"/>
      <c r="E924" s="3"/>
      <c r="F924" s="3"/>
      <c r="H924" s="3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</row>
    <row r="925" spans="3:65" ht="15.75" customHeight="1" x14ac:dyDescent="0.25">
      <c r="C925" s="3"/>
      <c r="D925" s="3"/>
      <c r="E925" s="3"/>
      <c r="F925" s="3"/>
      <c r="H925" s="3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</row>
    <row r="926" spans="3:65" ht="15.75" customHeight="1" x14ac:dyDescent="0.25">
      <c r="C926" s="3"/>
      <c r="D926" s="3"/>
      <c r="E926" s="3"/>
      <c r="F926" s="3"/>
      <c r="H926" s="3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</row>
    <row r="927" spans="3:65" ht="15.75" customHeight="1" x14ac:dyDescent="0.25">
      <c r="C927" s="3"/>
      <c r="D927" s="3"/>
      <c r="E927" s="3"/>
      <c r="F927" s="3"/>
      <c r="H927" s="3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</row>
    <row r="928" spans="3:65" ht="15.75" customHeight="1" x14ac:dyDescent="0.25">
      <c r="C928" s="3"/>
      <c r="D928" s="3"/>
      <c r="E928" s="3"/>
      <c r="F928" s="3"/>
      <c r="H928" s="3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</row>
    <row r="929" spans="3:65" ht="15.75" customHeight="1" x14ac:dyDescent="0.25">
      <c r="C929" s="3"/>
      <c r="D929" s="3"/>
      <c r="E929" s="3"/>
      <c r="F929" s="3"/>
      <c r="H929" s="3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</row>
    <row r="930" spans="3:65" ht="15.75" customHeight="1" x14ac:dyDescent="0.25">
      <c r="C930" s="3"/>
      <c r="D930" s="3"/>
      <c r="E930" s="3"/>
      <c r="F930" s="3"/>
      <c r="H930" s="3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</row>
    <row r="931" spans="3:65" ht="15.75" customHeight="1" x14ac:dyDescent="0.25">
      <c r="C931" s="3"/>
      <c r="D931" s="3"/>
      <c r="E931" s="3"/>
      <c r="F931" s="3"/>
      <c r="H931" s="3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</row>
    <row r="932" spans="3:65" ht="15.75" customHeight="1" x14ac:dyDescent="0.25">
      <c r="C932" s="3"/>
      <c r="D932" s="3"/>
      <c r="E932" s="3"/>
      <c r="F932" s="3"/>
      <c r="H932" s="3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</row>
    <row r="933" spans="3:65" ht="15.75" customHeight="1" x14ac:dyDescent="0.25">
      <c r="C933" s="3"/>
      <c r="D933" s="3"/>
      <c r="E933" s="3"/>
      <c r="F933" s="3"/>
      <c r="H933" s="3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</row>
    <row r="934" spans="3:65" ht="15.75" customHeight="1" x14ac:dyDescent="0.25">
      <c r="C934" s="3"/>
      <c r="D934" s="3"/>
      <c r="E934" s="3"/>
      <c r="F934" s="3"/>
      <c r="H934" s="3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</row>
    <row r="935" spans="3:65" ht="15.75" customHeight="1" x14ac:dyDescent="0.25">
      <c r="C935" s="3"/>
      <c r="D935" s="3"/>
      <c r="E935" s="3"/>
      <c r="F935" s="3"/>
      <c r="H935" s="3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</row>
    <row r="936" spans="3:65" ht="15.75" customHeight="1" x14ac:dyDescent="0.25">
      <c r="C936" s="3"/>
      <c r="D936" s="3"/>
      <c r="E936" s="3"/>
      <c r="F936" s="3"/>
      <c r="H936" s="3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</row>
    <row r="937" spans="3:65" ht="15.75" customHeight="1" x14ac:dyDescent="0.25">
      <c r="C937" s="3"/>
      <c r="D937" s="3"/>
      <c r="E937" s="3"/>
      <c r="F937" s="3"/>
      <c r="H937" s="3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</row>
    <row r="938" spans="3:65" ht="15.75" customHeight="1" x14ac:dyDescent="0.25">
      <c r="C938" s="3"/>
      <c r="D938" s="3"/>
      <c r="E938" s="3"/>
      <c r="F938" s="3"/>
      <c r="H938" s="3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</row>
    <row r="939" spans="3:65" ht="15.75" customHeight="1" x14ac:dyDescent="0.25">
      <c r="C939" s="3"/>
      <c r="D939" s="3"/>
      <c r="E939" s="3"/>
      <c r="F939" s="3"/>
      <c r="H939" s="3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</row>
    <row r="940" spans="3:65" ht="15.75" customHeight="1" x14ac:dyDescent="0.25">
      <c r="C940" s="3"/>
      <c r="D940" s="3"/>
      <c r="E940" s="3"/>
      <c r="F940" s="3"/>
      <c r="H940" s="3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</row>
    <row r="941" spans="3:65" ht="15.75" customHeight="1" x14ac:dyDescent="0.25">
      <c r="C941" s="3"/>
      <c r="D941" s="3"/>
      <c r="E941" s="3"/>
      <c r="F941" s="3"/>
      <c r="H941" s="3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</row>
    <row r="942" spans="3:65" ht="15.75" customHeight="1" x14ac:dyDescent="0.25">
      <c r="C942" s="3"/>
      <c r="D942" s="3"/>
      <c r="E942" s="3"/>
      <c r="F942" s="3"/>
      <c r="H942" s="3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</row>
    <row r="943" spans="3:65" ht="15.75" customHeight="1" x14ac:dyDescent="0.25">
      <c r="C943" s="3"/>
      <c r="D943" s="3"/>
      <c r="E943" s="3"/>
      <c r="F943" s="3"/>
      <c r="H943" s="3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</row>
    <row r="944" spans="3:65" ht="15.75" customHeight="1" x14ac:dyDescent="0.25">
      <c r="C944" s="3"/>
      <c r="D944" s="3"/>
      <c r="E944" s="3"/>
      <c r="F944" s="3"/>
      <c r="H944" s="3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</row>
    <row r="945" spans="3:65" ht="15.75" customHeight="1" x14ac:dyDescent="0.25">
      <c r="C945" s="3"/>
      <c r="D945" s="3"/>
      <c r="E945" s="3"/>
      <c r="F945" s="3"/>
      <c r="H945" s="3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</row>
    <row r="946" spans="3:65" ht="15.75" customHeight="1" x14ac:dyDescent="0.25">
      <c r="C946" s="3"/>
      <c r="D946" s="3"/>
      <c r="E946" s="3"/>
      <c r="F946" s="3"/>
      <c r="H946" s="3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</row>
    <row r="947" spans="3:65" ht="15.75" customHeight="1" x14ac:dyDescent="0.25">
      <c r="C947" s="3"/>
      <c r="D947" s="3"/>
      <c r="E947" s="3"/>
      <c r="F947" s="3"/>
      <c r="H947" s="3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</row>
    <row r="948" spans="3:65" ht="15.75" customHeight="1" x14ac:dyDescent="0.25">
      <c r="C948" s="3"/>
      <c r="D948" s="3"/>
      <c r="E948" s="3"/>
      <c r="F948" s="3"/>
      <c r="H948" s="3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</row>
    <row r="949" spans="3:65" ht="15.75" customHeight="1" x14ac:dyDescent="0.25">
      <c r="C949" s="3"/>
      <c r="D949" s="3"/>
      <c r="E949" s="3"/>
      <c r="F949" s="3"/>
      <c r="H949" s="3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</row>
    <row r="950" spans="3:65" ht="15.75" customHeight="1" x14ac:dyDescent="0.25">
      <c r="C950" s="3"/>
      <c r="D950" s="3"/>
      <c r="E950" s="3"/>
      <c r="F950" s="3"/>
      <c r="H950" s="3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</row>
    <row r="951" spans="3:65" ht="15.75" customHeight="1" x14ac:dyDescent="0.25">
      <c r="C951" s="3"/>
      <c r="D951" s="3"/>
      <c r="E951" s="3"/>
      <c r="F951" s="3"/>
      <c r="H951" s="3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</row>
    <row r="952" spans="3:65" ht="15.75" customHeight="1" x14ac:dyDescent="0.25">
      <c r="C952" s="3"/>
      <c r="D952" s="3"/>
      <c r="E952" s="3"/>
      <c r="F952" s="3"/>
      <c r="H952" s="3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</row>
    <row r="953" spans="3:65" ht="15.75" customHeight="1" x14ac:dyDescent="0.25">
      <c r="C953" s="3"/>
      <c r="D953" s="3"/>
      <c r="E953" s="3"/>
      <c r="F953" s="3"/>
      <c r="H953" s="3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</row>
    <row r="954" spans="3:65" ht="15.75" customHeight="1" x14ac:dyDescent="0.25">
      <c r="C954" s="3"/>
      <c r="D954" s="3"/>
      <c r="E954" s="3"/>
      <c r="F954" s="3"/>
      <c r="H954" s="3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</row>
    <row r="955" spans="3:65" ht="15.75" customHeight="1" x14ac:dyDescent="0.25">
      <c r="C955" s="3"/>
      <c r="D955" s="3"/>
      <c r="E955" s="3"/>
      <c r="F955" s="3"/>
      <c r="H955" s="3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</row>
    <row r="956" spans="3:65" ht="15.75" customHeight="1" x14ac:dyDescent="0.25">
      <c r="C956" s="3"/>
      <c r="D956" s="3"/>
      <c r="E956" s="3"/>
      <c r="F956" s="3"/>
      <c r="H956" s="3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</row>
    <row r="957" spans="3:65" ht="15.75" customHeight="1" x14ac:dyDescent="0.25">
      <c r="C957" s="3"/>
      <c r="D957" s="3"/>
      <c r="E957" s="3"/>
      <c r="F957" s="3"/>
      <c r="H957" s="3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</row>
    <row r="958" spans="3:65" ht="15.75" customHeight="1" x14ac:dyDescent="0.25">
      <c r="C958" s="3"/>
      <c r="D958" s="3"/>
      <c r="E958" s="3"/>
      <c r="F958" s="3"/>
      <c r="H958" s="3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</row>
    <row r="959" spans="3:65" ht="15.75" customHeight="1" x14ac:dyDescent="0.25">
      <c r="C959" s="3"/>
      <c r="D959" s="3"/>
      <c r="E959" s="3"/>
      <c r="F959" s="3"/>
      <c r="H959" s="3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</row>
    <row r="960" spans="3:65" ht="15.75" customHeight="1" x14ac:dyDescent="0.25">
      <c r="C960" s="3"/>
      <c r="D960" s="3"/>
      <c r="E960" s="3"/>
      <c r="F960" s="3"/>
      <c r="H960" s="3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</row>
    <row r="961" spans="3:65" ht="15.75" customHeight="1" x14ac:dyDescent="0.25">
      <c r="C961" s="3"/>
      <c r="D961" s="3"/>
      <c r="E961" s="3"/>
      <c r="F961" s="3"/>
      <c r="H961" s="3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</row>
    <row r="962" spans="3:65" ht="15.75" customHeight="1" x14ac:dyDescent="0.25">
      <c r="C962" s="3"/>
      <c r="D962" s="3"/>
      <c r="E962" s="3"/>
      <c r="F962" s="3"/>
      <c r="H962" s="3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</row>
    <row r="963" spans="3:65" ht="15.75" customHeight="1" x14ac:dyDescent="0.25">
      <c r="C963" s="3"/>
      <c r="D963" s="3"/>
      <c r="E963" s="3"/>
      <c r="F963" s="3"/>
      <c r="H963" s="3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</row>
    <row r="964" spans="3:65" ht="15.75" customHeight="1" x14ac:dyDescent="0.25">
      <c r="C964" s="3"/>
      <c r="D964" s="3"/>
      <c r="E964" s="3"/>
      <c r="F964" s="3"/>
      <c r="H964" s="3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</row>
    <row r="965" spans="3:65" ht="15.75" customHeight="1" x14ac:dyDescent="0.25">
      <c r="C965" s="3"/>
      <c r="D965" s="3"/>
      <c r="E965" s="3"/>
      <c r="F965" s="3"/>
      <c r="H965" s="3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</row>
    <row r="966" spans="3:65" ht="15.75" customHeight="1" x14ac:dyDescent="0.25">
      <c r="C966" s="3"/>
      <c r="D966" s="3"/>
      <c r="E966" s="3"/>
      <c r="F966" s="3"/>
      <c r="H966" s="3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</row>
    <row r="967" spans="3:65" ht="15.75" customHeight="1" x14ac:dyDescent="0.25">
      <c r="C967" s="3"/>
      <c r="D967" s="3"/>
      <c r="E967" s="3"/>
      <c r="F967" s="3"/>
      <c r="H967" s="3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</row>
    <row r="968" spans="3:65" ht="15.75" customHeight="1" x14ac:dyDescent="0.25">
      <c r="C968" s="3"/>
      <c r="D968" s="3"/>
      <c r="E968" s="3"/>
      <c r="F968" s="3"/>
      <c r="H968" s="3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</row>
    <row r="969" spans="3:65" ht="15.75" customHeight="1" x14ac:dyDescent="0.25">
      <c r="C969" s="3"/>
      <c r="D969" s="3"/>
      <c r="E969" s="3"/>
      <c r="F969" s="3"/>
      <c r="H969" s="3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</row>
    <row r="970" spans="3:65" ht="15.75" customHeight="1" x14ac:dyDescent="0.25">
      <c r="C970" s="3"/>
      <c r="D970" s="3"/>
      <c r="E970" s="3"/>
      <c r="F970" s="3"/>
      <c r="H970" s="3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</row>
    <row r="971" spans="3:65" ht="15.75" customHeight="1" x14ac:dyDescent="0.25">
      <c r="C971" s="3"/>
      <c r="D971" s="3"/>
      <c r="E971" s="3"/>
      <c r="F971" s="3"/>
      <c r="H971" s="3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</row>
    <row r="972" spans="3:65" ht="15.75" customHeight="1" x14ac:dyDescent="0.25">
      <c r="C972" s="3"/>
      <c r="D972" s="3"/>
      <c r="E972" s="3"/>
      <c r="F972" s="3"/>
      <c r="H972" s="3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</row>
    <row r="973" spans="3:65" ht="15.75" customHeight="1" x14ac:dyDescent="0.25">
      <c r="C973" s="3"/>
      <c r="D973" s="3"/>
      <c r="E973" s="3"/>
      <c r="F973" s="3"/>
      <c r="H973" s="3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</row>
    <row r="974" spans="3:65" ht="15.75" customHeight="1" x14ac:dyDescent="0.25">
      <c r="C974" s="3"/>
      <c r="D974" s="3"/>
      <c r="E974" s="3"/>
      <c r="F974" s="3"/>
      <c r="H974" s="3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</row>
    <row r="975" spans="3:65" ht="15.75" customHeight="1" x14ac:dyDescent="0.25">
      <c r="C975" s="3"/>
      <c r="D975" s="3"/>
      <c r="E975" s="3"/>
      <c r="F975" s="3"/>
      <c r="H975" s="3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</row>
    <row r="976" spans="3:65" ht="15.75" customHeight="1" x14ac:dyDescent="0.25">
      <c r="C976" s="3"/>
      <c r="D976" s="3"/>
      <c r="E976" s="3"/>
      <c r="F976" s="3"/>
      <c r="H976" s="3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</row>
    <row r="977" spans="3:65" ht="15.75" customHeight="1" x14ac:dyDescent="0.25">
      <c r="C977" s="3"/>
      <c r="D977" s="3"/>
      <c r="E977" s="3"/>
      <c r="F977" s="3"/>
      <c r="H977" s="3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</row>
    <row r="978" spans="3:65" ht="15.75" customHeight="1" x14ac:dyDescent="0.25">
      <c r="C978" s="3"/>
      <c r="D978" s="3"/>
      <c r="E978" s="3"/>
      <c r="F978" s="3"/>
      <c r="H978" s="3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</row>
    <row r="979" spans="3:65" ht="15.75" customHeight="1" x14ac:dyDescent="0.25">
      <c r="C979" s="3"/>
      <c r="D979" s="3"/>
      <c r="E979" s="3"/>
      <c r="F979" s="3"/>
      <c r="H979" s="3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</row>
    <row r="980" spans="3:65" ht="15.75" customHeight="1" x14ac:dyDescent="0.25">
      <c r="C980" s="3"/>
      <c r="D980" s="3"/>
      <c r="E980" s="3"/>
      <c r="F980" s="3"/>
      <c r="H980" s="3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</row>
    <row r="981" spans="3:65" ht="15.75" customHeight="1" x14ac:dyDescent="0.25">
      <c r="C981" s="3"/>
      <c r="D981" s="3"/>
      <c r="E981" s="3"/>
      <c r="F981" s="3"/>
      <c r="H981" s="3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</row>
    <row r="982" spans="3:65" ht="15.75" customHeight="1" x14ac:dyDescent="0.25">
      <c r="C982" s="3"/>
      <c r="D982" s="3"/>
      <c r="E982" s="3"/>
      <c r="F982" s="3"/>
      <c r="H982" s="3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</row>
    <row r="983" spans="3:65" ht="15.75" customHeight="1" x14ac:dyDescent="0.25">
      <c r="C983" s="3"/>
      <c r="D983" s="3"/>
      <c r="E983" s="3"/>
      <c r="F983" s="3"/>
      <c r="H983" s="3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</row>
    <row r="984" spans="3:65" ht="15.75" customHeight="1" x14ac:dyDescent="0.25">
      <c r="C984" s="3"/>
      <c r="D984" s="3"/>
      <c r="E984" s="3"/>
      <c r="F984" s="3"/>
      <c r="H984" s="3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</row>
    <row r="985" spans="3:65" ht="15.75" customHeight="1" x14ac:dyDescent="0.25">
      <c r="C985" s="3"/>
      <c r="D985" s="3"/>
      <c r="E985" s="3"/>
      <c r="F985" s="3"/>
      <c r="H985" s="3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</row>
    <row r="986" spans="3:65" ht="15.75" customHeight="1" x14ac:dyDescent="0.25">
      <c r="C986" s="3"/>
      <c r="D986" s="3"/>
      <c r="E986" s="3"/>
      <c r="F986" s="3"/>
      <c r="H986" s="3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</row>
    <row r="987" spans="3:65" ht="15.75" customHeight="1" x14ac:dyDescent="0.25">
      <c r="C987" s="3"/>
      <c r="D987" s="3"/>
      <c r="E987" s="3"/>
      <c r="F987" s="3"/>
      <c r="H987" s="3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</row>
    <row r="988" spans="3:65" ht="15.75" customHeight="1" x14ac:dyDescent="0.25">
      <c r="C988" s="3"/>
      <c r="D988" s="3"/>
      <c r="E988" s="3"/>
      <c r="F988" s="3"/>
      <c r="H988" s="3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</row>
    <row r="989" spans="3:65" ht="15.75" customHeight="1" x14ac:dyDescent="0.25">
      <c r="C989" s="3"/>
      <c r="D989" s="3"/>
      <c r="E989" s="3"/>
      <c r="F989" s="3"/>
      <c r="H989" s="3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</row>
    <row r="990" spans="3:65" ht="15.75" customHeight="1" x14ac:dyDescent="0.25">
      <c r="C990" s="3"/>
      <c r="D990" s="3"/>
      <c r="E990" s="3"/>
      <c r="F990" s="3"/>
      <c r="H990" s="3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</row>
    <row r="991" spans="3:65" ht="15.75" customHeight="1" x14ac:dyDescent="0.25">
      <c r="C991" s="3"/>
      <c r="D991" s="3"/>
      <c r="E991" s="3"/>
      <c r="F991" s="3"/>
      <c r="H991" s="3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</row>
    <row r="992" spans="3:65" ht="15.75" customHeight="1" x14ac:dyDescent="0.25">
      <c r="C992" s="3"/>
      <c r="D992" s="3"/>
      <c r="E992" s="3"/>
      <c r="F992" s="3"/>
      <c r="H992" s="3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</row>
    <row r="993" spans="3:65" ht="15.75" customHeight="1" x14ac:dyDescent="0.25">
      <c r="C993" s="3"/>
      <c r="D993" s="3"/>
      <c r="E993" s="3"/>
      <c r="F993" s="3"/>
      <c r="H993" s="3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</row>
    <row r="994" spans="3:65" ht="15.75" customHeight="1" x14ac:dyDescent="0.25">
      <c r="C994" s="3"/>
      <c r="D994" s="3"/>
      <c r="E994" s="3"/>
      <c r="F994" s="3"/>
      <c r="H994" s="3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</row>
    <row r="995" spans="3:65" ht="15.75" customHeight="1" x14ac:dyDescent="0.25">
      <c r="C995" s="3"/>
      <c r="D995" s="3"/>
      <c r="E995" s="3"/>
      <c r="F995" s="3"/>
      <c r="H995" s="3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</row>
    <row r="996" spans="3:65" ht="15.75" customHeight="1" x14ac:dyDescent="0.25">
      <c r="C996" s="3"/>
      <c r="D996" s="3"/>
      <c r="E996" s="3"/>
      <c r="F996" s="3"/>
      <c r="H996" s="3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</row>
    <row r="997" spans="3:65" ht="15.75" customHeight="1" x14ac:dyDescent="0.25">
      <c r="C997" s="3"/>
      <c r="D997" s="3"/>
      <c r="E997" s="3"/>
      <c r="F997" s="3"/>
      <c r="H997" s="3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</row>
    <row r="998" spans="3:65" ht="15.75" customHeight="1" x14ac:dyDescent="0.25">
      <c r="C998" s="3"/>
      <c r="D998" s="3"/>
      <c r="E998" s="3"/>
      <c r="F998" s="3"/>
      <c r="H998" s="3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</row>
    <row r="999" spans="3:65" ht="15.75" customHeight="1" x14ac:dyDescent="0.25">
      <c r="C999" s="3"/>
      <c r="D999" s="3"/>
      <c r="E999" s="3"/>
      <c r="F999" s="3"/>
      <c r="H999" s="3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</row>
  </sheetData>
  <mergeCells count="25">
    <mergeCell ref="A11:A15"/>
    <mergeCell ref="B11:B15"/>
    <mergeCell ref="I11:R11"/>
    <mergeCell ref="S11:AN11"/>
    <mergeCell ref="AO11:AO14"/>
    <mergeCell ref="AN12:AN14"/>
    <mergeCell ref="I12:K12"/>
    <mergeCell ref="L12:N12"/>
    <mergeCell ref="O12:Q12"/>
    <mergeCell ref="R12:R14"/>
    <mergeCell ref="S12:U12"/>
    <mergeCell ref="V12:W12"/>
    <mergeCell ref="X12:AA12"/>
    <mergeCell ref="AB12:AE12"/>
    <mergeCell ref="AF12:AI12"/>
    <mergeCell ref="AJ12:AM12"/>
    <mergeCell ref="BO11:BP11"/>
    <mergeCell ref="AN72:AV72"/>
    <mergeCell ref="AN73:AV73"/>
    <mergeCell ref="I1:O1"/>
    <mergeCell ref="Z1:AL1"/>
    <mergeCell ref="AQ11:AU12"/>
    <mergeCell ref="AW11:BA12"/>
    <mergeCell ref="BC11:BG12"/>
    <mergeCell ref="BI11:BM1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PF-Spring2023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533</cp:lastModifiedBy>
  <dcterms:created xsi:type="dcterms:W3CDTF">2022-05-29T15:06:08Z</dcterms:created>
  <dcterms:modified xsi:type="dcterms:W3CDTF">2025-03-08T04:58:58Z</dcterms:modified>
</cp:coreProperties>
</file>